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390" yWindow="615" windowWidth="19815" windowHeight="9345" tabRatio="918"/>
  </bookViews>
  <sheets>
    <sheet name="ma" sheetId="1" r:id="rId1"/>
    <sheet name="Ma chung" sheetId="2" state="hidden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  <sheet name="11" sheetId="13" r:id="rId13"/>
    <sheet name="12" sheetId="14" r:id="rId14"/>
    <sheet name="13" sheetId="15" r:id="rId15"/>
    <sheet name="14" sheetId="16" r:id="rId16"/>
    <sheet name="15" sheetId="17" r:id="rId17"/>
    <sheet name="16" sheetId="18" r:id="rId18"/>
    <sheet name="17" sheetId="19" r:id="rId19"/>
    <sheet name="18" sheetId="20" r:id="rId20"/>
    <sheet name="19" sheetId="21" r:id="rId21"/>
    <sheet name="20" sheetId="22" r:id="rId22"/>
    <sheet name="21" sheetId="23" r:id="rId23"/>
    <sheet name="22" sheetId="24" r:id="rId24"/>
    <sheet name="23" sheetId="25" r:id="rId25"/>
    <sheet name="24" sheetId="26" r:id="rId26"/>
    <sheet name="25" sheetId="27" r:id="rId27"/>
    <sheet name="26" sheetId="28" r:id="rId28"/>
    <sheet name="27" sheetId="29" r:id="rId29"/>
    <sheet name="28" sheetId="30" r:id="rId30"/>
    <sheet name="29" sheetId="31" r:id="rId31"/>
    <sheet name="30" sheetId="32" r:id="rId32"/>
    <sheet name="31" sheetId="33" r:id="rId33"/>
    <sheet name="Sheet1" sheetId="34" r:id="rId34"/>
    <sheet name="bangtinh" sheetId="35" r:id="rId35"/>
    <sheet name="Sheet3" sheetId="36" r:id="rId36"/>
  </sheets>
  <definedNames>
    <definedName name="_xlnm._FilterDatabase" localSheetId="2" hidden="1">'1'!$A$9:$Z$9</definedName>
    <definedName name="_xlnm._FilterDatabase" localSheetId="0" hidden="1">ma!$A$3:$Z$1221</definedName>
    <definedName name="_xlnm._FilterDatabase" localSheetId="1" hidden="1">'Ma chung'!$A$2:$I$2689</definedName>
    <definedName name="_xlnm._FilterDatabase" localSheetId="33" hidden="1">Sheet1!$A$1:$K$470</definedName>
  </definedNames>
  <calcPr calcId="152511"/>
</workbook>
</file>

<file path=xl/calcChain.xml><?xml version="1.0" encoding="utf-8"?>
<calcChain xmlns="http://schemas.openxmlformats.org/spreadsheetml/2006/main">
  <c r="A36" i="36" l="1"/>
  <c r="D36" i="36"/>
  <c r="E36" i="36"/>
  <c r="G36" i="36"/>
  <c r="I36" i="36"/>
  <c r="L36" i="36"/>
  <c r="A37" i="36"/>
  <c r="D37" i="36"/>
  <c r="E37" i="36"/>
  <c r="G37" i="36"/>
  <c r="I37" i="36"/>
  <c r="L37" i="36"/>
  <c r="A21" i="36"/>
  <c r="D21" i="36"/>
  <c r="E21" i="36"/>
  <c r="G21" i="36"/>
  <c r="I21" i="36"/>
  <c r="L21" i="36"/>
  <c r="A22" i="36"/>
  <c r="D22" i="36"/>
  <c r="E22" i="36"/>
  <c r="G22" i="36"/>
  <c r="I22" i="36"/>
  <c r="L22" i="36"/>
  <c r="A23" i="36"/>
  <c r="D23" i="36"/>
  <c r="E23" i="36"/>
  <c r="G23" i="36"/>
  <c r="I23" i="36"/>
  <c r="L23" i="36"/>
  <c r="A24" i="36"/>
  <c r="D24" i="36"/>
  <c r="E24" i="36"/>
  <c r="G24" i="36"/>
  <c r="I24" i="36"/>
  <c r="L24" i="36"/>
  <c r="A25" i="36"/>
  <c r="D25" i="36"/>
  <c r="E25" i="36"/>
  <c r="G25" i="36"/>
  <c r="I25" i="36"/>
  <c r="L25" i="36"/>
  <c r="A26" i="36"/>
  <c r="D26" i="36"/>
  <c r="E26" i="36"/>
  <c r="G26" i="36"/>
  <c r="I26" i="36"/>
  <c r="L26" i="36"/>
  <c r="A27" i="36"/>
  <c r="D27" i="36"/>
  <c r="E27" i="36"/>
  <c r="G27" i="36"/>
  <c r="I27" i="36"/>
  <c r="L27" i="36"/>
  <c r="A28" i="36"/>
  <c r="D28" i="36"/>
  <c r="E28" i="36"/>
  <c r="G28" i="36"/>
  <c r="I28" i="36"/>
  <c r="L28" i="36"/>
  <c r="A29" i="36"/>
  <c r="D29" i="36"/>
  <c r="E29" i="36"/>
  <c r="G29" i="36"/>
  <c r="I29" i="36"/>
  <c r="L29" i="36"/>
  <c r="A30" i="36"/>
  <c r="D30" i="36"/>
  <c r="E30" i="36"/>
  <c r="G30" i="36"/>
  <c r="I30" i="36"/>
  <c r="L30" i="36"/>
  <c r="A31" i="36"/>
  <c r="D31" i="36"/>
  <c r="E31" i="36"/>
  <c r="G31" i="36"/>
  <c r="I31" i="36"/>
  <c r="L31" i="36"/>
  <c r="A32" i="36"/>
  <c r="D32" i="36"/>
  <c r="E32" i="36"/>
  <c r="G32" i="36"/>
  <c r="I32" i="36"/>
  <c r="L32" i="36"/>
  <c r="A33" i="36"/>
  <c r="D33" i="36"/>
  <c r="E33" i="36"/>
  <c r="G33" i="36"/>
  <c r="I33" i="36"/>
  <c r="L33" i="36"/>
  <c r="A34" i="36"/>
  <c r="D34" i="36"/>
  <c r="E34" i="36"/>
  <c r="G34" i="36"/>
  <c r="I34" i="36"/>
  <c r="L34" i="36"/>
  <c r="A35" i="36"/>
  <c r="D35" i="36"/>
  <c r="E35" i="36"/>
  <c r="G35" i="36"/>
  <c r="I35" i="36"/>
  <c r="L35" i="36"/>
  <c r="D20" i="36"/>
  <c r="E20" i="36"/>
  <c r="G20" i="36"/>
  <c r="I20" i="36"/>
  <c r="L20" i="36"/>
  <c r="A20" i="36"/>
  <c r="A11" i="36"/>
  <c r="D11" i="36"/>
  <c r="E11" i="36"/>
  <c r="G11" i="36"/>
  <c r="I11" i="36"/>
  <c r="L11" i="36"/>
  <c r="A12" i="36"/>
  <c r="D12" i="36"/>
  <c r="E12" i="36"/>
  <c r="G12" i="36"/>
  <c r="I12" i="36"/>
  <c r="L12" i="36"/>
  <c r="A13" i="36"/>
  <c r="D13" i="36"/>
  <c r="E13" i="36"/>
  <c r="G13" i="36"/>
  <c r="I13" i="36"/>
  <c r="L13" i="36"/>
  <c r="A14" i="36"/>
  <c r="D14" i="36"/>
  <c r="E14" i="36"/>
  <c r="G14" i="36"/>
  <c r="I14" i="36"/>
  <c r="L14" i="36"/>
  <c r="A15" i="36"/>
  <c r="D15" i="36"/>
  <c r="E15" i="36"/>
  <c r="G15" i="36"/>
  <c r="I15" i="36"/>
  <c r="L15" i="36"/>
  <c r="A16" i="36"/>
  <c r="D16" i="36"/>
  <c r="E16" i="36"/>
  <c r="G16" i="36"/>
  <c r="I16" i="36"/>
  <c r="L16" i="36"/>
  <c r="A17" i="36"/>
  <c r="D17" i="36"/>
  <c r="E17" i="36"/>
  <c r="G17" i="36"/>
  <c r="I17" i="36"/>
  <c r="L17" i="36"/>
  <c r="A18" i="36"/>
  <c r="D18" i="36"/>
  <c r="E18" i="36"/>
  <c r="G18" i="36"/>
  <c r="I18" i="36"/>
  <c r="L18" i="36"/>
  <c r="L10" i="36"/>
  <c r="I10" i="36"/>
  <c r="E10" i="36"/>
  <c r="G10" i="36"/>
  <c r="D10" i="36"/>
  <c r="A10" i="36"/>
  <c r="P3" i="34"/>
  <c r="P4" i="34"/>
  <c r="P5" i="34"/>
  <c r="P6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P90" i="34"/>
  <c r="P91" i="34"/>
  <c r="P92" i="34"/>
  <c r="P93" i="34"/>
  <c r="P94" i="34"/>
  <c r="P95" i="34"/>
  <c r="P96" i="34"/>
  <c r="P97" i="34"/>
  <c r="P98" i="34"/>
  <c r="P99" i="34"/>
  <c r="P100" i="34"/>
  <c r="P101" i="34"/>
  <c r="P102" i="34"/>
  <c r="P103" i="34"/>
  <c r="P104" i="34"/>
  <c r="P105" i="34"/>
  <c r="P106" i="34"/>
  <c r="P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27" i="34"/>
  <c r="P128" i="34"/>
  <c r="P129" i="34"/>
  <c r="P130" i="34"/>
  <c r="P131" i="34"/>
  <c r="P132" i="34"/>
  <c r="P133" i="34"/>
  <c r="P134" i="34"/>
  <c r="P135" i="34"/>
  <c r="P136" i="34"/>
  <c r="P137" i="34"/>
  <c r="P138" i="34"/>
  <c r="P139" i="34"/>
  <c r="P140" i="34"/>
  <c r="P141" i="34"/>
  <c r="P142" i="34"/>
  <c r="P143" i="34"/>
  <c r="P144" i="34"/>
  <c r="P145" i="34"/>
  <c r="P146" i="34"/>
  <c r="P147" i="34"/>
  <c r="P148" i="34"/>
  <c r="P149" i="34"/>
  <c r="P150" i="34"/>
  <c r="P151" i="34"/>
  <c r="P152" i="34"/>
  <c r="P153" i="34"/>
  <c r="P154" i="34"/>
  <c r="P155" i="34"/>
  <c r="P156" i="34"/>
  <c r="P157" i="34"/>
  <c r="P158" i="34"/>
  <c r="P159" i="34"/>
  <c r="P160" i="34"/>
  <c r="P161" i="34"/>
  <c r="P162" i="34"/>
  <c r="P163" i="34"/>
  <c r="P164" i="34"/>
  <c r="P165" i="34"/>
  <c r="P166" i="34"/>
  <c r="P167" i="34"/>
  <c r="P168" i="34"/>
  <c r="P169" i="34"/>
  <c r="P170" i="34"/>
  <c r="P171" i="34"/>
  <c r="P172" i="34"/>
  <c r="P173" i="34"/>
  <c r="P174" i="34"/>
  <c r="P175" i="34"/>
  <c r="P176" i="34"/>
  <c r="P177" i="34"/>
  <c r="P178" i="34"/>
  <c r="P179" i="34"/>
  <c r="P180" i="34"/>
  <c r="P181" i="34"/>
  <c r="P182" i="34"/>
  <c r="P183" i="34"/>
  <c r="P184" i="34"/>
  <c r="P185" i="34"/>
  <c r="P186" i="34"/>
  <c r="P187" i="34"/>
  <c r="P188" i="34"/>
  <c r="P189" i="34"/>
  <c r="P190" i="34"/>
  <c r="P191" i="34"/>
  <c r="P192" i="34"/>
  <c r="P193" i="34"/>
  <c r="P194" i="34"/>
  <c r="P195" i="34"/>
  <c r="P196" i="34"/>
  <c r="P197" i="34"/>
  <c r="P198" i="34"/>
  <c r="P199" i="34"/>
  <c r="P200" i="34"/>
  <c r="P201" i="34"/>
  <c r="P202" i="34"/>
  <c r="P203" i="34"/>
  <c r="P204" i="34"/>
  <c r="P205" i="34"/>
  <c r="P206" i="34"/>
  <c r="P207" i="34"/>
  <c r="P208" i="34"/>
  <c r="P209" i="34"/>
  <c r="P210" i="34"/>
  <c r="P211" i="34"/>
  <c r="P212" i="34"/>
  <c r="P213" i="34"/>
  <c r="P214" i="34"/>
  <c r="P215" i="34"/>
  <c r="P216" i="34"/>
  <c r="P217" i="34"/>
  <c r="P218" i="34"/>
  <c r="P219" i="34"/>
  <c r="P220" i="34"/>
  <c r="P221" i="34"/>
  <c r="P222" i="34"/>
  <c r="P223" i="34"/>
  <c r="P224" i="34"/>
  <c r="P225" i="34"/>
  <c r="P226" i="34"/>
  <c r="P227" i="34"/>
  <c r="P228" i="34"/>
  <c r="P229" i="34"/>
  <c r="P230" i="34"/>
  <c r="P231" i="34"/>
  <c r="P232" i="34"/>
  <c r="P233" i="34"/>
  <c r="P234" i="34"/>
  <c r="P235" i="34"/>
  <c r="P236" i="34"/>
  <c r="P237" i="34"/>
  <c r="P238" i="34"/>
  <c r="P239" i="34"/>
  <c r="P240" i="34"/>
  <c r="P241" i="34"/>
  <c r="P242" i="34"/>
  <c r="P243" i="34"/>
  <c r="P244" i="34"/>
  <c r="P245" i="34"/>
  <c r="P246" i="34"/>
  <c r="P247" i="34"/>
  <c r="P248" i="34"/>
  <c r="P249" i="34"/>
  <c r="P250" i="34"/>
  <c r="P251" i="34"/>
  <c r="P252" i="34"/>
  <c r="P253" i="34"/>
  <c r="P254" i="34"/>
  <c r="P255" i="34"/>
  <c r="P256" i="34"/>
  <c r="P257" i="34"/>
  <c r="P258" i="34"/>
  <c r="P259" i="34"/>
  <c r="P260" i="34"/>
  <c r="P261" i="34"/>
  <c r="P262" i="34"/>
  <c r="P263" i="34"/>
  <c r="P264" i="34"/>
  <c r="P265" i="34"/>
  <c r="P266" i="34"/>
  <c r="P267" i="34"/>
  <c r="P268" i="34"/>
  <c r="P269" i="34"/>
  <c r="P270" i="34"/>
  <c r="P271" i="34"/>
  <c r="P272" i="34"/>
  <c r="P273" i="34"/>
  <c r="P274" i="34"/>
  <c r="P275" i="34"/>
  <c r="P276" i="34"/>
  <c r="P277" i="34"/>
  <c r="P278" i="34"/>
  <c r="P279" i="34"/>
  <c r="P280" i="34"/>
  <c r="P281" i="34"/>
  <c r="P282" i="34"/>
  <c r="P283" i="34"/>
  <c r="P284" i="34"/>
  <c r="P285" i="34"/>
  <c r="P286" i="34"/>
  <c r="P287" i="34"/>
  <c r="P288" i="34"/>
  <c r="P289" i="34"/>
  <c r="P290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P307" i="34"/>
  <c r="P308" i="34"/>
  <c r="P309" i="34"/>
  <c r="P310" i="34"/>
  <c r="P311" i="34"/>
  <c r="P312" i="34"/>
  <c r="P313" i="34"/>
  <c r="P314" i="34"/>
  <c r="P315" i="34"/>
  <c r="P316" i="34"/>
  <c r="P317" i="34"/>
  <c r="P318" i="34"/>
  <c r="P319" i="34"/>
  <c r="P320" i="34"/>
  <c r="P321" i="34"/>
  <c r="P322" i="34"/>
  <c r="P323" i="34"/>
  <c r="P324" i="34"/>
  <c r="P325" i="34"/>
  <c r="P326" i="34"/>
  <c r="P327" i="34"/>
  <c r="P328" i="34"/>
  <c r="P329" i="34"/>
  <c r="P330" i="34"/>
  <c r="P331" i="34"/>
  <c r="P332" i="34"/>
  <c r="P333" i="34"/>
  <c r="P334" i="34"/>
  <c r="P335" i="34"/>
  <c r="P336" i="34"/>
  <c r="P337" i="34"/>
  <c r="P338" i="34"/>
  <c r="P339" i="34"/>
  <c r="P340" i="34"/>
  <c r="P341" i="34"/>
  <c r="P342" i="34"/>
  <c r="P343" i="34"/>
  <c r="P344" i="34"/>
  <c r="P345" i="34"/>
  <c r="P346" i="34"/>
  <c r="P347" i="34"/>
  <c r="P348" i="34"/>
  <c r="P349" i="34"/>
  <c r="P350" i="34"/>
  <c r="P351" i="34"/>
  <c r="P352" i="34"/>
  <c r="P353" i="34"/>
  <c r="P354" i="34"/>
  <c r="P355" i="34"/>
  <c r="P356" i="34"/>
  <c r="P357" i="34"/>
  <c r="P358" i="34"/>
  <c r="P359" i="34"/>
  <c r="P360" i="34"/>
  <c r="P361" i="34"/>
  <c r="P362" i="34"/>
  <c r="P363" i="34"/>
  <c r="P364" i="34"/>
  <c r="P365" i="34"/>
  <c r="P366" i="34"/>
  <c r="P367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P383" i="34"/>
  <c r="P384" i="34"/>
  <c r="P385" i="34"/>
  <c r="P386" i="34"/>
  <c r="P387" i="34"/>
  <c r="P388" i="34"/>
  <c r="P389" i="34"/>
  <c r="P390" i="34"/>
  <c r="P391" i="34"/>
  <c r="P392" i="34"/>
  <c r="P393" i="34"/>
  <c r="P394" i="34"/>
  <c r="P395" i="34"/>
  <c r="P396" i="34"/>
  <c r="P397" i="34"/>
  <c r="P398" i="34"/>
  <c r="P399" i="34"/>
  <c r="P400" i="34"/>
  <c r="P401" i="34"/>
  <c r="P402" i="34"/>
  <c r="P403" i="34"/>
  <c r="P404" i="34"/>
  <c r="P405" i="34"/>
  <c r="P406" i="34"/>
  <c r="P407" i="34"/>
  <c r="P408" i="34"/>
  <c r="P409" i="34"/>
  <c r="P410" i="34"/>
  <c r="P411" i="34"/>
  <c r="P412" i="34"/>
  <c r="P413" i="34"/>
  <c r="P414" i="34"/>
  <c r="P415" i="34"/>
  <c r="P416" i="34"/>
  <c r="P417" i="34"/>
  <c r="P418" i="34"/>
  <c r="P419" i="34"/>
  <c r="P420" i="34"/>
  <c r="P421" i="34"/>
  <c r="P422" i="34"/>
  <c r="P423" i="34"/>
  <c r="P424" i="34"/>
  <c r="P425" i="34"/>
  <c r="P426" i="34"/>
  <c r="P427" i="34"/>
  <c r="P428" i="34"/>
  <c r="P429" i="34"/>
  <c r="P430" i="34"/>
  <c r="P431" i="34"/>
  <c r="P432" i="34"/>
  <c r="P433" i="34"/>
  <c r="P434" i="34"/>
  <c r="P435" i="34"/>
  <c r="P436" i="34"/>
  <c r="P437" i="34"/>
  <c r="P438" i="34"/>
  <c r="P439" i="34"/>
  <c r="P440" i="34"/>
  <c r="P441" i="34"/>
  <c r="P442" i="34"/>
  <c r="P443" i="34"/>
  <c r="P444" i="34"/>
  <c r="P445" i="34"/>
  <c r="P446" i="34"/>
  <c r="P447" i="34"/>
  <c r="P448" i="34"/>
  <c r="P449" i="34"/>
  <c r="P450" i="34"/>
  <c r="P451" i="34"/>
  <c r="P452" i="34"/>
  <c r="P453" i="34"/>
  <c r="P454" i="34"/>
  <c r="P455" i="34"/>
  <c r="P456" i="34"/>
  <c r="P457" i="34"/>
  <c r="P458" i="34"/>
  <c r="P459" i="34"/>
  <c r="P460" i="34"/>
  <c r="P461" i="34"/>
  <c r="P462" i="34"/>
  <c r="P463" i="34"/>
  <c r="P464" i="34"/>
  <c r="P465" i="34"/>
  <c r="P466" i="34"/>
  <c r="P467" i="34"/>
  <c r="P468" i="34"/>
  <c r="P469" i="34"/>
  <c r="P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168" i="34"/>
  <c r="N169" i="34"/>
  <c r="N170" i="34"/>
  <c r="N171" i="34"/>
  <c r="N172" i="34"/>
  <c r="N173" i="34"/>
  <c r="N174" i="34"/>
  <c r="N175" i="34"/>
  <c r="N176" i="34"/>
  <c r="N177" i="34"/>
  <c r="N178" i="34"/>
  <c r="N179" i="34"/>
  <c r="N180" i="34"/>
  <c r="N181" i="34"/>
  <c r="N182" i="34"/>
  <c r="N183" i="34"/>
  <c r="N184" i="34"/>
  <c r="N185" i="34"/>
  <c r="N186" i="34"/>
  <c r="N187" i="34"/>
  <c r="N188" i="34"/>
  <c r="N189" i="34"/>
  <c r="N190" i="34"/>
  <c r="N191" i="34"/>
  <c r="N192" i="34"/>
  <c r="N193" i="34"/>
  <c r="N194" i="34"/>
  <c r="N195" i="34"/>
  <c r="N196" i="34"/>
  <c r="N197" i="34"/>
  <c r="N198" i="34"/>
  <c r="N199" i="34"/>
  <c r="N200" i="34"/>
  <c r="N201" i="34"/>
  <c r="N202" i="34"/>
  <c r="N203" i="34"/>
  <c r="N204" i="34"/>
  <c r="N205" i="34"/>
  <c r="N206" i="34"/>
  <c r="N207" i="34"/>
  <c r="N208" i="34"/>
  <c r="N209" i="34"/>
  <c r="N210" i="34"/>
  <c r="N211" i="34"/>
  <c r="N212" i="34"/>
  <c r="N213" i="34"/>
  <c r="N214" i="34"/>
  <c r="N215" i="34"/>
  <c r="N216" i="34"/>
  <c r="N217" i="34"/>
  <c r="N218" i="34"/>
  <c r="N219" i="34"/>
  <c r="N220" i="34"/>
  <c r="N221" i="34"/>
  <c r="N222" i="34"/>
  <c r="N223" i="34"/>
  <c r="N224" i="34"/>
  <c r="N225" i="34"/>
  <c r="N226" i="34"/>
  <c r="N227" i="34"/>
  <c r="N228" i="34"/>
  <c r="N229" i="34"/>
  <c r="N230" i="34"/>
  <c r="N231" i="34"/>
  <c r="N232" i="34"/>
  <c r="N233" i="34"/>
  <c r="N234" i="34"/>
  <c r="N235" i="34"/>
  <c r="N236" i="34"/>
  <c r="N237" i="34"/>
  <c r="N238" i="34"/>
  <c r="N239" i="34"/>
  <c r="N240" i="34"/>
  <c r="N241" i="34"/>
  <c r="N242" i="34"/>
  <c r="N243" i="34"/>
  <c r="N244" i="34"/>
  <c r="N245" i="34"/>
  <c r="N246" i="34"/>
  <c r="N247" i="34"/>
  <c r="N248" i="34"/>
  <c r="N249" i="34"/>
  <c r="N250" i="34"/>
  <c r="N251" i="34"/>
  <c r="N252" i="34"/>
  <c r="N253" i="34"/>
  <c r="N254" i="34"/>
  <c r="N255" i="34"/>
  <c r="N256" i="34"/>
  <c r="N257" i="34"/>
  <c r="N258" i="34"/>
  <c r="N259" i="34"/>
  <c r="N260" i="34"/>
  <c r="N261" i="34"/>
  <c r="N262" i="34"/>
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 r="N275" i="34"/>
  <c r="N276" i="34"/>
  <c r="N277" i="34"/>
  <c r="N278" i="34"/>
  <c r="N279" i="34"/>
  <c r="N280" i="34"/>
  <c r="N281" i="34"/>
  <c r="N282" i="34"/>
  <c r="N283" i="34"/>
  <c r="N284" i="34"/>
  <c r="N285" i="34"/>
  <c r="N286" i="34"/>
  <c r="N287" i="34"/>
  <c r="N288" i="34"/>
  <c r="N289" i="34"/>
  <c r="N290" i="34"/>
  <c r="N291" i="34"/>
  <c r="N292" i="34"/>
  <c r="N293" i="34"/>
  <c r="N294" i="34"/>
  <c r="N295" i="34"/>
  <c r="N296" i="34"/>
  <c r="N297" i="34"/>
  <c r="N298" i="34"/>
  <c r="N299" i="34"/>
  <c r="N300" i="34"/>
  <c r="N301" i="34"/>
  <c r="N302" i="34"/>
  <c r="N303" i="34"/>
  <c r="N304" i="34"/>
  <c r="N305" i="34"/>
  <c r="N306" i="34"/>
  <c r="N307" i="34"/>
  <c r="N308" i="34"/>
  <c r="N309" i="34"/>
  <c r="N310" i="34"/>
  <c r="N311" i="34"/>
  <c r="N312" i="34"/>
  <c r="N313" i="34"/>
  <c r="N314" i="34"/>
  <c r="N315" i="34"/>
  <c r="N316" i="34"/>
  <c r="N317" i="34"/>
  <c r="N318" i="34"/>
  <c r="N319" i="34"/>
  <c r="N320" i="34"/>
  <c r="N321" i="34"/>
  <c r="N322" i="34"/>
  <c r="N323" i="34"/>
  <c r="N324" i="34"/>
  <c r="N325" i="34"/>
  <c r="N326" i="34"/>
  <c r="N327" i="34"/>
  <c r="N328" i="34"/>
  <c r="N329" i="34"/>
  <c r="N330" i="34"/>
  <c r="N331" i="34"/>
  <c r="N332" i="34"/>
  <c r="N333" i="34"/>
  <c r="N334" i="34"/>
  <c r="N335" i="34"/>
  <c r="N336" i="34"/>
  <c r="N337" i="34"/>
  <c r="N338" i="34"/>
  <c r="N339" i="34"/>
  <c r="N340" i="34"/>
  <c r="N341" i="34"/>
  <c r="N342" i="34"/>
  <c r="N343" i="34"/>
  <c r="N344" i="34"/>
  <c r="N345" i="34"/>
  <c r="N346" i="34"/>
  <c r="N347" i="34"/>
  <c r="N348" i="34"/>
  <c r="N349" i="34"/>
  <c r="N350" i="34"/>
  <c r="N351" i="34"/>
  <c r="N352" i="34"/>
  <c r="N353" i="34"/>
  <c r="N354" i="34"/>
  <c r="N355" i="34"/>
  <c r="N356" i="34"/>
  <c r="N357" i="34"/>
  <c r="N358" i="34"/>
  <c r="N359" i="34"/>
  <c r="N360" i="34"/>
  <c r="N361" i="34"/>
  <c r="N362" i="34"/>
  <c r="N363" i="34"/>
  <c r="N364" i="34"/>
  <c r="N365" i="34"/>
  <c r="N366" i="34"/>
  <c r="N367" i="34"/>
  <c r="N368" i="34"/>
  <c r="N369" i="34"/>
  <c r="N370" i="34"/>
  <c r="N371" i="34"/>
  <c r="N372" i="34"/>
  <c r="N373" i="34"/>
  <c r="N374" i="34"/>
  <c r="N375" i="34"/>
  <c r="N376" i="34"/>
  <c r="N377" i="34"/>
  <c r="N378" i="34"/>
  <c r="N379" i="34"/>
  <c r="N380" i="34"/>
  <c r="N381" i="34"/>
  <c r="N382" i="34"/>
  <c r="N383" i="34"/>
  <c r="N384" i="34"/>
  <c r="N385" i="34"/>
  <c r="N386" i="34"/>
  <c r="N387" i="34"/>
  <c r="N388" i="34"/>
  <c r="N389" i="34"/>
  <c r="N390" i="34"/>
  <c r="N391" i="34"/>
  <c r="N392" i="34"/>
  <c r="N393" i="34"/>
  <c r="N394" i="34"/>
  <c r="N395" i="34"/>
  <c r="N396" i="34"/>
  <c r="N397" i="34"/>
  <c r="N398" i="34"/>
  <c r="N399" i="34"/>
  <c r="N400" i="34"/>
  <c r="N401" i="34"/>
  <c r="N402" i="34"/>
  <c r="N403" i="34"/>
  <c r="N404" i="34"/>
  <c r="N405" i="34"/>
  <c r="N406" i="34"/>
  <c r="N407" i="34"/>
  <c r="N408" i="34"/>
  <c r="N409" i="34"/>
  <c r="N410" i="34"/>
  <c r="N411" i="34"/>
  <c r="N412" i="34"/>
  <c r="N413" i="34"/>
  <c r="N414" i="34"/>
  <c r="N415" i="34"/>
  <c r="N416" i="34"/>
  <c r="N417" i="34"/>
  <c r="N418" i="34"/>
  <c r="N419" i="34"/>
  <c r="N420" i="34"/>
  <c r="N421" i="34"/>
  <c r="N422" i="34"/>
  <c r="N423" i="34"/>
  <c r="N424" i="34"/>
  <c r="N425" i="34"/>
  <c r="N426" i="34"/>
  <c r="N427" i="34"/>
  <c r="N428" i="34"/>
  <c r="N429" i="34"/>
  <c r="N430" i="34"/>
  <c r="N431" i="34"/>
  <c r="N432" i="34"/>
  <c r="N433" i="34"/>
  <c r="N434" i="34"/>
  <c r="N435" i="34"/>
  <c r="N436" i="34"/>
  <c r="N437" i="34"/>
  <c r="N438" i="34"/>
  <c r="N439" i="34"/>
  <c r="N440" i="34"/>
  <c r="N441" i="34"/>
  <c r="N442" i="34"/>
  <c r="N443" i="34"/>
  <c r="N444" i="34"/>
  <c r="N445" i="34"/>
  <c r="N446" i="34"/>
  <c r="N447" i="34"/>
  <c r="N448" i="34"/>
  <c r="N449" i="34"/>
  <c r="N450" i="34"/>
  <c r="N451" i="34"/>
  <c r="N452" i="34"/>
  <c r="N453" i="34"/>
  <c r="N454" i="34"/>
  <c r="N455" i="34"/>
  <c r="N456" i="34"/>
  <c r="N457" i="34"/>
  <c r="N458" i="34"/>
  <c r="N459" i="34"/>
  <c r="N460" i="34"/>
  <c r="N461" i="34"/>
  <c r="N462" i="34"/>
  <c r="N463" i="34"/>
  <c r="N464" i="34"/>
  <c r="N465" i="34"/>
  <c r="N466" i="34"/>
  <c r="N467" i="34"/>
  <c r="N468" i="34"/>
  <c r="N469" i="34"/>
  <c r="N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M102" i="34"/>
  <c r="M103" i="34"/>
  <c r="M104" i="34"/>
  <c r="M105" i="34"/>
  <c r="M106" i="34"/>
  <c r="M107" i="34"/>
  <c r="M108" i="34"/>
  <c r="M109" i="34"/>
  <c r="M110" i="34"/>
  <c r="M111" i="34"/>
  <c r="M112" i="34"/>
  <c r="M113" i="34"/>
  <c r="M114" i="34"/>
  <c r="M115" i="34"/>
  <c r="M116" i="34"/>
  <c r="M117" i="34"/>
  <c r="M118" i="34"/>
  <c r="M119" i="34"/>
  <c r="M120" i="34"/>
  <c r="M121" i="34"/>
  <c r="M122" i="34"/>
  <c r="M123" i="34"/>
  <c r="M124" i="34"/>
  <c r="M125" i="34"/>
  <c r="M126" i="34"/>
  <c r="M127" i="34"/>
  <c r="M128" i="34"/>
  <c r="M129" i="34"/>
  <c r="M130" i="34"/>
  <c r="M131" i="34"/>
  <c r="M132" i="34"/>
  <c r="M133" i="34"/>
  <c r="M134" i="34"/>
  <c r="M135" i="34"/>
  <c r="M136" i="34"/>
  <c r="M137" i="34"/>
  <c r="M138" i="34"/>
  <c r="M139" i="34"/>
  <c r="M140" i="34"/>
  <c r="M141" i="34"/>
  <c r="M142" i="34"/>
  <c r="M143" i="34"/>
  <c r="M144" i="34"/>
  <c r="M145" i="34"/>
  <c r="M146" i="34"/>
  <c r="M147" i="34"/>
  <c r="M148" i="34"/>
  <c r="M149" i="34"/>
  <c r="M150" i="34"/>
  <c r="M151" i="34"/>
  <c r="M152" i="34"/>
  <c r="M153" i="34"/>
  <c r="M154" i="34"/>
  <c r="M155" i="34"/>
  <c r="M156" i="34"/>
  <c r="M157" i="34"/>
  <c r="M158" i="34"/>
  <c r="M159" i="34"/>
  <c r="M160" i="34"/>
  <c r="M161" i="34"/>
  <c r="M162" i="34"/>
  <c r="M163" i="34"/>
  <c r="M164" i="34"/>
  <c r="M165" i="34"/>
  <c r="M166" i="34"/>
  <c r="M167" i="34"/>
  <c r="M168" i="34"/>
  <c r="M169" i="34"/>
  <c r="M170" i="34"/>
  <c r="M171" i="34"/>
  <c r="M172" i="34"/>
  <c r="M173" i="34"/>
  <c r="M174" i="34"/>
  <c r="M175" i="34"/>
  <c r="M176" i="34"/>
  <c r="M177" i="34"/>
  <c r="M178" i="34"/>
  <c r="M179" i="34"/>
  <c r="M180" i="34"/>
  <c r="M181" i="34"/>
  <c r="M182" i="34"/>
  <c r="M183" i="34"/>
  <c r="M184" i="34"/>
  <c r="M185" i="34"/>
  <c r="M186" i="34"/>
  <c r="M187" i="34"/>
  <c r="M188" i="34"/>
  <c r="M189" i="34"/>
  <c r="M190" i="34"/>
  <c r="M191" i="34"/>
  <c r="M192" i="34"/>
  <c r="M193" i="34"/>
  <c r="M194" i="34"/>
  <c r="M195" i="34"/>
  <c r="M196" i="34"/>
  <c r="M197" i="34"/>
  <c r="M198" i="34"/>
  <c r="M199" i="34"/>
  <c r="M200" i="34"/>
  <c r="M201" i="34"/>
  <c r="M202" i="34"/>
  <c r="M203" i="34"/>
  <c r="M204" i="34"/>
  <c r="M205" i="34"/>
  <c r="M206" i="34"/>
  <c r="M207" i="34"/>
  <c r="M208" i="34"/>
  <c r="M209" i="34"/>
  <c r="M210" i="34"/>
  <c r="M211" i="34"/>
  <c r="M212" i="34"/>
  <c r="M213" i="34"/>
  <c r="M214" i="34"/>
  <c r="M215" i="34"/>
  <c r="M216" i="34"/>
  <c r="M217" i="34"/>
  <c r="M218" i="34"/>
  <c r="M219" i="34"/>
  <c r="M220" i="34"/>
  <c r="M221" i="34"/>
  <c r="M222" i="34"/>
  <c r="M223" i="34"/>
  <c r="M224" i="34"/>
  <c r="M225" i="34"/>
  <c r="M226" i="34"/>
  <c r="M227" i="34"/>
  <c r="M228" i="34"/>
  <c r="M229" i="34"/>
  <c r="M230" i="34"/>
  <c r="M231" i="34"/>
  <c r="M232" i="34"/>
  <c r="M233" i="34"/>
  <c r="M234" i="34"/>
  <c r="M235" i="34"/>
  <c r="M236" i="34"/>
  <c r="M237" i="34"/>
  <c r="M238" i="34"/>
  <c r="M239" i="34"/>
  <c r="M240" i="34"/>
  <c r="M241" i="34"/>
  <c r="M242" i="34"/>
  <c r="M243" i="34"/>
  <c r="M244" i="34"/>
  <c r="M245" i="34"/>
  <c r="M246" i="34"/>
  <c r="M247" i="34"/>
  <c r="M248" i="34"/>
  <c r="M249" i="34"/>
  <c r="M250" i="34"/>
  <c r="M251" i="34"/>
  <c r="M252" i="34"/>
  <c r="M253" i="34"/>
  <c r="M254" i="34"/>
  <c r="M255" i="34"/>
  <c r="M256" i="34"/>
  <c r="M257" i="34"/>
  <c r="M258" i="34"/>
  <c r="M259" i="34"/>
  <c r="M260" i="34"/>
  <c r="M261" i="34"/>
  <c r="M262" i="34"/>
  <c r="M263" i="34"/>
  <c r="M264" i="34"/>
  <c r="M265" i="34"/>
  <c r="M266" i="34"/>
  <c r="M267" i="34"/>
  <c r="M268" i="34"/>
  <c r="M269" i="34"/>
  <c r="M270" i="34"/>
  <c r="M271" i="34"/>
  <c r="M272" i="34"/>
  <c r="M273" i="34"/>
  <c r="M274" i="34"/>
  <c r="M275" i="34"/>
  <c r="M276" i="34"/>
  <c r="M277" i="34"/>
  <c r="M278" i="34"/>
  <c r="M279" i="34"/>
  <c r="M280" i="34"/>
  <c r="M281" i="34"/>
  <c r="M282" i="34"/>
  <c r="M283" i="34"/>
  <c r="M284" i="34"/>
  <c r="M285" i="34"/>
  <c r="M286" i="34"/>
  <c r="M287" i="34"/>
  <c r="M288" i="34"/>
  <c r="M289" i="34"/>
  <c r="M290" i="34"/>
  <c r="M291" i="34"/>
  <c r="M292" i="34"/>
  <c r="M293" i="34"/>
  <c r="M294" i="34"/>
  <c r="M295" i="34"/>
  <c r="M296" i="34"/>
  <c r="M297" i="34"/>
  <c r="M298" i="34"/>
  <c r="M299" i="34"/>
  <c r="M300" i="34"/>
  <c r="M301" i="34"/>
  <c r="M302" i="34"/>
  <c r="M303" i="34"/>
  <c r="M304" i="34"/>
  <c r="M305" i="34"/>
  <c r="M306" i="34"/>
  <c r="M307" i="34"/>
  <c r="M308" i="34"/>
  <c r="M309" i="34"/>
  <c r="M310" i="34"/>
  <c r="M311" i="34"/>
  <c r="M312" i="34"/>
  <c r="M313" i="34"/>
  <c r="M314" i="34"/>
  <c r="M315" i="34"/>
  <c r="M316" i="34"/>
  <c r="M317" i="34"/>
  <c r="M318" i="34"/>
  <c r="M319" i="34"/>
  <c r="M320" i="34"/>
  <c r="M321" i="34"/>
  <c r="M322" i="34"/>
  <c r="M323" i="34"/>
  <c r="M324" i="34"/>
  <c r="M325" i="34"/>
  <c r="M326" i="34"/>
  <c r="M327" i="34"/>
  <c r="M328" i="34"/>
  <c r="M329" i="34"/>
  <c r="M330" i="34"/>
  <c r="M331" i="34"/>
  <c r="M332" i="34"/>
  <c r="M333" i="34"/>
  <c r="M334" i="34"/>
  <c r="M335" i="34"/>
  <c r="M336" i="34"/>
  <c r="M337" i="34"/>
  <c r="M338" i="34"/>
  <c r="M339" i="34"/>
  <c r="M340" i="34"/>
  <c r="M341" i="34"/>
  <c r="M342" i="34"/>
  <c r="M343" i="34"/>
  <c r="M344" i="34"/>
  <c r="M345" i="34"/>
  <c r="M346" i="34"/>
  <c r="M347" i="34"/>
  <c r="M348" i="34"/>
  <c r="M349" i="34"/>
  <c r="M350" i="34"/>
  <c r="M351" i="34"/>
  <c r="M352" i="34"/>
  <c r="M353" i="34"/>
  <c r="M354" i="34"/>
  <c r="M355" i="34"/>
  <c r="M356" i="34"/>
  <c r="M357" i="34"/>
  <c r="M358" i="34"/>
  <c r="M359" i="34"/>
  <c r="M360" i="34"/>
  <c r="M361" i="34"/>
  <c r="M362" i="34"/>
  <c r="M363" i="34"/>
  <c r="M364" i="34"/>
  <c r="M365" i="34"/>
  <c r="M366" i="34"/>
  <c r="M367" i="34"/>
  <c r="M368" i="34"/>
  <c r="M369" i="34"/>
  <c r="M370" i="34"/>
  <c r="M371" i="34"/>
  <c r="M372" i="34"/>
  <c r="M373" i="34"/>
  <c r="M374" i="34"/>
  <c r="M375" i="34"/>
  <c r="M376" i="34"/>
  <c r="M377" i="34"/>
  <c r="M378" i="34"/>
  <c r="M379" i="34"/>
  <c r="M380" i="34"/>
  <c r="M381" i="34"/>
  <c r="M382" i="34"/>
  <c r="M383" i="34"/>
  <c r="M384" i="34"/>
  <c r="M385" i="34"/>
  <c r="M386" i="34"/>
  <c r="M387" i="34"/>
  <c r="M388" i="34"/>
  <c r="M389" i="34"/>
  <c r="M390" i="34"/>
  <c r="M391" i="34"/>
  <c r="M392" i="34"/>
  <c r="M393" i="34"/>
  <c r="M394" i="34"/>
  <c r="M395" i="34"/>
  <c r="M396" i="34"/>
  <c r="M397" i="34"/>
  <c r="M398" i="34"/>
  <c r="M399" i="34"/>
  <c r="M400" i="34"/>
  <c r="M401" i="34"/>
  <c r="M402" i="34"/>
  <c r="M403" i="34"/>
  <c r="M404" i="34"/>
  <c r="M405" i="34"/>
  <c r="M406" i="34"/>
  <c r="M407" i="34"/>
  <c r="M408" i="34"/>
  <c r="M409" i="34"/>
  <c r="M410" i="34"/>
  <c r="M411" i="34"/>
  <c r="M412" i="34"/>
  <c r="M413" i="34"/>
  <c r="M414" i="34"/>
  <c r="M415" i="34"/>
  <c r="M416" i="34"/>
  <c r="M417" i="34"/>
  <c r="M418" i="34"/>
  <c r="M419" i="34"/>
  <c r="M420" i="34"/>
  <c r="M421" i="34"/>
  <c r="M422" i="34"/>
  <c r="M423" i="34"/>
  <c r="M424" i="34"/>
  <c r="M425" i="34"/>
  <c r="M426" i="34"/>
  <c r="M427" i="34"/>
  <c r="M428" i="34"/>
  <c r="M429" i="34"/>
  <c r="M430" i="34"/>
  <c r="M431" i="34"/>
  <c r="M432" i="34"/>
  <c r="M433" i="34"/>
  <c r="M434" i="34"/>
  <c r="M435" i="34"/>
  <c r="M436" i="34"/>
  <c r="M437" i="34"/>
  <c r="M438" i="34"/>
  <c r="M439" i="34"/>
  <c r="M440" i="34"/>
  <c r="M441" i="34"/>
  <c r="M442" i="34"/>
  <c r="M443" i="34"/>
  <c r="M444" i="34"/>
  <c r="M445" i="34"/>
  <c r="M446" i="34"/>
  <c r="M447" i="34"/>
  <c r="M448" i="34"/>
  <c r="M449" i="34"/>
  <c r="M450" i="34"/>
  <c r="M451" i="34"/>
  <c r="M452" i="34"/>
  <c r="M453" i="34"/>
  <c r="M454" i="34"/>
  <c r="M455" i="34"/>
  <c r="M456" i="34"/>
  <c r="M457" i="34"/>
  <c r="M458" i="34"/>
  <c r="M459" i="34"/>
  <c r="M460" i="34"/>
  <c r="M461" i="34"/>
  <c r="M462" i="34"/>
  <c r="M463" i="34"/>
  <c r="M464" i="34"/>
  <c r="M465" i="34"/>
  <c r="M466" i="34"/>
  <c r="M467" i="34"/>
  <c r="M468" i="34"/>
  <c r="M469" i="34"/>
  <c r="M2" i="34"/>
  <c r="L2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4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263" i="34"/>
  <c r="L264" i="34"/>
  <c r="L265" i="34"/>
  <c r="L266" i="34"/>
  <c r="L267" i="34"/>
  <c r="L268" i="34"/>
  <c r="L269" i="34"/>
  <c r="L270" i="34"/>
  <c r="L271" i="34"/>
  <c r="L272" i="34"/>
  <c r="L273" i="34"/>
  <c r="L274" i="34"/>
  <c r="L275" i="34"/>
  <c r="L276" i="34"/>
  <c r="L277" i="34"/>
  <c r="L278" i="34"/>
  <c r="L279" i="34"/>
  <c r="L280" i="34"/>
  <c r="L281" i="34"/>
  <c r="L282" i="34"/>
  <c r="L283" i="34"/>
  <c r="L284" i="34"/>
  <c r="L285" i="34"/>
  <c r="L286" i="34"/>
  <c r="L287" i="34"/>
  <c r="L288" i="34"/>
  <c r="L289" i="34"/>
  <c r="L290" i="34"/>
  <c r="L291" i="34"/>
  <c r="L292" i="34"/>
  <c r="L293" i="34"/>
  <c r="L294" i="34"/>
  <c r="L295" i="34"/>
  <c r="L296" i="34"/>
  <c r="L297" i="34"/>
  <c r="L298" i="34"/>
  <c r="L299" i="34"/>
  <c r="L300" i="34"/>
  <c r="L301" i="34"/>
  <c r="L302" i="34"/>
  <c r="L303" i="34"/>
  <c r="L304" i="34"/>
  <c r="L305" i="34"/>
  <c r="L306" i="34"/>
  <c r="L307" i="34"/>
  <c r="L308" i="34"/>
  <c r="L309" i="34"/>
  <c r="L310" i="34"/>
  <c r="L311" i="34"/>
  <c r="L312" i="34"/>
  <c r="L313" i="34"/>
  <c r="L314" i="34"/>
  <c r="L315" i="34"/>
  <c r="L316" i="34"/>
  <c r="L317" i="34"/>
  <c r="L318" i="34"/>
  <c r="L319" i="34"/>
  <c r="L320" i="34"/>
  <c r="L321" i="34"/>
  <c r="L322" i="34"/>
  <c r="L323" i="34"/>
  <c r="L324" i="34"/>
  <c r="L325" i="34"/>
  <c r="L326" i="34"/>
  <c r="L327" i="34"/>
  <c r="L328" i="34"/>
  <c r="L329" i="34"/>
  <c r="L330" i="34"/>
  <c r="L331" i="34"/>
  <c r="L332" i="34"/>
  <c r="L333" i="34"/>
  <c r="L334" i="34"/>
  <c r="L335" i="34"/>
  <c r="L336" i="34"/>
  <c r="L337" i="34"/>
  <c r="L338" i="34"/>
  <c r="L339" i="34"/>
  <c r="L340" i="34"/>
  <c r="L341" i="34"/>
  <c r="L342" i="34"/>
  <c r="L343" i="34"/>
  <c r="L344" i="34"/>
  <c r="L345" i="34"/>
  <c r="L346" i="34"/>
  <c r="L347" i="34"/>
  <c r="L348" i="34"/>
  <c r="L349" i="34"/>
  <c r="L350" i="34"/>
  <c r="L351" i="34"/>
  <c r="L352" i="34"/>
  <c r="L353" i="34"/>
  <c r="L354" i="34"/>
  <c r="L355" i="34"/>
  <c r="L356" i="34"/>
  <c r="L357" i="34"/>
  <c r="L358" i="34"/>
  <c r="L359" i="34"/>
  <c r="L360" i="34"/>
  <c r="L361" i="34"/>
  <c r="L362" i="34"/>
  <c r="L363" i="34"/>
  <c r="L364" i="34"/>
  <c r="L365" i="34"/>
  <c r="L366" i="34"/>
  <c r="L367" i="34"/>
  <c r="L368" i="34"/>
  <c r="L369" i="34"/>
  <c r="L370" i="34"/>
  <c r="L371" i="34"/>
  <c r="L372" i="34"/>
  <c r="L373" i="34"/>
  <c r="L374" i="34"/>
  <c r="L375" i="34"/>
  <c r="L376" i="34"/>
  <c r="L377" i="34"/>
  <c r="L378" i="34"/>
  <c r="L379" i="34"/>
  <c r="L380" i="34"/>
  <c r="L381" i="34"/>
  <c r="L382" i="34"/>
  <c r="L383" i="34"/>
  <c r="L384" i="34"/>
  <c r="L385" i="34"/>
  <c r="L386" i="34"/>
  <c r="L387" i="34"/>
  <c r="L388" i="34"/>
  <c r="L389" i="34"/>
  <c r="L390" i="34"/>
  <c r="L391" i="34"/>
  <c r="L392" i="34"/>
  <c r="L393" i="34"/>
  <c r="L394" i="34"/>
  <c r="L395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6" i="34"/>
  <c r="L447" i="34"/>
  <c r="L448" i="34"/>
  <c r="L449" i="34"/>
  <c r="L450" i="34"/>
  <c r="L451" i="34"/>
  <c r="L452" i="34"/>
  <c r="L453" i="34"/>
  <c r="L454" i="34"/>
  <c r="L455" i="34"/>
  <c r="L456" i="34"/>
  <c r="L457" i="34"/>
  <c r="L458" i="34"/>
  <c r="L459" i="34"/>
  <c r="L460" i="34"/>
  <c r="L461" i="34"/>
  <c r="L462" i="34"/>
  <c r="L463" i="34"/>
  <c r="L464" i="34"/>
  <c r="L465" i="34"/>
  <c r="L466" i="34"/>
  <c r="L467" i="34"/>
  <c r="L468" i="34"/>
  <c r="L469" i="34"/>
  <c r="L3" i="34"/>
  <c r="L4" i="34"/>
  <c r="L5" i="34"/>
  <c r="L6" i="34"/>
  <c r="L7" i="34"/>
  <c r="L8" i="34"/>
  <c r="L9" i="34"/>
  <c r="L10" i="34"/>
  <c r="D9" i="36" l="1"/>
  <c r="M470" i="34"/>
  <c r="L470" i="34"/>
  <c r="N470" i="34"/>
  <c r="F100" i="33"/>
  <c r="B100" i="33"/>
  <c r="J100" i="33" s="1"/>
  <c r="K100" i="33" s="1"/>
  <c r="F99" i="33"/>
  <c r="B99" i="33"/>
  <c r="J99" i="33" s="1"/>
  <c r="K99" i="33" s="1"/>
  <c r="F98" i="33"/>
  <c r="B98" i="33"/>
  <c r="F97" i="33"/>
  <c r="B97" i="33"/>
  <c r="F96" i="33"/>
  <c r="B96" i="33"/>
  <c r="J96" i="33" s="1"/>
  <c r="K96" i="33" s="1"/>
  <c r="F95" i="33"/>
  <c r="B95" i="33"/>
  <c r="C95" i="33" s="1"/>
  <c r="F94" i="33"/>
  <c r="B94" i="33"/>
  <c r="J94" i="33" s="1"/>
  <c r="K94" i="33" s="1"/>
  <c r="F93" i="33"/>
  <c r="B93" i="33"/>
  <c r="C93" i="33" s="1"/>
  <c r="F92" i="33"/>
  <c r="B92" i="33"/>
  <c r="J92" i="33" s="1"/>
  <c r="K92" i="33" s="1"/>
  <c r="F91" i="33"/>
  <c r="B91" i="33"/>
  <c r="C91" i="33" s="1"/>
  <c r="F90" i="33"/>
  <c r="B90" i="33"/>
  <c r="J90" i="33" s="1"/>
  <c r="K90" i="33" s="1"/>
  <c r="F89" i="33"/>
  <c r="B89" i="33"/>
  <c r="C89" i="33" s="1"/>
  <c r="F88" i="33"/>
  <c r="B88" i="33"/>
  <c r="J88" i="33" s="1"/>
  <c r="K88" i="33" s="1"/>
  <c r="F87" i="33"/>
  <c r="B87" i="33"/>
  <c r="C87" i="33" s="1"/>
  <c r="F86" i="33"/>
  <c r="B86" i="33"/>
  <c r="J86" i="33" s="1"/>
  <c r="K86" i="33" s="1"/>
  <c r="F85" i="33"/>
  <c r="B85" i="33"/>
  <c r="J85" i="33" s="1"/>
  <c r="K85" i="33" s="1"/>
  <c r="F84" i="33"/>
  <c r="B84" i="33"/>
  <c r="J84" i="33" s="1"/>
  <c r="K84" i="33" s="1"/>
  <c r="F83" i="33"/>
  <c r="B83" i="33"/>
  <c r="C83" i="33" s="1"/>
  <c r="F82" i="33"/>
  <c r="B82" i="33"/>
  <c r="F81" i="33"/>
  <c r="B81" i="33"/>
  <c r="F80" i="33"/>
  <c r="B80" i="33"/>
  <c r="J80" i="33" s="1"/>
  <c r="K80" i="33" s="1"/>
  <c r="F79" i="33"/>
  <c r="B79" i="33"/>
  <c r="C79" i="33" s="1"/>
  <c r="F78" i="33"/>
  <c r="B78" i="33"/>
  <c r="J78" i="33" s="1"/>
  <c r="K78" i="33" s="1"/>
  <c r="F77" i="33"/>
  <c r="B77" i="33"/>
  <c r="C77" i="33" s="1"/>
  <c r="F76" i="33"/>
  <c r="B76" i="33"/>
  <c r="J76" i="33" s="1"/>
  <c r="K76" i="33" s="1"/>
  <c r="F75" i="33"/>
  <c r="B75" i="33"/>
  <c r="C75" i="33" s="1"/>
  <c r="F74" i="33"/>
  <c r="B74" i="33"/>
  <c r="J74" i="33" s="1"/>
  <c r="K74" i="33" s="1"/>
  <c r="F73" i="33"/>
  <c r="B73" i="33"/>
  <c r="C73" i="33" s="1"/>
  <c r="F72" i="33"/>
  <c r="B72" i="33"/>
  <c r="C72" i="33" s="1"/>
  <c r="F71" i="33"/>
  <c r="B71" i="33"/>
  <c r="C71" i="33" s="1"/>
  <c r="F70" i="33"/>
  <c r="B70" i="33"/>
  <c r="J70" i="33" s="1"/>
  <c r="K70" i="33" s="1"/>
  <c r="F69" i="33"/>
  <c r="B69" i="33"/>
  <c r="C69" i="33" s="1"/>
  <c r="F68" i="33"/>
  <c r="B68" i="33"/>
  <c r="C68" i="33" s="1"/>
  <c r="F67" i="33"/>
  <c r="B67" i="33"/>
  <c r="J67" i="33" s="1"/>
  <c r="K67" i="33" s="1"/>
  <c r="F66" i="33"/>
  <c r="B66" i="33"/>
  <c r="C66" i="33" s="1"/>
  <c r="F65" i="33"/>
  <c r="B65" i="33"/>
  <c r="J65" i="33" s="1"/>
  <c r="K65" i="33" s="1"/>
  <c r="F64" i="33"/>
  <c r="B64" i="33"/>
  <c r="C64" i="33" s="1"/>
  <c r="F63" i="33"/>
  <c r="B63" i="33"/>
  <c r="J63" i="33" s="1"/>
  <c r="K63" i="33" s="1"/>
  <c r="F62" i="33"/>
  <c r="B62" i="33"/>
  <c r="C62" i="33" s="1"/>
  <c r="F61" i="33"/>
  <c r="B61" i="33"/>
  <c r="J61" i="33" s="1"/>
  <c r="K61" i="33" s="1"/>
  <c r="F60" i="33"/>
  <c r="B60" i="33"/>
  <c r="C60" i="33" s="1"/>
  <c r="F59" i="33"/>
  <c r="B59" i="33"/>
  <c r="J59" i="33" s="1"/>
  <c r="K59" i="33" s="1"/>
  <c r="F58" i="33"/>
  <c r="B58" i="33"/>
  <c r="C58" i="33" s="1"/>
  <c r="F57" i="33"/>
  <c r="B57" i="33"/>
  <c r="C57" i="33" s="1"/>
  <c r="F56" i="33"/>
  <c r="B56" i="33"/>
  <c r="C56" i="33" s="1"/>
  <c r="F55" i="33"/>
  <c r="B55" i="33"/>
  <c r="C55" i="33" s="1"/>
  <c r="F54" i="33"/>
  <c r="B54" i="33"/>
  <c r="C54" i="33" s="1"/>
  <c r="F53" i="33"/>
  <c r="B53" i="33"/>
  <c r="J53" i="33" s="1"/>
  <c r="K53" i="33" s="1"/>
  <c r="F52" i="33"/>
  <c r="B52" i="33"/>
  <c r="C52" i="33" s="1"/>
  <c r="F51" i="33"/>
  <c r="B51" i="33"/>
  <c r="J51" i="33" s="1"/>
  <c r="K51" i="33" s="1"/>
  <c r="F50" i="33"/>
  <c r="B50" i="33"/>
  <c r="C50" i="33" s="1"/>
  <c r="F49" i="33"/>
  <c r="B49" i="33"/>
  <c r="C49" i="33" s="1"/>
  <c r="F48" i="33"/>
  <c r="B48" i="33"/>
  <c r="C48" i="33" s="1"/>
  <c r="F47" i="33"/>
  <c r="B47" i="33"/>
  <c r="C47" i="33" s="1"/>
  <c r="F46" i="33"/>
  <c r="B46" i="33"/>
  <c r="C46" i="33" s="1"/>
  <c r="F45" i="33"/>
  <c r="B45" i="33"/>
  <c r="J45" i="33" s="1"/>
  <c r="K45" i="33" s="1"/>
  <c r="F44" i="33"/>
  <c r="B44" i="33"/>
  <c r="C44" i="33" s="1"/>
  <c r="F43" i="33"/>
  <c r="B43" i="33"/>
  <c r="J43" i="33" s="1"/>
  <c r="K43" i="33" s="1"/>
  <c r="F42" i="33"/>
  <c r="B42" i="33"/>
  <c r="C42" i="33" s="1"/>
  <c r="F41" i="33"/>
  <c r="B41" i="33"/>
  <c r="C41" i="33" s="1"/>
  <c r="F40" i="33"/>
  <c r="B40" i="33"/>
  <c r="C40" i="33" s="1"/>
  <c r="F39" i="33"/>
  <c r="B39" i="33"/>
  <c r="C39" i="33" s="1"/>
  <c r="F38" i="33"/>
  <c r="B38" i="33"/>
  <c r="C38" i="33" s="1"/>
  <c r="F37" i="33"/>
  <c r="B37" i="33"/>
  <c r="F36" i="33"/>
  <c r="B36" i="33"/>
  <c r="C36" i="33" s="1"/>
  <c r="F35" i="33"/>
  <c r="B35" i="33"/>
  <c r="J35" i="33" s="1"/>
  <c r="K35" i="33" s="1"/>
  <c r="F34" i="33"/>
  <c r="B34" i="33"/>
  <c r="C34" i="33" s="1"/>
  <c r="F33" i="33"/>
  <c r="B33" i="33"/>
  <c r="C33" i="33" s="1"/>
  <c r="F32" i="33"/>
  <c r="B32" i="33"/>
  <c r="C32" i="33" s="1"/>
  <c r="F31" i="33"/>
  <c r="B31" i="33"/>
  <c r="C31" i="33" s="1"/>
  <c r="F30" i="33"/>
  <c r="B30" i="33"/>
  <c r="C30" i="33" s="1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B14" i="33"/>
  <c r="C14" i="33" s="1"/>
  <c r="F13" i="33"/>
  <c r="F12" i="33"/>
  <c r="F11" i="33"/>
  <c r="F9" i="33" s="1"/>
  <c r="F10" i="33"/>
  <c r="D9" i="33"/>
  <c r="K7" i="33"/>
  <c r="J4" i="33"/>
  <c r="J3" i="33"/>
  <c r="F3" i="33"/>
  <c r="J2" i="33" s="1"/>
  <c r="F2" i="33"/>
  <c r="J1" i="33" s="1"/>
  <c r="F100" i="32"/>
  <c r="B100" i="32"/>
  <c r="C100" i="32" s="1"/>
  <c r="F99" i="32"/>
  <c r="B99" i="32"/>
  <c r="C99" i="32" s="1"/>
  <c r="F98" i="32"/>
  <c r="B98" i="32"/>
  <c r="J98" i="32" s="1"/>
  <c r="K98" i="32" s="1"/>
  <c r="F97" i="32"/>
  <c r="B97" i="32"/>
  <c r="J97" i="32" s="1"/>
  <c r="K97" i="32" s="1"/>
  <c r="F96" i="32"/>
  <c r="B96" i="32"/>
  <c r="C96" i="32" s="1"/>
  <c r="F95" i="32"/>
  <c r="B95" i="32"/>
  <c r="C95" i="32" s="1"/>
  <c r="F94" i="32"/>
  <c r="B94" i="32"/>
  <c r="J94" i="32" s="1"/>
  <c r="K94" i="32" s="1"/>
  <c r="F93" i="32"/>
  <c r="B93" i="32"/>
  <c r="J93" i="32" s="1"/>
  <c r="K93" i="32" s="1"/>
  <c r="F92" i="32"/>
  <c r="B92" i="32"/>
  <c r="C92" i="32" s="1"/>
  <c r="F91" i="32"/>
  <c r="B91" i="32"/>
  <c r="C91" i="32" s="1"/>
  <c r="F90" i="32"/>
  <c r="B90" i="32"/>
  <c r="J90" i="32" s="1"/>
  <c r="K90" i="32" s="1"/>
  <c r="F89" i="32"/>
  <c r="B89" i="32"/>
  <c r="J89" i="32" s="1"/>
  <c r="K89" i="32" s="1"/>
  <c r="F88" i="32"/>
  <c r="B88" i="32"/>
  <c r="C88" i="32" s="1"/>
  <c r="F87" i="32"/>
  <c r="B87" i="32"/>
  <c r="C87" i="32" s="1"/>
  <c r="F86" i="32"/>
  <c r="B86" i="32"/>
  <c r="J86" i="32" s="1"/>
  <c r="K86" i="32" s="1"/>
  <c r="F85" i="32"/>
  <c r="B85" i="32"/>
  <c r="J85" i="32" s="1"/>
  <c r="K85" i="32" s="1"/>
  <c r="F84" i="32"/>
  <c r="B84" i="32"/>
  <c r="C84" i="32" s="1"/>
  <c r="F83" i="32"/>
  <c r="B83" i="32"/>
  <c r="C83" i="32" s="1"/>
  <c r="F82" i="32"/>
  <c r="B82" i="32"/>
  <c r="J82" i="32" s="1"/>
  <c r="K82" i="32" s="1"/>
  <c r="F81" i="32"/>
  <c r="B81" i="32"/>
  <c r="J81" i="32" s="1"/>
  <c r="K81" i="32" s="1"/>
  <c r="F80" i="32"/>
  <c r="B80" i="32"/>
  <c r="C80" i="32" s="1"/>
  <c r="F79" i="32"/>
  <c r="B79" i="32"/>
  <c r="F78" i="32"/>
  <c r="B78" i="32"/>
  <c r="J78" i="32" s="1"/>
  <c r="K78" i="32" s="1"/>
  <c r="F77" i="32"/>
  <c r="B77" i="32"/>
  <c r="J77" i="32" s="1"/>
  <c r="K77" i="32" s="1"/>
  <c r="F76" i="32"/>
  <c r="B76" i="32"/>
  <c r="C76" i="32" s="1"/>
  <c r="F75" i="32"/>
  <c r="B75" i="32"/>
  <c r="F74" i="32"/>
  <c r="B74" i="32"/>
  <c r="J74" i="32" s="1"/>
  <c r="K74" i="32" s="1"/>
  <c r="F73" i="32"/>
  <c r="B73" i="32"/>
  <c r="J73" i="32" s="1"/>
  <c r="K73" i="32" s="1"/>
  <c r="F72" i="32"/>
  <c r="B72" i="32"/>
  <c r="C72" i="32" s="1"/>
  <c r="F71" i="32"/>
  <c r="B71" i="32"/>
  <c r="F70" i="32"/>
  <c r="B70" i="32"/>
  <c r="J70" i="32" s="1"/>
  <c r="K70" i="32" s="1"/>
  <c r="F69" i="32"/>
  <c r="B69" i="32"/>
  <c r="J69" i="32" s="1"/>
  <c r="K69" i="32" s="1"/>
  <c r="F68" i="32"/>
  <c r="B68" i="32"/>
  <c r="C68" i="32" s="1"/>
  <c r="F67" i="32"/>
  <c r="B67" i="32"/>
  <c r="F66" i="32"/>
  <c r="B66" i="32"/>
  <c r="F65" i="32"/>
  <c r="B65" i="32"/>
  <c r="C65" i="32" s="1"/>
  <c r="F64" i="32"/>
  <c r="B64" i="32"/>
  <c r="C64" i="32" s="1"/>
  <c r="F63" i="32"/>
  <c r="B63" i="32"/>
  <c r="C63" i="32" s="1"/>
  <c r="F62" i="32"/>
  <c r="B62" i="32"/>
  <c r="C62" i="32" s="1"/>
  <c r="F61" i="32"/>
  <c r="B61" i="32"/>
  <c r="C61" i="32" s="1"/>
  <c r="F60" i="32"/>
  <c r="B60" i="32"/>
  <c r="C60" i="32" s="1"/>
  <c r="F59" i="32"/>
  <c r="B59" i="32"/>
  <c r="C59" i="32" s="1"/>
  <c r="F58" i="32"/>
  <c r="B58" i="32"/>
  <c r="C58" i="32" s="1"/>
  <c r="F57" i="32"/>
  <c r="B57" i="32"/>
  <c r="C57" i="32" s="1"/>
  <c r="F56" i="32"/>
  <c r="B56" i="32"/>
  <c r="C56" i="32" s="1"/>
  <c r="F55" i="32"/>
  <c r="B55" i="32"/>
  <c r="J55" i="32" s="1"/>
  <c r="K55" i="32" s="1"/>
  <c r="F54" i="32"/>
  <c r="B54" i="32"/>
  <c r="C54" i="32" s="1"/>
  <c r="F53" i="32"/>
  <c r="B53" i="32"/>
  <c r="F52" i="32"/>
  <c r="B52" i="32"/>
  <c r="C52" i="32" s="1"/>
  <c r="F51" i="32"/>
  <c r="B51" i="32"/>
  <c r="C51" i="32" s="1"/>
  <c r="F50" i="32"/>
  <c r="B50" i="32"/>
  <c r="C50" i="32" s="1"/>
  <c r="F49" i="32"/>
  <c r="B49" i="32"/>
  <c r="C49" i="32" s="1"/>
  <c r="F48" i="32"/>
  <c r="B48" i="32"/>
  <c r="C48" i="32" s="1"/>
  <c r="F47" i="32"/>
  <c r="B47" i="32"/>
  <c r="J47" i="32" s="1"/>
  <c r="K47" i="32" s="1"/>
  <c r="F46" i="32"/>
  <c r="B46" i="32"/>
  <c r="C46" i="32" s="1"/>
  <c r="F45" i="32"/>
  <c r="B45" i="32"/>
  <c r="J45" i="32" s="1"/>
  <c r="K45" i="32" s="1"/>
  <c r="F44" i="32"/>
  <c r="B44" i="32"/>
  <c r="F43" i="32"/>
  <c r="B43" i="32"/>
  <c r="C43" i="32" s="1"/>
  <c r="F42" i="32"/>
  <c r="B42" i="32"/>
  <c r="C42" i="32" s="1"/>
  <c r="F41" i="32"/>
  <c r="B41" i="32"/>
  <c r="C41" i="32" s="1"/>
  <c r="F40" i="32"/>
  <c r="B40" i="32"/>
  <c r="C40" i="32" s="1"/>
  <c r="F39" i="32"/>
  <c r="B39" i="32"/>
  <c r="F38" i="32"/>
  <c r="B38" i="32"/>
  <c r="C38" i="32" s="1"/>
  <c r="F37" i="32"/>
  <c r="B37" i="32"/>
  <c r="J37" i="32" s="1"/>
  <c r="K37" i="32" s="1"/>
  <c r="F36" i="32"/>
  <c r="B36" i="32"/>
  <c r="C36" i="32" s="1"/>
  <c r="F35" i="32"/>
  <c r="B35" i="32"/>
  <c r="F34" i="32"/>
  <c r="B34" i="32"/>
  <c r="C34" i="32" s="1"/>
  <c r="F33" i="32"/>
  <c r="B33" i="32"/>
  <c r="C33" i="32" s="1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D9" i="32"/>
  <c r="K7" i="32"/>
  <c r="J4" i="32"/>
  <c r="J3" i="32"/>
  <c r="F3" i="32"/>
  <c r="J2" i="32" s="1"/>
  <c r="F2" i="32"/>
  <c r="J1" i="32" s="1"/>
  <c r="F100" i="31"/>
  <c r="B100" i="31"/>
  <c r="C100" i="31" s="1"/>
  <c r="F99" i="31"/>
  <c r="B99" i="31"/>
  <c r="C99" i="31" s="1"/>
  <c r="F98" i="31"/>
  <c r="B98" i="31"/>
  <c r="J98" i="31" s="1"/>
  <c r="K98" i="31" s="1"/>
  <c r="F97" i="31"/>
  <c r="B97" i="31"/>
  <c r="C97" i="31" s="1"/>
  <c r="F96" i="31"/>
  <c r="B96" i="31"/>
  <c r="C96" i="31" s="1"/>
  <c r="F95" i="31"/>
  <c r="B95" i="31"/>
  <c r="J95" i="31" s="1"/>
  <c r="K95" i="31" s="1"/>
  <c r="F94" i="31"/>
  <c r="B94" i="31"/>
  <c r="J94" i="31" s="1"/>
  <c r="K94" i="31" s="1"/>
  <c r="F93" i="31"/>
  <c r="B93" i="31"/>
  <c r="C93" i="31" s="1"/>
  <c r="F92" i="31"/>
  <c r="B92" i="31"/>
  <c r="C92" i="31" s="1"/>
  <c r="F91" i="31"/>
  <c r="B91" i="31"/>
  <c r="C91" i="31" s="1"/>
  <c r="F90" i="31"/>
  <c r="B90" i="31"/>
  <c r="J90" i="31" s="1"/>
  <c r="K90" i="31" s="1"/>
  <c r="F89" i="31"/>
  <c r="B89" i="31"/>
  <c r="C89" i="31" s="1"/>
  <c r="F88" i="31"/>
  <c r="B88" i="31"/>
  <c r="C88" i="31" s="1"/>
  <c r="F87" i="31"/>
  <c r="B87" i="31"/>
  <c r="J87" i="31" s="1"/>
  <c r="K87" i="31" s="1"/>
  <c r="F86" i="31"/>
  <c r="B86" i="31"/>
  <c r="J86" i="31" s="1"/>
  <c r="K86" i="31" s="1"/>
  <c r="F85" i="31"/>
  <c r="B85" i="31"/>
  <c r="C85" i="31" s="1"/>
  <c r="F84" i="31"/>
  <c r="B84" i="31"/>
  <c r="C84" i="31" s="1"/>
  <c r="F83" i="31"/>
  <c r="B83" i="31"/>
  <c r="C83" i="31" s="1"/>
  <c r="F82" i="31"/>
  <c r="B82" i="31"/>
  <c r="J82" i="31" s="1"/>
  <c r="K82" i="31" s="1"/>
  <c r="F81" i="31"/>
  <c r="B81" i="31"/>
  <c r="C81" i="31" s="1"/>
  <c r="F80" i="31"/>
  <c r="B80" i="31"/>
  <c r="C80" i="31" s="1"/>
  <c r="F79" i="31"/>
  <c r="B79" i="31"/>
  <c r="J79" i="31" s="1"/>
  <c r="K79" i="31" s="1"/>
  <c r="F78" i="31"/>
  <c r="B78" i="31"/>
  <c r="J78" i="31" s="1"/>
  <c r="K78" i="31" s="1"/>
  <c r="F77" i="31"/>
  <c r="B77" i="31"/>
  <c r="C77" i="31" s="1"/>
  <c r="F76" i="31"/>
  <c r="B76" i="31"/>
  <c r="C76" i="31" s="1"/>
  <c r="F75" i="31"/>
  <c r="B75" i="31"/>
  <c r="C75" i="31" s="1"/>
  <c r="F74" i="31"/>
  <c r="B74" i="31"/>
  <c r="J74" i="31" s="1"/>
  <c r="K74" i="31" s="1"/>
  <c r="F73" i="31"/>
  <c r="B73" i="31"/>
  <c r="C73" i="31" s="1"/>
  <c r="F72" i="31"/>
  <c r="B72" i="31"/>
  <c r="C72" i="31" s="1"/>
  <c r="F71" i="31"/>
  <c r="B71" i="31"/>
  <c r="J71" i="31" s="1"/>
  <c r="K71" i="31" s="1"/>
  <c r="F70" i="31"/>
  <c r="B70" i="31"/>
  <c r="J70" i="31" s="1"/>
  <c r="K70" i="31" s="1"/>
  <c r="F69" i="31"/>
  <c r="B69" i="31"/>
  <c r="C69" i="31" s="1"/>
  <c r="F68" i="31"/>
  <c r="B68" i="31"/>
  <c r="C68" i="31" s="1"/>
  <c r="F67" i="31"/>
  <c r="B67" i="31"/>
  <c r="C67" i="31" s="1"/>
  <c r="F66" i="31"/>
  <c r="B66" i="31"/>
  <c r="C66" i="31" s="1"/>
  <c r="F65" i="31"/>
  <c r="B65" i="31"/>
  <c r="F64" i="31"/>
  <c r="B64" i="31"/>
  <c r="C64" i="31" s="1"/>
  <c r="F63" i="31"/>
  <c r="B63" i="31"/>
  <c r="C63" i="31" s="1"/>
  <c r="F62" i="31"/>
  <c r="B62" i="31"/>
  <c r="C62" i="31" s="1"/>
  <c r="F61" i="31"/>
  <c r="B61" i="31"/>
  <c r="C61" i="31" s="1"/>
  <c r="F60" i="31"/>
  <c r="B60" i="31"/>
  <c r="C60" i="31" s="1"/>
  <c r="F59" i="31"/>
  <c r="B59" i="31"/>
  <c r="C59" i="31" s="1"/>
  <c r="F58" i="31"/>
  <c r="B58" i="31"/>
  <c r="C58" i="31" s="1"/>
  <c r="F57" i="31"/>
  <c r="B57" i="31"/>
  <c r="C57" i="31" s="1"/>
  <c r="F56" i="31"/>
  <c r="B56" i="31"/>
  <c r="C56" i="31" s="1"/>
  <c r="F55" i="31"/>
  <c r="B55" i="31"/>
  <c r="C55" i="31" s="1"/>
  <c r="F54" i="31"/>
  <c r="B54" i="31"/>
  <c r="C54" i="31" s="1"/>
  <c r="F53" i="31"/>
  <c r="B53" i="31"/>
  <c r="C53" i="31" s="1"/>
  <c r="F52" i="31"/>
  <c r="B52" i="31"/>
  <c r="C52" i="31" s="1"/>
  <c r="F51" i="31"/>
  <c r="B51" i="31"/>
  <c r="C51" i="31" s="1"/>
  <c r="F50" i="31"/>
  <c r="B50" i="31"/>
  <c r="C50" i="31" s="1"/>
  <c r="F49" i="31"/>
  <c r="B49" i="31"/>
  <c r="C49" i="31" s="1"/>
  <c r="F48" i="31"/>
  <c r="B48" i="31"/>
  <c r="C48" i="31" s="1"/>
  <c r="F47" i="31"/>
  <c r="B47" i="31"/>
  <c r="C47" i="31" s="1"/>
  <c r="F46" i="31"/>
  <c r="B46" i="31"/>
  <c r="C46" i="31" s="1"/>
  <c r="F45" i="31"/>
  <c r="B45" i="31"/>
  <c r="C45" i="31" s="1"/>
  <c r="F44" i="31"/>
  <c r="B44" i="31"/>
  <c r="C44" i="31" s="1"/>
  <c r="F43" i="31"/>
  <c r="B43" i="31"/>
  <c r="C43" i="31" s="1"/>
  <c r="F42" i="31"/>
  <c r="B42" i="31"/>
  <c r="C42" i="31" s="1"/>
  <c r="F41" i="31"/>
  <c r="B41" i="31"/>
  <c r="F40" i="31"/>
  <c r="B40" i="31"/>
  <c r="C40" i="31" s="1"/>
  <c r="F39" i="31"/>
  <c r="B39" i="31"/>
  <c r="C39" i="31" s="1"/>
  <c r="F38" i="31"/>
  <c r="B38" i="31"/>
  <c r="C38" i="31" s="1"/>
  <c r="F37" i="31"/>
  <c r="B37" i="31"/>
  <c r="C37" i="31" s="1"/>
  <c r="F36" i="31"/>
  <c r="B36" i="31"/>
  <c r="C36" i="31" s="1"/>
  <c r="F35" i="31"/>
  <c r="B35" i="31"/>
  <c r="C35" i="31" s="1"/>
  <c r="F34" i="31"/>
  <c r="B34" i="31"/>
  <c r="C34" i="31" s="1"/>
  <c r="F33" i="31"/>
  <c r="B33" i="31"/>
  <c r="F32" i="31"/>
  <c r="B32" i="31"/>
  <c r="C32" i="31" s="1"/>
  <c r="F31" i="31"/>
  <c r="B31" i="31"/>
  <c r="C31" i="31" s="1"/>
  <c r="F30" i="31"/>
  <c r="B30" i="31"/>
  <c r="C30" i="31" s="1"/>
  <c r="F29" i="31"/>
  <c r="B29" i="31"/>
  <c r="C29" i="31" s="1"/>
  <c r="F28" i="31"/>
  <c r="B28" i="31"/>
  <c r="C28" i="31" s="1"/>
  <c r="F27" i="31"/>
  <c r="B27" i="31"/>
  <c r="C27" i="31" s="1"/>
  <c r="F26" i="31"/>
  <c r="B26" i="31"/>
  <c r="C26" i="31" s="1"/>
  <c r="F25" i="31"/>
  <c r="B25" i="31"/>
  <c r="F24" i="31"/>
  <c r="B24" i="31"/>
  <c r="C24" i="31" s="1"/>
  <c r="F23" i="31"/>
  <c r="B23" i="31"/>
  <c r="C23" i="31" s="1"/>
  <c r="F22" i="31"/>
  <c r="B22" i="31"/>
  <c r="C22" i="31" s="1"/>
  <c r="F21" i="31"/>
  <c r="B21" i="31"/>
  <c r="C21" i="31" s="1"/>
  <c r="F20" i="31"/>
  <c r="B20" i="31"/>
  <c r="C20" i="31" s="1"/>
  <c r="F19" i="31"/>
  <c r="B19" i="31"/>
  <c r="C19" i="31" s="1"/>
  <c r="F18" i="31"/>
  <c r="B18" i="31"/>
  <c r="C18" i="31" s="1"/>
  <c r="F17" i="31"/>
  <c r="B17" i="31"/>
  <c r="F16" i="31"/>
  <c r="B16" i="31"/>
  <c r="C16" i="31" s="1"/>
  <c r="F15" i="31"/>
  <c r="B15" i="31"/>
  <c r="C15" i="31" s="1"/>
  <c r="F14" i="31"/>
  <c r="B14" i="31"/>
  <c r="C14" i="31" s="1"/>
  <c r="F13" i="31"/>
  <c r="B13" i="31"/>
  <c r="C13" i="31" s="1"/>
  <c r="F12" i="31"/>
  <c r="B12" i="31"/>
  <c r="C12" i="31" s="1"/>
  <c r="F11" i="31"/>
  <c r="B11" i="31"/>
  <c r="C11" i="31" s="1"/>
  <c r="F10" i="31"/>
  <c r="F9" i="31"/>
  <c r="D9" i="31"/>
  <c r="K7" i="31"/>
  <c r="J4" i="31"/>
  <c r="J3" i="31"/>
  <c r="F3" i="31"/>
  <c r="J2" i="31" s="1"/>
  <c r="F2" i="31"/>
  <c r="J1" i="31" s="1"/>
  <c r="F100" i="30"/>
  <c r="B100" i="30"/>
  <c r="C100" i="30" s="1"/>
  <c r="F99" i="30"/>
  <c r="B99" i="30"/>
  <c r="F98" i="30"/>
  <c r="B98" i="30"/>
  <c r="J98" i="30" s="1"/>
  <c r="K98" i="30" s="1"/>
  <c r="F97" i="30"/>
  <c r="B97" i="30"/>
  <c r="F96" i="30"/>
  <c r="B96" i="30"/>
  <c r="C96" i="30" s="1"/>
  <c r="F95" i="30"/>
  <c r="B95" i="30"/>
  <c r="F94" i="30"/>
  <c r="B94" i="30"/>
  <c r="J94" i="30" s="1"/>
  <c r="K94" i="30" s="1"/>
  <c r="F93" i="30"/>
  <c r="B93" i="30"/>
  <c r="F92" i="30"/>
  <c r="B92" i="30"/>
  <c r="C92" i="30" s="1"/>
  <c r="F91" i="30"/>
  <c r="B91" i="30"/>
  <c r="F90" i="30"/>
  <c r="B90" i="30"/>
  <c r="J90" i="30" s="1"/>
  <c r="K90" i="30" s="1"/>
  <c r="F89" i="30"/>
  <c r="B89" i="30"/>
  <c r="F88" i="30"/>
  <c r="B88" i="30"/>
  <c r="C88" i="30" s="1"/>
  <c r="F87" i="30"/>
  <c r="B87" i="30"/>
  <c r="F86" i="30"/>
  <c r="B86" i="30"/>
  <c r="J86" i="30" s="1"/>
  <c r="K86" i="30" s="1"/>
  <c r="F85" i="30"/>
  <c r="B85" i="30"/>
  <c r="F84" i="30"/>
  <c r="B84" i="30"/>
  <c r="C84" i="30" s="1"/>
  <c r="F83" i="30"/>
  <c r="B83" i="30"/>
  <c r="F82" i="30"/>
  <c r="B82" i="30"/>
  <c r="J82" i="30" s="1"/>
  <c r="K82" i="30" s="1"/>
  <c r="F81" i="30"/>
  <c r="B81" i="30"/>
  <c r="F80" i="30"/>
  <c r="B80" i="30"/>
  <c r="C80" i="30" s="1"/>
  <c r="F79" i="30"/>
  <c r="B79" i="30"/>
  <c r="F78" i="30"/>
  <c r="B78" i="30"/>
  <c r="J78" i="30" s="1"/>
  <c r="K78" i="30" s="1"/>
  <c r="F77" i="30"/>
  <c r="B77" i="30"/>
  <c r="F76" i="30"/>
  <c r="B76" i="30"/>
  <c r="C76" i="30" s="1"/>
  <c r="F75" i="30"/>
  <c r="B75" i="30"/>
  <c r="J75" i="30" s="1"/>
  <c r="K75" i="30" s="1"/>
  <c r="F74" i="30"/>
  <c r="B74" i="30"/>
  <c r="C74" i="30" s="1"/>
  <c r="F73" i="30"/>
  <c r="B73" i="30"/>
  <c r="C73" i="30" s="1"/>
  <c r="F72" i="30"/>
  <c r="B72" i="30"/>
  <c r="J72" i="30" s="1"/>
  <c r="K72" i="30" s="1"/>
  <c r="F71" i="30"/>
  <c r="B71" i="30"/>
  <c r="F70" i="30"/>
  <c r="B70" i="30"/>
  <c r="C70" i="30" s="1"/>
  <c r="F69" i="30"/>
  <c r="B69" i="30"/>
  <c r="J69" i="30" s="1"/>
  <c r="K69" i="30" s="1"/>
  <c r="F68" i="30"/>
  <c r="B68" i="30"/>
  <c r="J68" i="30" s="1"/>
  <c r="K68" i="30" s="1"/>
  <c r="F67" i="30"/>
  <c r="B67" i="30"/>
  <c r="C67" i="30" s="1"/>
  <c r="F66" i="30"/>
  <c r="B66" i="30"/>
  <c r="J66" i="30" s="1"/>
  <c r="K66" i="30" s="1"/>
  <c r="F65" i="30"/>
  <c r="B65" i="30"/>
  <c r="C65" i="30" s="1"/>
  <c r="F64" i="30"/>
  <c r="B64" i="30"/>
  <c r="J64" i="30" s="1"/>
  <c r="K64" i="30" s="1"/>
  <c r="F63" i="30"/>
  <c r="B63" i="30"/>
  <c r="C63" i="30" s="1"/>
  <c r="F62" i="30"/>
  <c r="B62" i="30"/>
  <c r="F61" i="30"/>
  <c r="B61" i="30"/>
  <c r="C61" i="30" s="1"/>
  <c r="F60" i="30"/>
  <c r="B60" i="30"/>
  <c r="J60" i="30" s="1"/>
  <c r="K60" i="30" s="1"/>
  <c r="F59" i="30"/>
  <c r="B59" i="30"/>
  <c r="C59" i="30" s="1"/>
  <c r="F58" i="30"/>
  <c r="B58" i="30"/>
  <c r="C58" i="30" s="1"/>
  <c r="F57" i="30"/>
  <c r="B57" i="30"/>
  <c r="C57" i="30" s="1"/>
  <c r="F56" i="30"/>
  <c r="B56" i="30"/>
  <c r="C56" i="30" s="1"/>
  <c r="F55" i="30"/>
  <c r="B55" i="30"/>
  <c r="C55" i="30" s="1"/>
  <c r="F54" i="30"/>
  <c r="B54" i="30"/>
  <c r="C54" i="30" s="1"/>
  <c r="F53" i="30"/>
  <c r="B53" i="30"/>
  <c r="C53" i="30" s="1"/>
  <c r="F52" i="30"/>
  <c r="B52" i="30"/>
  <c r="C52" i="30" s="1"/>
  <c r="F51" i="30"/>
  <c r="B51" i="30"/>
  <c r="C51" i="30" s="1"/>
  <c r="F50" i="30"/>
  <c r="B50" i="30"/>
  <c r="C50" i="30" s="1"/>
  <c r="F49" i="30"/>
  <c r="B49" i="30"/>
  <c r="C49" i="30" s="1"/>
  <c r="F48" i="30"/>
  <c r="B48" i="30"/>
  <c r="C48" i="30" s="1"/>
  <c r="F47" i="30"/>
  <c r="B47" i="30"/>
  <c r="C47" i="30" s="1"/>
  <c r="F46" i="30"/>
  <c r="B46" i="30"/>
  <c r="C46" i="30" s="1"/>
  <c r="F45" i="30"/>
  <c r="B45" i="30"/>
  <c r="F44" i="30"/>
  <c r="B44" i="30"/>
  <c r="C44" i="30" s="1"/>
  <c r="F43" i="30"/>
  <c r="B43" i="30"/>
  <c r="C43" i="30" s="1"/>
  <c r="F42" i="30"/>
  <c r="B42" i="30"/>
  <c r="F41" i="30"/>
  <c r="B41" i="30"/>
  <c r="C41" i="30" s="1"/>
  <c r="F40" i="30"/>
  <c r="B40" i="30"/>
  <c r="C40" i="30" s="1"/>
  <c r="F39" i="30"/>
  <c r="B39" i="30"/>
  <c r="C39" i="30" s="1"/>
  <c r="F38" i="30"/>
  <c r="B38" i="30"/>
  <c r="C38" i="30" s="1"/>
  <c r="F37" i="30"/>
  <c r="B37" i="30"/>
  <c r="F36" i="30"/>
  <c r="B36" i="30"/>
  <c r="C36" i="30" s="1"/>
  <c r="F35" i="30"/>
  <c r="B35" i="30"/>
  <c r="C35" i="30" s="1"/>
  <c r="F34" i="30"/>
  <c r="B34" i="30"/>
  <c r="F33" i="30"/>
  <c r="B33" i="30"/>
  <c r="C33" i="30" s="1"/>
  <c r="F32" i="30"/>
  <c r="B32" i="30"/>
  <c r="C32" i="30" s="1"/>
  <c r="F31" i="30"/>
  <c r="B31" i="30"/>
  <c r="C31" i="30" s="1"/>
  <c r="F30" i="30"/>
  <c r="B30" i="30"/>
  <c r="C30" i="30" s="1"/>
  <c r="F29" i="30"/>
  <c r="B29" i="30"/>
  <c r="F28" i="30"/>
  <c r="B28" i="30"/>
  <c r="C28" i="30" s="1"/>
  <c r="F27" i="30"/>
  <c r="B27" i="30"/>
  <c r="C27" i="30" s="1"/>
  <c r="F26" i="30"/>
  <c r="B26" i="30"/>
  <c r="F25" i="30"/>
  <c r="B25" i="30"/>
  <c r="C25" i="30" s="1"/>
  <c r="F24" i="30"/>
  <c r="B24" i="30"/>
  <c r="C24" i="30" s="1"/>
  <c r="F23" i="30"/>
  <c r="B23" i="30"/>
  <c r="C23" i="30" s="1"/>
  <c r="F22" i="30"/>
  <c r="B22" i="30"/>
  <c r="C22" i="30" s="1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 s="1"/>
  <c r="D9" i="30"/>
  <c r="K7" i="30"/>
  <c r="J4" i="30"/>
  <c r="J3" i="30"/>
  <c r="F3" i="30"/>
  <c r="J2" i="30" s="1"/>
  <c r="F2" i="30"/>
  <c r="J1" i="30" s="1"/>
  <c r="F100" i="29"/>
  <c r="B100" i="29"/>
  <c r="J100" i="29" s="1"/>
  <c r="K100" i="29" s="1"/>
  <c r="F99" i="29"/>
  <c r="B99" i="29"/>
  <c r="F98" i="29"/>
  <c r="B98" i="29"/>
  <c r="J98" i="29" s="1"/>
  <c r="K98" i="29" s="1"/>
  <c r="F97" i="29"/>
  <c r="B97" i="29"/>
  <c r="F96" i="29"/>
  <c r="B96" i="29"/>
  <c r="C96" i="29" s="1"/>
  <c r="F95" i="29"/>
  <c r="B95" i="29"/>
  <c r="F94" i="29"/>
  <c r="B94" i="29"/>
  <c r="J94" i="29" s="1"/>
  <c r="K94" i="29" s="1"/>
  <c r="F93" i="29"/>
  <c r="B93" i="29"/>
  <c r="F92" i="29"/>
  <c r="B92" i="29"/>
  <c r="J92" i="29" s="1"/>
  <c r="K92" i="29" s="1"/>
  <c r="F91" i="29"/>
  <c r="B91" i="29"/>
  <c r="F90" i="29"/>
  <c r="B90" i="29"/>
  <c r="J90" i="29" s="1"/>
  <c r="K90" i="29" s="1"/>
  <c r="F89" i="29"/>
  <c r="B89" i="29"/>
  <c r="F88" i="29"/>
  <c r="B88" i="29"/>
  <c r="C88" i="29" s="1"/>
  <c r="F87" i="29"/>
  <c r="B87" i="29"/>
  <c r="F86" i="29"/>
  <c r="B86" i="29"/>
  <c r="J86" i="29" s="1"/>
  <c r="K86" i="29" s="1"/>
  <c r="F85" i="29"/>
  <c r="B85" i="29"/>
  <c r="F84" i="29"/>
  <c r="B84" i="29"/>
  <c r="C84" i="29" s="1"/>
  <c r="F83" i="29"/>
  <c r="B83" i="29"/>
  <c r="F82" i="29"/>
  <c r="B82" i="29"/>
  <c r="J82" i="29" s="1"/>
  <c r="K82" i="29" s="1"/>
  <c r="F81" i="29"/>
  <c r="B81" i="29"/>
  <c r="F80" i="29"/>
  <c r="B80" i="29"/>
  <c r="J80" i="29" s="1"/>
  <c r="K80" i="29" s="1"/>
  <c r="F79" i="29"/>
  <c r="B79" i="29"/>
  <c r="J79" i="29" s="1"/>
  <c r="K79" i="29" s="1"/>
  <c r="F78" i="29"/>
  <c r="B78" i="29"/>
  <c r="J78" i="29" s="1"/>
  <c r="K78" i="29" s="1"/>
  <c r="F77" i="29"/>
  <c r="B77" i="29"/>
  <c r="C77" i="29" s="1"/>
  <c r="F76" i="29"/>
  <c r="B76" i="29"/>
  <c r="J76" i="29" s="1"/>
  <c r="K76" i="29" s="1"/>
  <c r="F75" i="29"/>
  <c r="B75" i="29"/>
  <c r="J75" i="29" s="1"/>
  <c r="K75" i="29" s="1"/>
  <c r="F74" i="29"/>
  <c r="B74" i="29"/>
  <c r="J74" i="29" s="1"/>
  <c r="K74" i="29" s="1"/>
  <c r="F73" i="29"/>
  <c r="B73" i="29"/>
  <c r="C73" i="29" s="1"/>
  <c r="F72" i="29"/>
  <c r="B72" i="29"/>
  <c r="J72" i="29" s="1"/>
  <c r="K72" i="29" s="1"/>
  <c r="F71" i="29"/>
  <c r="B71" i="29"/>
  <c r="J71" i="29" s="1"/>
  <c r="K71" i="29" s="1"/>
  <c r="F70" i="29"/>
  <c r="B70" i="29"/>
  <c r="J70" i="29" s="1"/>
  <c r="K70" i="29" s="1"/>
  <c r="F69" i="29"/>
  <c r="B69" i="29"/>
  <c r="F68" i="29"/>
  <c r="B68" i="29"/>
  <c r="C68" i="29" s="1"/>
  <c r="F67" i="29"/>
  <c r="B67" i="29"/>
  <c r="F66" i="29"/>
  <c r="B66" i="29"/>
  <c r="C66" i="29" s="1"/>
  <c r="F65" i="29"/>
  <c r="B65" i="29"/>
  <c r="J65" i="29" s="1"/>
  <c r="K65" i="29" s="1"/>
  <c r="F64" i="29"/>
  <c r="B64" i="29"/>
  <c r="C64" i="29" s="1"/>
  <c r="F63" i="29"/>
  <c r="B63" i="29"/>
  <c r="J63" i="29" s="1"/>
  <c r="K63" i="29" s="1"/>
  <c r="F62" i="29"/>
  <c r="B62" i="29"/>
  <c r="C62" i="29" s="1"/>
  <c r="F61" i="29"/>
  <c r="B61" i="29"/>
  <c r="J61" i="29" s="1"/>
  <c r="K61" i="29" s="1"/>
  <c r="F60" i="29"/>
  <c r="B60" i="29"/>
  <c r="C60" i="29" s="1"/>
  <c r="F59" i="29"/>
  <c r="B59" i="29"/>
  <c r="J59" i="29" s="1"/>
  <c r="K59" i="29" s="1"/>
  <c r="F58" i="29"/>
  <c r="B58" i="29"/>
  <c r="F57" i="29"/>
  <c r="B57" i="29"/>
  <c r="J57" i="29" s="1"/>
  <c r="K57" i="29" s="1"/>
  <c r="F56" i="29"/>
  <c r="B56" i="29"/>
  <c r="C56" i="29" s="1"/>
  <c r="F55" i="29"/>
  <c r="B55" i="29"/>
  <c r="J55" i="29" s="1"/>
  <c r="K55" i="29" s="1"/>
  <c r="F54" i="29"/>
  <c r="B54" i="29"/>
  <c r="C54" i="29" s="1"/>
  <c r="F53" i="29"/>
  <c r="B53" i="29"/>
  <c r="F52" i="29"/>
  <c r="B52" i="29"/>
  <c r="C52" i="29" s="1"/>
  <c r="F51" i="29"/>
  <c r="B51" i="29"/>
  <c r="J51" i="29" s="1"/>
  <c r="K51" i="29" s="1"/>
  <c r="F50" i="29"/>
  <c r="B50" i="29"/>
  <c r="F49" i="29"/>
  <c r="B49" i="29"/>
  <c r="J49" i="29" s="1"/>
  <c r="K49" i="29" s="1"/>
  <c r="F48" i="29"/>
  <c r="B48" i="29"/>
  <c r="C48" i="29" s="1"/>
  <c r="F47" i="29"/>
  <c r="B47" i="29"/>
  <c r="F46" i="29"/>
  <c r="B46" i="29"/>
  <c r="J46" i="29" s="1"/>
  <c r="K46" i="29" s="1"/>
  <c r="F45" i="29"/>
  <c r="B45" i="29"/>
  <c r="J45" i="29" s="1"/>
  <c r="K45" i="29" s="1"/>
  <c r="F44" i="29"/>
  <c r="B44" i="29"/>
  <c r="C44" i="29" s="1"/>
  <c r="F43" i="29"/>
  <c r="B43" i="29"/>
  <c r="C43" i="29" s="1"/>
  <c r="F42" i="29"/>
  <c r="B42" i="29"/>
  <c r="C42" i="29" s="1"/>
  <c r="F41" i="29"/>
  <c r="B41" i="29"/>
  <c r="C41" i="29" s="1"/>
  <c r="F40" i="29"/>
  <c r="B40" i="29"/>
  <c r="C40" i="29" s="1"/>
  <c r="F39" i="29"/>
  <c r="B39" i="29"/>
  <c r="C39" i="29" s="1"/>
  <c r="F38" i="29"/>
  <c r="B38" i="29"/>
  <c r="C38" i="29" s="1"/>
  <c r="F37" i="29"/>
  <c r="B37" i="29"/>
  <c r="C37" i="29" s="1"/>
  <c r="F36" i="29"/>
  <c r="B36" i="29"/>
  <c r="C36" i="29" s="1"/>
  <c r="F35" i="29"/>
  <c r="B35" i="29"/>
  <c r="C35" i="29" s="1"/>
  <c r="F34" i="29"/>
  <c r="B34" i="29"/>
  <c r="C34" i="29" s="1"/>
  <c r="F33" i="29"/>
  <c r="B33" i="29"/>
  <c r="C33" i="29" s="1"/>
  <c r="F32" i="29"/>
  <c r="B32" i="29"/>
  <c r="C32" i="29" s="1"/>
  <c r="F31" i="29"/>
  <c r="B31" i="29"/>
  <c r="C31" i="29" s="1"/>
  <c r="F30" i="29"/>
  <c r="B30" i="29"/>
  <c r="C30" i="29" s="1"/>
  <c r="F29" i="29"/>
  <c r="B29" i="29"/>
  <c r="C29" i="29" s="1"/>
  <c r="F28" i="29"/>
  <c r="B28" i="29"/>
  <c r="C28" i="29" s="1"/>
  <c r="F27" i="29"/>
  <c r="B27" i="29"/>
  <c r="C27" i="29" s="1"/>
  <c r="F26" i="29"/>
  <c r="B26" i="29"/>
  <c r="C26" i="29" s="1"/>
  <c r="F25" i="29"/>
  <c r="B25" i="29"/>
  <c r="C25" i="29" s="1"/>
  <c r="F24" i="29"/>
  <c r="B24" i="29"/>
  <c r="C24" i="29" s="1"/>
  <c r="F23" i="29"/>
  <c r="B23" i="29"/>
  <c r="C23" i="29" s="1"/>
  <c r="F22" i="29"/>
  <c r="B22" i="29"/>
  <c r="C22" i="29" s="1"/>
  <c r="F21" i="29"/>
  <c r="B21" i="29"/>
  <c r="C21" i="29" s="1"/>
  <c r="F20" i="29"/>
  <c r="B20" i="29"/>
  <c r="C20" i="29" s="1"/>
  <c r="F19" i="29"/>
  <c r="B19" i="29"/>
  <c r="C19" i="29" s="1"/>
  <c r="F18" i="29"/>
  <c r="F17" i="29"/>
  <c r="F16" i="29"/>
  <c r="F15" i="29"/>
  <c r="F14" i="29"/>
  <c r="F13" i="29"/>
  <c r="F12" i="29"/>
  <c r="F11" i="29"/>
  <c r="F10" i="29"/>
  <c r="F9" i="29" s="1"/>
  <c r="D9" i="29"/>
  <c r="K7" i="29"/>
  <c r="J4" i="29"/>
  <c r="J3" i="29"/>
  <c r="F3" i="29"/>
  <c r="J2" i="29" s="1"/>
  <c r="F2" i="29"/>
  <c r="J1" i="29" s="1"/>
  <c r="F100" i="28"/>
  <c r="B100" i="28"/>
  <c r="J100" i="28" s="1"/>
  <c r="K100" i="28" s="1"/>
  <c r="F99" i="28"/>
  <c r="B99" i="28"/>
  <c r="J99" i="28" s="1"/>
  <c r="K99" i="28" s="1"/>
  <c r="F98" i="28"/>
  <c r="B98" i="28"/>
  <c r="C98" i="28" s="1"/>
  <c r="F97" i="28"/>
  <c r="B97" i="28"/>
  <c r="C97" i="28" s="1"/>
  <c r="F96" i="28"/>
  <c r="B96" i="28"/>
  <c r="J96" i="28" s="1"/>
  <c r="K96" i="28" s="1"/>
  <c r="F95" i="28"/>
  <c r="B95" i="28"/>
  <c r="J95" i="28" s="1"/>
  <c r="K95" i="28" s="1"/>
  <c r="F94" i="28"/>
  <c r="B94" i="28"/>
  <c r="C94" i="28" s="1"/>
  <c r="F93" i="28"/>
  <c r="B93" i="28"/>
  <c r="C93" i="28" s="1"/>
  <c r="F92" i="28"/>
  <c r="B92" i="28"/>
  <c r="J92" i="28" s="1"/>
  <c r="K92" i="28" s="1"/>
  <c r="F91" i="28"/>
  <c r="B91" i="28"/>
  <c r="J91" i="28" s="1"/>
  <c r="K91" i="28" s="1"/>
  <c r="F90" i="28"/>
  <c r="B90" i="28"/>
  <c r="C90" i="28" s="1"/>
  <c r="F89" i="28"/>
  <c r="B89" i="28"/>
  <c r="C89" i="28" s="1"/>
  <c r="F88" i="28"/>
  <c r="B88" i="28"/>
  <c r="J88" i="28" s="1"/>
  <c r="K88" i="28" s="1"/>
  <c r="F87" i="28"/>
  <c r="B87" i="28"/>
  <c r="J87" i="28" s="1"/>
  <c r="K87" i="28" s="1"/>
  <c r="F86" i="28"/>
  <c r="B86" i="28"/>
  <c r="C86" i="28" s="1"/>
  <c r="F85" i="28"/>
  <c r="B85" i="28"/>
  <c r="C85" i="28" s="1"/>
  <c r="F84" i="28"/>
  <c r="B84" i="28"/>
  <c r="J84" i="28" s="1"/>
  <c r="K84" i="28" s="1"/>
  <c r="F83" i="28"/>
  <c r="B83" i="28"/>
  <c r="J83" i="28" s="1"/>
  <c r="K83" i="28" s="1"/>
  <c r="F82" i="28"/>
  <c r="B82" i="28"/>
  <c r="C82" i="28" s="1"/>
  <c r="F81" i="28"/>
  <c r="B81" i="28"/>
  <c r="C81" i="28" s="1"/>
  <c r="F80" i="28"/>
  <c r="B80" i="28"/>
  <c r="J80" i="28" s="1"/>
  <c r="K80" i="28" s="1"/>
  <c r="F79" i="28"/>
  <c r="B79" i="28"/>
  <c r="J79" i="28" s="1"/>
  <c r="K79" i="28" s="1"/>
  <c r="F78" i="28"/>
  <c r="B78" i="28"/>
  <c r="C78" i="28" s="1"/>
  <c r="F77" i="28"/>
  <c r="B77" i="28"/>
  <c r="C77" i="28" s="1"/>
  <c r="F76" i="28"/>
  <c r="B76" i="28"/>
  <c r="J76" i="28" s="1"/>
  <c r="K76" i="28" s="1"/>
  <c r="F75" i="28"/>
  <c r="B75" i="28"/>
  <c r="J75" i="28" s="1"/>
  <c r="K75" i="28" s="1"/>
  <c r="F74" i="28"/>
  <c r="B74" i="28"/>
  <c r="C74" i="28" s="1"/>
  <c r="F73" i="28"/>
  <c r="B73" i="28"/>
  <c r="C73" i="28" s="1"/>
  <c r="F72" i="28"/>
  <c r="B72" i="28"/>
  <c r="J72" i="28" s="1"/>
  <c r="K72" i="28" s="1"/>
  <c r="F71" i="28"/>
  <c r="B71" i="28"/>
  <c r="J71" i="28" s="1"/>
  <c r="K71" i="28" s="1"/>
  <c r="F70" i="28"/>
  <c r="B70" i="28"/>
  <c r="C70" i="28" s="1"/>
  <c r="F69" i="28"/>
  <c r="B69" i="28"/>
  <c r="C69" i="28" s="1"/>
  <c r="F68" i="28"/>
  <c r="B68" i="28"/>
  <c r="J68" i="28" s="1"/>
  <c r="K68" i="28" s="1"/>
  <c r="F67" i="28"/>
  <c r="B67" i="28"/>
  <c r="J67" i="28" s="1"/>
  <c r="K67" i="28" s="1"/>
  <c r="F66" i="28"/>
  <c r="B66" i="28"/>
  <c r="C66" i="28" s="1"/>
  <c r="F65" i="28"/>
  <c r="B65" i="28"/>
  <c r="C65" i="28" s="1"/>
  <c r="F64" i="28"/>
  <c r="B64" i="28"/>
  <c r="C64" i="28" s="1"/>
  <c r="F63" i="28"/>
  <c r="B63" i="28"/>
  <c r="C63" i="28" s="1"/>
  <c r="F62" i="28"/>
  <c r="B62" i="28"/>
  <c r="C62" i="28" s="1"/>
  <c r="F61" i="28"/>
  <c r="B61" i="28"/>
  <c r="C61" i="28" s="1"/>
  <c r="F60" i="28"/>
  <c r="B60" i="28"/>
  <c r="C60" i="28" s="1"/>
  <c r="F59" i="28"/>
  <c r="B59" i="28"/>
  <c r="C59" i="28" s="1"/>
  <c r="F58" i="28"/>
  <c r="B58" i="28"/>
  <c r="F57" i="28"/>
  <c r="B57" i="28"/>
  <c r="F56" i="28"/>
  <c r="B56" i="28"/>
  <c r="C56" i="28" s="1"/>
  <c r="F55" i="28"/>
  <c r="B55" i="28"/>
  <c r="C55" i="28" s="1"/>
  <c r="F54" i="28"/>
  <c r="B54" i="28"/>
  <c r="C54" i="28" s="1"/>
  <c r="F53" i="28"/>
  <c r="B53" i="28"/>
  <c r="C53" i="28" s="1"/>
  <c r="F52" i="28"/>
  <c r="B52" i="28"/>
  <c r="C52" i="28" s="1"/>
  <c r="F51" i="28"/>
  <c r="B51" i="28"/>
  <c r="C51" i="28" s="1"/>
  <c r="F50" i="28"/>
  <c r="B50" i="28"/>
  <c r="F49" i="28"/>
  <c r="B49" i="28"/>
  <c r="F48" i="28"/>
  <c r="B48" i="28"/>
  <c r="C48" i="28" s="1"/>
  <c r="F47" i="28"/>
  <c r="B47" i="28"/>
  <c r="C47" i="28" s="1"/>
  <c r="F46" i="28"/>
  <c r="B46" i="28"/>
  <c r="C46" i="28" s="1"/>
  <c r="F45" i="28"/>
  <c r="B45" i="28"/>
  <c r="C45" i="28" s="1"/>
  <c r="F44" i="28"/>
  <c r="B44" i="28"/>
  <c r="C44" i="28" s="1"/>
  <c r="F43" i="28"/>
  <c r="B43" i="28"/>
  <c r="C43" i="28" s="1"/>
  <c r="F42" i="28"/>
  <c r="B42" i="28"/>
  <c r="F41" i="28"/>
  <c r="B41" i="28"/>
  <c r="F40" i="28"/>
  <c r="B40" i="28"/>
  <c r="C40" i="28" s="1"/>
  <c r="F39" i="28"/>
  <c r="B39" i="28"/>
  <c r="C39" i="28" s="1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D9" i="28"/>
  <c r="K7" i="28"/>
  <c r="J4" i="28"/>
  <c r="J3" i="28"/>
  <c r="F3" i="28"/>
  <c r="J2" i="28"/>
  <c r="F2" i="28"/>
  <c r="J1" i="28"/>
  <c r="F100" i="27"/>
  <c r="B100" i="27"/>
  <c r="J100" i="27" s="1"/>
  <c r="K100" i="27" s="1"/>
  <c r="F99" i="27"/>
  <c r="B99" i="27"/>
  <c r="F98" i="27"/>
  <c r="B98" i="27"/>
  <c r="C98" i="27" s="1"/>
  <c r="F97" i="27"/>
  <c r="B97" i="27"/>
  <c r="F96" i="27"/>
  <c r="B96" i="27"/>
  <c r="J96" i="27" s="1"/>
  <c r="K96" i="27" s="1"/>
  <c r="F95" i="27"/>
  <c r="B95" i="27"/>
  <c r="F94" i="27"/>
  <c r="B94" i="27"/>
  <c r="C94" i="27" s="1"/>
  <c r="F93" i="27"/>
  <c r="B93" i="27"/>
  <c r="F92" i="27"/>
  <c r="B92" i="27"/>
  <c r="J92" i="27" s="1"/>
  <c r="K92" i="27" s="1"/>
  <c r="F91" i="27"/>
  <c r="B91" i="27"/>
  <c r="F90" i="27"/>
  <c r="B90" i="27"/>
  <c r="C90" i="27" s="1"/>
  <c r="F89" i="27"/>
  <c r="B89" i="27"/>
  <c r="F88" i="27"/>
  <c r="B88" i="27"/>
  <c r="J88" i="27" s="1"/>
  <c r="K88" i="27" s="1"/>
  <c r="F87" i="27"/>
  <c r="B87" i="27"/>
  <c r="F86" i="27"/>
  <c r="B86" i="27"/>
  <c r="C86" i="27" s="1"/>
  <c r="F85" i="27"/>
  <c r="B85" i="27"/>
  <c r="F84" i="27"/>
  <c r="B84" i="27"/>
  <c r="J84" i="27" s="1"/>
  <c r="K84" i="27" s="1"/>
  <c r="F83" i="27"/>
  <c r="B83" i="27"/>
  <c r="F82" i="27"/>
  <c r="B82" i="27"/>
  <c r="J82" i="27" s="1"/>
  <c r="K82" i="27" s="1"/>
  <c r="F81" i="27"/>
  <c r="B81" i="27"/>
  <c r="F80" i="27"/>
  <c r="B80" i="27"/>
  <c r="J80" i="27" s="1"/>
  <c r="K80" i="27" s="1"/>
  <c r="F79" i="27"/>
  <c r="B79" i="27"/>
  <c r="F78" i="27"/>
  <c r="B78" i="27"/>
  <c r="C78" i="27" s="1"/>
  <c r="F77" i="27"/>
  <c r="B77" i="27"/>
  <c r="F76" i="27"/>
  <c r="B76" i="27"/>
  <c r="J76" i="27" s="1"/>
  <c r="K76" i="27" s="1"/>
  <c r="F75" i="27"/>
  <c r="B75" i="27"/>
  <c r="F74" i="27"/>
  <c r="B74" i="27"/>
  <c r="J74" i="27" s="1"/>
  <c r="K74" i="27" s="1"/>
  <c r="F73" i="27"/>
  <c r="B73" i="27"/>
  <c r="F72" i="27"/>
  <c r="B72" i="27"/>
  <c r="J72" i="27" s="1"/>
  <c r="K72" i="27" s="1"/>
  <c r="F71" i="27"/>
  <c r="B71" i="27"/>
  <c r="F70" i="27"/>
  <c r="B70" i="27"/>
  <c r="J70" i="27" s="1"/>
  <c r="K70" i="27" s="1"/>
  <c r="F69" i="27"/>
  <c r="B69" i="27"/>
  <c r="F68" i="27"/>
  <c r="B68" i="27"/>
  <c r="J68" i="27" s="1"/>
  <c r="K68" i="27" s="1"/>
  <c r="F67" i="27"/>
  <c r="B67" i="27"/>
  <c r="F66" i="27"/>
  <c r="B66" i="27"/>
  <c r="C66" i="27" s="1"/>
  <c r="F65" i="27"/>
  <c r="B65" i="27"/>
  <c r="F64" i="27"/>
  <c r="B64" i="27"/>
  <c r="C64" i="27" s="1"/>
  <c r="F63" i="27"/>
  <c r="B63" i="27"/>
  <c r="C63" i="27" s="1"/>
  <c r="F62" i="27"/>
  <c r="B62" i="27"/>
  <c r="C62" i="27" s="1"/>
  <c r="F61" i="27"/>
  <c r="B61" i="27"/>
  <c r="C61" i="27" s="1"/>
  <c r="F60" i="27"/>
  <c r="B60" i="27"/>
  <c r="F59" i="27"/>
  <c r="B59" i="27"/>
  <c r="C59" i="27" s="1"/>
  <c r="F58" i="27"/>
  <c r="B58" i="27"/>
  <c r="C58" i="27" s="1"/>
  <c r="F57" i="27"/>
  <c r="B57" i="27"/>
  <c r="F56" i="27"/>
  <c r="B56" i="27"/>
  <c r="C56" i="27" s="1"/>
  <c r="F55" i="27"/>
  <c r="B55" i="27"/>
  <c r="C55" i="27" s="1"/>
  <c r="F54" i="27"/>
  <c r="B54" i="27"/>
  <c r="C54" i="27" s="1"/>
  <c r="F53" i="27"/>
  <c r="B53" i="27"/>
  <c r="C53" i="27" s="1"/>
  <c r="F52" i="27"/>
  <c r="B52" i="27"/>
  <c r="F51" i="27"/>
  <c r="B51" i="27"/>
  <c r="C51" i="27" s="1"/>
  <c r="F50" i="27"/>
  <c r="B50" i="27"/>
  <c r="C50" i="27" s="1"/>
  <c r="F49" i="27"/>
  <c r="B49" i="27"/>
  <c r="F48" i="27"/>
  <c r="B48" i="27"/>
  <c r="C48" i="27" s="1"/>
  <c r="F47" i="27"/>
  <c r="B47" i="27"/>
  <c r="C47" i="27" s="1"/>
  <c r="F46" i="27"/>
  <c r="B46" i="27"/>
  <c r="C46" i="27" s="1"/>
  <c r="F45" i="27"/>
  <c r="B45" i="27"/>
  <c r="C45" i="27" s="1"/>
  <c r="F44" i="27"/>
  <c r="B44" i="27"/>
  <c r="F43" i="27"/>
  <c r="B43" i="27"/>
  <c r="C43" i="27" s="1"/>
  <c r="F42" i="27"/>
  <c r="B42" i="27"/>
  <c r="C42" i="27" s="1"/>
  <c r="F41" i="27"/>
  <c r="B41" i="27"/>
  <c r="F40" i="27"/>
  <c r="B40" i="27"/>
  <c r="C40" i="27" s="1"/>
  <c r="F39" i="27"/>
  <c r="B39" i="27"/>
  <c r="C39" i="27" s="1"/>
  <c r="F38" i="27"/>
  <c r="B38" i="27"/>
  <c r="C38" i="27" s="1"/>
  <c r="F37" i="27"/>
  <c r="B37" i="27"/>
  <c r="C37" i="27" s="1"/>
  <c r="F36" i="27"/>
  <c r="B36" i="27"/>
  <c r="F35" i="27"/>
  <c r="B35" i="27"/>
  <c r="C35" i="27" s="1"/>
  <c r="F34" i="27"/>
  <c r="B34" i="27"/>
  <c r="C34" i="27" s="1"/>
  <c r="F33" i="27"/>
  <c r="B33" i="27"/>
  <c r="F32" i="27"/>
  <c r="B32" i="27"/>
  <c r="C32" i="27" s="1"/>
  <c r="F31" i="27"/>
  <c r="B31" i="27"/>
  <c r="C31" i="27" s="1"/>
  <c r="F30" i="27"/>
  <c r="B30" i="27"/>
  <c r="C30" i="27" s="1"/>
  <c r="F29" i="27"/>
  <c r="B29" i="27"/>
  <c r="C29" i="27" s="1"/>
  <c r="F28" i="27"/>
  <c r="B28" i="27"/>
  <c r="F27" i="27"/>
  <c r="B27" i="27"/>
  <c r="C27" i="27" s="1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D9" i="27"/>
  <c r="K7" i="27"/>
  <c r="J4" i="27"/>
  <c r="J3" i="27"/>
  <c r="F3" i="27"/>
  <c r="J2" i="27" s="1"/>
  <c r="F2" i="27"/>
  <c r="J1" i="27" s="1"/>
  <c r="F100" i="26"/>
  <c r="B100" i="26"/>
  <c r="J100" i="26" s="1"/>
  <c r="K100" i="26" s="1"/>
  <c r="F99" i="26"/>
  <c r="B99" i="26"/>
  <c r="F98" i="26"/>
  <c r="B98" i="26"/>
  <c r="J98" i="26" s="1"/>
  <c r="K98" i="26" s="1"/>
  <c r="F97" i="26"/>
  <c r="B97" i="26"/>
  <c r="F96" i="26"/>
  <c r="B96" i="26"/>
  <c r="C96" i="26" s="1"/>
  <c r="F95" i="26"/>
  <c r="B95" i="26"/>
  <c r="F94" i="26"/>
  <c r="B94" i="26"/>
  <c r="J94" i="26" s="1"/>
  <c r="K94" i="26" s="1"/>
  <c r="F93" i="26"/>
  <c r="B93" i="26"/>
  <c r="F92" i="26"/>
  <c r="B92" i="26"/>
  <c r="C92" i="26" s="1"/>
  <c r="F91" i="26"/>
  <c r="B91" i="26"/>
  <c r="C91" i="26" s="1"/>
  <c r="F90" i="26"/>
  <c r="B90" i="26"/>
  <c r="C90" i="26" s="1"/>
  <c r="F89" i="26"/>
  <c r="B89" i="26"/>
  <c r="C89" i="26" s="1"/>
  <c r="F88" i="26"/>
  <c r="B88" i="26"/>
  <c r="C88" i="26" s="1"/>
  <c r="F87" i="26"/>
  <c r="B87" i="26"/>
  <c r="J87" i="26" s="1"/>
  <c r="K87" i="26" s="1"/>
  <c r="F86" i="26"/>
  <c r="B86" i="26"/>
  <c r="C86" i="26" s="1"/>
  <c r="F85" i="26"/>
  <c r="B85" i="26"/>
  <c r="C85" i="26" s="1"/>
  <c r="F84" i="26"/>
  <c r="B84" i="26"/>
  <c r="C84" i="26" s="1"/>
  <c r="F83" i="26"/>
  <c r="B83" i="26"/>
  <c r="J83" i="26" s="1"/>
  <c r="K83" i="26" s="1"/>
  <c r="F82" i="26"/>
  <c r="B82" i="26"/>
  <c r="C82" i="26" s="1"/>
  <c r="F81" i="26"/>
  <c r="B81" i="26"/>
  <c r="C81" i="26" s="1"/>
  <c r="F80" i="26"/>
  <c r="B80" i="26"/>
  <c r="C80" i="26" s="1"/>
  <c r="F79" i="26"/>
  <c r="B79" i="26"/>
  <c r="J79" i="26" s="1"/>
  <c r="K79" i="26" s="1"/>
  <c r="F78" i="26"/>
  <c r="B78" i="26"/>
  <c r="C78" i="26" s="1"/>
  <c r="F77" i="26"/>
  <c r="B77" i="26"/>
  <c r="C77" i="26" s="1"/>
  <c r="F76" i="26"/>
  <c r="B76" i="26"/>
  <c r="C76" i="26" s="1"/>
  <c r="F75" i="26"/>
  <c r="B75" i="26"/>
  <c r="J75" i="26" s="1"/>
  <c r="K75" i="26" s="1"/>
  <c r="F74" i="26"/>
  <c r="B74" i="26"/>
  <c r="C74" i="26" s="1"/>
  <c r="F73" i="26"/>
  <c r="B73" i="26"/>
  <c r="C73" i="26" s="1"/>
  <c r="F72" i="26"/>
  <c r="B72" i="26"/>
  <c r="C72" i="26" s="1"/>
  <c r="F71" i="26"/>
  <c r="B71" i="26"/>
  <c r="J71" i="26" s="1"/>
  <c r="K71" i="26" s="1"/>
  <c r="F70" i="26"/>
  <c r="B70" i="26"/>
  <c r="C70" i="26" s="1"/>
  <c r="F69" i="26"/>
  <c r="B69" i="26"/>
  <c r="C69" i="26" s="1"/>
  <c r="F68" i="26"/>
  <c r="B68" i="26"/>
  <c r="C68" i="26" s="1"/>
  <c r="F67" i="26"/>
  <c r="B67" i="26"/>
  <c r="J67" i="26" s="1"/>
  <c r="K67" i="26" s="1"/>
  <c r="F66" i="26"/>
  <c r="B66" i="26"/>
  <c r="C66" i="26" s="1"/>
  <c r="F65" i="26"/>
  <c r="B65" i="26"/>
  <c r="F64" i="26"/>
  <c r="B64" i="26"/>
  <c r="C64" i="26" s="1"/>
  <c r="F63" i="26"/>
  <c r="B63" i="26"/>
  <c r="J63" i="26" s="1"/>
  <c r="K63" i="26" s="1"/>
  <c r="F62" i="26"/>
  <c r="B62" i="26"/>
  <c r="C62" i="26" s="1"/>
  <c r="F61" i="26"/>
  <c r="B61" i="26"/>
  <c r="C61" i="26" s="1"/>
  <c r="F60" i="26"/>
  <c r="B60" i="26"/>
  <c r="C60" i="26" s="1"/>
  <c r="F59" i="26"/>
  <c r="B59" i="26"/>
  <c r="C59" i="26" s="1"/>
  <c r="F58" i="26"/>
  <c r="B58" i="26"/>
  <c r="C58" i="26" s="1"/>
  <c r="F57" i="26"/>
  <c r="B57" i="26"/>
  <c r="C57" i="26" s="1"/>
  <c r="F56" i="26"/>
  <c r="B56" i="26"/>
  <c r="C56" i="26" s="1"/>
  <c r="F55" i="26"/>
  <c r="B55" i="26"/>
  <c r="C55" i="26" s="1"/>
  <c r="F54" i="26"/>
  <c r="B54" i="26"/>
  <c r="C54" i="26" s="1"/>
  <c r="F53" i="26"/>
  <c r="B53" i="26"/>
  <c r="C53" i="26" s="1"/>
  <c r="F52" i="26"/>
  <c r="B52" i="26"/>
  <c r="C52" i="26" s="1"/>
  <c r="F51" i="26"/>
  <c r="B51" i="26"/>
  <c r="C51" i="26" s="1"/>
  <c r="F50" i="26"/>
  <c r="B50" i="26"/>
  <c r="C50" i="26" s="1"/>
  <c r="F49" i="26"/>
  <c r="B49" i="26"/>
  <c r="C49" i="26" s="1"/>
  <c r="F48" i="26"/>
  <c r="B48" i="26"/>
  <c r="C48" i="26" s="1"/>
  <c r="F47" i="26"/>
  <c r="B47" i="26"/>
  <c r="C47" i="26" s="1"/>
  <c r="F46" i="26"/>
  <c r="B46" i="26"/>
  <c r="C46" i="26" s="1"/>
  <c r="F45" i="26"/>
  <c r="B45" i="26"/>
  <c r="C45" i="26" s="1"/>
  <c r="F44" i="26"/>
  <c r="B44" i="26"/>
  <c r="C44" i="26" s="1"/>
  <c r="F43" i="26"/>
  <c r="B43" i="26"/>
  <c r="C43" i="26" s="1"/>
  <c r="F42" i="26"/>
  <c r="B42" i="26"/>
  <c r="C42" i="26" s="1"/>
  <c r="F41" i="26"/>
  <c r="B41" i="26"/>
  <c r="C41" i="26" s="1"/>
  <c r="F40" i="26"/>
  <c r="B40" i="26"/>
  <c r="C40" i="26" s="1"/>
  <c r="F39" i="26"/>
  <c r="B39" i="26"/>
  <c r="C39" i="26" s="1"/>
  <c r="F38" i="26"/>
  <c r="B38" i="26"/>
  <c r="F37" i="26"/>
  <c r="B37" i="26"/>
  <c r="F36" i="26"/>
  <c r="B36" i="26"/>
  <c r="C36" i="26" s="1"/>
  <c r="F35" i="26"/>
  <c r="B35" i="26"/>
  <c r="C35" i="26" s="1"/>
  <c r="F34" i="26"/>
  <c r="B34" i="26"/>
  <c r="C34" i="26" s="1"/>
  <c r="F33" i="26"/>
  <c r="B33" i="26"/>
  <c r="C33" i="26" s="1"/>
  <c r="F32" i="26"/>
  <c r="B32" i="26"/>
  <c r="C32" i="26" s="1"/>
  <c r="F31" i="26"/>
  <c r="B31" i="26"/>
  <c r="F30" i="26"/>
  <c r="B30" i="26"/>
  <c r="F29" i="26"/>
  <c r="B29" i="26"/>
  <c r="C29" i="26" s="1"/>
  <c r="F28" i="26"/>
  <c r="B28" i="26"/>
  <c r="C28" i="26" s="1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D9" i="26"/>
  <c r="K7" i="26"/>
  <c r="J4" i="26"/>
  <c r="J3" i="26"/>
  <c r="F3" i="26"/>
  <c r="J2" i="26" s="1"/>
  <c r="F2" i="26"/>
  <c r="J1" i="26" s="1"/>
  <c r="F100" i="25"/>
  <c r="B100" i="25"/>
  <c r="C100" i="25" s="1"/>
  <c r="F99" i="25"/>
  <c r="B99" i="25"/>
  <c r="F98" i="25"/>
  <c r="B98" i="25"/>
  <c r="J98" i="25" s="1"/>
  <c r="K98" i="25" s="1"/>
  <c r="F97" i="25"/>
  <c r="B97" i="25"/>
  <c r="F96" i="25"/>
  <c r="B96" i="25"/>
  <c r="C96" i="25" s="1"/>
  <c r="F95" i="25"/>
  <c r="B95" i="25"/>
  <c r="F94" i="25"/>
  <c r="B94" i="25"/>
  <c r="J94" i="25" s="1"/>
  <c r="K94" i="25" s="1"/>
  <c r="F93" i="25"/>
  <c r="B93" i="25"/>
  <c r="F92" i="25"/>
  <c r="B92" i="25"/>
  <c r="C92" i="25" s="1"/>
  <c r="F91" i="25"/>
  <c r="B91" i="25"/>
  <c r="F90" i="25"/>
  <c r="B90" i="25"/>
  <c r="J90" i="25" s="1"/>
  <c r="K90" i="25" s="1"/>
  <c r="F89" i="25"/>
  <c r="B89" i="25"/>
  <c r="F88" i="25"/>
  <c r="B88" i="25"/>
  <c r="C88" i="25" s="1"/>
  <c r="F87" i="25"/>
  <c r="B87" i="25"/>
  <c r="F86" i="25"/>
  <c r="B86" i="25"/>
  <c r="J86" i="25" s="1"/>
  <c r="K86" i="25" s="1"/>
  <c r="F85" i="25"/>
  <c r="B85" i="25"/>
  <c r="F84" i="25"/>
  <c r="B84" i="25"/>
  <c r="C84" i="25" s="1"/>
  <c r="F83" i="25"/>
  <c r="B83" i="25"/>
  <c r="F82" i="25"/>
  <c r="B82" i="25"/>
  <c r="J82" i="25" s="1"/>
  <c r="K82" i="25" s="1"/>
  <c r="F81" i="25"/>
  <c r="B81" i="25"/>
  <c r="F80" i="25"/>
  <c r="B80" i="25"/>
  <c r="C80" i="25" s="1"/>
  <c r="F79" i="25"/>
  <c r="B79" i="25"/>
  <c r="F78" i="25"/>
  <c r="B78" i="25"/>
  <c r="J78" i="25" s="1"/>
  <c r="K78" i="25" s="1"/>
  <c r="F77" i="25"/>
  <c r="B77" i="25"/>
  <c r="F76" i="25"/>
  <c r="B76" i="25"/>
  <c r="C76" i="25" s="1"/>
  <c r="F75" i="25"/>
  <c r="B75" i="25"/>
  <c r="F74" i="25"/>
  <c r="B74" i="25"/>
  <c r="J74" i="25" s="1"/>
  <c r="K74" i="25" s="1"/>
  <c r="F73" i="25"/>
  <c r="B73" i="25"/>
  <c r="F72" i="25"/>
  <c r="B72" i="25"/>
  <c r="C72" i="25" s="1"/>
  <c r="F71" i="25"/>
  <c r="B71" i="25"/>
  <c r="F70" i="25"/>
  <c r="B70" i="25"/>
  <c r="J70" i="25" s="1"/>
  <c r="K70" i="25" s="1"/>
  <c r="F69" i="25"/>
  <c r="B69" i="25"/>
  <c r="F68" i="25"/>
  <c r="B68" i="25"/>
  <c r="C68" i="25" s="1"/>
  <c r="F67" i="25"/>
  <c r="B67" i="25"/>
  <c r="F66" i="25"/>
  <c r="B66" i="25"/>
  <c r="C66" i="25" s="1"/>
  <c r="F65" i="25"/>
  <c r="B65" i="25"/>
  <c r="C65" i="25" s="1"/>
  <c r="F64" i="25"/>
  <c r="B64" i="25"/>
  <c r="F63" i="25"/>
  <c r="B63" i="25"/>
  <c r="C63" i="25" s="1"/>
  <c r="F62" i="25"/>
  <c r="B62" i="25"/>
  <c r="C62" i="25" s="1"/>
  <c r="F61" i="25"/>
  <c r="B61" i="25"/>
  <c r="C61" i="25" s="1"/>
  <c r="F60" i="25"/>
  <c r="B60" i="25"/>
  <c r="C60" i="25" s="1"/>
  <c r="F59" i="25"/>
  <c r="B59" i="25"/>
  <c r="C59" i="25" s="1"/>
  <c r="F58" i="25"/>
  <c r="B58" i="25"/>
  <c r="C58" i="25" s="1"/>
  <c r="F57" i="25"/>
  <c r="B57" i="25"/>
  <c r="C57" i="25" s="1"/>
  <c r="F56" i="25"/>
  <c r="B56" i="25"/>
  <c r="F55" i="25"/>
  <c r="B55" i="25"/>
  <c r="C55" i="25" s="1"/>
  <c r="F54" i="25"/>
  <c r="B54" i="25"/>
  <c r="C54" i="25" s="1"/>
  <c r="F53" i="25"/>
  <c r="B53" i="25"/>
  <c r="C53" i="25" s="1"/>
  <c r="F52" i="25"/>
  <c r="B52" i="25"/>
  <c r="C52" i="25" s="1"/>
  <c r="F51" i="25"/>
  <c r="B51" i="25"/>
  <c r="C51" i="25" s="1"/>
  <c r="F50" i="25"/>
  <c r="B50" i="25"/>
  <c r="C50" i="25" s="1"/>
  <c r="F49" i="25"/>
  <c r="B49" i="25"/>
  <c r="C49" i="25" s="1"/>
  <c r="F48" i="25"/>
  <c r="B48" i="25"/>
  <c r="F47" i="25"/>
  <c r="B47" i="25"/>
  <c r="C47" i="25" s="1"/>
  <c r="F46" i="25"/>
  <c r="B46" i="25"/>
  <c r="C46" i="25" s="1"/>
  <c r="F45" i="25"/>
  <c r="B45" i="25"/>
  <c r="C45" i="25" s="1"/>
  <c r="F44" i="25"/>
  <c r="B44" i="25"/>
  <c r="C44" i="25" s="1"/>
  <c r="F43" i="25"/>
  <c r="B43" i="25"/>
  <c r="C43" i="25" s="1"/>
  <c r="F42" i="25"/>
  <c r="B42" i="25"/>
  <c r="C42" i="25" s="1"/>
  <c r="F41" i="25"/>
  <c r="B41" i="25"/>
  <c r="C41" i="25" s="1"/>
  <c r="F40" i="25"/>
  <c r="B40" i="25"/>
  <c r="F39" i="25"/>
  <c r="B39" i="25"/>
  <c r="C39" i="25" s="1"/>
  <c r="F38" i="25"/>
  <c r="B38" i="25"/>
  <c r="C38" i="25" s="1"/>
  <c r="F37" i="25"/>
  <c r="B37" i="25"/>
  <c r="C37" i="25" s="1"/>
  <c r="F36" i="25"/>
  <c r="B36" i="25"/>
  <c r="C36" i="25" s="1"/>
  <c r="F35" i="25"/>
  <c r="B35" i="25"/>
  <c r="C35" i="25" s="1"/>
  <c r="F34" i="25"/>
  <c r="B34" i="25"/>
  <c r="C34" i="25" s="1"/>
  <c r="F33" i="25"/>
  <c r="B33" i="25"/>
  <c r="C33" i="25" s="1"/>
  <c r="F32" i="25"/>
  <c r="B32" i="25"/>
  <c r="F31" i="25"/>
  <c r="B31" i="25"/>
  <c r="C31" i="25" s="1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D9" i="25"/>
  <c r="K7" i="25"/>
  <c r="J4" i="25"/>
  <c r="J3" i="25"/>
  <c r="F3" i="25"/>
  <c r="J2" i="25" s="1"/>
  <c r="F2" i="25"/>
  <c r="J1" i="25" s="1"/>
  <c r="J124" i="24"/>
  <c r="K124" i="24" s="1"/>
  <c r="J123" i="24"/>
  <c r="K123" i="24" s="1"/>
  <c r="J122" i="24"/>
  <c r="K122" i="24" s="1"/>
  <c r="J121" i="24"/>
  <c r="K121" i="24" s="1"/>
  <c r="J120" i="24"/>
  <c r="K120" i="24" s="1"/>
  <c r="J119" i="24"/>
  <c r="K119" i="24" s="1"/>
  <c r="J118" i="24"/>
  <c r="K118" i="24" s="1"/>
  <c r="J117" i="24"/>
  <c r="K117" i="24" s="1"/>
  <c r="J116" i="24"/>
  <c r="K116" i="24" s="1"/>
  <c r="J115" i="24"/>
  <c r="K115" i="24" s="1"/>
  <c r="J114" i="24"/>
  <c r="K114" i="24" s="1"/>
  <c r="J113" i="24"/>
  <c r="K113" i="24" s="1"/>
  <c r="J112" i="24"/>
  <c r="K112" i="24" s="1"/>
  <c r="J111" i="24"/>
  <c r="K111" i="24" s="1"/>
  <c r="J110" i="24"/>
  <c r="K110" i="24" s="1"/>
  <c r="J109" i="24"/>
  <c r="K109" i="24" s="1"/>
  <c r="J108" i="24"/>
  <c r="K108" i="24" s="1"/>
  <c r="J107" i="24"/>
  <c r="K107" i="24" s="1"/>
  <c r="J106" i="24"/>
  <c r="K106" i="24" s="1"/>
  <c r="J105" i="24"/>
  <c r="K105" i="24" s="1"/>
  <c r="J104" i="24"/>
  <c r="K104" i="24" s="1"/>
  <c r="J103" i="24"/>
  <c r="K103" i="24" s="1"/>
  <c r="J102" i="24"/>
  <c r="K102" i="24" s="1"/>
  <c r="J101" i="24"/>
  <c r="K101" i="24" s="1"/>
  <c r="F100" i="24"/>
  <c r="B100" i="24"/>
  <c r="C100" i="24" s="1"/>
  <c r="F99" i="24"/>
  <c r="B99" i="24"/>
  <c r="J99" i="24" s="1"/>
  <c r="K99" i="24" s="1"/>
  <c r="F98" i="24"/>
  <c r="B98" i="24"/>
  <c r="C98" i="24" s="1"/>
  <c r="F97" i="24"/>
  <c r="B97" i="24"/>
  <c r="C97" i="24" s="1"/>
  <c r="F96" i="24"/>
  <c r="B96" i="24"/>
  <c r="F95" i="24"/>
  <c r="B95" i="24"/>
  <c r="J95" i="24" s="1"/>
  <c r="K95" i="24" s="1"/>
  <c r="F94" i="24"/>
  <c r="B94" i="24"/>
  <c r="C94" i="24" s="1"/>
  <c r="F93" i="24"/>
  <c r="B93" i="24"/>
  <c r="C93" i="24" s="1"/>
  <c r="F92" i="24"/>
  <c r="B92" i="24"/>
  <c r="F91" i="24"/>
  <c r="B91" i="24"/>
  <c r="J91" i="24" s="1"/>
  <c r="K91" i="24" s="1"/>
  <c r="F90" i="24"/>
  <c r="B90" i="24"/>
  <c r="J90" i="24" s="1"/>
  <c r="K90" i="24" s="1"/>
  <c r="F89" i="24"/>
  <c r="B89" i="24"/>
  <c r="C89" i="24" s="1"/>
  <c r="F88" i="24"/>
  <c r="B88" i="24"/>
  <c r="J88" i="24" s="1"/>
  <c r="K88" i="24" s="1"/>
  <c r="F87" i="24"/>
  <c r="B87" i="24"/>
  <c r="J87" i="24" s="1"/>
  <c r="K87" i="24" s="1"/>
  <c r="F86" i="24"/>
  <c r="B86" i="24"/>
  <c r="J86" i="24" s="1"/>
  <c r="K86" i="24" s="1"/>
  <c r="F85" i="24"/>
  <c r="B85" i="24"/>
  <c r="C85" i="24" s="1"/>
  <c r="F84" i="24"/>
  <c r="B84" i="24"/>
  <c r="J84" i="24" s="1"/>
  <c r="K84" i="24" s="1"/>
  <c r="F83" i="24"/>
  <c r="B83" i="24"/>
  <c r="J83" i="24" s="1"/>
  <c r="K83" i="24" s="1"/>
  <c r="F82" i="24"/>
  <c r="B82" i="24"/>
  <c r="J82" i="24" s="1"/>
  <c r="K82" i="24" s="1"/>
  <c r="F81" i="24"/>
  <c r="B81" i="24"/>
  <c r="C81" i="24" s="1"/>
  <c r="F80" i="24"/>
  <c r="B80" i="24"/>
  <c r="J80" i="24" s="1"/>
  <c r="K80" i="24" s="1"/>
  <c r="F79" i="24"/>
  <c r="B79" i="24"/>
  <c r="J79" i="24" s="1"/>
  <c r="K79" i="24" s="1"/>
  <c r="F78" i="24"/>
  <c r="B78" i="24"/>
  <c r="J78" i="24" s="1"/>
  <c r="K78" i="24" s="1"/>
  <c r="F77" i="24"/>
  <c r="B77" i="24"/>
  <c r="J77" i="24" s="1"/>
  <c r="K77" i="24" s="1"/>
  <c r="F76" i="24"/>
  <c r="B76" i="24"/>
  <c r="J76" i="24" s="1"/>
  <c r="K76" i="24" s="1"/>
  <c r="F75" i="24"/>
  <c r="B75" i="24"/>
  <c r="J75" i="24" s="1"/>
  <c r="K75" i="24" s="1"/>
  <c r="F74" i="24"/>
  <c r="B74" i="24"/>
  <c r="J74" i="24" s="1"/>
  <c r="K74" i="24" s="1"/>
  <c r="F73" i="24"/>
  <c r="B73" i="24"/>
  <c r="J73" i="24" s="1"/>
  <c r="K73" i="24" s="1"/>
  <c r="F72" i="24"/>
  <c r="B72" i="24"/>
  <c r="J72" i="24" s="1"/>
  <c r="K72" i="24" s="1"/>
  <c r="F71" i="24"/>
  <c r="B71" i="24"/>
  <c r="J71" i="24" s="1"/>
  <c r="K71" i="24" s="1"/>
  <c r="F70" i="24"/>
  <c r="B70" i="24"/>
  <c r="J70" i="24" s="1"/>
  <c r="K70" i="24" s="1"/>
  <c r="F69" i="24"/>
  <c r="B69" i="24"/>
  <c r="J69" i="24" s="1"/>
  <c r="K69" i="24" s="1"/>
  <c r="F68" i="24"/>
  <c r="B68" i="24"/>
  <c r="J68" i="24" s="1"/>
  <c r="K68" i="24" s="1"/>
  <c r="F67" i="24"/>
  <c r="B67" i="24"/>
  <c r="J67" i="24" s="1"/>
  <c r="K67" i="24" s="1"/>
  <c r="F66" i="24"/>
  <c r="B66" i="24"/>
  <c r="C66" i="24" s="1"/>
  <c r="F65" i="24"/>
  <c r="B65" i="24"/>
  <c r="C65" i="24" s="1"/>
  <c r="F64" i="24"/>
  <c r="B64" i="24"/>
  <c r="C64" i="24" s="1"/>
  <c r="F63" i="24"/>
  <c r="B63" i="24"/>
  <c r="C63" i="24" s="1"/>
  <c r="F62" i="24"/>
  <c r="B62" i="24"/>
  <c r="C62" i="24" s="1"/>
  <c r="F61" i="24"/>
  <c r="B61" i="24"/>
  <c r="C61" i="24" s="1"/>
  <c r="F60" i="24"/>
  <c r="B60" i="24"/>
  <c r="C60" i="24" s="1"/>
  <c r="F59" i="24"/>
  <c r="B59" i="24"/>
  <c r="C59" i="24" s="1"/>
  <c r="F58" i="24"/>
  <c r="B58" i="24"/>
  <c r="C58" i="24" s="1"/>
  <c r="F57" i="24"/>
  <c r="B57" i="24"/>
  <c r="C57" i="24" s="1"/>
  <c r="F56" i="24"/>
  <c r="B56" i="24"/>
  <c r="C56" i="24" s="1"/>
  <c r="F55" i="24"/>
  <c r="B55" i="24"/>
  <c r="C55" i="24" s="1"/>
  <c r="F54" i="24"/>
  <c r="B54" i="24"/>
  <c r="F53" i="24"/>
  <c r="B53" i="24"/>
  <c r="C53" i="24" s="1"/>
  <c r="F52" i="24"/>
  <c r="B52" i="24"/>
  <c r="C52" i="24" s="1"/>
  <c r="F51" i="24"/>
  <c r="B51" i="24"/>
  <c r="C51" i="24" s="1"/>
  <c r="F50" i="24"/>
  <c r="B50" i="24"/>
  <c r="C50" i="24" s="1"/>
  <c r="F49" i="24"/>
  <c r="B49" i="24"/>
  <c r="C49" i="24" s="1"/>
  <c r="F48" i="24"/>
  <c r="B48" i="24"/>
  <c r="C48" i="24" s="1"/>
  <c r="F47" i="24"/>
  <c r="B47" i="24"/>
  <c r="C47" i="24" s="1"/>
  <c r="F46" i="24"/>
  <c r="B46" i="24"/>
  <c r="C46" i="24" s="1"/>
  <c r="F45" i="24"/>
  <c r="B45" i="24"/>
  <c r="C45" i="24" s="1"/>
  <c r="F44" i="24"/>
  <c r="B44" i="24"/>
  <c r="C44" i="24" s="1"/>
  <c r="F43" i="24"/>
  <c r="B43" i="24"/>
  <c r="C43" i="24" s="1"/>
  <c r="F42" i="24"/>
  <c r="B42" i="24"/>
  <c r="C42" i="24" s="1"/>
  <c r="F41" i="24"/>
  <c r="B41" i="24"/>
  <c r="C41" i="24" s="1"/>
  <c r="F40" i="24"/>
  <c r="B40" i="24"/>
  <c r="C40" i="24" s="1"/>
  <c r="F39" i="24"/>
  <c r="B39" i="24"/>
  <c r="C39" i="24" s="1"/>
  <c r="F38" i="24"/>
  <c r="B38" i="24"/>
  <c r="F37" i="24"/>
  <c r="B37" i="24"/>
  <c r="C37" i="24" s="1"/>
  <c r="F36" i="24"/>
  <c r="B36" i="24"/>
  <c r="C36" i="24" s="1"/>
  <c r="F35" i="24"/>
  <c r="B35" i="24"/>
  <c r="C35" i="24" s="1"/>
  <c r="F34" i="24"/>
  <c r="B34" i="24"/>
  <c r="C34" i="24" s="1"/>
  <c r="F33" i="24"/>
  <c r="B33" i="24"/>
  <c r="C33" i="24" s="1"/>
  <c r="F32" i="24"/>
  <c r="B32" i="24"/>
  <c r="C32" i="24" s="1"/>
  <c r="F31" i="24"/>
  <c r="B31" i="24"/>
  <c r="C31" i="24" s="1"/>
  <c r="F30" i="24"/>
  <c r="B30" i="24"/>
  <c r="C30" i="24" s="1"/>
  <c r="F29" i="24"/>
  <c r="B29" i="24"/>
  <c r="C29" i="24" s="1"/>
  <c r="F28" i="24"/>
  <c r="B28" i="24"/>
  <c r="C28" i="24" s="1"/>
  <c r="F27" i="24"/>
  <c r="B27" i="24"/>
  <c r="C27" i="24" s="1"/>
  <c r="F26" i="24"/>
  <c r="B26" i="24"/>
  <c r="C26" i="24" s="1"/>
  <c r="F25" i="24"/>
  <c r="B25" i="24"/>
  <c r="C25" i="24" s="1"/>
  <c r="F24" i="24"/>
  <c r="B24" i="24"/>
  <c r="C24" i="24" s="1"/>
  <c r="F23" i="24"/>
  <c r="B23" i="24"/>
  <c r="C23" i="24" s="1"/>
  <c r="F22" i="24"/>
  <c r="B22" i="24"/>
  <c r="F21" i="24"/>
  <c r="B21" i="24"/>
  <c r="C21" i="24" s="1"/>
  <c r="F20" i="24"/>
  <c r="B20" i="24"/>
  <c r="C20" i="24" s="1"/>
  <c r="F19" i="24"/>
  <c r="B19" i="24"/>
  <c r="C19" i="24" s="1"/>
  <c r="F18" i="24"/>
  <c r="B18" i="24"/>
  <c r="C18" i="24" s="1"/>
  <c r="F17" i="24"/>
  <c r="B17" i="24"/>
  <c r="C17" i="24" s="1"/>
  <c r="F16" i="24"/>
  <c r="B16" i="24"/>
  <c r="C16" i="24" s="1"/>
  <c r="F15" i="24"/>
  <c r="B15" i="24"/>
  <c r="C15" i="24" s="1"/>
  <c r="F14" i="24"/>
  <c r="B14" i="24"/>
  <c r="F13" i="24"/>
  <c r="B13" i="24"/>
  <c r="C13" i="24" s="1"/>
  <c r="F12" i="24"/>
  <c r="B12" i="24"/>
  <c r="C12" i="24" s="1"/>
  <c r="F11" i="24"/>
  <c r="B11" i="24"/>
  <c r="C11" i="24" s="1"/>
  <c r="F10" i="24"/>
  <c r="F9" i="24" s="1"/>
  <c r="D9" i="24"/>
  <c r="K7" i="24"/>
  <c r="J4" i="24"/>
  <c r="J3" i="24"/>
  <c r="F3" i="24"/>
  <c r="J2" i="24" s="1"/>
  <c r="F2" i="24"/>
  <c r="J1" i="24" s="1"/>
  <c r="F100" i="23"/>
  <c r="B100" i="23"/>
  <c r="C100" i="23" s="1"/>
  <c r="F99" i="23"/>
  <c r="B99" i="23"/>
  <c r="F98" i="23"/>
  <c r="B98" i="23"/>
  <c r="J98" i="23" s="1"/>
  <c r="K98" i="23" s="1"/>
  <c r="F97" i="23"/>
  <c r="B97" i="23"/>
  <c r="F96" i="23"/>
  <c r="B96" i="23"/>
  <c r="C96" i="23" s="1"/>
  <c r="F95" i="23"/>
  <c r="B95" i="23"/>
  <c r="F94" i="23"/>
  <c r="B94" i="23"/>
  <c r="J94" i="23" s="1"/>
  <c r="K94" i="23" s="1"/>
  <c r="F93" i="23"/>
  <c r="B93" i="23"/>
  <c r="F92" i="23"/>
  <c r="B92" i="23"/>
  <c r="C92" i="23" s="1"/>
  <c r="F91" i="23"/>
  <c r="B91" i="23"/>
  <c r="F90" i="23"/>
  <c r="B90" i="23"/>
  <c r="J90" i="23" s="1"/>
  <c r="K90" i="23" s="1"/>
  <c r="F89" i="23"/>
  <c r="B89" i="23"/>
  <c r="F88" i="23"/>
  <c r="B88" i="23"/>
  <c r="C88" i="23" s="1"/>
  <c r="F87" i="23"/>
  <c r="B87" i="23"/>
  <c r="F86" i="23"/>
  <c r="B86" i="23"/>
  <c r="J86" i="23" s="1"/>
  <c r="K86" i="23" s="1"/>
  <c r="F85" i="23"/>
  <c r="B85" i="23"/>
  <c r="F84" i="23"/>
  <c r="B84" i="23"/>
  <c r="C84" i="23" s="1"/>
  <c r="F83" i="23"/>
  <c r="B83" i="23"/>
  <c r="F82" i="23"/>
  <c r="B82" i="23"/>
  <c r="J82" i="23" s="1"/>
  <c r="K82" i="23" s="1"/>
  <c r="F81" i="23"/>
  <c r="B81" i="23"/>
  <c r="F80" i="23"/>
  <c r="B80" i="23"/>
  <c r="C80" i="23" s="1"/>
  <c r="F79" i="23"/>
  <c r="B79" i="23"/>
  <c r="F78" i="23"/>
  <c r="B78" i="23"/>
  <c r="J78" i="23" s="1"/>
  <c r="K78" i="23" s="1"/>
  <c r="F77" i="23"/>
  <c r="B77" i="23"/>
  <c r="F76" i="23"/>
  <c r="B76" i="23"/>
  <c r="C76" i="23" s="1"/>
  <c r="F75" i="23"/>
  <c r="B75" i="23"/>
  <c r="F74" i="23"/>
  <c r="B74" i="23"/>
  <c r="J74" i="23" s="1"/>
  <c r="K74" i="23" s="1"/>
  <c r="F73" i="23"/>
  <c r="B73" i="23"/>
  <c r="F72" i="23"/>
  <c r="B72" i="23"/>
  <c r="C72" i="23" s="1"/>
  <c r="F71" i="23"/>
  <c r="B71" i="23"/>
  <c r="F70" i="23"/>
  <c r="B70" i="23"/>
  <c r="J70" i="23" s="1"/>
  <c r="K70" i="23" s="1"/>
  <c r="F69" i="23"/>
  <c r="B69" i="23"/>
  <c r="F68" i="23"/>
  <c r="B68" i="23"/>
  <c r="C68" i="23" s="1"/>
  <c r="F67" i="23"/>
  <c r="B67" i="23"/>
  <c r="F66" i="23"/>
  <c r="B66" i="23"/>
  <c r="F65" i="23"/>
  <c r="B65" i="23"/>
  <c r="C65" i="23" s="1"/>
  <c r="F64" i="23"/>
  <c r="B64" i="23"/>
  <c r="C64" i="23" s="1"/>
  <c r="F63" i="23"/>
  <c r="B63" i="23"/>
  <c r="C63" i="23" s="1"/>
  <c r="F62" i="23"/>
  <c r="B62" i="23"/>
  <c r="C62" i="23" s="1"/>
  <c r="F61" i="23"/>
  <c r="B61" i="23"/>
  <c r="C61" i="23" s="1"/>
  <c r="F60" i="23"/>
  <c r="B60" i="23"/>
  <c r="C60" i="23" s="1"/>
  <c r="F59" i="23"/>
  <c r="B59" i="23"/>
  <c r="C59" i="23" s="1"/>
  <c r="F58" i="23"/>
  <c r="B58" i="23"/>
  <c r="F57" i="23"/>
  <c r="B57" i="23"/>
  <c r="C57" i="23" s="1"/>
  <c r="F56" i="23"/>
  <c r="B56" i="23"/>
  <c r="C56" i="23" s="1"/>
  <c r="F55" i="23"/>
  <c r="B55" i="23"/>
  <c r="C55" i="23" s="1"/>
  <c r="F54" i="23"/>
  <c r="B54" i="23"/>
  <c r="C54" i="23" s="1"/>
  <c r="F53" i="23"/>
  <c r="B53" i="23"/>
  <c r="C53" i="23" s="1"/>
  <c r="F52" i="23"/>
  <c r="B52" i="23"/>
  <c r="C52" i="23" s="1"/>
  <c r="F51" i="23"/>
  <c r="B51" i="23"/>
  <c r="C51" i="23" s="1"/>
  <c r="F50" i="23"/>
  <c r="B50" i="23"/>
  <c r="F49" i="23"/>
  <c r="B49" i="23"/>
  <c r="C49" i="23" s="1"/>
  <c r="F48" i="23"/>
  <c r="B48" i="23"/>
  <c r="C48" i="23" s="1"/>
  <c r="F47" i="23"/>
  <c r="B47" i="23"/>
  <c r="C47" i="23" s="1"/>
  <c r="F46" i="23"/>
  <c r="B46" i="23"/>
  <c r="C46" i="23" s="1"/>
  <c r="F45" i="23"/>
  <c r="B45" i="23"/>
  <c r="C45" i="23" s="1"/>
  <c r="F44" i="23"/>
  <c r="B44" i="23"/>
  <c r="C44" i="23" s="1"/>
  <c r="F43" i="23"/>
  <c r="B43" i="23"/>
  <c r="C43" i="23" s="1"/>
  <c r="F42" i="23"/>
  <c r="B42" i="23"/>
  <c r="F41" i="23"/>
  <c r="B41" i="23"/>
  <c r="C41" i="23" s="1"/>
  <c r="F40" i="23"/>
  <c r="B40" i="23"/>
  <c r="C40" i="23" s="1"/>
  <c r="F39" i="23"/>
  <c r="B39" i="23"/>
  <c r="C39" i="23" s="1"/>
  <c r="F38" i="23"/>
  <c r="B38" i="23"/>
  <c r="C38" i="23" s="1"/>
  <c r="F37" i="23"/>
  <c r="B37" i="23"/>
  <c r="C37" i="23" s="1"/>
  <c r="F36" i="23"/>
  <c r="B36" i="23"/>
  <c r="C36" i="23" s="1"/>
  <c r="F35" i="23"/>
  <c r="B35" i="23"/>
  <c r="C35" i="23" s="1"/>
  <c r="F34" i="23"/>
  <c r="B34" i="23"/>
  <c r="F33" i="23"/>
  <c r="B33" i="23"/>
  <c r="C33" i="23" s="1"/>
  <c r="F32" i="23"/>
  <c r="B32" i="23"/>
  <c r="C32" i="23" s="1"/>
  <c r="F31" i="23"/>
  <c r="B31" i="23"/>
  <c r="C31" i="23" s="1"/>
  <c r="F30" i="23"/>
  <c r="B30" i="23"/>
  <c r="C30" i="23" s="1"/>
  <c r="F29" i="23"/>
  <c r="B29" i="23"/>
  <c r="C29" i="23" s="1"/>
  <c r="F28" i="23"/>
  <c r="B28" i="23"/>
  <c r="C28" i="23" s="1"/>
  <c r="F27" i="23"/>
  <c r="B27" i="23"/>
  <c r="C27" i="23" s="1"/>
  <c r="F26" i="23"/>
  <c r="B26" i="23"/>
  <c r="F25" i="23"/>
  <c r="B25" i="23"/>
  <c r="C25" i="23" s="1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 s="1"/>
  <c r="D9" i="23"/>
  <c r="K7" i="23"/>
  <c r="J4" i="23"/>
  <c r="J3" i="23"/>
  <c r="F3" i="23"/>
  <c r="J2" i="23"/>
  <c r="F2" i="23"/>
  <c r="J1" i="23"/>
  <c r="F100" i="22"/>
  <c r="B100" i="22"/>
  <c r="J100" i="22" s="1"/>
  <c r="K100" i="22" s="1"/>
  <c r="F99" i="22"/>
  <c r="B99" i="22"/>
  <c r="F98" i="22"/>
  <c r="B98" i="22"/>
  <c r="C98" i="22" s="1"/>
  <c r="F97" i="22"/>
  <c r="B97" i="22"/>
  <c r="F96" i="22"/>
  <c r="B96" i="22"/>
  <c r="J96" i="22" s="1"/>
  <c r="K96" i="22" s="1"/>
  <c r="F95" i="22"/>
  <c r="B95" i="22"/>
  <c r="F94" i="22"/>
  <c r="B94" i="22"/>
  <c r="C94" i="22" s="1"/>
  <c r="F93" i="22"/>
  <c r="B93" i="22"/>
  <c r="F92" i="22"/>
  <c r="B92" i="22"/>
  <c r="J92" i="22" s="1"/>
  <c r="K92" i="22" s="1"/>
  <c r="F91" i="22"/>
  <c r="B91" i="22"/>
  <c r="F90" i="22"/>
  <c r="B90" i="22"/>
  <c r="C90" i="22" s="1"/>
  <c r="F89" i="22"/>
  <c r="B89" i="22"/>
  <c r="F88" i="22"/>
  <c r="B88" i="22"/>
  <c r="J88" i="22" s="1"/>
  <c r="K88" i="22" s="1"/>
  <c r="F87" i="22"/>
  <c r="B87" i="22"/>
  <c r="F86" i="22"/>
  <c r="B86" i="22"/>
  <c r="C86" i="22" s="1"/>
  <c r="F85" i="22"/>
  <c r="B85" i="22"/>
  <c r="F84" i="22"/>
  <c r="B84" i="22"/>
  <c r="J84" i="22" s="1"/>
  <c r="K84" i="22" s="1"/>
  <c r="F83" i="22"/>
  <c r="B83" i="22"/>
  <c r="F82" i="22"/>
  <c r="B82" i="22"/>
  <c r="C82" i="22" s="1"/>
  <c r="F81" i="22"/>
  <c r="B81" i="22"/>
  <c r="F80" i="22"/>
  <c r="B80" i="22"/>
  <c r="J80" i="22" s="1"/>
  <c r="K80" i="22" s="1"/>
  <c r="F79" i="22"/>
  <c r="B79" i="22"/>
  <c r="F78" i="22"/>
  <c r="B78" i="22"/>
  <c r="C78" i="22" s="1"/>
  <c r="F77" i="22"/>
  <c r="B77" i="22"/>
  <c r="F76" i="22"/>
  <c r="B76" i="22"/>
  <c r="J76" i="22" s="1"/>
  <c r="K76" i="22" s="1"/>
  <c r="F75" i="22"/>
  <c r="B75" i="22"/>
  <c r="F74" i="22"/>
  <c r="B74" i="22"/>
  <c r="C74" i="22" s="1"/>
  <c r="F73" i="22"/>
  <c r="B73" i="22"/>
  <c r="F72" i="22"/>
  <c r="B72" i="22"/>
  <c r="J72" i="22" s="1"/>
  <c r="K72" i="22" s="1"/>
  <c r="F71" i="22"/>
  <c r="B71" i="22"/>
  <c r="F70" i="22"/>
  <c r="B70" i="22"/>
  <c r="C70" i="22" s="1"/>
  <c r="F69" i="22"/>
  <c r="B69" i="22"/>
  <c r="F68" i="22"/>
  <c r="B68" i="22"/>
  <c r="J68" i="22" s="1"/>
  <c r="K68" i="22" s="1"/>
  <c r="F67" i="22"/>
  <c r="B67" i="22"/>
  <c r="F66" i="22"/>
  <c r="B66" i="22"/>
  <c r="C66" i="22" s="1"/>
  <c r="F65" i="22"/>
  <c r="B65" i="22"/>
  <c r="C65" i="22" s="1"/>
  <c r="F64" i="22"/>
  <c r="B64" i="22"/>
  <c r="C64" i="22" s="1"/>
  <c r="F63" i="22"/>
  <c r="B63" i="22"/>
  <c r="C63" i="22" s="1"/>
  <c r="F62" i="22"/>
  <c r="B62" i="22"/>
  <c r="F61" i="22"/>
  <c r="B61" i="22"/>
  <c r="C61" i="22" s="1"/>
  <c r="F60" i="22"/>
  <c r="B60" i="22"/>
  <c r="C60" i="22" s="1"/>
  <c r="F59" i="22"/>
  <c r="B59" i="22"/>
  <c r="C59" i="22" s="1"/>
  <c r="F58" i="22"/>
  <c r="B58" i="22"/>
  <c r="C58" i="22" s="1"/>
  <c r="F57" i="22"/>
  <c r="B57" i="22"/>
  <c r="C57" i="22" s="1"/>
  <c r="F56" i="22"/>
  <c r="B56" i="22"/>
  <c r="C56" i="22" s="1"/>
  <c r="F55" i="22"/>
  <c r="B55" i="22"/>
  <c r="C55" i="22" s="1"/>
  <c r="F54" i="22"/>
  <c r="B54" i="22"/>
  <c r="F53" i="22"/>
  <c r="B53" i="22"/>
  <c r="C53" i="22" s="1"/>
  <c r="F52" i="22"/>
  <c r="B52" i="22"/>
  <c r="C52" i="22" s="1"/>
  <c r="F51" i="22"/>
  <c r="B51" i="22"/>
  <c r="C51" i="22" s="1"/>
  <c r="F50" i="22"/>
  <c r="B50" i="22"/>
  <c r="C50" i="22" s="1"/>
  <c r="F49" i="22"/>
  <c r="B49" i="22"/>
  <c r="C49" i="22" s="1"/>
  <c r="F48" i="22"/>
  <c r="B48" i="22"/>
  <c r="C48" i="22" s="1"/>
  <c r="F47" i="22"/>
  <c r="B47" i="22"/>
  <c r="C47" i="22" s="1"/>
  <c r="F46" i="22"/>
  <c r="B46" i="22"/>
  <c r="F45" i="22"/>
  <c r="B45" i="22"/>
  <c r="C45" i="22" s="1"/>
  <c r="F44" i="22"/>
  <c r="B44" i="22"/>
  <c r="C44" i="22" s="1"/>
  <c r="F43" i="22"/>
  <c r="B43" i="22"/>
  <c r="C43" i="22" s="1"/>
  <c r="F42" i="22"/>
  <c r="B42" i="22"/>
  <c r="C42" i="22" s="1"/>
  <c r="F41" i="22"/>
  <c r="B41" i="22"/>
  <c r="C41" i="22" s="1"/>
  <c r="F40" i="22"/>
  <c r="B40" i="22"/>
  <c r="C40" i="22" s="1"/>
  <c r="F39" i="22"/>
  <c r="B39" i="22"/>
  <c r="C39" i="22" s="1"/>
  <c r="F38" i="22"/>
  <c r="B38" i="22"/>
  <c r="F37" i="22"/>
  <c r="B37" i="22"/>
  <c r="C37" i="22" s="1"/>
  <c r="F36" i="22"/>
  <c r="B36" i="22"/>
  <c r="C36" i="22" s="1"/>
  <c r="F35" i="22"/>
  <c r="B35" i="22"/>
  <c r="C35" i="22" s="1"/>
  <c r="F34" i="22"/>
  <c r="B34" i="22"/>
  <c r="C34" i="22" s="1"/>
  <c r="F33" i="22"/>
  <c r="B33" i="22"/>
  <c r="C33" i="22" s="1"/>
  <c r="F32" i="22"/>
  <c r="B32" i="22"/>
  <c r="C32" i="22" s="1"/>
  <c r="F31" i="22"/>
  <c r="B31" i="22"/>
  <c r="C31" i="22" s="1"/>
  <c r="F30" i="22"/>
  <c r="B30" i="22"/>
  <c r="F29" i="22"/>
  <c r="B29" i="22"/>
  <c r="C29" i="22" s="1"/>
  <c r="F28" i="22"/>
  <c r="B28" i="22"/>
  <c r="C28" i="22" s="1"/>
  <c r="F27" i="22"/>
  <c r="B27" i="22"/>
  <c r="J27" i="22" s="1"/>
  <c r="K27" i="22" s="1"/>
  <c r="F26" i="22"/>
  <c r="B26" i="22"/>
  <c r="C26" i="22" s="1"/>
  <c r="F25" i="22"/>
  <c r="B25" i="22"/>
  <c r="J25" i="22" s="1"/>
  <c r="K25" i="22" s="1"/>
  <c r="F24" i="22"/>
  <c r="B24" i="22"/>
  <c r="C24" i="22" s="1"/>
  <c r="F23" i="22"/>
  <c r="B23" i="22"/>
  <c r="C23" i="22" s="1"/>
  <c r="F22" i="22"/>
  <c r="B22" i="22"/>
  <c r="C22" i="22" s="1"/>
  <c r="F21" i="22"/>
  <c r="B21" i="22"/>
  <c r="J21" i="22" s="1"/>
  <c r="K21" i="22" s="1"/>
  <c r="F20" i="22"/>
  <c r="B20" i="22"/>
  <c r="C20" i="22" s="1"/>
  <c r="F19" i="22"/>
  <c r="B19" i="22"/>
  <c r="J19" i="22" s="1"/>
  <c r="K19" i="22" s="1"/>
  <c r="F18" i="22"/>
  <c r="B18" i="22"/>
  <c r="C18" i="22" s="1"/>
  <c r="F17" i="22"/>
  <c r="B17" i="22"/>
  <c r="C17" i="22" s="1"/>
  <c r="F16" i="22"/>
  <c r="B16" i="22"/>
  <c r="C16" i="22" s="1"/>
  <c r="F15" i="22"/>
  <c r="F14" i="22"/>
  <c r="F13" i="22"/>
  <c r="F12" i="22"/>
  <c r="F11" i="22"/>
  <c r="F10" i="22"/>
  <c r="F9" i="22" s="1"/>
  <c r="D9" i="22"/>
  <c r="K7" i="22"/>
  <c r="J4" i="22"/>
  <c r="J3" i="22"/>
  <c r="F3" i="22"/>
  <c r="J2" i="22" s="1"/>
  <c r="F2" i="22"/>
  <c r="J1" i="22" s="1"/>
  <c r="F100" i="21"/>
  <c r="B100" i="21"/>
  <c r="C100" i="21" s="1"/>
  <c r="F99" i="21"/>
  <c r="B99" i="21"/>
  <c r="J99" i="21" s="1"/>
  <c r="K99" i="21" s="1"/>
  <c r="F98" i="21"/>
  <c r="B98" i="21"/>
  <c r="J98" i="21" s="1"/>
  <c r="K98" i="21" s="1"/>
  <c r="F97" i="21"/>
  <c r="B97" i="21"/>
  <c r="F96" i="21"/>
  <c r="B96" i="21"/>
  <c r="C96" i="21" s="1"/>
  <c r="F95" i="21"/>
  <c r="B95" i="21"/>
  <c r="F94" i="21"/>
  <c r="B94" i="21"/>
  <c r="J94" i="21" s="1"/>
  <c r="K94" i="21" s="1"/>
  <c r="F93" i="21"/>
  <c r="B93" i="21"/>
  <c r="F92" i="21"/>
  <c r="B92" i="21"/>
  <c r="C92" i="21" s="1"/>
  <c r="F91" i="21"/>
  <c r="B91" i="21"/>
  <c r="F90" i="21"/>
  <c r="B90" i="21"/>
  <c r="C90" i="21" s="1"/>
  <c r="F89" i="21"/>
  <c r="B89" i="21"/>
  <c r="C89" i="21" s="1"/>
  <c r="F88" i="21"/>
  <c r="B88" i="21"/>
  <c r="J88" i="21" s="1"/>
  <c r="K88" i="21" s="1"/>
  <c r="F87" i="21"/>
  <c r="B87" i="21"/>
  <c r="J87" i="21" s="1"/>
  <c r="K87" i="21" s="1"/>
  <c r="F86" i="21"/>
  <c r="B86" i="21"/>
  <c r="J86" i="21" s="1"/>
  <c r="K86" i="21" s="1"/>
  <c r="F85" i="21"/>
  <c r="B85" i="21"/>
  <c r="J85" i="21" s="1"/>
  <c r="K85" i="21" s="1"/>
  <c r="F84" i="21"/>
  <c r="B84" i="21"/>
  <c r="F83" i="21"/>
  <c r="B83" i="21"/>
  <c r="C83" i="21" s="1"/>
  <c r="F82" i="21"/>
  <c r="B82" i="21"/>
  <c r="J82" i="21" s="1"/>
  <c r="K82" i="21" s="1"/>
  <c r="F81" i="21"/>
  <c r="B81" i="21"/>
  <c r="F80" i="21"/>
  <c r="B80" i="21"/>
  <c r="J80" i="21" s="1"/>
  <c r="K80" i="21" s="1"/>
  <c r="F79" i="21"/>
  <c r="B79" i="21"/>
  <c r="C79" i="21" s="1"/>
  <c r="F78" i="21"/>
  <c r="B78" i="21"/>
  <c r="J78" i="21" s="1"/>
  <c r="K78" i="21" s="1"/>
  <c r="F77" i="21"/>
  <c r="B77" i="21"/>
  <c r="J77" i="21" s="1"/>
  <c r="K77" i="21" s="1"/>
  <c r="F76" i="21"/>
  <c r="B76" i="21"/>
  <c r="J76" i="21" s="1"/>
  <c r="K76" i="21" s="1"/>
  <c r="F75" i="21"/>
  <c r="B75" i="21"/>
  <c r="F74" i="21"/>
  <c r="B74" i="21"/>
  <c r="J74" i="21" s="1"/>
  <c r="K74" i="21" s="1"/>
  <c r="F73" i="21"/>
  <c r="B73" i="21"/>
  <c r="J73" i="21" s="1"/>
  <c r="K73" i="21" s="1"/>
  <c r="F72" i="21"/>
  <c r="B72" i="21"/>
  <c r="J72" i="21" s="1"/>
  <c r="K72" i="21" s="1"/>
  <c r="F71" i="21"/>
  <c r="B71" i="21"/>
  <c r="C71" i="21" s="1"/>
  <c r="F70" i="21"/>
  <c r="B70" i="21"/>
  <c r="J70" i="21" s="1"/>
  <c r="K70" i="21" s="1"/>
  <c r="F69" i="21"/>
  <c r="B69" i="21"/>
  <c r="J69" i="21" s="1"/>
  <c r="K69" i="21" s="1"/>
  <c r="F68" i="21"/>
  <c r="B68" i="21"/>
  <c r="F67" i="21"/>
  <c r="B67" i="21"/>
  <c r="C67" i="21" s="1"/>
  <c r="F66" i="21"/>
  <c r="B66" i="21"/>
  <c r="J66" i="21" s="1"/>
  <c r="K66" i="21" s="1"/>
  <c r="F65" i="21"/>
  <c r="B65" i="21"/>
  <c r="C65" i="21" s="1"/>
  <c r="F64" i="21"/>
  <c r="B64" i="21"/>
  <c r="J64" i="21" s="1"/>
  <c r="K64" i="21" s="1"/>
  <c r="F63" i="21"/>
  <c r="B63" i="21"/>
  <c r="C63" i="21" s="1"/>
  <c r="F62" i="21"/>
  <c r="B62" i="21"/>
  <c r="C62" i="21" s="1"/>
  <c r="F61" i="21"/>
  <c r="B61" i="21"/>
  <c r="C61" i="21" s="1"/>
  <c r="F60" i="21"/>
  <c r="B60" i="21"/>
  <c r="C60" i="21" s="1"/>
  <c r="F59" i="21"/>
  <c r="B59" i="21"/>
  <c r="C59" i="21" s="1"/>
  <c r="F58" i="21"/>
  <c r="B58" i="21"/>
  <c r="C58" i="21" s="1"/>
  <c r="F57" i="21"/>
  <c r="B57" i="21"/>
  <c r="C57" i="21" s="1"/>
  <c r="F56" i="21"/>
  <c r="B56" i="21"/>
  <c r="C56" i="21" s="1"/>
  <c r="F55" i="21"/>
  <c r="B55" i="21"/>
  <c r="C55" i="21" s="1"/>
  <c r="F54" i="21"/>
  <c r="B54" i="21"/>
  <c r="C54" i="21" s="1"/>
  <c r="F53" i="21"/>
  <c r="B53" i="21"/>
  <c r="C53" i="21" s="1"/>
  <c r="F52" i="21"/>
  <c r="B52" i="21"/>
  <c r="C52" i="21" s="1"/>
  <c r="F51" i="21"/>
  <c r="B51" i="21"/>
  <c r="C51" i="21" s="1"/>
  <c r="F50" i="21"/>
  <c r="B50" i="21"/>
  <c r="C50" i="21" s="1"/>
  <c r="F49" i="21"/>
  <c r="B49" i="21"/>
  <c r="C49" i="21" s="1"/>
  <c r="F48" i="21"/>
  <c r="B48" i="21"/>
  <c r="C48" i="21" s="1"/>
  <c r="F47" i="21"/>
  <c r="B47" i="21"/>
  <c r="C47" i="21" s="1"/>
  <c r="F46" i="21"/>
  <c r="B46" i="21"/>
  <c r="C46" i="21" s="1"/>
  <c r="F45" i="21"/>
  <c r="B45" i="21"/>
  <c r="C45" i="21" s="1"/>
  <c r="F44" i="21"/>
  <c r="B44" i="21"/>
  <c r="C44" i="21" s="1"/>
  <c r="F43" i="21"/>
  <c r="B43" i="21"/>
  <c r="C43" i="21" s="1"/>
  <c r="F42" i="21"/>
  <c r="B42" i="21"/>
  <c r="C42" i="21" s="1"/>
  <c r="F41" i="21"/>
  <c r="B41" i="21"/>
  <c r="C41" i="21" s="1"/>
  <c r="F40" i="21"/>
  <c r="B40" i="21"/>
  <c r="C40" i="21" s="1"/>
  <c r="F39" i="21"/>
  <c r="B39" i="21"/>
  <c r="C39" i="21" s="1"/>
  <c r="F38" i="21"/>
  <c r="B38" i="21"/>
  <c r="C38" i="21" s="1"/>
  <c r="F37" i="21"/>
  <c r="B37" i="21"/>
  <c r="C37" i="21" s="1"/>
  <c r="F36" i="21"/>
  <c r="B36" i="21"/>
  <c r="C36" i="21" s="1"/>
  <c r="F35" i="21"/>
  <c r="B35" i="21"/>
  <c r="C35" i="21" s="1"/>
  <c r="F34" i="21"/>
  <c r="B34" i="21"/>
  <c r="C34" i="21" s="1"/>
  <c r="F33" i="21"/>
  <c r="B33" i="21"/>
  <c r="C33" i="21" s="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D9" i="21"/>
  <c r="K7" i="21"/>
  <c r="J4" i="21"/>
  <c r="J3" i="21"/>
  <c r="F3" i="21"/>
  <c r="J2" i="21"/>
  <c r="F2" i="21"/>
  <c r="J1" i="21"/>
  <c r="F100" i="20"/>
  <c r="B100" i="20"/>
  <c r="C100" i="20" s="1"/>
  <c r="F99" i="20"/>
  <c r="B99" i="20"/>
  <c r="C99" i="20" s="1"/>
  <c r="F98" i="20"/>
  <c r="B98" i="20"/>
  <c r="J98" i="20" s="1"/>
  <c r="K98" i="20" s="1"/>
  <c r="F97" i="20"/>
  <c r="B97" i="20"/>
  <c r="J97" i="20" s="1"/>
  <c r="K97" i="20" s="1"/>
  <c r="F96" i="20"/>
  <c r="B96" i="20"/>
  <c r="C96" i="20" s="1"/>
  <c r="F95" i="20"/>
  <c r="B95" i="20"/>
  <c r="C95" i="20" s="1"/>
  <c r="F94" i="20"/>
  <c r="B94" i="20"/>
  <c r="J94" i="20" s="1"/>
  <c r="K94" i="20" s="1"/>
  <c r="F93" i="20"/>
  <c r="B93" i="20"/>
  <c r="J93" i="20" s="1"/>
  <c r="K93" i="20" s="1"/>
  <c r="F92" i="20"/>
  <c r="B92" i="20"/>
  <c r="C92" i="20" s="1"/>
  <c r="F91" i="20"/>
  <c r="B91" i="20"/>
  <c r="C91" i="20" s="1"/>
  <c r="F90" i="20"/>
  <c r="B90" i="20"/>
  <c r="J90" i="20" s="1"/>
  <c r="K90" i="20" s="1"/>
  <c r="F89" i="20"/>
  <c r="B89" i="20"/>
  <c r="J89" i="20" s="1"/>
  <c r="K89" i="20" s="1"/>
  <c r="F88" i="20"/>
  <c r="B88" i="20"/>
  <c r="C88" i="20" s="1"/>
  <c r="F87" i="20"/>
  <c r="B87" i="20"/>
  <c r="C87" i="20" s="1"/>
  <c r="F86" i="20"/>
  <c r="B86" i="20"/>
  <c r="J86" i="20" s="1"/>
  <c r="K86" i="20" s="1"/>
  <c r="F85" i="20"/>
  <c r="B85" i="20"/>
  <c r="J85" i="20" s="1"/>
  <c r="K85" i="20" s="1"/>
  <c r="F84" i="20"/>
  <c r="B84" i="20"/>
  <c r="C84" i="20" s="1"/>
  <c r="F83" i="20"/>
  <c r="B83" i="20"/>
  <c r="C83" i="20" s="1"/>
  <c r="F82" i="20"/>
  <c r="B82" i="20"/>
  <c r="J82" i="20" s="1"/>
  <c r="K82" i="20" s="1"/>
  <c r="F81" i="20"/>
  <c r="B81" i="20"/>
  <c r="J81" i="20" s="1"/>
  <c r="K81" i="20" s="1"/>
  <c r="F80" i="20"/>
  <c r="B80" i="20"/>
  <c r="C80" i="20" s="1"/>
  <c r="F79" i="20"/>
  <c r="B79" i="20"/>
  <c r="C79" i="20" s="1"/>
  <c r="F78" i="20"/>
  <c r="B78" i="20"/>
  <c r="J78" i="20" s="1"/>
  <c r="K78" i="20" s="1"/>
  <c r="F77" i="20"/>
  <c r="B77" i="20"/>
  <c r="J77" i="20" s="1"/>
  <c r="K77" i="20" s="1"/>
  <c r="F76" i="20"/>
  <c r="B76" i="20"/>
  <c r="C76" i="20" s="1"/>
  <c r="F75" i="20"/>
  <c r="B75" i="20"/>
  <c r="C75" i="20" s="1"/>
  <c r="F74" i="20"/>
  <c r="B74" i="20"/>
  <c r="J74" i="20" s="1"/>
  <c r="K74" i="20" s="1"/>
  <c r="F73" i="20"/>
  <c r="B73" i="20"/>
  <c r="J73" i="20" s="1"/>
  <c r="K73" i="20" s="1"/>
  <c r="F72" i="20"/>
  <c r="B72" i="20"/>
  <c r="C72" i="20" s="1"/>
  <c r="F71" i="20"/>
  <c r="B71" i="20"/>
  <c r="C71" i="20" s="1"/>
  <c r="F70" i="20"/>
  <c r="B70" i="20"/>
  <c r="J70" i="20" s="1"/>
  <c r="K70" i="20" s="1"/>
  <c r="F69" i="20"/>
  <c r="B69" i="20"/>
  <c r="J69" i="20" s="1"/>
  <c r="K69" i="20" s="1"/>
  <c r="F68" i="20"/>
  <c r="B68" i="20"/>
  <c r="C68" i="20" s="1"/>
  <c r="F67" i="20"/>
  <c r="B67" i="20"/>
  <c r="C67" i="20" s="1"/>
  <c r="F66" i="20"/>
  <c r="B66" i="20"/>
  <c r="C66" i="20" s="1"/>
  <c r="F65" i="20"/>
  <c r="B65" i="20"/>
  <c r="C65" i="20" s="1"/>
  <c r="F64" i="20"/>
  <c r="B64" i="20"/>
  <c r="C64" i="20" s="1"/>
  <c r="F63" i="20"/>
  <c r="B63" i="20"/>
  <c r="C63" i="20" s="1"/>
  <c r="F62" i="20"/>
  <c r="B62" i="20"/>
  <c r="C62" i="20" s="1"/>
  <c r="F61" i="20"/>
  <c r="B61" i="20"/>
  <c r="C61" i="20" s="1"/>
  <c r="F60" i="20"/>
  <c r="B60" i="20"/>
  <c r="C60" i="20" s="1"/>
  <c r="F59" i="20"/>
  <c r="B59" i="20"/>
  <c r="C59" i="20" s="1"/>
  <c r="F58" i="20"/>
  <c r="B58" i="20"/>
  <c r="C58" i="20" s="1"/>
  <c r="F57" i="20"/>
  <c r="B57" i="20"/>
  <c r="C57" i="20" s="1"/>
  <c r="F56" i="20"/>
  <c r="B56" i="20"/>
  <c r="C56" i="20" s="1"/>
  <c r="F55" i="20"/>
  <c r="B55" i="20"/>
  <c r="C55" i="20" s="1"/>
  <c r="F54" i="20"/>
  <c r="B54" i="20"/>
  <c r="C54" i="20" s="1"/>
  <c r="F53" i="20"/>
  <c r="B53" i="20"/>
  <c r="C53" i="20" s="1"/>
  <c r="F52" i="20"/>
  <c r="B52" i="20"/>
  <c r="C52" i="20" s="1"/>
  <c r="F51" i="20"/>
  <c r="B51" i="20"/>
  <c r="C51" i="20" s="1"/>
  <c r="F50" i="20"/>
  <c r="B50" i="20"/>
  <c r="C50" i="20" s="1"/>
  <c r="F49" i="20"/>
  <c r="B49" i="20"/>
  <c r="C49" i="20" s="1"/>
  <c r="F48" i="20"/>
  <c r="B48" i="20"/>
  <c r="C48" i="20" s="1"/>
  <c r="F47" i="20"/>
  <c r="B47" i="20"/>
  <c r="C47" i="20" s="1"/>
  <c r="F46" i="20"/>
  <c r="B46" i="20"/>
  <c r="C46" i="20" s="1"/>
  <c r="F45" i="20"/>
  <c r="B45" i="20"/>
  <c r="C45" i="20" s="1"/>
  <c r="F44" i="20"/>
  <c r="B44" i="20"/>
  <c r="C44" i="20" s="1"/>
  <c r="F43" i="20"/>
  <c r="B43" i="20"/>
  <c r="C43" i="20" s="1"/>
  <c r="F42" i="20"/>
  <c r="B42" i="20"/>
  <c r="C42" i="20" s="1"/>
  <c r="F41" i="20"/>
  <c r="B41" i="20"/>
  <c r="C41" i="20" s="1"/>
  <c r="F40" i="20"/>
  <c r="B40" i="20"/>
  <c r="C40" i="20" s="1"/>
  <c r="F39" i="20"/>
  <c r="B39" i="20"/>
  <c r="C39" i="20" s="1"/>
  <c r="F38" i="20"/>
  <c r="B38" i="20"/>
  <c r="C38" i="20" s="1"/>
  <c r="F37" i="20"/>
  <c r="B37" i="20"/>
  <c r="C37" i="20" s="1"/>
  <c r="F36" i="20"/>
  <c r="B36" i="20"/>
  <c r="C36" i="20" s="1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 s="1"/>
  <c r="D9" i="20"/>
  <c r="K7" i="20"/>
  <c r="J4" i="20"/>
  <c r="J3" i="20"/>
  <c r="F3" i="20"/>
  <c r="J2" i="20" s="1"/>
  <c r="F2" i="20"/>
  <c r="J1" i="20" s="1"/>
  <c r="F100" i="19"/>
  <c r="B100" i="19"/>
  <c r="C100" i="19" s="1"/>
  <c r="F99" i="19"/>
  <c r="B99" i="19"/>
  <c r="J99" i="19" s="1"/>
  <c r="K99" i="19" s="1"/>
  <c r="F98" i="19"/>
  <c r="B98" i="19"/>
  <c r="J98" i="19" s="1"/>
  <c r="K98" i="19" s="1"/>
  <c r="F97" i="19"/>
  <c r="B97" i="19"/>
  <c r="C97" i="19" s="1"/>
  <c r="F96" i="19"/>
  <c r="B96" i="19"/>
  <c r="C96" i="19" s="1"/>
  <c r="F95" i="19"/>
  <c r="B95" i="19"/>
  <c r="J95" i="19" s="1"/>
  <c r="K95" i="19" s="1"/>
  <c r="F94" i="19"/>
  <c r="B94" i="19"/>
  <c r="J94" i="19" s="1"/>
  <c r="K94" i="19" s="1"/>
  <c r="F93" i="19"/>
  <c r="B93" i="19"/>
  <c r="C93" i="19" s="1"/>
  <c r="F92" i="19"/>
  <c r="B92" i="19"/>
  <c r="C92" i="19" s="1"/>
  <c r="F91" i="19"/>
  <c r="B91" i="19"/>
  <c r="J91" i="19" s="1"/>
  <c r="K91" i="19" s="1"/>
  <c r="F90" i="19"/>
  <c r="B90" i="19"/>
  <c r="C90" i="19" s="1"/>
  <c r="F89" i="19"/>
  <c r="B89" i="19"/>
  <c r="C89" i="19" s="1"/>
  <c r="F88" i="19"/>
  <c r="B88" i="19"/>
  <c r="C88" i="19" s="1"/>
  <c r="F87" i="19"/>
  <c r="B87" i="19"/>
  <c r="J87" i="19" s="1"/>
  <c r="K87" i="19" s="1"/>
  <c r="F86" i="19"/>
  <c r="B86" i="19"/>
  <c r="C86" i="19" s="1"/>
  <c r="F85" i="19"/>
  <c r="B85" i="19"/>
  <c r="C85" i="19" s="1"/>
  <c r="F84" i="19"/>
  <c r="B84" i="19"/>
  <c r="C84" i="19" s="1"/>
  <c r="F83" i="19"/>
  <c r="B83" i="19"/>
  <c r="J83" i="19" s="1"/>
  <c r="K83" i="19" s="1"/>
  <c r="F82" i="19"/>
  <c r="B82" i="19"/>
  <c r="C82" i="19" s="1"/>
  <c r="F81" i="19"/>
  <c r="B81" i="19"/>
  <c r="C81" i="19" s="1"/>
  <c r="F80" i="19"/>
  <c r="B80" i="19"/>
  <c r="C80" i="19" s="1"/>
  <c r="F79" i="19"/>
  <c r="B79" i="19"/>
  <c r="J79" i="19" s="1"/>
  <c r="K79" i="19" s="1"/>
  <c r="F78" i="19"/>
  <c r="B78" i="19"/>
  <c r="J78" i="19" s="1"/>
  <c r="K78" i="19" s="1"/>
  <c r="F77" i="19"/>
  <c r="B77" i="19"/>
  <c r="F76" i="19"/>
  <c r="B76" i="19"/>
  <c r="C76" i="19" s="1"/>
  <c r="F75" i="19"/>
  <c r="B75" i="19"/>
  <c r="J75" i="19" s="1"/>
  <c r="K75" i="19" s="1"/>
  <c r="F74" i="19"/>
  <c r="B74" i="19"/>
  <c r="J74" i="19" s="1"/>
  <c r="K74" i="19" s="1"/>
  <c r="F73" i="19"/>
  <c r="B73" i="19"/>
  <c r="F72" i="19"/>
  <c r="B72" i="19"/>
  <c r="C72" i="19" s="1"/>
  <c r="F71" i="19"/>
  <c r="B71" i="19"/>
  <c r="F70" i="19"/>
  <c r="B70" i="19"/>
  <c r="C70" i="19" s="1"/>
  <c r="F69" i="19"/>
  <c r="B69" i="19"/>
  <c r="F68" i="19"/>
  <c r="B68" i="19"/>
  <c r="C68" i="19" s="1"/>
  <c r="F67" i="19"/>
  <c r="B67" i="19"/>
  <c r="F66" i="19"/>
  <c r="B66" i="19"/>
  <c r="C66" i="19" s="1"/>
  <c r="F65" i="19"/>
  <c r="B65" i="19"/>
  <c r="C65" i="19" s="1"/>
  <c r="F64" i="19"/>
  <c r="B64" i="19"/>
  <c r="C64" i="19" s="1"/>
  <c r="F63" i="19"/>
  <c r="B63" i="19"/>
  <c r="F62" i="19"/>
  <c r="B62" i="19"/>
  <c r="C62" i="19" s="1"/>
  <c r="F61" i="19"/>
  <c r="B61" i="19"/>
  <c r="C61" i="19" s="1"/>
  <c r="F60" i="19"/>
  <c r="B60" i="19"/>
  <c r="C60" i="19" s="1"/>
  <c r="F59" i="19"/>
  <c r="B59" i="19"/>
  <c r="C59" i="19" s="1"/>
  <c r="F58" i="19"/>
  <c r="B58" i="19"/>
  <c r="C58" i="19" s="1"/>
  <c r="F57" i="19"/>
  <c r="B57" i="19"/>
  <c r="C57" i="19" s="1"/>
  <c r="F56" i="19"/>
  <c r="B56" i="19"/>
  <c r="C56" i="19" s="1"/>
  <c r="F55" i="19"/>
  <c r="B55" i="19"/>
  <c r="F54" i="19"/>
  <c r="B54" i="19"/>
  <c r="C54" i="19" s="1"/>
  <c r="F53" i="19"/>
  <c r="B53" i="19"/>
  <c r="C53" i="19" s="1"/>
  <c r="F52" i="19"/>
  <c r="B52" i="19"/>
  <c r="C52" i="19" s="1"/>
  <c r="F51" i="19"/>
  <c r="B51" i="19"/>
  <c r="C51" i="19" s="1"/>
  <c r="F50" i="19"/>
  <c r="B50" i="19"/>
  <c r="C50" i="19" s="1"/>
  <c r="F49" i="19"/>
  <c r="B49" i="19"/>
  <c r="C49" i="19" s="1"/>
  <c r="F48" i="19"/>
  <c r="B48" i="19"/>
  <c r="C48" i="19" s="1"/>
  <c r="F47" i="19"/>
  <c r="B47" i="19"/>
  <c r="F46" i="19"/>
  <c r="B46" i="19"/>
  <c r="C46" i="19" s="1"/>
  <c r="F45" i="19"/>
  <c r="B45" i="19"/>
  <c r="C45" i="19" s="1"/>
  <c r="F44" i="19"/>
  <c r="B44" i="19"/>
  <c r="C44" i="19" s="1"/>
  <c r="F43" i="19"/>
  <c r="B43" i="19"/>
  <c r="C43" i="19" s="1"/>
  <c r="F42" i="19"/>
  <c r="B42" i="19"/>
  <c r="C42" i="19" s="1"/>
  <c r="F41" i="19"/>
  <c r="B41" i="19"/>
  <c r="C41" i="19" s="1"/>
  <c r="F40" i="19"/>
  <c r="B40" i="19"/>
  <c r="C40" i="19" s="1"/>
  <c r="F39" i="19"/>
  <c r="B39" i="19"/>
  <c r="F38" i="19"/>
  <c r="B38" i="19"/>
  <c r="C38" i="19" s="1"/>
  <c r="F37" i="19"/>
  <c r="B37" i="19"/>
  <c r="C37" i="19" s="1"/>
  <c r="F36" i="19"/>
  <c r="B36" i="19"/>
  <c r="C36" i="19" s="1"/>
  <c r="F35" i="19"/>
  <c r="B35" i="19"/>
  <c r="C35" i="19" s="1"/>
  <c r="F34" i="19"/>
  <c r="B34" i="19"/>
  <c r="C34" i="19" s="1"/>
  <c r="F33" i="19"/>
  <c r="B33" i="19"/>
  <c r="C33" i="19" s="1"/>
  <c r="F32" i="19"/>
  <c r="B32" i="19"/>
  <c r="C32" i="19" s="1"/>
  <c r="F31" i="19"/>
  <c r="B31" i="19"/>
  <c r="F30" i="19"/>
  <c r="B30" i="19"/>
  <c r="C30" i="19" s="1"/>
  <c r="F29" i="19"/>
  <c r="B29" i="19"/>
  <c r="C29" i="19" s="1"/>
  <c r="F28" i="19"/>
  <c r="B28" i="19"/>
  <c r="C28" i="19" s="1"/>
  <c r="F27" i="19"/>
  <c r="B27" i="19"/>
  <c r="C27" i="19" s="1"/>
  <c r="F26" i="19"/>
  <c r="B26" i="19"/>
  <c r="C26" i="19" s="1"/>
  <c r="F25" i="19"/>
  <c r="B25" i="19"/>
  <c r="C25" i="19" s="1"/>
  <c r="F24" i="19"/>
  <c r="B24" i="19"/>
  <c r="C24" i="19" s="1"/>
  <c r="F23" i="19"/>
  <c r="B23" i="19"/>
  <c r="F22" i="19"/>
  <c r="B22" i="19"/>
  <c r="C22" i="19" s="1"/>
  <c r="F21" i="19"/>
  <c r="F20" i="19"/>
  <c r="F19" i="19"/>
  <c r="F18" i="19"/>
  <c r="F17" i="19"/>
  <c r="F16" i="19"/>
  <c r="F15" i="19"/>
  <c r="F14" i="19"/>
  <c r="F13" i="19"/>
  <c r="F12" i="19"/>
  <c r="F11" i="19"/>
  <c r="F10" i="19"/>
  <c r="D9" i="19"/>
  <c r="K7" i="19"/>
  <c r="J4" i="19"/>
  <c r="J3" i="19"/>
  <c r="F3" i="19"/>
  <c r="J2" i="19" s="1"/>
  <c r="F2" i="19"/>
  <c r="J1" i="19" s="1"/>
  <c r="F100" i="18"/>
  <c r="B100" i="18"/>
  <c r="C100" i="18" s="1"/>
  <c r="F99" i="18"/>
  <c r="B99" i="18"/>
  <c r="F98" i="18"/>
  <c r="B98" i="18"/>
  <c r="J98" i="18" s="1"/>
  <c r="K98" i="18" s="1"/>
  <c r="F97" i="18"/>
  <c r="B97" i="18"/>
  <c r="F96" i="18"/>
  <c r="B96" i="18"/>
  <c r="C96" i="18" s="1"/>
  <c r="F95" i="18"/>
  <c r="B95" i="18"/>
  <c r="F94" i="18"/>
  <c r="B94" i="18"/>
  <c r="J94" i="18" s="1"/>
  <c r="K94" i="18" s="1"/>
  <c r="F93" i="18"/>
  <c r="B93" i="18"/>
  <c r="F92" i="18"/>
  <c r="B92" i="18"/>
  <c r="C92" i="18" s="1"/>
  <c r="F91" i="18"/>
  <c r="B91" i="18"/>
  <c r="F90" i="18"/>
  <c r="B90" i="18"/>
  <c r="J90" i="18" s="1"/>
  <c r="K90" i="18" s="1"/>
  <c r="F89" i="18"/>
  <c r="B89" i="18"/>
  <c r="F88" i="18"/>
  <c r="B88" i="18"/>
  <c r="C88" i="18" s="1"/>
  <c r="F87" i="18"/>
  <c r="B87" i="18"/>
  <c r="F86" i="18"/>
  <c r="B86" i="18"/>
  <c r="J86" i="18" s="1"/>
  <c r="K86" i="18" s="1"/>
  <c r="F85" i="18"/>
  <c r="B85" i="18"/>
  <c r="F84" i="18"/>
  <c r="B84" i="18"/>
  <c r="C84" i="18" s="1"/>
  <c r="F83" i="18"/>
  <c r="B83" i="18"/>
  <c r="F82" i="18"/>
  <c r="B82" i="18"/>
  <c r="J82" i="18" s="1"/>
  <c r="K82" i="18" s="1"/>
  <c r="F81" i="18"/>
  <c r="B81" i="18"/>
  <c r="F80" i="18"/>
  <c r="B80" i="18"/>
  <c r="C80" i="18" s="1"/>
  <c r="F79" i="18"/>
  <c r="B79" i="18"/>
  <c r="F78" i="18"/>
  <c r="B78" i="18"/>
  <c r="J78" i="18" s="1"/>
  <c r="K78" i="18" s="1"/>
  <c r="F77" i="18"/>
  <c r="B77" i="18"/>
  <c r="F76" i="18"/>
  <c r="B76" i="18"/>
  <c r="C76" i="18" s="1"/>
  <c r="F75" i="18"/>
  <c r="B75" i="18"/>
  <c r="F74" i="18"/>
  <c r="B74" i="18"/>
  <c r="J74" i="18" s="1"/>
  <c r="K74" i="18" s="1"/>
  <c r="F73" i="18"/>
  <c r="B73" i="18"/>
  <c r="F72" i="18"/>
  <c r="B72" i="18"/>
  <c r="C72" i="18" s="1"/>
  <c r="F71" i="18"/>
  <c r="B71" i="18"/>
  <c r="F70" i="18"/>
  <c r="B70" i="18"/>
  <c r="J70" i="18" s="1"/>
  <c r="K70" i="18" s="1"/>
  <c r="F69" i="18"/>
  <c r="B69" i="18"/>
  <c r="F68" i="18"/>
  <c r="B68" i="18"/>
  <c r="C68" i="18" s="1"/>
  <c r="F67" i="18"/>
  <c r="B67" i="18"/>
  <c r="F66" i="18"/>
  <c r="B66" i="18"/>
  <c r="F65" i="18"/>
  <c r="B65" i="18"/>
  <c r="C65" i="18" s="1"/>
  <c r="F64" i="18"/>
  <c r="B64" i="18"/>
  <c r="C64" i="18" s="1"/>
  <c r="F63" i="18"/>
  <c r="B63" i="18"/>
  <c r="C63" i="18" s="1"/>
  <c r="F62" i="18"/>
  <c r="B62" i="18"/>
  <c r="C62" i="18" s="1"/>
  <c r="F61" i="18"/>
  <c r="B61" i="18"/>
  <c r="C61" i="18" s="1"/>
  <c r="F60" i="18"/>
  <c r="B60" i="18"/>
  <c r="C60" i="18" s="1"/>
  <c r="F59" i="18"/>
  <c r="B59" i="18"/>
  <c r="C59" i="18" s="1"/>
  <c r="F58" i="18"/>
  <c r="B58" i="18"/>
  <c r="F57" i="18"/>
  <c r="B57" i="18"/>
  <c r="C57" i="18" s="1"/>
  <c r="F56" i="18"/>
  <c r="B56" i="18"/>
  <c r="C56" i="18" s="1"/>
  <c r="F55" i="18"/>
  <c r="B55" i="18"/>
  <c r="C55" i="18" s="1"/>
  <c r="F54" i="18"/>
  <c r="B54" i="18"/>
  <c r="C54" i="18" s="1"/>
  <c r="F53" i="18"/>
  <c r="B53" i="18"/>
  <c r="C53" i="18" s="1"/>
  <c r="F52" i="18"/>
  <c r="B52" i="18"/>
  <c r="C52" i="18" s="1"/>
  <c r="F51" i="18"/>
  <c r="B51" i="18"/>
  <c r="C51" i="18" s="1"/>
  <c r="F50" i="18"/>
  <c r="B50" i="18"/>
  <c r="F49" i="18"/>
  <c r="B49" i="18"/>
  <c r="C49" i="18" s="1"/>
  <c r="F48" i="18"/>
  <c r="B48" i="18"/>
  <c r="C48" i="18" s="1"/>
  <c r="F47" i="18"/>
  <c r="B47" i="18"/>
  <c r="C47" i="18" s="1"/>
  <c r="F46" i="18"/>
  <c r="B46" i="18"/>
  <c r="C46" i="18" s="1"/>
  <c r="F45" i="18"/>
  <c r="B45" i="18"/>
  <c r="C45" i="18" s="1"/>
  <c r="F44" i="18"/>
  <c r="B44" i="18"/>
  <c r="C44" i="18" s="1"/>
  <c r="F43" i="18"/>
  <c r="B43" i="18"/>
  <c r="C43" i="18" s="1"/>
  <c r="F42" i="18"/>
  <c r="B42" i="18"/>
  <c r="F41" i="18"/>
  <c r="B41" i="18"/>
  <c r="C41" i="18" s="1"/>
  <c r="F40" i="18"/>
  <c r="B40" i="18"/>
  <c r="C40" i="18" s="1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D9" i="18"/>
  <c r="K7" i="18"/>
  <c r="J4" i="18"/>
  <c r="J3" i="18"/>
  <c r="F3" i="18"/>
  <c r="J2" i="18" s="1"/>
  <c r="F2" i="18"/>
  <c r="J1" i="18" s="1"/>
  <c r="F100" i="17"/>
  <c r="B100" i="17"/>
  <c r="C100" i="17" s="1"/>
  <c r="F99" i="17"/>
  <c r="B99" i="17"/>
  <c r="F98" i="17"/>
  <c r="B98" i="17"/>
  <c r="C98" i="17" s="1"/>
  <c r="F97" i="17"/>
  <c r="B97" i="17"/>
  <c r="F96" i="17"/>
  <c r="B96" i="17"/>
  <c r="C96" i="17" s="1"/>
  <c r="F95" i="17"/>
  <c r="B95" i="17"/>
  <c r="F94" i="17"/>
  <c r="B94" i="17"/>
  <c r="C94" i="17" s="1"/>
  <c r="F93" i="17"/>
  <c r="B93" i="17"/>
  <c r="F92" i="17"/>
  <c r="B92" i="17"/>
  <c r="C92" i="17" s="1"/>
  <c r="F91" i="17"/>
  <c r="B91" i="17"/>
  <c r="F90" i="17"/>
  <c r="B90" i="17"/>
  <c r="C90" i="17" s="1"/>
  <c r="F89" i="17"/>
  <c r="B89" i="17"/>
  <c r="F88" i="17"/>
  <c r="B88" i="17"/>
  <c r="C88" i="17" s="1"/>
  <c r="F87" i="17"/>
  <c r="B87" i="17"/>
  <c r="F86" i="17"/>
  <c r="B86" i="17"/>
  <c r="C86" i="17" s="1"/>
  <c r="F85" i="17"/>
  <c r="B85" i="17"/>
  <c r="F84" i="17"/>
  <c r="B84" i="17"/>
  <c r="C84" i="17" s="1"/>
  <c r="F83" i="17"/>
  <c r="B83" i="17"/>
  <c r="F82" i="17"/>
  <c r="B82" i="17"/>
  <c r="C82" i="17" s="1"/>
  <c r="F81" i="17"/>
  <c r="B81" i="17"/>
  <c r="F80" i="17"/>
  <c r="B80" i="17"/>
  <c r="J80" i="17" s="1"/>
  <c r="K80" i="17" s="1"/>
  <c r="F79" i="17"/>
  <c r="B79" i="17"/>
  <c r="F78" i="17"/>
  <c r="B78" i="17"/>
  <c r="C78" i="17" s="1"/>
  <c r="F77" i="17"/>
  <c r="B77" i="17"/>
  <c r="F76" i="17"/>
  <c r="B76" i="17"/>
  <c r="C76" i="17" s="1"/>
  <c r="F75" i="17"/>
  <c r="B75" i="17"/>
  <c r="F74" i="17"/>
  <c r="B74" i="17"/>
  <c r="C74" i="17" s="1"/>
  <c r="F73" i="17"/>
  <c r="B73" i="17"/>
  <c r="F72" i="17"/>
  <c r="B72" i="17"/>
  <c r="C72" i="17" s="1"/>
  <c r="F71" i="17"/>
  <c r="B71" i="17"/>
  <c r="F70" i="17"/>
  <c r="B70" i="17"/>
  <c r="C70" i="17" s="1"/>
  <c r="F69" i="17"/>
  <c r="B69" i="17"/>
  <c r="F68" i="17"/>
  <c r="B68" i="17"/>
  <c r="C68" i="17" s="1"/>
  <c r="F67" i="17"/>
  <c r="B67" i="17"/>
  <c r="F66" i="17"/>
  <c r="B66" i="17"/>
  <c r="C66" i="17" s="1"/>
  <c r="F65" i="17"/>
  <c r="B65" i="17"/>
  <c r="C65" i="17" s="1"/>
  <c r="F64" i="17"/>
  <c r="B64" i="17"/>
  <c r="F63" i="17"/>
  <c r="B63" i="17"/>
  <c r="C63" i="17" s="1"/>
  <c r="F62" i="17"/>
  <c r="B62" i="17"/>
  <c r="C62" i="17" s="1"/>
  <c r="F61" i="17"/>
  <c r="B61" i="17"/>
  <c r="C61" i="17" s="1"/>
  <c r="F60" i="17"/>
  <c r="B60" i="17"/>
  <c r="F59" i="17"/>
  <c r="B59" i="17"/>
  <c r="F58" i="17"/>
  <c r="B58" i="17"/>
  <c r="C58" i="17" s="1"/>
  <c r="F57" i="17"/>
  <c r="B57" i="17"/>
  <c r="C57" i="17" s="1"/>
  <c r="F56" i="17"/>
  <c r="B56" i="17"/>
  <c r="F55" i="17"/>
  <c r="B55" i="17"/>
  <c r="C55" i="17" s="1"/>
  <c r="F54" i="17"/>
  <c r="B54" i="17"/>
  <c r="C54" i="17" s="1"/>
  <c r="F53" i="17"/>
  <c r="B53" i="17"/>
  <c r="C53" i="17" s="1"/>
  <c r="F52" i="17"/>
  <c r="B52" i="17"/>
  <c r="F51" i="17"/>
  <c r="B51" i="17"/>
  <c r="F50" i="17"/>
  <c r="B50" i="17"/>
  <c r="C50" i="17" s="1"/>
  <c r="F49" i="17"/>
  <c r="B49" i="17"/>
  <c r="C49" i="17" s="1"/>
  <c r="F48" i="17"/>
  <c r="B48" i="17"/>
  <c r="F47" i="17"/>
  <c r="B47" i="17"/>
  <c r="C47" i="17" s="1"/>
  <c r="F46" i="17"/>
  <c r="B46" i="17"/>
  <c r="C46" i="17" s="1"/>
  <c r="F45" i="17"/>
  <c r="B45" i="17"/>
  <c r="C45" i="17" s="1"/>
  <c r="F44" i="17"/>
  <c r="B44" i="17"/>
  <c r="F43" i="17"/>
  <c r="B43" i="17"/>
  <c r="F42" i="17"/>
  <c r="B42" i="17"/>
  <c r="C42" i="17" s="1"/>
  <c r="F41" i="17"/>
  <c r="B41" i="17"/>
  <c r="C41" i="17" s="1"/>
  <c r="F40" i="17"/>
  <c r="B40" i="17"/>
  <c r="F39" i="17"/>
  <c r="B39" i="17"/>
  <c r="C39" i="17" s="1"/>
  <c r="F38" i="17"/>
  <c r="B38" i="17"/>
  <c r="C38" i="17" s="1"/>
  <c r="F37" i="17"/>
  <c r="B37" i="17"/>
  <c r="C37" i="17" s="1"/>
  <c r="F36" i="17"/>
  <c r="B36" i="17"/>
  <c r="F35" i="17"/>
  <c r="B35" i="17"/>
  <c r="F34" i="17"/>
  <c r="B34" i="17"/>
  <c r="C34" i="17" s="1"/>
  <c r="F33" i="17"/>
  <c r="B33" i="17"/>
  <c r="C33" i="17" s="1"/>
  <c r="F32" i="17"/>
  <c r="B32" i="17"/>
  <c r="F31" i="17"/>
  <c r="B31" i="17"/>
  <c r="C31" i="17" s="1"/>
  <c r="F30" i="17"/>
  <c r="B30" i="17"/>
  <c r="C30" i="17" s="1"/>
  <c r="F29" i="17"/>
  <c r="B29" i="17"/>
  <c r="C29" i="17" s="1"/>
  <c r="F28" i="17"/>
  <c r="B28" i="17"/>
  <c r="F27" i="17"/>
  <c r="B27" i="17"/>
  <c r="F26" i="17"/>
  <c r="B26" i="17"/>
  <c r="C26" i="17" s="1"/>
  <c r="F25" i="17"/>
  <c r="B25" i="17"/>
  <c r="C25" i="17" s="1"/>
  <c r="F24" i="17"/>
  <c r="B24" i="17"/>
  <c r="F23" i="17"/>
  <c r="B23" i="17"/>
  <c r="C23" i="17" s="1"/>
  <c r="F22" i="17"/>
  <c r="B22" i="17"/>
  <c r="C22" i="17" s="1"/>
  <c r="F21" i="17"/>
  <c r="B21" i="17"/>
  <c r="C21" i="17" s="1"/>
  <c r="F20" i="17"/>
  <c r="B20" i="17"/>
  <c r="F19" i="17"/>
  <c r="B19" i="17"/>
  <c r="F18" i="17"/>
  <c r="B18" i="17"/>
  <c r="C18" i="17" s="1"/>
  <c r="F17" i="17"/>
  <c r="B17" i="17"/>
  <c r="C17" i="17" s="1"/>
  <c r="F16" i="17"/>
  <c r="B16" i="17"/>
  <c r="F15" i="17"/>
  <c r="B15" i="17"/>
  <c r="C15" i="17" s="1"/>
  <c r="F14" i="17"/>
  <c r="B14" i="17"/>
  <c r="C14" i="17" s="1"/>
  <c r="F13" i="17"/>
  <c r="B13" i="17"/>
  <c r="C13" i="17" s="1"/>
  <c r="F12" i="17"/>
  <c r="B12" i="17"/>
  <c r="F11" i="17"/>
  <c r="B11" i="17"/>
  <c r="F10" i="17"/>
  <c r="D9" i="17"/>
  <c r="K7" i="17"/>
  <c r="J4" i="17"/>
  <c r="J3" i="17"/>
  <c r="F3" i="17"/>
  <c r="J2" i="17" s="1"/>
  <c r="F2" i="17"/>
  <c r="J1" i="17" s="1"/>
  <c r="F100" i="16"/>
  <c r="B100" i="16"/>
  <c r="J100" i="16" s="1"/>
  <c r="K100" i="16" s="1"/>
  <c r="F99" i="16"/>
  <c r="B99" i="16"/>
  <c r="F98" i="16"/>
  <c r="B98" i="16"/>
  <c r="C98" i="16" s="1"/>
  <c r="F97" i="16"/>
  <c r="B97" i="16"/>
  <c r="F96" i="16"/>
  <c r="B96" i="16"/>
  <c r="J96" i="16" s="1"/>
  <c r="K96" i="16" s="1"/>
  <c r="F95" i="16"/>
  <c r="B95" i="16"/>
  <c r="F94" i="16"/>
  <c r="B94" i="16"/>
  <c r="C94" i="16" s="1"/>
  <c r="F93" i="16"/>
  <c r="B93" i="16"/>
  <c r="F92" i="16"/>
  <c r="B92" i="16"/>
  <c r="J92" i="16" s="1"/>
  <c r="K92" i="16" s="1"/>
  <c r="F91" i="16"/>
  <c r="B91" i="16"/>
  <c r="F90" i="16"/>
  <c r="B90" i="16"/>
  <c r="C90" i="16" s="1"/>
  <c r="F89" i="16"/>
  <c r="B89" i="16"/>
  <c r="F88" i="16"/>
  <c r="B88" i="16"/>
  <c r="J88" i="16" s="1"/>
  <c r="K88" i="16" s="1"/>
  <c r="F87" i="16"/>
  <c r="B87" i="16"/>
  <c r="F86" i="16"/>
  <c r="B86" i="16"/>
  <c r="C86" i="16" s="1"/>
  <c r="F85" i="16"/>
  <c r="B85" i="16"/>
  <c r="F84" i="16"/>
  <c r="B84" i="16"/>
  <c r="J84" i="16" s="1"/>
  <c r="K84" i="16" s="1"/>
  <c r="F83" i="16"/>
  <c r="B83" i="16"/>
  <c r="F82" i="16"/>
  <c r="B82" i="16"/>
  <c r="C82" i="16" s="1"/>
  <c r="F81" i="16"/>
  <c r="B81" i="16"/>
  <c r="F80" i="16"/>
  <c r="B80" i="16"/>
  <c r="J80" i="16" s="1"/>
  <c r="K80" i="16" s="1"/>
  <c r="F79" i="16"/>
  <c r="B79" i="16"/>
  <c r="F78" i="16"/>
  <c r="B78" i="16"/>
  <c r="C78" i="16" s="1"/>
  <c r="F77" i="16"/>
  <c r="B77" i="16"/>
  <c r="F76" i="16"/>
  <c r="B76" i="16"/>
  <c r="J76" i="16" s="1"/>
  <c r="K76" i="16" s="1"/>
  <c r="F75" i="16"/>
  <c r="B75" i="16"/>
  <c r="F74" i="16"/>
  <c r="B74" i="16"/>
  <c r="C74" i="16" s="1"/>
  <c r="F73" i="16"/>
  <c r="B73" i="16"/>
  <c r="F72" i="16"/>
  <c r="B72" i="16"/>
  <c r="C72" i="16" s="1"/>
  <c r="F71" i="16"/>
  <c r="B71" i="16"/>
  <c r="J71" i="16" s="1"/>
  <c r="K71" i="16" s="1"/>
  <c r="F70" i="16"/>
  <c r="B70" i="16"/>
  <c r="C70" i="16" s="1"/>
  <c r="F69" i="16"/>
  <c r="B69" i="16"/>
  <c r="C69" i="16" s="1"/>
  <c r="F68" i="16"/>
  <c r="B68" i="16"/>
  <c r="F67" i="16"/>
  <c r="B67" i="16"/>
  <c r="F66" i="16"/>
  <c r="B66" i="16"/>
  <c r="F65" i="16"/>
  <c r="B65" i="16"/>
  <c r="J65" i="16" s="1"/>
  <c r="K65" i="16" s="1"/>
  <c r="F64" i="16"/>
  <c r="B64" i="16"/>
  <c r="C64" i="16" s="1"/>
  <c r="F63" i="16"/>
  <c r="B63" i="16"/>
  <c r="C63" i="16" s="1"/>
  <c r="F62" i="16"/>
  <c r="B62" i="16"/>
  <c r="C62" i="16" s="1"/>
  <c r="F61" i="16"/>
  <c r="B61" i="16"/>
  <c r="C61" i="16" s="1"/>
  <c r="F60" i="16"/>
  <c r="B60" i="16"/>
  <c r="C60" i="16" s="1"/>
  <c r="F59" i="16"/>
  <c r="B59" i="16"/>
  <c r="F58" i="16"/>
  <c r="B58" i="16"/>
  <c r="F57" i="16"/>
  <c r="B57" i="16"/>
  <c r="J57" i="16" s="1"/>
  <c r="K57" i="16" s="1"/>
  <c r="F56" i="16"/>
  <c r="B56" i="16"/>
  <c r="C56" i="16" s="1"/>
  <c r="F55" i="16"/>
  <c r="B55" i="16"/>
  <c r="C55" i="16" s="1"/>
  <c r="F54" i="16"/>
  <c r="B54" i="16"/>
  <c r="C54" i="16" s="1"/>
  <c r="F53" i="16"/>
  <c r="B53" i="16"/>
  <c r="C53" i="16" s="1"/>
  <c r="F52" i="16"/>
  <c r="B52" i="16"/>
  <c r="C52" i="16" s="1"/>
  <c r="F51" i="16"/>
  <c r="B51" i="16"/>
  <c r="F50" i="16"/>
  <c r="B50" i="16"/>
  <c r="F49" i="16"/>
  <c r="B49" i="16"/>
  <c r="J49" i="16" s="1"/>
  <c r="K49" i="16" s="1"/>
  <c r="F48" i="16"/>
  <c r="B48" i="16"/>
  <c r="C48" i="16" s="1"/>
  <c r="F47" i="16"/>
  <c r="B47" i="16"/>
  <c r="C47" i="16" s="1"/>
  <c r="F46" i="16"/>
  <c r="B46" i="16"/>
  <c r="C46" i="16" s="1"/>
  <c r="F45" i="16"/>
  <c r="B45" i="16"/>
  <c r="C45" i="16" s="1"/>
  <c r="F44" i="16"/>
  <c r="B44" i="16"/>
  <c r="C44" i="16" s="1"/>
  <c r="F43" i="16"/>
  <c r="B43" i="16"/>
  <c r="F42" i="16"/>
  <c r="B42" i="16"/>
  <c r="F41" i="16"/>
  <c r="B41" i="16"/>
  <c r="J41" i="16" s="1"/>
  <c r="K41" i="16" s="1"/>
  <c r="F40" i="16"/>
  <c r="B40" i="16"/>
  <c r="C40" i="16" s="1"/>
  <c r="F39" i="16"/>
  <c r="B39" i="16"/>
  <c r="C39" i="16" s="1"/>
  <c r="F38" i="16"/>
  <c r="B38" i="16"/>
  <c r="C38" i="16" s="1"/>
  <c r="F37" i="16"/>
  <c r="B37" i="16"/>
  <c r="C37" i="16" s="1"/>
  <c r="F36" i="16"/>
  <c r="B36" i="16"/>
  <c r="C36" i="16" s="1"/>
  <c r="F35" i="16"/>
  <c r="B35" i="16"/>
  <c r="F34" i="16"/>
  <c r="B34" i="16"/>
  <c r="F33" i="16"/>
  <c r="B33" i="16"/>
  <c r="J33" i="16" s="1"/>
  <c r="K33" i="16" s="1"/>
  <c r="F32" i="16"/>
  <c r="B32" i="16"/>
  <c r="C32" i="16" s="1"/>
  <c r="F31" i="16"/>
  <c r="B31" i="16"/>
  <c r="C31" i="16" s="1"/>
  <c r="F30" i="16"/>
  <c r="B30" i="16"/>
  <c r="C30" i="16" s="1"/>
  <c r="F29" i="16"/>
  <c r="B29" i="16"/>
  <c r="C29" i="16" s="1"/>
  <c r="F28" i="16"/>
  <c r="B28" i="16"/>
  <c r="C28" i="16" s="1"/>
  <c r="F27" i="16"/>
  <c r="B27" i="16"/>
  <c r="F26" i="16"/>
  <c r="B26" i="16"/>
  <c r="F25" i="16"/>
  <c r="B25" i="16"/>
  <c r="J25" i="16" s="1"/>
  <c r="K25" i="16" s="1"/>
  <c r="F24" i="16"/>
  <c r="B24" i="16"/>
  <c r="C24" i="16" s="1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D9" i="16"/>
  <c r="K7" i="16"/>
  <c r="J4" i="16"/>
  <c r="J3" i="16"/>
  <c r="F3" i="16"/>
  <c r="J2" i="16" s="1"/>
  <c r="F2" i="16"/>
  <c r="J1" i="16" s="1"/>
  <c r="F100" i="15"/>
  <c r="B100" i="15"/>
  <c r="C100" i="15" s="1"/>
  <c r="F99" i="15"/>
  <c r="B99" i="15"/>
  <c r="C99" i="15" s="1"/>
  <c r="F98" i="15"/>
  <c r="B98" i="15"/>
  <c r="F97" i="15"/>
  <c r="B97" i="15"/>
  <c r="J97" i="15" s="1"/>
  <c r="K97" i="15" s="1"/>
  <c r="F96" i="15"/>
  <c r="B96" i="15"/>
  <c r="C96" i="15" s="1"/>
  <c r="F95" i="15"/>
  <c r="B95" i="15"/>
  <c r="C95" i="15" s="1"/>
  <c r="F94" i="15"/>
  <c r="B94" i="15"/>
  <c r="F93" i="15"/>
  <c r="B93" i="15"/>
  <c r="J93" i="15" s="1"/>
  <c r="K93" i="15" s="1"/>
  <c r="F92" i="15"/>
  <c r="B92" i="15"/>
  <c r="C92" i="15" s="1"/>
  <c r="F91" i="15"/>
  <c r="B91" i="15"/>
  <c r="C91" i="15" s="1"/>
  <c r="F90" i="15"/>
  <c r="B90" i="15"/>
  <c r="F89" i="15"/>
  <c r="B89" i="15"/>
  <c r="J89" i="15" s="1"/>
  <c r="K89" i="15" s="1"/>
  <c r="F88" i="15"/>
  <c r="B88" i="15"/>
  <c r="C88" i="15" s="1"/>
  <c r="F87" i="15"/>
  <c r="B87" i="15"/>
  <c r="C87" i="15" s="1"/>
  <c r="F86" i="15"/>
  <c r="B86" i="15"/>
  <c r="F85" i="15"/>
  <c r="B85" i="15"/>
  <c r="J85" i="15" s="1"/>
  <c r="K85" i="15" s="1"/>
  <c r="F84" i="15"/>
  <c r="B84" i="15"/>
  <c r="C84" i="15" s="1"/>
  <c r="F83" i="15"/>
  <c r="B83" i="15"/>
  <c r="C83" i="15" s="1"/>
  <c r="F82" i="15"/>
  <c r="B82" i="15"/>
  <c r="F81" i="15"/>
  <c r="B81" i="15"/>
  <c r="J81" i="15" s="1"/>
  <c r="K81" i="15" s="1"/>
  <c r="F80" i="15"/>
  <c r="B80" i="15"/>
  <c r="C80" i="15" s="1"/>
  <c r="F79" i="15"/>
  <c r="B79" i="15"/>
  <c r="C79" i="15" s="1"/>
  <c r="F78" i="15"/>
  <c r="B78" i="15"/>
  <c r="F77" i="15"/>
  <c r="B77" i="15"/>
  <c r="J77" i="15" s="1"/>
  <c r="K77" i="15" s="1"/>
  <c r="F76" i="15"/>
  <c r="B76" i="15"/>
  <c r="C76" i="15" s="1"/>
  <c r="F75" i="15"/>
  <c r="B75" i="15"/>
  <c r="C75" i="15" s="1"/>
  <c r="F74" i="15"/>
  <c r="B74" i="15"/>
  <c r="F73" i="15"/>
  <c r="B73" i="15"/>
  <c r="J73" i="15" s="1"/>
  <c r="K73" i="15" s="1"/>
  <c r="F72" i="15"/>
  <c r="B72" i="15"/>
  <c r="C72" i="15" s="1"/>
  <c r="F71" i="15"/>
  <c r="B71" i="15"/>
  <c r="C71" i="15" s="1"/>
  <c r="F70" i="15"/>
  <c r="B70" i="15"/>
  <c r="C70" i="15" s="1"/>
  <c r="F69" i="15"/>
  <c r="B69" i="15"/>
  <c r="J69" i="15" s="1"/>
  <c r="K69" i="15" s="1"/>
  <c r="F68" i="15"/>
  <c r="B68" i="15"/>
  <c r="C68" i="15" s="1"/>
  <c r="F67" i="15"/>
  <c r="B67" i="15"/>
  <c r="C67" i="15" s="1"/>
  <c r="F66" i="15"/>
  <c r="B66" i="15"/>
  <c r="C66" i="15" s="1"/>
  <c r="F65" i="15"/>
  <c r="B65" i="15"/>
  <c r="C65" i="15" s="1"/>
  <c r="F64" i="15"/>
  <c r="B64" i="15"/>
  <c r="C64" i="15" s="1"/>
  <c r="F63" i="15"/>
  <c r="B63" i="15"/>
  <c r="J63" i="15" s="1"/>
  <c r="K63" i="15" s="1"/>
  <c r="F62" i="15"/>
  <c r="B62" i="15"/>
  <c r="J62" i="15" s="1"/>
  <c r="K62" i="15" s="1"/>
  <c r="F61" i="15"/>
  <c r="B61" i="15"/>
  <c r="J61" i="15" s="1"/>
  <c r="K61" i="15" s="1"/>
  <c r="F60" i="15"/>
  <c r="B60" i="15"/>
  <c r="J60" i="15" s="1"/>
  <c r="K60" i="15" s="1"/>
  <c r="F59" i="15"/>
  <c r="B59" i="15"/>
  <c r="J59" i="15" s="1"/>
  <c r="K59" i="15" s="1"/>
  <c r="F58" i="15"/>
  <c r="B58" i="15"/>
  <c r="J58" i="15" s="1"/>
  <c r="K58" i="15" s="1"/>
  <c r="F57" i="15"/>
  <c r="B57" i="15"/>
  <c r="J57" i="15" s="1"/>
  <c r="K57" i="15" s="1"/>
  <c r="F56" i="15"/>
  <c r="B56" i="15"/>
  <c r="J56" i="15" s="1"/>
  <c r="K56" i="15" s="1"/>
  <c r="F55" i="15"/>
  <c r="B55" i="15"/>
  <c r="J55" i="15" s="1"/>
  <c r="K55" i="15" s="1"/>
  <c r="F54" i="15"/>
  <c r="B54" i="15"/>
  <c r="J54" i="15" s="1"/>
  <c r="K54" i="15" s="1"/>
  <c r="F53" i="15"/>
  <c r="B53" i="15"/>
  <c r="J53" i="15" s="1"/>
  <c r="K53" i="15" s="1"/>
  <c r="F52" i="15"/>
  <c r="B52" i="15"/>
  <c r="J52" i="15" s="1"/>
  <c r="K52" i="15" s="1"/>
  <c r="F51" i="15"/>
  <c r="B51" i="15"/>
  <c r="J51" i="15" s="1"/>
  <c r="K51" i="15" s="1"/>
  <c r="F50" i="15"/>
  <c r="B50" i="15"/>
  <c r="J50" i="15" s="1"/>
  <c r="K50" i="15" s="1"/>
  <c r="F49" i="15"/>
  <c r="B49" i="15"/>
  <c r="J49" i="15" s="1"/>
  <c r="K49" i="15" s="1"/>
  <c r="F48" i="15"/>
  <c r="B48" i="15"/>
  <c r="C48" i="15" s="1"/>
  <c r="F47" i="15"/>
  <c r="B47" i="15"/>
  <c r="J47" i="15" s="1"/>
  <c r="K47" i="15" s="1"/>
  <c r="F46" i="15"/>
  <c r="B46" i="15"/>
  <c r="C46" i="15" s="1"/>
  <c r="F45" i="15"/>
  <c r="B45" i="15"/>
  <c r="J45" i="15" s="1"/>
  <c r="K45" i="15" s="1"/>
  <c r="F44" i="15"/>
  <c r="B44" i="15"/>
  <c r="C44" i="15" s="1"/>
  <c r="F43" i="15"/>
  <c r="B43" i="15"/>
  <c r="J43" i="15" s="1"/>
  <c r="K43" i="15" s="1"/>
  <c r="F42" i="15"/>
  <c r="B42" i="15"/>
  <c r="C42" i="15" s="1"/>
  <c r="F41" i="15"/>
  <c r="B41" i="15"/>
  <c r="J41" i="15" s="1"/>
  <c r="K41" i="15" s="1"/>
  <c r="F40" i="15"/>
  <c r="B40" i="15"/>
  <c r="C40" i="15" s="1"/>
  <c r="F39" i="15"/>
  <c r="B39" i="15"/>
  <c r="J39" i="15" s="1"/>
  <c r="K39" i="15" s="1"/>
  <c r="F38" i="15"/>
  <c r="B38" i="15"/>
  <c r="C38" i="15" s="1"/>
  <c r="F37" i="15"/>
  <c r="B37" i="15"/>
  <c r="J37" i="15" s="1"/>
  <c r="K37" i="15" s="1"/>
  <c r="F36" i="15"/>
  <c r="B36" i="15"/>
  <c r="C36" i="15" s="1"/>
  <c r="F35" i="15"/>
  <c r="B35" i="15"/>
  <c r="J35" i="15" s="1"/>
  <c r="K35" i="15" s="1"/>
  <c r="F34" i="15"/>
  <c r="B34" i="15"/>
  <c r="C34" i="15" s="1"/>
  <c r="F33" i="15"/>
  <c r="B33" i="15"/>
  <c r="J33" i="15" s="1"/>
  <c r="K33" i="15" s="1"/>
  <c r="F32" i="15"/>
  <c r="B32" i="15"/>
  <c r="C32" i="15" s="1"/>
  <c r="F31" i="15"/>
  <c r="B31" i="15"/>
  <c r="J31" i="15" s="1"/>
  <c r="K31" i="15" s="1"/>
  <c r="F30" i="15"/>
  <c r="B30" i="15"/>
  <c r="C30" i="15" s="1"/>
  <c r="F29" i="15"/>
  <c r="B29" i="15"/>
  <c r="J29" i="15" s="1"/>
  <c r="K29" i="15" s="1"/>
  <c r="F28" i="15"/>
  <c r="B28" i="15"/>
  <c r="C28" i="15" s="1"/>
  <c r="F27" i="15"/>
  <c r="B27" i="15"/>
  <c r="J27" i="15" s="1"/>
  <c r="K27" i="15" s="1"/>
  <c r="F26" i="15"/>
  <c r="B26" i="15"/>
  <c r="C26" i="15" s="1"/>
  <c r="F25" i="15"/>
  <c r="B25" i="15"/>
  <c r="J25" i="15" s="1"/>
  <c r="K25" i="15" s="1"/>
  <c r="F24" i="15"/>
  <c r="B24" i="15"/>
  <c r="C24" i="15" s="1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D9" i="15"/>
  <c r="K7" i="15"/>
  <c r="J4" i="15"/>
  <c r="J3" i="15"/>
  <c r="F3" i="15"/>
  <c r="J2" i="15" s="1"/>
  <c r="F2" i="15"/>
  <c r="J1" i="15" s="1"/>
  <c r="F100" i="14"/>
  <c r="B100" i="14"/>
  <c r="C100" i="14" s="1"/>
  <c r="F99" i="14"/>
  <c r="B99" i="14"/>
  <c r="F98" i="14"/>
  <c r="B98" i="14"/>
  <c r="C98" i="14" s="1"/>
  <c r="F97" i="14"/>
  <c r="B97" i="14"/>
  <c r="F96" i="14"/>
  <c r="B96" i="14"/>
  <c r="C96" i="14" s="1"/>
  <c r="F95" i="14"/>
  <c r="B95" i="14"/>
  <c r="F94" i="14"/>
  <c r="B94" i="14"/>
  <c r="C94" i="14" s="1"/>
  <c r="F93" i="14"/>
  <c r="B93" i="14"/>
  <c r="F92" i="14"/>
  <c r="B92" i="14"/>
  <c r="C92" i="14" s="1"/>
  <c r="F91" i="14"/>
  <c r="B91" i="14"/>
  <c r="F90" i="14"/>
  <c r="B90" i="14"/>
  <c r="C90" i="14" s="1"/>
  <c r="F89" i="14"/>
  <c r="B89" i="14"/>
  <c r="F88" i="14"/>
  <c r="B88" i="14"/>
  <c r="C88" i="14" s="1"/>
  <c r="F87" i="14"/>
  <c r="B87" i="14"/>
  <c r="F86" i="14"/>
  <c r="B86" i="14"/>
  <c r="C86" i="14" s="1"/>
  <c r="F85" i="14"/>
  <c r="B85" i="14"/>
  <c r="F84" i="14"/>
  <c r="B84" i="14"/>
  <c r="C84" i="14" s="1"/>
  <c r="F83" i="14"/>
  <c r="B83" i="14"/>
  <c r="F82" i="14"/>
  <c r="B82" i="14"/>
  <c r="C82" i="14" s="1"/>
  <c r="F81" i="14"/>
  <c r="B81" i="14"/>
  <c r="F80" i="14"/>
  <c r="B80" i="14"/>
  <c r="C80" i="14" s="1"/>
  <c r="F79" i="14"/>
  <c r="B79" i="14"/>
  <c r="F78" i="14"/>
  <c r="B78" i="14"/>
  <c r="C78" i="14" s="1"/>
  <c r="F77" i="14"/>
  <c r="B77" i="14"/>
  <c r="F76" i="14"/>
  <c r="B76" i="14"/>
  <c r="C76" i="14" s="1"/>
  <c r="F75" i="14"/>
  <c r="B75" i="14"/>
  <c r="F74" i="14"/>
  <c r="B74" i="14"/>
  <c r="C74" i="14" s="1"/>
  <c r="F73" i="14"/>
  <c r="B73" i="14"/>
  <c r="F72" i="14"/>
  <c r="B72" i="14"/>
  <c r="C72" i="14" s="1"/>
  <c r="F71" i="14"/>
  <c r="B71" i="14"/>
  <c r="F70" i="14"/>
  <c r="B70" i="14"/>
  <c r="C70" i="14" s="1"/>
  <c r="F69" i="14"/>
  <c r="B69" i="14"/>
  <c r="F68" i="14"/>
  <c r="B68" i="14"/>
  <c r="C68" i="14" s="1"/>
  <c r="F67" i="14"/>
  <c r="B67" i="14"/>
  <c r="F66" i="14"/>
  <c r="B66" i="14"/>
  <c r="C66" i="14" s="1"/>
  <c r="F65" i="14"/>
  <c r="B65" i="14"/>
  <c r="C65" i="14" s="1"/>
  <c r="F64" i="14"/>
  <c r="B64" i="14"/>
  <c r="C64" i="14" s="1"/>
  <c r="F63" i="14"/>
  <c r="B63" i="14"/>
  <c r="C63" i="14" s="1"/>
  <c r="F62" i="14"/>
  <c r="B62" i="14"/>
  <c r="C62" i="14" s="1"/>
  <c r="F61" i="14"/>
  <c r="B61" i="14"/>
  <c r="C61" i="14" s="1"/>
  <c r="F60" i="14"/>
  <c r="B60" i="14"/>
  <c r="C60" i="14" s="1"/>
  <c r="F59" i="14"/>
  <c r="B59" i="14"/>
  <c r="C59" i="14" s="1"/>
  <c r="F58" i="14"/>
  <c r="B58" i="14"/>
  <c r="C58" i="14" s="1"/>
  <c r="F57" i="14"/>
  <c r="B57" i="14"/>
  <c r="C57" i="14" s="1"/>
  <c r="F56" i="14"/>
  <c r="B56" i="14"/>
  <c r="C56" i="14" s="1"/>
  <c r="F55" i="14"/>
  <c r="B55" i="14"/>
  <c r="C55" i="14" s="1"/>
  <c r="F54" i="14"/>
  <c r="B54" i="14"/>
  <c r="C54" i="14" s="1"/>
  <c r="F53" i="14"/>
  <c r="B53" i="14"/>
  <c r="C53" i="14" s="1"/>
  <c r="F52" i="14"/>
  <c r="B52" i="14"/>
  <c r="C52" i="14" s="1"/>
  <c r="F51" i="14"/>
  <c r="B51" i="14"/>
  <c r="C51" i="14" s="1"/>
  <c r="F50" i="14"/>
  <c r="B50" i="14"/>
  <c r="C50" i="14" s="1"/>
  <c r="F49" i="14"/>
  <c r="B49" i="14"/>
  <c r="C49" i="14" s="1"/>
  <c r="F48" i="14"/>
  <c r="B48" i="14"/>
  <c r="C48" i="14" s="1"/>
  <c r="F47" i="14"/>
  <c r="B47" i="14"/>
  <c r="C47" i="14" s="1"/>
  <c r="F46" i="14"/>
  <c r="B46" i="14"/>
  <c r="C46" i="14" s="1"/>
  <c r="F45" i="14"/>
  <c r="B45" i="14"/>
  <c r="C45" i="14" s="1"/>
  <c r="F44" i="14"/>
  <c r="B44" i="14"/>
  <c r="C44" i="14" s="1"/>
  <c r="F43" i="14"/>
  <c r="B43" i="14"/>
  <c r="C43" i="14" s="1"/>
  <c r="F42" i="14"/>
  <c r="B42" i="14"/>
  <c r="C42" i="14" s="1"/>
  <c r="F41" i="14"/>
  <c r="B41" i="14"/>
  <c r="C41" i="14" s="1"/>
  <c r="F40" i="14"/>
  <c r="B40" i="14"/>
  <c r="C40" i="14" s="1"/>
  <c r="F39" i="14"/>
  <c r="B39" i="14"/>
  <c r="C39" i="14" s="1"/>
  <c r="F38" i="14"/>
  <c r="B38" i="14"/>
  <c r="C38" i="14" s="1"/>
  <c r="F37" i="14"/>
  <c r="B37" i="14"/>
  <c r="C37" i="14" s="1"/>
  <c r="F36" i="14"/>
  <c r="B36" i="14"/>
  <c r="J36" i="14" s="1"/>
  <c r="K36" i="14" s="1"/>
  <c r="F35" i="14"/>
  <c r="B35" i="14"/>
  <c r="J35" i="14" s="1"/>
  <c r="K35" i="14" s="1"/>
  <c r="F34" i="14"/>
  <c r="B34" i="14"/>
  <c r="C34" i="14" s="1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 s="1"/>
  <c r="D9" i="14"/>
  <c r="K7" i="14"/>
  <c r="J4" i="14"/>
  <c r="J3" i="14"/>
  <c r="F3" i="14"/>
  <c r="J2" i="14" s="1"/>
  <c r="F2" i="14"/>
  <c r="J1" i="14" s="1"/>
  <c r="J124" i="13"/>
  <c r="K124" i="13" s="1"/>
  <c r="J123" i="13"/>
  <c r="K123" i="13" s="1"/>
  <c r="J122" i="13"/>
  <c r="K122" i="13" s="1"/>
  <c r="J121" i="13"/>
  <c r="K121" i="13" s="1"/>
  <c r="J120" i="13"/>
  <c r="K120" i="13" s="1"/>
  <c r="J119" i="13"/>
  <c r="K119" i="13" s="1"/>
  <c r="J118" i="13"/>
  <c r="K118" i="13" s="1"/>
  <c r="J117" i="13"/>
  <c r="K117" i="13" s="1"/>
  <c r="J116" i="13"/>
  <c r="K116" i="13" s="1"/>
  <c r="J115" i="13"/>
  <c r="K115" i="13" s="1"/>
  <c r="J114" i="13"/>
  <c r="K114" i="13" s="1"/>
  <c r="J113" i="13"/>
  <c r="K113" i="13" s="1"/>
  <c r="J112" i="13"/>
  <c r="K112" i="13" s="1"/>
  <c r="J111" i="13"/>
  <c r="K111" i="13" s="1"/>
  <c r="J110" i="13"/>
  <c r="K110" i="13" s="1"/>
  <c r="J109" i="13"/>
  <c r="K109" i="13" s="1"/>
  <c r="J108" i="13"/>
  <c r="K108" i="13" s="1"/>
  <c r="J107" i="13"/>
  <c r="K107" i="13" s="1"/>
  <c r="J106" i="13"/>
  <c r="K106" i="13" s="1"/>
  <c r="J105" i="13"/>
  <c r="K105" i="13" s="1"/>
  <c r="J104" i="13"/>
  <c r="K104" i="13" s="1"/>
  <c r="J103" i="13"/>
  <c r="K103" i="13" s="1"/>
  <c r="J102" i="13"/>
  <c r="K102" i="13" s="1"/>
  <c r="J101" i="13"/>
  <c r="K101" i="13" s="1"/>
  <c r="F100" i="13"/>
  <c r="B100" i="13"/>
  <c r="C100" i="13" s="1"/>
  <c r="F99" i="13"/>
  <c r="B99" i="13"/>
  <c r="J99" i="13" s="1"/>
  <c r="K99" i="13" s="1"/>
  <c r="F98" i="13"/>
  <c r="B98" i="13"/>
  <c r="C98" i="13" s="1"/>
  <c r="F97" i="13"/>
  <c r="B97" i="13"/>
  <c r="C97" i="13" s="1"/>
  <c r="F96" i="13"/>
  <c r="B96" i="13"/>
  <c r="C96" i="13" s="1"/>
  <c r="F95" i="13"/>
  <c r="B95" i="13"/>
  <c r="J95" i="13" s="1"/>
  <c r="K95" i="13" s="1"/>
  <c r="F94" i="13"/>
  <c r="B94" i="13"/>
  <c r="C94" i="13" s="1"/>
  <c r="F93" i="13"/>
  <c r="B93" i="13"/>
  <c r="C93" i="13" s="1"/>
  <c r="F92" i="13"/>
  <c r="B92" i="13"/>
  <c r="C92" i="13" s="1"/>
  <c r="F91" i="13"/>
  <c r="B91" i="13"/>
  <c r="J91" i="13" s="1"/>
  <c r="K91" i="13" s="1"/>
  <c r="F90" i="13"/>
  <c r="B90" i="13"/>
  <c r="C90" i="13" s="1"/>
  <c r="F89" i="13"/>
  <c r="B89" i="13"/>
  <c r="C89" i="13" s="1"/>
  <c r="F88" i="13"/>
  <c r="B88" i="13"/>
  <c r="C88" i="13" s="1"/>
  <c r="F87" i="13"/>
  <c r="B87" i="13"/>
  <c r="J87" i="13" s="1"/>
  <c r="K87" i="13" s="1"/>
  <c r="F86" i="13"/>
  <c r="B86" i="13"/>
  <c r="C86" i="13" s="1"/>
  <c r="F85" i="13"/>
  <c r="B85" i="13"/>
  <c r="C85" i="13" s="1"/>
  <c r="F84" i="13"/>
  <c r="B84" i="13"/>
  <c r="J84" i="13" s="1"/>
  <c r="K84" i="13" s="1"/>
  <c r="F83" i="13"/>
  <c r="B83" i="13"/>
  <c r="J83" i="13" s="1"/>
  <c r="K83" i="13" s="1"/>
  <c r="F82" i="13"/>
  <c r="B82" i="13"/>
  <c r="C82" i="13" s="1"/>
  <c r="F81" i="13"/>
  <c r="B81" i="13"/>
  <c r="C81" i="13" s="1"/>
  <c r="F80" i="13"/>
  <c r="B80" i="13"/>
  <c r="C80" i="13" s="1"/>
  <c r="F79" i="13"/>
  <c r="B79" i="13"/>
  <c r="J79" i="13" s="1"/>
  <c r="K79" i="13" s="1"/>
  <c r="F78" i="13"/>
  <c r="B78" i="13"/>
  <c r="C78" i="13" s="1"/>
  <c r="F77" i="13"/>
  <c r="B77" i="13"/>
  <c r="C77" i="13" s="1"/>
  <c r="F76" i="13"/>
  <c r="B76" i="13"/>
  <c r="C76" i="13" s="1"/>
  <c r="F75" i="13"/>
  <c r="B75" i="13"/>
  <c r="J75" i="13" s="1"/>
  <c r="K75" i="13" s="1"/>
  <c r="F74" i="13"/>
  <c r="B74" i="13"/>
  <c r="C74" i="13" s="1"/>
  <c r="F73" i="13"/>
  <c r="B73" i="13"/>
  <c r="C73" i="13" s="1"/>
  <c r="F72" i="13"/>
  <c r="B72" i="13"/>
  <c r="C72" i="13" s="1"/>
  <c r="F71" i="13"/>
  <c r="B71" i="13"/>
  <c r="J71" i="13" s="1"/>
  <c r="K71" i="13" s="1"/>
  <c r="F70" i="13"/>
  <c r="B70" i="13"/>
  <c r="C70" i="13" s="1"/>
  <c r="F69" i="13"/>
  <c r="B69" i="13"/>
  <c r="C69" i="13" s="1"/>
  <c r="F68" i="13"/>
  <c r="B68" i="13"/>
  <c r="C68" i="13" s="1"/>
  <c r="F67" i="13"/>
  <c r="B67" i="13"/>
  <c r="J67" i="13" s="1"/>
  <c r="K67" i="13" s="1"/>
  <c r="F66" i="13"/>
  <c r="B66" i="13"/>
  <c r="C66" i="13" s="1"/>
  <c r="F65" i="13"/>
  <c r="B65" i="13"/>
  <c r="C65" i="13" s="1"/>
  <c r="F64" i="13"/>
  <c r="B64" i="13"/>
  <c r="C64" i="13" s="1"/>
  <c r="F63" i="13"/>
  <c r="B63" i="13"/>
  <c r="C63" i="13" s="1"/>
  <c r="F62" i="13"/>
  <c r="B62" i="13"/>
  <c r="C62" i="13" s="1"/>
  <c r="F61" i="13"/>
  <c r="B61" i="13"/>
  <c r="C61" i="13" s="1"/>
  <c r="F60" i="13"/>
  <c r="B60" i="13"/>
  <c r="C60" i="13" s="1"/>
  <c r="F59" i="13"/>
  <c r="B59" i="13"/>
  <c r="C59" i="13" s="1"/>
  <c r="F58" i="13"/>
  <c r="B58" i="13"/>
  <c r="C58" i="13" s="1"/>
  <c r="F57" i="13"/>
  <c r="B57" i="13"/>
  <c r="C57" i="13" s="1"/>
  <c r="F56" i="13"/>
  <c r="B56" i="13"/>
  <c r="C56" i="13" s="1"/>
  <c r="F55" i="13"/>
  <c r="B55" i="13"/>
  <c r="C55" i="13" s="1"/>
  <c r="F54" i="13"/>
  <c r="B54" i="13"/>
  <c r="C54" i="13" s="1"/>
  <c r="F53" i="13"/>
  <c r="B53" i="13"/>
  <c r="C53" i="13" s="1"/>
  <c r="F52" i="13"/>
  <c r="B52" i="13"/>
  <c r="C52" i="13" s="1"/>
  <c r="F51" i="13"/>
  <c r="B51" i="13"/>
  <c r="C51" i="13" s="1"/>
  <c r="F50" i="13"/>
  <c r="B50" i="13"/>
  <c r="C50" i="13" s="1"/>
  <c r="F49" i="13"/>
  <c r="B49" i="13"/>
  <c r="C49" i="13" s="1"/>
  <c r="F48" i="13"/>
  <c r="B48" i="13"/>
  <c r="C48" i="13" s="1"/>
  <c r="F47" i="13"/>
  <c r="B47" i="13"/>
  <c r="C47" i="13" s="1"/>
  <c r="F46" i="13"/>
  <c r="B46" i="13"/>
  <c r="C46" i="13" s="1"/>
  <c r="F45" i="13"/>
  <c r="B45" i="13"/>
  <c r="C45" i="13" s="1"/>
  <c r="F44" i="13"/>
  <c r="B44" i="13"/>
  <c r="C44" i="13" s="1"/>
  <c r="F43" i="13"/>
  <c r="B43" i="13"/>
  <c r="C43" i="13" s="1"/>
  <c r="F42" i="13"/>
  <c r="B42" i="13"/>
  <c r="C42" i="13" s="1"/>
  <c r="F41" i="13"/>
  <c r="B41" i="13"/>
  <c r="C41" i="13" s="1"/>
  <c r="F40" i="13"/>
  <c r="B40" i="13"/>
  <c r="C40" i="13" s="1"/>
  <c r="F39" i="13"/>
  <c r="B39" i="13"/>
  <c r="C39" i="13" s="1"/>
  <c r="F38" i="13"/>
  <c r="B38" i="13"/>
  <c r="C38" i="13" s="1"/>
  <c r="F37" i="13"/>
  <c r="B37" i="13"/>
  <c r="C37" i="13" s="1"/>
  <c r="F36" i="13"/>
  <c r="B36" i="13"/>
  <c r="C36" i="13" s="1"/>
  <c r="F35" i="13"/>
  <c r="B35" i="13"/>
  <c r="C35" i="13" s="1"/>
  <c r="F34" i="13"/>
  <c r="B34" i="13"/>
  <c r="C34" i="13" s="1"/>
  <c r="F33" i="13"/>
  <c r="B33" i="13"/>
  <c r="C33" i="13" s="1"/>
  <c r="F32" i="13"/>
  <c r="B32" i="13"/>
  <c r="C32" i="13" s="1"/>
  <c r="F31" i="13"/>
  <c r="B31" i="13"/>
  <c r="C31" i="13" s="1"/>
  <c r="F30" i="13"/>
  <c r="B30" i="13"/>
  <c r="C30" i="13" s="1"/>
  <c r="F29" i="13"/>
  <c r="B29" i="13"/>
  <c r="C29" i="13" s="1"/>
  <c r="F28" i="13"/>
  <c r="B28" i="13"/>
  <c r="C28" i="13" s="1"/>
  <c r="F27" i="13"/>
  <c r="B27" i="13"/>
  <c r="C27" i="13" s="1"/>
  <c r="F26" i="13"/>
  <c r="B26" i="13"/>
  <c r="C26" i="13" s="1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D9" i="13"/>
  <c r="K7" i="13"/>
  <c r="J4" i="13"/>
  <c r="J3" i="13"/>
  <c r="F3" i="13"/>
  <c r="J2" i="13"/>
  <c r="F2" i="13"/>
  <c r="J1" i="13" s="1"/>
  <c r="F100" i="12"/>
  <c r="B100" i="12"/>
  <c r="C100" i="12" s="1"/>
  <c r="F99" i="12"/>
  <c r="B99" i="12"/>
  <c r="C99" i="12" s="1"/>
  <c r="F98" i="12"/>
  <c r="B98" i="12"/>
  <c r="C98" i="12" s="1"/>
  <c r="F97" i="12"/>
  <c r="B97" i="12"/>
  <c r="J97" i="12" s="1"/>
  <c r="K97" i="12" s="1"/>
  <c r="F96" i="12"/>
  <c r="B96" i="12"/>
  <c r="C96" i="12" s="1"/>
  <c r="F95" i="12"/>
  <c r="B95" i="12"/>
  <c r="C95" i="12" s="1"/>
  <c r="F94" i="12"/>
  <c r="B94" i="12"/>
  <c r="C94" i="12" s="1"/>
  <c r="F93" i="12"/>
  <c r="B93" i="12"/>
  <c r="J93" i="12" s="1"/>
  <c r="K93" i="12" s="1"/>
  <c r="F92" i="12"/>
  <c r="B92" i="12"/>
  <c r="C92" i="12" s="1"/>
  <c r="F91" i="12"/>
  <c r="B91" i="12"/>
  <c r="C91" i="12" s="1"/>
  <c r="F90" i="12"/>
  <c r="B90" i="12"/>
  <c r="C90" i="12" s="1"/>
  <c r="F89" i="12"/>
  <c r="B89" i="12"/>
  <c r="J89" i="12" s="1"/>
  <c r="K89" i="12" s="1"/>
  <c r="F88" i="12"/>
  <c r="B88" i="12"/>
  <c r="C88" i="12" s="1"/>
  <c r="F87" i="12"/>
  <c r="B87" i="12"/>
  <c r="C87" i="12" s="1"/>
  <c r="F86" i="12"/>
  <c r="B86" i="12"/>
  <c r="C86" i="12" s="1"/>
  <c r="F85" i="12"/>
  <c r="B85" i="12"/>
  <c r="J85" i="12" s="1"/>
  <c r="K85" i="12" s="1"/>
  <c r="F84" i="12"/>
  <c r="B84" i="12"/>
  <c r="J84" i="12" s="1"/>
  <c r="K84" i="12" s="1"/>
  <c r="F83" i="12"/>
  <c r="B83" i="12"/>
  <c r="C83" i="12" s="1"/>
  <c r="F82" i="12"/>
  <c r="B82" i="12"/>
  <c r="C82" i="12" s="1"/>
  <c r="F81" i="12"/>
  <c r="B81" i="12"/>
  <c r="J81" i="12" s="1"/>
  <c r="K81" i="12" s="1"/>
  <c r="F80" i="12"/>
  <c r="B80" i="12"/>
  <c r="C80" i="12" s="1"/>
  <c r="F79" i="12"/>
  <c r="B79" i="12"/>
  <c r="C79" i="12" s="1"/>
  <c r="F78" i="12"/>
  <c r="B78" i="12"/>
  <c r="C78" i="12" s="1"/>
  <c r="F77" i="12"/>
  <c r="B77" i="12"/>
  <c r="J77" i="12" s="1"/>
  <c r="K77" i="12" s="1"/>
  <c r="F76" i="12"/>
  <c r="B76" i="12"/>
  <c r="C76" i="12" s="1"/>
  <c r="F75" i="12"/>
  <c r="B75" i="12"/>
  <c r="C75" i="12" s="1"/>
  <c r="F74" i="12"/>
  <c r="B74" i="12"/>
  <c r="C74" i="12" s="1"/>
  <c r="F73" i="12"/>
  <c r="B73" i="12"/>
  <c r="J73" i="12" s="1"/>
  <c r="K73" i="12" s="1"/>
  <c r="F72" i="12"/>
  <c r="B72" i="12"/>
  <c r="C72" i="12" s="1"/>
  <c r="F71" i="12"/>
  <c r="B71" i="12"/>
  <c r="C71" i="12" s="1"/>
  <c r="F70" i="12"/>
  <c r="B70" i="12"/>
  <c r="C70" i="12" s="1"/>
  <c r="F69" i="12"/>
  <c r="B69" i="12"/>
  <c r="J69" i="12" s="1"/>
  <c r="K69" i="12" s="1"/>
  <c r="F68" i="12"/>
  <c r="B68" i="12"/>
  <c r="C68" i="12" s="1"/>
  <c r="F67" i="12"/>
  <c r="B67" i="12"/>
  <c r="F66" i="12"/>
  <c r="B66" i="12"/>
  <c r="C66" i="12" s="1"/>
  <c r="F65" i="12"/>
  <c r="B65" i="12"/>
  <c r="C65" i="12" s="1"/>
  <c r="F64" i="12"/>
  <c r="B64" i="12"/>
  <c r="C64" i="12" s="1"/>
  <c r="F63" i="12"/>
  <c r="B63" i="12"/>
  <c r="C63" i="12" s="1"/>
  <c r="F62" i="12"/>
  <c r="B62" i="12"/>
  <c r="C62" i="12" s="1"/>
  <c r="F61" i="12"/>
  <c r="B61" i="12"/>
  <c r="C61" i="12" s="1"/>
  <c r="F60" i="12"/>
  <c r="B60" i="12"/>
  <c r="C60" i="12" s="1"/>
  <c r="F59" i="12"/>
  <c r="B59" i="12"/>
  <c r="C59" i="12" s="1"/>
  <c r="F58" i="12"/>
  <c r="B58" i="12"/>
  <c r="C58" i="12" s="1"/>
  <c r="F57" i="12"/>
  <c r="B57" i="12"/>
  <c r="C57" i="12" s="1"/>
  <c r="F56" i="12"/>
  <c r="B56" i="12"/>
  <c r="C56" i="12" s="1"/>
  <c r="F55" i="12"/>
  <c r="B55" i="12"/>
  <c r="C55" i="12" s="1"/>
  <c r="F54" i="12"/>
  <c r="B54" i="12"/>
  <c r="C54" i="12" s="1"/>
  <c r="F53" i="12"/>
  <c r="B53" i="12"/>
  <c r="C53" i="12" s="1"/>
  <c r="F52" i="12"/>
  <c r="B52" i="12"/>
  <c r="C52" i="12" s="1"/>
  <c r="F51" i="12"/>
  <c r="B51" i="12"/>
  <c r="C51" i="12" s="1"/>
  <c r="F50" i="12"/>
  <c r="B50" i="12"/>
  <c r="C50" i="12" s="1"/>
  <c r="F49" i="12"/>
  <c r="B49" i="12"/>
  <c r="C49" i="12" s="1"/>
  <c r="F48" i="12"/>
  <c r="B48" i="12"/>
  <c r="C48" i="12" s="1"/>
  <c r="F47" i="12"/>
  <c r="B47" i="12"/>
  <c r="C47" i="12" s="1"/>
  <c r="F46" i="12"/>
  <c r="B46" i="12"/>
  <c r="C46" i="12" s="1"/>
  <c r="F45" i="12"/>
  <c r="B45" i="12"/>
  <c r="C45" i="12" s="1"/>
  <c r="F44" i="12"/>
  <c r="B44" i="12"/>
  <c r="C44" i="12" s="1"/>
  <c r="F43" i="12"/>
  <c r="B43" i="12"/>
  <c r="C43" i="12" s="1"/>
  <c r="F42" i="12"/>
  <c r="B42" i="12"/>
  <c r="C42" i="12" s="1"/>
  <c r="F41" i="12"/>
  <c r="B41" i="12"/>
  <c r="C41" i="12" s="1"/>
  <c r="F40" i="12"/>
  <c r="B40" i="12"/>
  <c r="C40" i="12" s="1"/>
  <c r="F39" i="12"/>
  <c r="B39" i="12"/>
  <c r="C39" i="12" s="1"/>
  <c r="F38" i="12"/>
  <c r="B38" i="12"/>
  <c r="C38" i="12" s="1"/>
  <c r="F37" i="12"/>
  <c r="B37" i="12"/>
  <c r="C37" i="12" s="1"/>
  <c r="F36" i="12"/>
  <c r="B36" i="12"/>
  <c r="C36" i="12" s="1"/>
  <c r="F35" i="12"/>
  <c r="B35" i="12"/>
  <c r="C35" i="12" s="1"/>
  <c r="F34" i="12"/>
  <c r="B34" i="12"/>
  <c r="C34" i="12" s="1"/>
  <c r="F33" i="12"/>
  <c r="B33" i="12"/>
  <c r="C33" i="12" s="1"/>
  <c r="F32" i="12"/>
  <c r="B32" i="12"/>
  <c r="C32" i="12" s="1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D9" i="12"/>
  <c r="K7" i="12"/>
  <c r="J4" i="12"/>
  <c r="J3" i="12"/>
  <c r="F3" i="12"/>
  <c r="J2" i="12" s="1"/>
  <c r="F2" i="12"/>
  <c r="J1" i="12" s="1"/>
  <c r="F100" i="11"/>
  <c r="B100" i="11"/>
  <c r="C100" i="11" s="1"/>
  <c r="F99" i="11"/>
  <c r="B99" i="11"/>
  <c r="F98" i="11"/>
  <c r="B98" i="11"/>
  <c r="J98" i="11" s="1"/>
  <c r="K98" i="11" s="1"/>
  <c r="F97" i="11"/>
  <c r="B97" i="11"/>
  <c r="F96" i="11"/>
  <c r="B96" i="11"/>
  <c r="C96" i="11" s="1"/>
  <c r="F95" i="11"/>
  <c r="B95" i="11"/>
  <c r="F94" i="11"/>
  <c r="B94" i="11"/>
  <c r="C94" i="11" s="1"/>
  <c r="F93" i="11"/>
  <c r="B93" i="11"/>
  <c r="F92" i="11"/>
  <c r="B92" i="11"/>
  <c r="C92" i="11" s="1"/>
  <c r="F91" i="11"/>
  <c r="B91" i="11"/>
  <c r="F90" i="11"/>
  <c r="B90" i="11"/>
  <c r="C90" i="11" s="1"/>
  <c r="F89" i="11"/>
  <c r="B89" i="11"/>
  <c r="F88" i="11"/>
  <c r="B88" i="11"/>
  <c r="C88" i="11" s="1"/>
  <c r="F87" i="11"/>
  <c r="B87" i="11"/>
  <c r="F86" i="11"/>
  <c r="B86" i="11"/>
  <c r="C86" i="11" s="1"/>
  <c r="F85" i="11"/>
  <c r="B85" i="11"/>
  <c r="F84" i="11"/>
  <c r="B84" i="11"/>
  <c r="C84" i="11" s="1"/>
  <c r="F83" i="11"/>
  <c r="B83" i="11"/>
  <c r="F82" i="11"/>
  <c r="B82" i="11"/>
  <c r="J82" i="11" s="1"/>
  <c r="K82" i="11" s="1"/>
  <c r="F81" i="11"/>
  <c r="B81" i="11"/>
  <c r="F80" i="11"/>
  <c r="B80" i="11"/>
  <c r="C80" i="11" s="1"/>
  <c r="F79" i="11"/>
  <c r="B79" i="11"/>
  <c r="F78" i="11"/>
  <c r="B78" i="11"/>
  <c r="C78" i="11" s="1"/>
  <c r="F77" i="11"/>
  <c r="B77" i="11"/>
  <c r="F76" i="11"/>
  <c r="B76" i="11"/>
  <c r="C76" i="11" s="1"/>
  <c r="F75" i="11"/>
  <c r="B75" i="11"/>
  <c r="F74" i="11"/>
  <c r="B74" i="11"/>
  <c r="C74" i="11" s="1"/>
  <c r="F73" i="11"/>
  <c r="B73" i="11"/>
  <c r="F72" i="11"/>
  <c r="B72" i="11"/>
  <c r="C72" i="11" s="1"/>
  <c r="F71" i="11"/>
  <c r="B71" i="11"/>
  <c r="F70" i="11"/>
  <c r="B70" i="11"/>
  <c r="C70" i="11" s="1"/>
  <c r="F69" i="11"/>
  <c r="B69" i="11"/>
  <c r="F68" i="11"/>
  <c r="B68" i="11"/>
  <c r="C68" i="11" s="1"/>
  <c r="F67" i="11"/>
  <c r="B67" i="11"/>
  <c r="F66" i="11"/>
  <c r="B66" i="11"/>
  <c r="C66" i="11" s="1"/>
  <c r="F65" i="11"/>
  <c r="B65" i="11"/>
  <c r="C65" i="11" s="1"/>
  <c r="F64" i="11"/>
  <c r="B64" i="11"/>
  <c r="C64" i="11" s="1"/>
  <c r="F63" i="11"/>
  <c r="B63" i="11"/>
  <c r="C63" i="11" s="1"/>
  <c r="F62" i="11"/>
  <c r="B62" i="11"/>
  <c r="C62" i="11" s="1"/>
  <c r="F61" i="11"/>
  <c r="B61" i="11"/>
  <c r="C61" i="11" s="1"/>
  <c r="F60" i="11"/>
  <c r="B60" i="11"/>
  <c r="C60" i="11" s="1"/>
  <c r="F59" i="11"/>
  <c r="B59" i="11"/>
  <c r="C59" i="11" s="1"/>
  <c r="F58" i="11"/>
  <c r="B58" i="11"/>
  <c r="C58" i="11" s="1"/>
  <c r="F57" i="11"/>
  <c r="B57" i="11"/>
  <c r="C57" i="11" s="1"/>
  <c r="F56" i="11"/>
  <c r="B56" i="11"/>
  <c r="C56" i="11" s="1"/>
  <c r="F55" i="11"/>
  <c r="B55" i="11"/>
  <c r="C55" i="11" s="1"/>
  <c r="F54" i="11"/>
  <c r="B54" i="11"/>
  <c r="C54" i="11" s="1"/>
  <c r="F53" i="11"/>
  <c r="B53" i="11"/>
  <c r="C53" i="11" s="1"/>
  <c r="F52" i="11"/>
  <c r="B52" i="11"/>
  <c r="C52" i="11" s="1"/>
  <c r="F51" i="11"/>
  <c r="B51" i="11"/>
  <c r="C51" i="11" s="1"/>
  <c r="F50" i="11"/>
  <c r="B50" i="11"/>
  <c r="C50" i="11" s="1"/>
  <c r="F49" i="11"/>
  <c r="B49" i="11"/>
  <c r="C49" i="11" s="1"/>
  <c r="F48" i="11"/>
  <c r="B48" i="11"/>
  <c r="C48" i="11" s="1"/>
  <c r="F47" i="11"/>
  <c r="B47" i="11"/>
  <c r="C47" i="11" s="1"/>
  <c r="F46" i="11"/>
  <c r="B46" i="11"/>
  <c r="C46" i="11" s="1"/>
  <c r="F45" i="11"/>
  <c r="B45" i="11"/>
  <c r="C45" i="11" s="1"/>
  <c r="F44" i="11"/>
  <c r="B44" i="11"/>
  <c r="C44" i="11" s="1"/>
  <c r="F43" i="11"/>
  <c r="B43" i="11"/>
  <c r="C43" i="11" s="1"/>
  <c r="F42" i="11"/>
  <c r="B42" i="11"/>
  <c r="C42" i="11" s="1"/>
  <c r="F41" i="11"/>
  <c r="B41" i="11"/>
  <c r="C41" i="11" s="1"/>
  <c r="F40" i="11"/>
  <c r="B40" i="11"/>
  <c r="C40" i="11" s="1"/>
  <c r="F39" i="11"/>
  <c r="B39" i="11"/>
  <c r="C39" i="11" s="1"/>
  <c r="F38" i="11"/>
  <c r="B38" i="11"/>
  <c r="C38" i="11" s="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D9" i="11"/>
  <c r="K7" i="11"/>
  <c r="J4" i="11"/>
  <c r="J3" i="11"/>
  <c r="F3" i="11"/>
  <c r="J2" i="11"/>
  <c r="F2" i="11"/>
  <c r="J1" i="11" s="1"/>
  <c r="F100" i="10"/>
  <c r="B100" i="10"/>
  <c r="C100" i="10" s="1"/>
  <c r="F99" i="10"/>
  <c r="B99" i="10"/>
  <c r="F98" i="10"/>
  <c r="B98" i="10"/>
  <c r="C98" i="10" s="1"/>
  <c r="F97" i="10"/>
  <c r="B97" i="10"/>
  <c r="F96" i="10"/>
  <c r="B96" i="10"/>
  <c r="C96" i="10" s="1"/>
  <c r="F95" i="10"/>
  <c r="B95" i="10"/>
  <c r="F94" i="10"/>
  <c r="B94" i="10"/>
  <c r="C94" i="10" s="1"/>
  <c r="F93" i="10"/>
  <c r="B93" i="10"/>
  <c r="F92" i="10"/>
  <c r="B92" i="10"/>
  <c r="C92" i="10" s="1"/>
  <c r="F91" i="10"/>
  <c r="B91" i="10"/>
  <c r="F90" i="10"/>
  <c r="B90" i="10"/>
  <c r="C90" i="10" s="1"/>
  <c r="F89" i="10"/>
  <c r="B89" i="10"/>
  <c r="F88" i="10"/>
  <c r="B88" i="10"/>
  <c r="C88" i="10" s="1"/>
  <c r="F87" i="10"/>
  <c r="B87" i="10"/>
  <c r="F86" i="10"/>
  <c r="B86" i="10"/>
  <c r="C86" i="10" s="1"/>
  <c r="F85" i="10"/>
  <c r="B85" i="10"/>
  <c r="F84" i="10"/>
  <c r="B84" i="10"/>
  <c r="C84" i="10" s="1"/>
  <c r="F83" i="10"/>
  <c r="B83" i="10"/>
  <c r="F82" i="10"/>
  <c r="B82" i="10"/>
  <c r="C82" i="10" s="1"/>
  <c r="F81" i="10"/>
  <c r="B81" i="10"/>
  <c r="F80" i="10"/>
  <c r="B80" i="10"/>
  <c r="C80" i="10" s="1"/>
  <c r="F79" i="10"/>
  <c r="B79" i="10"/>
  <c r="F78" i="10"/>
  <c r="B78" i="10"/>
  <c r="C78" i="10" s="1"/>
  <c r="F77" i="10"/>
  <c r="B77" i="10"/>
  <c r="F76" i="10"/>
  <c r="B76" i="10"/>
  <c r="C76" i="10" s="1"/>
  <c r="F75" i="10"/>
  <c r="B75" i="10"/>
  <c r="F74" i="10"/>
  <c r="B74" i="10"/>
  <c r="C74" i="10" s="1"/>
  <c r="F73" i="10"/>
  <c r="B73" i="10"/>
  <c r="F72" i="10"/>
  <c r="B72" i="10"/>
  <c r="C72" i="10" s="1"/>
  <c r="F71" i="10"/>
  <c r="B71" i="10"/>
  <c r="F70" i="10"/>
  <c r="B70" i="10"/>
  <c r="C70" i="10" s="1"/>
  <c r="F69" i="10"/>
  <c r="B69" i="10"/>
  <c r="F68" i="10"/>
  <c r="B68" i="10"/>
  <c r="C68" i="10" s="1"/>
  <c r="F67" i="10"/>
  <c r="B67" i="10"/>
  <c r="F66" i="10"/>
  <c r="B66" i="10"/>
  <c r="C66" i="10" s="1"/>
  <c r="F65" i="10"/>
  <c r="B65" i="10"/>
  <c r="C65" i="10" s="1"/>
  <c r="F64" i="10"/>
  <c r="B64" i="10"/>
  <c r="C64" i="10" s="1"/>
  <c r="F63" i="10"/>
  <c r="B63" i="10"/>
  <c r="C63" i="10" s="1"/>
  <c r="F62" i="10"/>
  <c r="B62" i="10"/>
  <c r="C62" i="10" s="1"/>
  <c r="F61" i="10"/>
  <c r="B61" i="10"/>
  <c r="C61" i="10" s="1"/>
  <c r="F60" i="10"/>
  <c r="B60" i="10"/>
  <c r="C60" i="10" s="1"/>
  <c r="F59" i="10"/>
  <c r="B59" i="10"/>
  <c r="C59" i="10" s="1"/>
  <c r="F58" i="10"/>
  <c r="B58" i="10"/>
  <c r="C58" i="10" s="1"/>
  <c r="F57" i="10"/>
  <c r="B57" i="10"/>
  <c r="C57" i="10" s="1"/>
  <c r="F56" i="10"/>
  <c r="B56" i="10"/>
  <c r="C56" i="10" s="1"/>
  <c r="F55" i="10"/>
  <c r="B55" i="10"/>
  <c r="C55" i="10" s="1"/>
  <c r="F54" i="10"/>
  <c r="B54" i="10"/>
  <c r="C54" i="10" s="1"/>
  <c r="F53" i="10"/>
  <c r="B53" i="10"/>
  <c r="C53" i="10" s="1"/>
  <c r="F52" i="10"/>
  <c r="B52" i="10"/>
  <c r="C52" i="10" s="1"/>
  <c r="F51" i="10"/>
  <c r="B51" i="10"/>
  <c r="C51" i="10" s="1"/>
  <c r="F50" i="10"/>
  <c r="B50" i="10"/>
  <c r="C50" i="10" s="1"/>
  <c r="F49" i="10"/>
  <c r="B49" i="10"/>
  <c r="C49" i="10" s="1"/>
  <c r="F48" i="10"/>
  <c r="B48" i="10"/>
  <c r="C48" i="10" s="1"/>
  <c r="F47" i="10"/>
  <c r="B47" i="10"/>
  <c r="C47" i="10" s="1"/>
  <c r="F46" i="10"/>
  <c r="B46" i="10"/>
  <c r="C46" i="10" s="1"/>
  <c r="F45" i="10"/>
  <c r="B45" i="10"/>
  <c r="C45" i="10" s="1"/>
  <c r="F44" i="10"/>
  <c r="B44" i="10"/>
  <c r="C44" i="10" s="1"/>
  <c r="F43" i="10"/>
  <c r="B43" i="10"/>
  <c r="C43" i="10" s="1"/>
  <c r="F42" i="10"/>
  <c r="B42" i="10"/>
  <c r="C42" i="10" s="1"/>
  <c r="F41" i="10"/>
  <c r="B41" i="10"/>
  <c r="C41" i="10" s="1"/>
  <c r="F40" i="10"/>
  <c r="B40" i="10"/>
  <c r="C40" i="10" s="1"/>
  <c r="F39" i="10"/>
  <c r="B39" i="10"/>
  <c r="C39" i="10" s="1"/>
  <c r="F38" i="10"/>
  <c r="B38" i="10"/>
  <c r="C38" i="10" s="1"/>
  <c r="F37" i="10"/>
  <c r="B37" i="10"/>
  <c r="C37" i="10" s="1"/>
  <c r="F36" i="10"/>
  <c r="B36" i="10"/>
  <c r="C36" i="10" s="1"/>
  <c r="F35" i="10"/>
  <c r="B35" i="10"/>
  <c r="C35" i="10" s="1"/>
  <c r="F34" i="10"/>
  <c r="B34" i="10"/>
  <c r="C34" i="10" s="1"/>
  <c r="F33" i="10"/>
  <c r="B33" i="10"/>
  <c r="C33" i="10" s="1"/>
  <c r="F32" i="10"/>
  <c r="B32" i="10"/>
  <c r="C32" i="10" s="1"/>
  <c r="F31" i="10"/>
  <c r="B31" i="10"/>
  <c r="C31" i="10" s="1"/>
  <c r="F30" i="10"/>
  <c r="B30" i="10"/>
  <c r="C30" i="10" s="1"/>
  <c r="F29" i="10"/>
  <c r="B29" i="10"/>
  <c r="C29" i="10" s="1"/>
  <c r="F28" i="10"/>
  <c r="B28" i="10"/>
  <c r="C28" i="10" s="1"/>
  <c r="F27" i="10"/>
  <c r="B27" i="10"/>
  <c r="C27" i="10" s="1"/>
  <c r="F26" i="10"/>
  <c r="B26" i="10"/>
  <c r="C26" i="10" s="1"/>
  <c r="F25" i="10"/>
  <c r="B25" i="10"/>
  <c r="C25" i="10" s="1"/>
  <c r="F24" i="10"/>
  <c r="B24" i="10"/>
  <c r="C24" i="10" s="1"/>
  <c r="F23" i="10"/>
  <c r="B23" i="10"/>
  <c r="C23" i="10" s="1"/>
  <c r="F22" i="10"/>
  <c r="B22" i="10"/>
  <c r="C22" i="10" s="1"/>
  <c r="F21" i="10"/>
  <c r="B21" i="10"/>
  <c r="C21" i="10" s="1"/>
  <c r="F20" i="10"/>
  <c r="B20" i="10"/>
  <c r="C20" i="10" s="1"/>
  <c r="F19" i="10"/>
  <c r="B19" i="10"/>
  <c r="C19" i="10" s="1"/>
  <c r="F18" i="10"/>
  <c r="B18" i="10"/>
  <c r="C18" i="10" s="1"/>
  <c r="F17" i="10"/>
  <c r="B17" i="10"/>
  <c r="C17" i="10" s="1"/>
  <c r="F16" i="10"/>
  <c r="B16" i="10"/>
  <c r="C16" i="10" s="1"/>
  <c r="F15" i="10"/>
  <c r="B15" i="10"/>
  <c r="C15" i="10" s="1"/>
  <c r="F14" i="10"/>
  <c r="B14" i="10"/>
  <c r="C14" i="10" s="1"/>
  <c r="F13" i="10"/>
  <c r="B13" i="10"/>
  <c r="C13" i="10" s="1"/>
  <c r="F12" i="10"/>
  <c r="B12" i="10"/>
  <c r="C12" i="10" s="1"/>
  <c r="F11" i="10"/>
  <c r="B11" i="10"/>
  <c r="C11" i="10" s="1"/>
  <c r="F10" i="10"/>
  <c r="D9" i="10"/>
  <c r="K7" i="10"/>
  <c r="J4" i="10"/>
  <c r="J3" i="10"/>
  <c r="F3" i="10"/>
  <c r="J2" i="10" s="1"/>
  <c r="F2" i="10"/>
  <c r="J1" i="10" s="1"/>
  <c r="F100" i="9"/>
  <c r="B100" i="9"/>
  <c r="C100" i="9" s="1"/>
  <c r="F99" i="9"/>
  <c r="B99" i="9"/>
  <c r="F98" i="9"/>
  <c r="B98" i="9"/>
  <c r="C98" i="9" s="1"/>
  <c r="F97" i="9"/>
  <c r="B97" i="9"/>
  <c r="F96" i="9"/>
  <c r="B96" i="9"/>
  <c r="C96" i="9" s="1"/>
  <c r="F95" i="9"/>
  <c r="B95" i="9"/>
  <c r="F94" i="9"/>
  <c r="B94" i="9"/>
  <c r="C94" i="9" s="1"/>
  <c r="F93" i="9"/>
  <c r="B93" i="9"/>
  <c r="F92" i="9"/>
  <c r="B92" i="9"/>
  <c r="C92" i="9" s="1"/>
  <c r="F91" i="9"/>
  <c r="B91" i="9"/>
  <c r="F90" i="9"/>
  <c r="B90" i="9"/>
  <c r="C90" i="9" s="1"/>
  <c r="F89" i="9"/>
  <c r="B89" i="9"/>
  <c r="F88" i="9"/>
  <c r="B88" i="9"/>
  <c r="C88" i="9" s="1"/>
  <c r="F87" i="9"/>
  <c r="B87" i="9"/>
  <c r="F86" i="9"/>
  <c r="B86" i="9"/>
  <c r="C86" i="9" s="1"/>
  <c r="F85" i="9"/>
  <c r="B85" i="9"/>
  <c r="F84" i="9"/>
  <c r="B84" i="9"/>
  <c r="J84" i="9" s="1"/>
  <c r="K84" i="9" s="1"/>
  <c r="F83" i="9"/>
  <c r="B83" i="9"/>
  <c r="F82" i="9"/>
  <c r="B82" i="9"/>
  <c r="C82" i="9" s="1"/>
  <c r="F81" i="9"/>
  <c r="B81" i="9"/>
  <c r="F80" i="9"/>
  <c r="B80" i="9"/>
  <c r="C80" i="9" s="1"/>
  <c r="F79" i="9"/>
  <c r="B79" i="9"/>
  <c r="F78" i="9"/>
  <c r="B78" i="9"/>
  <c r="C78" i="9" s="1"/>
  <c r="F77" i="9"/>
  <c r="B77" i="9"/>
  <c r="F76" i="9"/>
  <c r="B76" i="9"/>
  <c r="C76" i="9" s="1"/>
  <c r="F75" i="9"/>
  <c r="B75" i="9"/>
  <c r="F74" i="9"/>
  <c r="B74" i="9"/>
  <c r="C74" i="9" s="1"/>
  <c r="F73" i="9"/>
  <c r="B73" i="9"/>
  <c r="F72" i="9"/>
  <c r="B72" i="9"/>
  <c r="C72" i="9" s="1"/>
  <c r="F71" i="9"/>
  <c r="B71" i="9"/>
  <c r="F70" i="9"/>
  <c r="B70" i="9"/>
  <c r="C70" i="9" s="1"/>
  <c r="F69" i="9"/>
  <c r="B69" i="9"/>
  <c r="F68" i="9"/>
  <c r="B68" i="9"/>
  <c r="C68" i="9" s="1"/>
  <c r="F67" i="9"/>
  <c r="B67" i="9"/>
  <c r="F66" i="9"/>
  <c r="B66" i="9"/>
  <c r="C66" i="9" s="1"/>
  <c r="F65" i="9"/>
  <c r="B65" i="9"/>
  <c r="C65" i="9" s="1"/>
  <c r="F64" i="9"/>
  <c r="B64" i="9"/>
  <c r="C64" i="9" s="1"/>
  <c r="F63" i="9"/>
  <c r="B63" i="9"/>
  <c r="C63" i="9" s="1"/>
  <c r="F62" i="9"/>
  <c r="B62" i="9"/>
  <c r="C62" i="9" s="1"/>
  <c r="F61" i="9"/>
  <c r="B61" i="9"/>
  <c r="C61" i="9" s="1"/>
  <c r="F60" i="9"/>
  <c r="B60" i="9"/>
  <c r="C60" i="9" s="1"/>
  <c r="F59" i="9"/>
  <c r="B59" i="9"/>
  <c r="C59" i="9" s="1"/>
  <c r="F58" i="9"/>
  <c r="B58" i="9"/>
  <c r="C58" i="9" s="1"/>
  <c r="F57" i="9"/>
  <c r="B57" i="9"/>
  <c r="C57" i="9" s="1"/>
  <c r="F56" i="9"/>
  <c r="B56" i="9"/>
  <c r="C56" i="9" s="1"/>
  <c r="F55" i="9"/>
  <c r="B55" i="9"/>
  <c r="C55" i="9" s="1"/>
  <c r="F54" i="9"/>
  <c r="B54" i="9"/>
  <c r="C54" i="9" s="1"/>
  <c r="F53" i="9"/>
  <c r="B53" i="9"/>
  <c r="C53" i="9" s="1"/>
  <c r="F52" i="9"/>
  <c r="B52" i="9"/>
  <c r="C52" i="9" s="1"/>
  <c r="F51" i="9"/>
  <c r="B51" i="9"/>
  <c r="C51" i="9" s="1"/>
  <c r="F50" i="9"/>
  <c r="B50" i="9"/>
  <c r="C50" i="9" s="1"/>
  <c r="F49" i="9"/>
  <c r="B49" i="9"/>
  <c r="C49" i="9" s="1"/>
  <c r="F48" i="9"/>
  <c r="B48" i="9"/>
  <c r="C48" i="9" s="1"/>
  <c r="F47" i="9"/>
  <c r="B47" i="9"/>
  <c r="C47" i="9" s="1"/>
  <c r="F46" i="9"/>
  <c r="B46" i="9"/>
  <c r="C46" i="9" s="1"/>
  <c r="F45" i="9"/>
  <c r="B45" i="9"/>
  <c r="C45" i="9" s="1"/>
  <c r="F44" i="9"/>
  <c r="B44" i="9"/>
  <c r="C44" i="9" s="1"/>
  <c r="F43" i="9"/>
  <c r="B43" i="9"/>
  <c r="C43" i="9" s="1"/>
  <c r="F42" i="9"/>
  <c r="B42" i="9"/>
  <c r="C42" i="9" s="1"/>
  <c r="F41" i="9"/>
  <c r="B41" i="9"/>
  <c r="C41" i="9" s="1"/>
  <c r="F40" i="9"/>
  <c r="B40" i="9"/>
  <c r="C40" i="9" s="1"/>
  <c r="F39" i="9"/>
  <c r="B39" i="9"/>
  <c r="C39" i="9" s="1"/>
  <c r="F38" i="9"/>
  <c r="B38" i="9"/>
  <c r="C38" i="9" s="1"/>
  <c r="F37" i="9"/>
  <c r="B37" i="9"/>
  <c r="C37" i="9" s="1"/>
  <c r="F36" i="9"/>
  <c r="B36" i="9"/>
  <c r="C36" i="9" s="1"/>
  <c r="F35" i="9"/>
  <c r="B35" i="9"/>
  <c r="C35" i="9" s="1"/>
  <c r="F34" i="9"/>
  <c r="B34" i="9"/>
  <c r="C34" i="9" s="1"/>
  <c r="F33" i="9"/>
  <c r="B33" i="9"/>
  <c r="C33" i="9" s="1"/>
  <c r="F32" i="9"/>
  <c r="B32" i="9"/>
  <c r="C32" i="9" s="1"/>
  <c r="F31" i="9"/>
  <c r="B31" i="9"/>
  <c r="C31" i="9" s="1"/>
  <c r="F30" i="9"/>
  <c r="B30" i="9"/>
  <c r="C30" i="9" s="1"/>
  <c r="F29" i="9"/>
  <c r="B29" i="9"/>
  <c r="C29" i="9" s="1"/>
  <c r="F28" i="9"/>
  <c r="B28" i="9"/>
  <c r="C28" i="9" s="1"/>
  <c r="F27" i="9"/>
  <c r="B27" i="9"/>
  <c r="C27" i="9" s="1"/>
  <c r="F26" i="9"/>
  <c r="B26" i="9"/>
  <c r="C26" i="9" s="1"/>
  <c r="F25" i="9"/>
  <c r="B25" i="9"/>
  <c r="C25" i="9" s="1"/>
  <c r="F24" i="9"/>
  <c r="B24" i="9"/>
  <c r="C24" i="9" s="1"/>
  <c r="F23" i="9"/>
  <c r="B23" i="9"/>
  <c r="C23" i="9" s="1"/>
  <c r="F22" i="9"/>
  <c r="B22" i="9"/>
  <c r="C22" i="9" s="1"/>
  <c r="F21" i="9"/>
  <c r="F20" i="9"/>
  <c r="F19" i="9"/>
  <c r="F18" i="9"/>
  <c r="F17" i="9"/>
  <c r="F16" i="9"/>
  <c r="F15" i="9"/>
  <c r="F14" i="9"/>
  <c r="F13" i="9"/>
  <c r="F12" i="9"/>
  <c r="F11" i="9"/>
  <c r="F10" i="9"/>
  <c r="F9" i="9" s="1"/>
  <c r="D9" i="9"/>
  <c r="K7" i="9"/>
  <c r="J4" i="9"/>
  <c r="J3" i="9"/>
  <c r="F3" i="9"/>
  <c r="J2" i="9" s="1"/>
  <c r="F2" i="9"/>
  <c r="J1" i="9" s="1"/>
  <c r="F100" i="8"/>
  <c r="B100" i="8"/>
  <c r="C100" i="8" s="1"/>
  <c r="F99" i="8"/>
  <c r="B99" i="8"/>
  <c r="F98" i="8"/>
  <c r="B98" i="8"/>
  <c r="J98" i="8" s="1"/>
  <c r="K98" i="8" s="1"/>
  <c r="F97" i="8"/>
  <c r="B97" i="8"/>
  <c r="F96" i="8"/>
  <c r="B96" i="8"/>
  <c r="C96" i="8" s="1"/>
  <c r="F95" i="8"/>
  <c r="B95" i="8"/>
  <c r="F94" i="8"/>
  <c r="B94" i="8"/>
  <c r="J94" i="8" s="1"/>
  <c r="K94" i="8" s="1"/>
  <c r="F93" i="8"/>
  <c r="B93" i="8"/>
  <c r="F92" i="8"/>
  <c r="B92" i="8"/>
  <c r="C92" i="8" s="1"/>
  <c r="F91" i="8"/>
  <c r="B91" i="8"/>
  <c r="F90" i="8"/>
  <c r="B90" i="8"/>
  <c r="J90" i="8" s="1"/>
  <c r="K90" i="8" s="1"/>
  <c r="F89" i="8"/>
  <c r="B89" i="8"/>
  <c r="F88" i="8"/>
  <c r="B88" i="8"/>
  <c r="C88" i="8" s="1"/>
  <c r="F87" i="8"/>
  <c r="B87" i="8"/>
  <c r="F86" i="8"/>
  <c r="B86" i="8"/>
  <c r="J86" i="8" s="1"/>
  <c r="K86" i="8" s="1"/>
  <c r="F85" i="8"/>
  <c r="B85" i="8"/>
  <c r="F84" i="8"/>
  <c r="B84" i="8"/>
  <c r="C84" i="8" s="1"/>
  <c r="F83" i="8"/>
  <c r="B83" i="8"/>
  <c r="F82" i="8"/>
  <c r="B82" i="8"/>
  <c r="J82" i="8" s="1"/>
  <c r="K82" i="8" s="1"/>
  <c r="F81" i="8"/>
  <c r="B81" i="8"/>
  <c r="F80" i="8"/>
  <c r="B80" i="8"/>
  <c r="C80" i="8" s="1"/>
  <c r="F79" i="8"/>
  <c r="B79" i="8"/>
  <c r="F78" i="8"/>
  <c r="B78" i="8"/>
  <c r="J78" i="8" s="1"/>
  <c r="K78" i="8" s="1"/>
  <c r="F77" i="8"/>
  <c r="B77" i="8"/>
  <c r="F76" i="8"/>
  <c r="B76" i="8"/>
  <c r="C76" i="8" s="1"/>
  <c r="F75" i="8"/>
  <c r="B75" i="8"/>
  <c r="F74" i="8"/>
  <c r="B74" i="8"/>
  <c r="J74" i="8" s="1"/>
  <c r="K74" i="8" s="1"/>
  <c r="F73" i="8"/>
  <c r="B73" i="8"/>
  <c r="F72" i="8"/>
  <c r="B72" i="8"/>
  <c r="C72" i="8" s="1"/>
  <c r="F71" i="8"/>
  <c r="B71" i="8"/>
  <c r="F70" i="8"/>
  <c r="B70" i="8"/>
  <c r="J70" i="8" s="1"/>
  <c r="K70" i="8" s="1"/>
  <c r="F69" i="8"/>
  <c r="B69" i="8"/>
  <c r="J69" i="8" s="1"/>
  <c r="K69" i="8" s="1"/>
  <c r="F68" i="8"/>
  <c r="B68" i="8"/>
  <c r="C68" i="8" s="1"/>
  <c r="F67" i="8"/>
  <c r="B67" i="8"/>
  <c r="J67" i="8" s="1"/>
  <c r="K67" i="8" s="1"/>
  <c r="F66" i="8"/>
  <c r="B66" i="8"/>
  <c r="J66" i="8" s="1"/>
  <c r="K66" i="8" s="1"/>
  <c r="F65" i="8"/>
  <c r="B65" i="8"/>
  <c r="J65" i="8" s="1"/>
  <c r="K65" i="8" s="1"/>
  <c r="F64" i="8"/>
  <c r="B64" i="8"/>
  <c r="C64" i="8" s="1"/>
  <c r="F63" i="8"/>
  <c r="B63" i="8"/>
  <c r="J63" i="8" s="1"/>
  <c r="K63" i="8" s="1"/>
  <c r="F62" i="8"/>
  <c r="B62" i="8"/>
  <c r="C62" i="8" s="1"/>
  <c r="F61" i="8"/>
  <c r="B61" i="8"/>
  <c r="J61" i="8" s="1"/>
  <c r="K61" i="8" s="1"/>
  <c r="F60" i="8"/>
  <c r="B60" i="8"/>
  <c r="C60" i="8" s="1"/>
  <c r="F59" i="8"/>
  <c r="B59" i="8"/>
  <c r="J59" i="8" s="1"/>
  <c r="K59" i="8" s="1"/>
  <c r="F58" i="8"/>
  <c r="B58" i="8"/>
  <c r="C58" i="8" s="1"/>
  <c r="F57" i="8"/>
  <c r="B57" i="8"/>
  <c r="J57" i="8" s="1"/>
  <c r="K57" i="8" s="1"/>
  <c r="F56" i="8"/>
  <c r="B56" i="8"/>
  <c r="C56" i="8" s="1"/>
  <c r="F55" i="8"/>
  <c r="B55" i="8"/>
  <c r="J55" i="8" s="1"/>
  <c r="K55" i="8" s="1"/>
  <c r="F54" i="8"/>
  <c r="B54" i="8"/>
  <c r="C54" i="8" s="1"/>
  <c r="F53" i="8"/>
  <c r="B53" i="8"/>
  <c r="J53" i="8" s="1"/>
  <c r="K53" i="8" s="1"/>
  <c r="F52" i="8"/>
  <c r="B52" i="8"/>
  <c r="C52" i="8" s="1"/>
  <c r="F51" i="8"/>
  <c r="B51" i="8"/>
  <c r="J51" i="8" s="1"/>
  <c r="K51" i="8" s="1"/>
  <c r="F50" i="8"/>
  <c r="B50" i="8"/>
  <c r="C50" i="8" s="1"/>
  <c r="F49" i="8"/>
  <c r="B49" i="8"/>
  <c r="J49" i="8" s="1"/>
  <c r="K49" i="8" s="1"/>
  <c r="F48" i="8"/>
  <c r="B48" i="8"/>
  <c r="C48" i="8" s="1"/>
  <c r="F47" i="8"/>
  <c r="B47" i="8"/>
  <c r="C47" i="8" s="1"/>
  <c r="F46" i="8"/>
  <c r="B46" i="8"/>
  <c r="C46" i="8" s="1"/>
  <c r="F45" i="8"/>
  <c r="B45" i="8"/>
  <c r="C45" i="8" s="1"/>
  <c r="F44" i="8"/>
  <c r="B44" i="8"/>
  <c r="C44" i="8" s="1"/>
  <c r="F43" i="8"/>
  <c r="B43" i="8"/>
  <c r="C43" i="8" s="1"/>
  <c r="F42" i="8"/>
  <c r="B42" i="8"/>
  <c r="C42" i="8" s="1"/>
  <c r="F41" i="8"/>
  <c r="B41" i="8"/>
  <c r="C41" i="8" s="1"/>
  <c r="F40" i="8"/>
  <c r="B40" i="8"/>
  <c r="C40" i="8" s="1"/>
  <c r="F39" i="8"/>
  <c r="B39" i="8"/>
  <c r="C39" i="8" s="1"/>
  <c r="F38" i="8"/>
  <c r="B38" i="8"/>
  <c r="C38" i="8" s="1"/>
  <c r="F37" i="8"/>
  <c r="B37" i="8"/>
  <c r="C37" i="8" s="1"/>
  <c r="F36" i="8"/>
  <c r="B36" i="8"/>
  <c r="C36" i="8" s="1"/>
  <c r="F35" i="8"/>
  <c r="B35" i="8"/>
  <c r="C35" i="8" s="1"/>
  <c r="F34" i="8"/>
  <c r="B34" i="8"/>
  <c r="C34" i="8" s="1"/>
  <c r="F33" i="8"/>
  <c r="B33" i="8"/>
  <c r="C33" i="8" s="1"/>
  <c r="F32" i="8"/>
  <c r="B32" i="8"/>
  <c r="C32" i="8" s="1"/>
  <c r="F31" i="8"/>
  <c r="B31" i="8"/>
  <c r="C31" i="8" s="1"/>
  <c r="F30" i="8"/>
  <c r="B30" i="8"/>
  <c r="C30" i="8" s="1"/>
  <c r="F29" i="8"/>
  <c r="B29" i="8"/>
  <c r="C29" i="8" s="1"/>
  <c r="F28" i="8"/>
  <c r="B28" i="8"/>
  <c r="C28" i="8" s="1"/>
  <c r="F27" i="8"/>
  <c r="B27" i="8"/>
  <c r="C27" i="8" s="1"/>
  <c r="F26" i="8"/>
  <c r="B26" i="8"/>
  <c r="C26" i="8" s="1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D9" i="8"/>
  <c r="K7" i="8"/>
  <c r="J4" i="8"/>
  <c r="J3" i="8"/>
  <c r="F3" i="8"/>
  <c r="J2" i="8" s="1"/>
  <c r="F2" i="8"/>
  <c r="J1" i="8"/>
  <c r="F100" i="7"/>
  <c r="B100" i="7"/>
  <c r="C100" i="7" s="1"/>
  <c r="F99" i="7"/>
  <c r="B99" i="7"/>
  <c r="F98" i="7"/>
  <c r="B98" i="7"/>
  <c r="J98" i="7" s="1"/>
  <c r="K98" i="7" s="1"/>
  <c r="F97" i="7"/>
  <c r="B97" i="7"/>
  <c r="F96" i="7"/>
  <c r="B96" i="7"/>
  <c r="C96" i="7" s="1"/>
  <c r="F95" i="7"/>
  <c r="B95" i="7"/>
  <c r="F94" i="7"/>
  <c r="B94" i="7"/>
  <c r="J94" i="7" s="1"/>
  <c r="K94" i="7" s="1"/>
  <c r="F93" i="7"/>
  <c r="B93" i="7"/>
  <c r="F92" i="7"/>
  <c r="B92" i="7"/>
  <c r="C92" i="7" s="1"/>
  <c r="F91" i="7"/>
  <c r="B91" i="7"/>
  <c r="F90" i="7"/>
  <c r="B90" i="7"/>
  <c r="J90" i="7" s="1"/>
  <c r="K90" i="7" s="1"/>
  <c r="F89" i="7"/>
  <c r="B89" i="7"/>
  <c r="F88" i="7"/>
  <c r="B88" i="7"/>
  <c r="C88" i="7" s="1"/>
  <c r="F87" i="7"/>
  <c r="B87" i="7"/>
  <c r="F86" i="7"/>
  <c r="B86" i="7"/>
  <c r="J86" i="7" s="1"/>
  <c r="K86" i="7" s="1"/>
  <c r="F85" i="7"/>
  <c r="B85" i="7"/>
  <c r="F84" i="7"/>
  <c r="B84" i="7"/>
  <c r="C84" i="7" s="1"/>
  <c r="F83" i="7"/>
  <c r="B83" i="7"/>
  <c r="F82" i="7"/>
  <c r="B82" i="7"/>
  <c r="J82" i="7" s="1"/>
  <c r="K82" i="7" s="1"/>
  <c r="F81" i="7"/>
  <c r="B81" i="7"/>
  <c r="F80" i="7"/>
  <c r="B80" i="7"/>
  <c r="C80" i="7" s="1"/>
  <c r="F79" i="7"/>
  <c r="B79" i="7"/>
  <c r="F78" i="7"/>
  <c r="B78" i="7"/>
  <c r="J78" i="7" s="1"/>
  <c r="K78" i="7" s="1"/>
  <c r="F77" i="7"/>
  <c r="B77" i="7"/>
  <c r="F76" i="7"/>
  <c r="B76" i="7"/>
  <c r="C76" i="7" s="1"/>
  <c r="F75" i="7"/>
  <c r="B75" i="7"/>
  <c r="F74" i="7"/>
  <c r="B74" i="7"/>
  <c r="J74" i="7" s="1"/>
  <c r="K74" i="7" s="1"/>
  <c r="F73" i="7"/>
  <c r="B73" i="7"/>
  <c r="F72" i="7"/>
  <c r="B72" i="7"/>
  <c r="C72" i="7" s="1"/>
  <c r="F71" i="7"/>
  <c r="B71" i="7"/>
  <c r="J71" i="7" s="1"/>
  <c r="K71" i="7" s="1"/>
  <c r="F70" i="7"/>
  <c r="B70" i="7"/>
  <c r="C70" i="7" s="1"/>
  <c r="F69" i="7"/>
  <c r="B69" i="7"/>
  <c r="C69" i="7" s="1"/>
  <c r="F68" i="7"/>
  <c r="B68" i="7"/>
  <c r="J68" i="7" s="1"/>
  <c r="K68" i="7" s="1"/>
  <c r="F67" i="7"/>
  <c r="B67" i="7"/>
  <c r="J67" i="7" s="1"/>
  <c r="K67" i="7" s="1"/>
  <c r="F66" i="7"/>
  <c r="B66" i="7"/>
  <c r="C66" i="7" s="1"/>
  <c r="F65" i="7"/>
  <c r="B65" i="7"/>
  <c r="J65" i="7" s="1"/>
  <c r="K65" i="7" s="1"/>
  <c r="F64" i="7"/>
  <c r="B64" i="7"/>
  <c r="C64" i="7" s="1"/>
  <c r="F63" i="7"/>
  <c r="B63" i="7"/>
  <c r="C63" i="7" s="1"/>
  <c r="F62" i="7"/>
  <c r="B62" i="7"/>
  <c r="C62" i="7" s="1"/>
  <c r="F61" i="7"/>
  <c r="B61" i="7"/>
  <c r="C61" i="7" s="1"/>
  <c r="F60" i="7"/>
  <c r="B60" i="7"/>
  <c r="C60" i="7" s="1"/>
  <c r="F59" i="7"/>
  <c r="B59" i="7"/>
  <c r="J59" i="7" s="1"/>
  <c r="K59" i="7" s="1"/>
  <c r="F58" i="7"/>
  <c r="B58" i="7"/>
  <c r="C58" i="7" s="1"/>
  <c r="F57" i="7"/>
  <c r="B57" i="7"/>
  <c r="C57" i="7" s="1"/>
  <c r="F56" i="7"/>
  <c r="B56" i="7"/>
  <c r="C56" i="7" s="1"/>
  <c r="F55" i="7"/>
  <c r="B55" i="7"/>
  <c r="C55" i="7" s="1"/>
  <c r="F54" i="7"/>
  <c r="B54" i="7"/>
  <c r="C54" i="7" s="1"/>
  <c r="F53" i="7"/>
  <c r="B53" i="7"/>
  <c r="J53" i="7" s="1"/>
  <c r="K53" i="7" s="1"/>
  <c r="F52" i="7"/>
  <c r="B52" i="7"/>
  <c r="C52" i="7" s="1"/>
  <c r="F51" i="7"/>
  <c r="B51" i="7"/>
  <c r="J51" i="7" s="1"/>
  <c r="K51" i="7" s="1"/>
  <c r="F50" i="7"/>
  <c r="B50" i="7"/>
  <c r="C50" i="7" s="1"/>
  <c r="F49" i="7"/>
  <c r="B49" i="7"/>
  <c r="J49" i="7" s="1"/>
  <c r="K49" i="7" s="1"/>
  <c r="F48" i="7"/>
  <c r="B48" i="7"/>
  <c r="C48" i="7" s="1"/>
  <c r="F47" i="7"/>
  <c r="B47" i="7"/>
  <c r="C47" i="7" s="1"/>
  <c r="F46" i="7"/>
  <c r="B46" i="7"/>
  <c r="C46" i="7" s="1"/>
  <c r="F45" i="7"/>
  <c r="B45" i="7"/>
  <c r="C45" i="7" s="1"/>
  <c r="F44" i="7"/>
  <c r="B44" i="7"/>
  <c r="C44" i="7" s="1"/>
  <c r="F43" i="7"/>
  <c r="B43" i="7"/>
  <c r="J43" i="7" s="1"/>
  <c r="K43" i="7" s="1"/>
  <c r="F42" i="7"/>
  <c r="B42" i="7"/>
  <c r="C42" i="7" s="1"/>
  <c r="F41" i="7"/>
  <c r="B41" i="7"/>
  <c r="C41" i="7" s="1"/>
  <c r="F40" i="7"/>
  <c r="B40" i="7"/>
  <c r="C40" i="7" s="1"/>
  <c r="F39" i="7"/>
  <c r="B39" i="7"/>
  <c r="C39" i="7" s="1"/>
  <c r="F38" i="7"/>
  <c r="B38" i="7"/>
  <c r="C38" i="7" s="1"/>
  <c r="F37" i="7"/>
  <c r="B37" i="7"/>
  <c r="C37" i="7" s="1"/>
  <c r="F36" i="7"/>
  <c r="B36" i="7"/>
  <c r="C36" i="7" s="1"/>
  <c r="F35" i="7"/>
  <c r="B35" i="7"/>
  <c r="J35" i="7" s="1"/>
  <c r="K35" i="7" s="1"/>
  <c r="F34" i="7"/>
  <c r="B34" i="7"/>
  <c r="C34" i="7" s="1"/>
  <c r="F33" i="7"/>
  <c r="B33" i="7"/>
  <c r="J33" i="7" s="1"/>
  <c r="K33" i="7" s="1"/>
  <c r="F32" i="7"/>
  <c r="B32" i="7"/>
  <c r="C32" i="7" s="1"/>
  <c r="F31" i="7"/>
  <c r="B31" i="7"/>
  <c r="C31" i="7" s="1"/>
  <c r="F30" i="7"/>
  <c r="B30" i="7"/>
  <c r="C30" i="7" s="1"/>
  <c r="F29" i="7"/>
  <c r="B29" i="7"/>
  <c r="C29" i="7" s="1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D9" i="7"/>
  <c r="K7" i="7"/>
  <c r="J4" i="7"/>
  <c r="J3" i="7"/>
  <c r="F3" i="7"/>
  <c r="J2" i="7" s="1"/>
  <c r="F2" i="7"/>
  <c r="J1" i="7" s="1"/>
  <c r="F100" i="6"/>
  <c r="B100" i="6"/>
  <c r="J100" i="6" s="1"/>
  <c r="K100" i="6" s="1"/>
  <c r="F99" i="6"/>
  <c r="B99" i="6"/>
  <c r="C99" i="6" s="1"/>
  <c r="F98" i="6"/>
  <c r="B98" i="6"/>
  <c r="J98" i="6" s="1"/>
  <c r="K98" i="6" s="1"/>
  <c r="F97" i="6"/>
  <c r="B97" i="6"/>
  <c r="J97" i="6" s="1"/>
  <c r="K97" i="6" s="1"/>
  <c r="F96" i="6"/>
  <c r="B96" i="6"/>
  <c r="C96" i="6" s="1"/>
  <c r="F95" i="6"/>
  <c r="B95" i="6"/>
  <c r="C95" i="6" s="1"/>
  <c r="F94" i="6"/>
  <c r="B94" i="6"/>
  <c r="J94" i="6" s="1"/>
  <c r="K94" i="6" s="1"/>
  <c r="F93" i="6"/>
  <c r="B93" i="6"/>
  <c r="J93" i="6" s="1"/>
  <c r="K93" i="6" s="1"/>
  <c r="F92" i="6"/>
  <c r="B92" i="6"/>
  <c r="J92" i="6" s="1"/>
  <c r="K92" i="6" s="1"/>
  <c r="F91" i="6"/>
  <c r="B91" i="6"/>
  <c r="C91" i="6" s="1"/>
  <c r="F90" i="6"/>
  <c r="B90" i="6"/>
  <c r="C90" i="6" s="1"/>
  <c r="F89" i="6"/>
  <c r="B89" i="6"/>
  <c r="J89" i="6" s="1"/>
  <c r="K89" i="6" s="1"/>
  <c r="F88" i="6"/>
  <c r="B88" i="6"/>
  <c r="C88" i="6" s="1"/>
  <c r="F87" i="6"/>
  <c r="B87" i="6"/>
  <c r="C87" i="6" s="1"/>
  <c r="F86" i="6"/>
  <c r="B86" i="6"/>
  <c r="C86" i="6" s="1"/>
  <c r="F85" i="6"/>
  <c r="B85" i="6"/>
  <c r="J85" i="6" s="1"/>
  <c r="K85" i="6" s="1"/>
  <c r="F84" i="6"/>
  <c r="B84" i="6"/>
  <c r="C84" i="6" s="1"/>
  <c r="F83" i="6"/>
  <c r="B83" i="6"/>
  <c r="J83" i="6" s="1"/>
  <c r="K83" i="6" s="1"/>
  <c r="F82" i="6"/>
  <c r="B82" i="6"/>
  <c r="C82" i="6" s="1"/>
  <c r="F81" i="6"/>
  <c r="B81" i="6"/>
  <c r="C81" i="6" s="1"/>
  <c r="F80" i="6"/>
  <c r="B80" i="6"/>
  <c r="C80" i="6" s="1"/>
  <c r="F79" i="6"/>
  <c r="B79" i="6"/>
  <c r="J79" i="6" s="1"/>
  <c r="K79" i="6" s="1"/>
  <c r="F78" i="6"/>
  <c r="B78" i="6"/>
  <c r="C78" i="6" s="1"/>
  <c r="F77" i="6"/>
  <c r="B77" i="6"/>
  <c r="C77" i="6" s="1"/>
  <c r="F76" i="6"/>
  <c r="B76" i="6"/>
  <c r="C76" i="6" s="1"/>
  <c r="F75" i="6"/>
  <c r="B75" i="6"/>
  <c r="J75" i="6" s="1"/>
  <c r="K75" i="6" s="1"/>
  <c r="F74" i="6"/>
  <c r="B74" i="6"/>
  <c r="C74" i="6" s="1"/>
  <c r="F73" i="6"/>
  <c r="B73" i="6"/>
  <c r="C73" i="6" s="1"/>
  <c r="F72" i="6"/>
  <c r="B72" i="6"/>
  <c r="C72" i="6" s="1"/>
  <c r="F71" i="6"/>
  <c r="B71" i="6"/>
  <c r="J71" i="6" s="1"/>
  <c r="K71" i="6" s="1"/>
  <c r="F70" i="6"/>
  <c r="B70" i="6"/>
  <c r="C70" i="6" s="1"/>
  <c r="F69" i="6"/>
  <c r="B69" i="6"/>
  <c r="C69" i="6" s="1"/>
  <c r="F68" i="6"/>
  <c r="B68" i="6"/>
  <c r="C68" i="6" s="1"/>
  <c r="F67" i="6"/>
  <c r="B67" i="6"/>
  <c r="J67" i="6" s="1"/>
  <c r="K67" i="6" s="1"/>
  <c r="F66" i="6"/>
  <c r="B66" i="6"/>
  <c r="C66" i="6" s="1"/>
  <c r="F65" i="6"/>
  <c r="B65" i="6"/>
  <c r="C65" i="6" s="1"/>
  <c r="F64" i="6"/>
  <c r="B64" i="6"/>
  <c r="C64" i="6" s="1"/>
  <c r="F63" i="6"/>
  <c r="B63" i="6"/>
  <c r="C63" i="6" s="1"/>
  <c r="F62" i="6"/>
  <c r="B62" i="6"/>
  <c r="C62" i="6" s="1"/>
  <c r="F61" i="6"/>
  <c r="B61" i="6"/>
  <c r="C61" i="6" s="1"/>
  <c r="F60" i="6"/>
  <c r="B60" i="6"/>
  <c r="C60" i="6" s="1"/>
  <c r="F59" i="6"/>
  <c r="B59" i="6"/>
  <c r="C59" i="6" s="1"/>
  <c r="F58" i="6"/>
  <c r="B58" i="6"/>
  <c r="C58" i="6" s="1"/>
  <c r="F57" i="6"/>
  <c r="B57" i="6"/>
  <c r="C57" i="6" s="1"/>
  <c r="F56" i="6"/>
  <c r="B56" i="6"/>
  <c r="C56" i="6" s="1"/>
  <c r="F55" i="6"/>
  <c r="B55" i="6"/>
  <c r="C55" i="6" s="1"/>
  <c r="F54" i="6"/>
  <c r="B54" i="6"/>
  <c r="C54" i="6" s="1"/>
  <c r="F53" i="6"/>
  <c r="B53" i="6"/>
  <c r="C53" i="6" s="1"/>
  <c r="F52" i="6"/>
  <c r="B52" i="6"/>
  <c r="C52" i="6" s="1"/>
  <c r="F51" i="6"/>
  <c r="B51" i="6"/>
  <c r="C51" i="6" s="1"/>
  <c r="F50" i="6"/>
  <c r="B50" i="6"/>
  <c r="C50" i="6" s="1"/>
  <c r="F49" i="6"/>
  <c r="B49" i="6"/>
  <c r="C49" i="6" s="1"/>
  <c r="F48" i="6"/>
  <c r="B48" i="6"/>
  <c r="C48" i="6" s="1"/>
  <c r="F47" i="6"/>
  <c r="B47" i="6"/>
  <c r="C47" i="6" s="1"/>
  <c r="F46" i="6"/>
  <c r="B46" i="6"/>
  <c r="C46" i="6" s="1"/>
  <c r="F45" i="6"/>
  <c r="B45" i="6"/>
  <c r="C45" i="6" s="1"/>
  <c r="F44" i="6"/>
  <c r="B44" i="6"/>
  <c r="C44" i="6" s="1"/>
  <c r="F43" i="6"/>
  <c r="B43" i="6"/>
  <c r="C43" i="6" s="1"/>
  <c r="F42" i="6"/>
  <c r="B42" i="6"/>
  <c r="C42" i="6" s="1"/>
  <c r="F41" i="6"/>
  <c r="B41" i="6"/>
  <c r="C41" i="6" s="1"/>
  <c r="F40" i="6"/>
  <c r="B40" i="6"/>
  <c r="C40" i="6" s="1"/>
  <c r="F39" i="6"/>
  <c r="B39" i="6"/>
  <c r="C39" i="6" s="1"/>
  <c r="F38" i="6"/>
  <c r="B38" i="6"/>
  <c r="C38" i="6" s="1"/>
  <c r="F37" i="6"/>
  <c r="B37" i="6"/>
  <c r="C37" i="6" s="1"/>
  <c r="F36" i="6"/>
  <c r="B36" i="6"/>
  <c r="C36" i="6" s="1"/>
  <c r="F35" i="6"/>
  <c r="B35" i="6"/>
  <c r="C35" i="6" s="1"/>
  <c r="F34" i="6"/>
  <c r="B34" i="6"/>
  <c r="C34" i="6" s="1"/>
  <c r="F33" i="6"/>
  <c r="B33" i="6"/>
  <c r="C33" i="6" s="1"/>
  <c r="F32" i="6"/>
  <c r="B32" i="6"/>
  <c r="C32" i="6" s="1"/>
  <c r="F31" i="6"/>
  <c r="B31" i="6"/>
  <c r="C31" i="6" s="1"/>
  <c r="F30" i="6"/>
  <c r="B30" i="6"/>
  <c r="C30" i="6" s="1"/>
  <c r="F29" i="6"/>
  <c r="B29" i="6"/>
  <c r="C29" i="6" s="1"/>
  <c r="F28" i="6"/>
  <c r="B28" i="6"/>
  <c r="C28" i="6" s="1"/>
  <c r="F27" i="6"/>
  <c r="B27" i="6"/>
  <c r="C27" i="6" s="1"/>
  <c r="F26" i="6"/>
  <c r="B26" i="6"/>
  <c r="C26" i="6" s="1"/>
  <c r="F25" i="6"/>
  <c r="B25" i="6"/>
  <c r="C25" i="6" s="1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D9" i="6"/>
  <c r="K7" i="6"/>
  <c r="J4" i="6"/>
  <c r="J3" i="6"/>
  <c r="F3" i="6"/>
  <c r="J2" i="6" s="1"/>
  <c r="F2" i="6"/>
  <c r="J1" i="6" s="1"/>
  <c r="F100" i="5"/>
  <c r="B100" i="5"/>
  <c r="J100" i="5" s="1"/>
  <c r="K100" i="5" s="1"/>
  <c r="F99" i="5"/>
  <c r="B99" i="5"/>
  <c r="C99" i="5" s="1"/>
  <c r="F98" i="5"/>
  <c r="B98" i="5"/>
  <c r="C98" i="5" s="1"/>
  <c r="F97" i="5"/>
  <c r="B97" i="5"/>
  <c r="J97" i="5" s="1"/>
  <c r="K97" i="5" s="1"/>
  <c r="F96" i="5"/>
  <c r="B96" i="5"/>
  <c r="J96" i="5" s="1"/>
  <c r="K96" i="5" s="1"/>
  <c r="F95" i="5"/>
  <c r="B95" i="5"/>
  <c r="C95" i="5" s="1"/>
  <c r="F94" i="5"/>
  <c r="B94" i="5"/>
  <c r="C94" i="5" s="1"/>
  <c r="F93" i="5"/>
  <c r="B93" i="5"/>
  <c r="J93" i="5" s="1"/>
  <c r="K93" i="5" s="1"/>
  <c r="F92" i="5"/>
  <c r="B92" i="5"/>
  <c r="J92" i="5" s="1"/>
  <c r="K92" i="5" s="1"/>
  <c r="F91" i="5"/>
  <c r="B91" i="5"/>
  <c r="C91" i="5" s="1"/>
  <c r="F90" i="5"/>
  <c r="B90" i="5"/>
  <c r="C90" i="5" s="1"/>
  <c r="F89" i="5"/>
  <c r="B89" i="5"/>
  <c r="J89" i="5" s="1"/>
  <c r="K89" i="5" s="1"/>
  <c r="F88" i="5"/>
  <c r="B88" i="5"/>
  <c r="J88" i="5" s="1"/>
  <c r="K88" i="5" s="1"/>
  <c r="F87" i="5"/>
  <c r="B87" i="5"/>
  <c r="C87" i="5" s="1"/>
  <c r="F86" i="5"/>
  <c r="B86" i="5"/>
  <c r="C86" i="5" s="1"/>
  <c r="F85" i="5"/>
  <c r="B85" i="5"/>
  <c r="J85" i="5" s="1"/>
  <c r="K85" i="5" s="1"/>
  <c r="F84" i="5"/>
  <c r="B84" i="5"/>
  <c r="J84" i="5" s="1"/>
  <c r="K84" i="5" s="1"/>
  <c r="F83" i="5"/>
  <c r="B83" i="5"/>
  <c r="C83" i="5" s="1"/>
  <c r="F82" i="5"/>
  <c r="B82" i="5"/>
  <c r="C82" i="5" s="1"/>
  <c r="F81" i="5"/>
  <c r="B81" i="5"/>
  <c r="J81" i="5" s="1"/>
  <c r="K81" i="5" s="1"/>
  <c r="F80" i="5"/>
  <c r="B80" i="5"/>
  <c r="J80" i="5" s="1"/>
  <c r="K80" i="5" s="1"/>
  <c r="F79" i="5"/>
  <c r="B79" i="5"/>
  <c r="C79" i="5" s="1"/>
  <c r="F78" i="5"/>
  <c r="B78" i="5"/>
  <c r="C78" i="5" s="1"/>
  <c r="F77" i="5"/>
  <c r="B77" i="5"/>
  <c r="J77" i="5" s="1"/>
  <c r="K77" i="5" s="1"/>
  <c r="F76" i="5"/>
  <c r="B76" i="5"/>
  <c r="J76" i="5" s="1"/>
  <c r="K76" i="5" s="1"/>
  <c r="F75" i="5"/>
  <c r="B75" i="5"/>
  <c r="C75" i="5" s="1"/>
  <c r="F74" i="5"/>
  <c r="B74" i="5"/>
  <c r="C74" i="5" s="1"/>
  <c r="F73" i="5"/>
  <c r="B73" i="5"/>
  <c r="J73" i="5" s="1"/>
  <c r="K73" i="5" s="1"/>
  <c r="F72" i="5"/>
  <c r="B72" i="5"/>
  <c r="J72" i="5" s="1"/>
  <c r="K72" i="5" s="1"/>
  <c r="F71" i="5"/>
  <c r="B71" i="5"/>
  <c r="C71" i="5" s="1"/>
  <c r="F70" i="5"/>
  <c r="B70" i="5"/>
  <c r="C70" i="5" s="1"/>
  <c r="F69" i="5"/>
  <c r="B69" i="5"/>
  <c r="J69" i="5" s="1"/>
  <c r="K69" i="5" s="1"/>
  <c r="F68" i="5"/>
  <c r="B68" i="5"/>
  <c r="J68" i="5" s="1"/>
  <c r="K68" i="5" s="1"/>
  <c r="F67" i="5"/>
  <c r="B67" i="5"/>
  <c r="C67" i="5" s="1"/>
  <c r="F66" i="5"/>
  <c r="B66" i="5"/>
  <c r="C66" i="5" s="1"/>
  <c r="F65" i="5"/>
  <c r="B65" i="5"/>
  <c r="C65" i="5" s="1"/>
  <c r="F64" i="5"/>
  <c r="B64" i="5"/>
  <c r="C64" i="5" s="1"/>
  <c r="F63" i="5"/>
  <c r="B63" i="5"/>
  <c r="C63" i="5" s="1"/>
  <c r="F62" i="5"/>
  <c r="B62" i="5"/>
  <c r="C62" i="5" s="1"/>
  <c r="F61" i="5"/>
  <c r="B61" i="5"/>
  <c r="C61" i="5" s="1"/>
  <c r="F60" i="5"/>
  <c r="B60" i="5"/>
  <c r="C60" i="5" s="1"/>
  <c r="F59" i="5"/>
  <c r="B59" i="5"/>
  <c r="C59" i="5" s="1"/>
  <c r="F58" i="5"/>
  <c r="B58" i="5"/>
  <c r="C58" i="5" s="1"/>
  <c r="F57" i="5"/>
  <c r="B57" i="5"/>
  <c r="C57" i="5" s="1"/>
  <c r="F56" i="5"/>
  <c r="B56" i="5"/>
  <c r="C56" i="5" s="1"/>
  <c r="F55" i="5"/>
  <c r="B55" i="5"/>
  <c r="C55" i="5" s="1"/>
  <c r="F54" i="5"/>
  <c r="B54" i="5"/>
  <c r="C54" i="5" s="1"/>
  <c r="F53" i="5"/>
  <c r="B53" i="5"/>
  <c r="C53" i="5" s="1"/>
  <c r="F52" i="5"/>
  <c r="B52" i="5"/>
  <c r="C52" i="5" s="1"/>
  <c r="F51" i="5"/>
  <c r="B51" i="5"/>
  <c r="C51" i="5" s="1"/>
  <c r="F50" i="5"/>
  <c r="B50" i="5"/>
  <c r="C50" i="5" s="1"/>
  <c r="F49" i="5"/>
  <c r="B49" i="5"/>
  <c r="C49" i="5" s="1"/>
  <c r="F48" i="5"/>
  <c r="B48" i="5"/>
  <c r="C48" i="5" s="1"/>
  <c r="F47" i="5"/>
  <c r="B47" i="5"/>
  <c r="C47" i="5" s="1"/>
  <c r="F46" i="5"/>
  <c r="B46" i="5"/>
  <c r="C46" i="5" s="1"/>
  <c r="F45" i="5"/>
  <c r="B45" i="5"/>
  <c r="C45" i="5" s="1"/>
  <c r="F44" i="5"/>
  <c r="B44" i="5"/>
  <c r="C44" i="5" s="1"/>
  <c r="F43" i="5"/>
  <c r="B43" i="5"/>
  <c r="C43" i="5" s="1"/>
  <c r="F42" i="5"/>
  <c r="B42" i="5"/>
  <c r="C42" i="5" s="1"/>
  <c r="F41" i="5"/>
  <c r="B41" i="5"/>
  <c r="C41" i="5" s="1"/>
  <c r="F40" i="5"/>
  <c r="B40" i="5"/>
  <c r="C40" i="5" s="1"/>
  <c r="F39" i="5"/>
  <c r="B39" i="5"/>
  <c r="C39" i="5" s="1"/>
  <c r="F38" i="5"/>
  <c r="B38" i="5"/>
  <c r="C38" i="5" s="1"/>
  <c r="F37" i="5"/>
  <c r="B37" i="5"/>
  <c r="C37" i="5" s="1"/>
  <c r="F36" i="5"/>
  <c r="B36" i="5"/>
  <c r="C36" i="5" s="1"/>
  <c r="F35" i="5"/>
  <c r="B35" i="5"/>
  <c r="C35" i="5" s="1"/>
  <c r="F34" i="5"/>
  <c r="B34" i="5"/>
  <c r="C34" i="5" s="1"/>
  <c r="F33" i="5"/>
  <c r="B33" i="5"/>
  <c r="C33" i="5" s="1"/>
  <c r="F32" i="5"/>
  <c r="B32" i="5"/>
  <c r="C32" i="5" s="1"/>
  <c r="F31" i="5"/>
  <c r="B31" i="5"/>
  <c r="C31" i="5" s="1"/>
  <c r="F30" i="5"/>
  <c r="B30" i="5"/>
  <c r="C30" i="5" s="1"/>
  <c r="F29" i="5"/>
  <c r="B29" i="5"/>
  <c r="C29" i="5" s="1"/>
  <c r="F28" i="5"/>
  <c r="B28" i="5"/>
  <c r="C28" i="5" s="1"/>
  <c r="F27" i="5"/>
  <c r="F37" i="36" s="1"/>
  <c r="F26" i="5"/>
  <c r="F36" i="36" s="1"/>
  <c r="F25" i="5"/>
  <c r="F35" i="36" s="1"/>
  <c r="F24" i="5"/>
  <c r="F34" i="36" s="1"/>
  <c r="F23" i="5"/>
  <c r="F33" i="36" s="1"/>
  <c r="F22" i="5"/>
  <c r="F32" i="36" s="1"/>
  <c r="F21" i="5"/>
  <c r="F31" i="36" s="1"/>
  <c r="F20" i="5"/>
  <c r="F30" i="36" s="1"/>
  <c r="F19" i="5"/>
  <c r="F29" i="36" s="1"/>
  <c r="F18" i="5"/>
  <c r="F28" i="36" s="1"/>
  <c r="F17" i="5"/>
  <c r="F27" i="36" s="1"/>
  <c r="F16" i="5"/>
  <c r="F26" i="36" s="1"/>
  <c r="F15" i="5"/>
  <c r="F25" i="36" s="1"/>
  <c r="F14" i="5"/>
  <c r="F24" i="36" s="1"/>
  <c r="F13" i="5"/>
  <c r="F23" i="36" s="1"/>
  <c r="F12" i="5"/>
  <c r="F22" i="36" s="1"/>
  <c r="F11" i="5"/>
  <c r="F21" i="36" s="1"/>
  <c r="F10" i="5"/>
  <c r="F20" i="36" s="1"/>
  <c r="D9" i="5"/>
  <c r="K7" i="5"/>
  <c r="J4" i="5"/>
  <c r="J3" i="5"/>
  <c r="F3" i="5"/>
  <c r="J2" i="5" s="1"/>
  <c r="F2" i="5"/>
  <c r="J1" i="5" s="1"/>
  <c r="F100" i="4"/>
  <c r="B100" i="4"/>
  <c r="C100" i="4" s="1"/>
  <c r="F99" i="4"/>
  <c r="B99" i="4"/>
  <c r="J99" i="4" s="1"/>
  <c r="K99" i="4" s="1"/>
  <c r="F98" i="4"/>
  <c r="B98" i="4"/>
  <c r="C98" i="4" s="1"/>
  <c r="F97" i="4"/>
  <c r="B97" i="4"/>
  <c r="C97" i="4" s="1"/>
  <c r="F96" i="4"/>
  <c r="B96" i="4"/>
  <c r="J96" i="4" s="1"/>
  <c r="K96" i="4" s="1"/>
  <c r="F95" i="4"/>
  <c r="B95" i="4"/>
  <c r="J95" i="4" s="1"/>
  <c r="K95" i="4" s="1"/>
  <c r="F94" i="4"/>
  <c r="B94" i="4"/>
  <c r="C94" i="4" s="1"/>
  <c r="F93" i="4"/>
  <c r="B93" i="4"/>
  <c r="C93" i="4" s="1"/>
  <c r="F92" i="4"/>
  <c r="B92" i="4"/>
  <c r="C92" i="4" s="1"/>
  <c r="F91" i="4"/>
  <c r="B91" i="4"/>
  <c r="J91" i="4" s="1"/>
  <c r="K91" i="4" s="1"/>
  <c r="F90" i="4"/>
  <c r="B90" i="4"/>
  <c r="C90" i="4" s="1"/>
  <c r="F89" i="4"/>
  <c r="B89" i="4"/>
  <c r="C89" i="4" s="1"/>
  <c r="F88" i="4"/>
  <c r="B88" i="4"/>
  <c r="J88" i="4" s="1"/>
  <c r="K88" i="4" s="1"/>
  <c r="F87" i="4"/>
  <c r="B87" i="4"/>
  <c r="J87" i="4" s="1"/>
  <c r="K87" i="4" s="1"/>
  <c r="F86" i="4"/>
  <c r="B86" i="4"/>
  <c r="C86" i="4" s="1"/>
  <c r="F85" i="4"/>
  <c r="B85" i="4"/>
  <c r="C85" i="4" s="1"/>
  <c r="F84" i="4"/>
  <c r="B84" i="4"/>
  <c r="C84" i="4" s="1"/>
  <c r="F83" i="4"/>
  <c r="B83" i="4"/>
  <c r="J83" i="4" s="1"/>
  <c r="K83" i="4" s="1"/>
  <c r="F82" i="4"/>
  <c r="B82" i="4"/>
  <c r="C82" i="4" s="1"/>
  <c r="F81" i="4"/>
  <c r="B81" i="4"/>
  <c r="C81" i="4" s="1"/>
  <c r="F80" i="4"/>
  <c r="B80" i="4"/>
  <c r="C80" i="4" s="1"/>
  <c r="F79" i="4"/>
  <c r="B79" i="4"/>
  <c r="J79" i="4" s="1"/>
  <c r="K79" i="4" s="1"/>
  <c r="F78" i="4"/>
  <c r="B78" i="4"/>
  <c r="C78" i="4" s="1"/>
  <c r="F77" i="4"/>
  <c r="B77" i="4"/>
  <c r="C77" i="4" s="1"/>
  <c r="F76" i="4"/>
  <c r="B76" i="4"/>
  <c r="C76" i="4" s="1"/>
  <c r="F75" i="4"/>
  <c r="B75" i="4"/>
  <c r="J75" i="4" s="1"/>
  <c r="K75" i="4" s="1"/>
  <c r="F74" i="4"/>
  <c r="B74" i="4"/>
  <c r="C74" i="4" s="1"/>
  <c r="F73" i="4"/>
  <c r="B73" i="4"/>
  <c r="C73" i="4" s="1"/>
  <c r="F72" i="4"/>
  <c r="B72" i="4"/>
  <c r="C72" i="4" s="1"/>
  <c r="F71" i="4"/>
  <c r="B71" i="4"/>
  <c r="J71" i="4" s="1"/>
  <c r="K71" i="4" s="1"/>
  <c r="F70" i="4"/>
  <c r="B70" i="4"/>
  <c r="C70" i="4" s="1"/>
  <c r="F69" i="4"/>
  <c r="B69" i="4"/>
  <c r="C69" i="4" s="1"/>
  <c r="F68" i="4"/>
  <c r="B68" i="4"/>
  <c r="C68" i="4" s="1"/>
  <c r="F67" i="4"/>
  <c r="B67" i="4"/>
  <c r="J67" i="4" s="1"/>
  <c r="K67" i="4" s="1"/>
  <c r="F66" i="4"/>
  <c r="B66" i="4"/>
  <c r="C66" i="4" s="1"/>
  <c r="F65" i="4"/>
  <c r="B65" i="4"/>
  <c r="C65" i="4" s="1"/>
  <c r="F64" i="4"/>
  <c r="B64" i="4"/>
  <c r="C64" i="4" s="1"/>
  <c r="F63" i="4"/>
  <c r="B63" i="4"/>
  <c r="C63" i="4" s="1"/>
  <c r="F62" i="4"/>
  <c r="B62" i="4"/>
  <c r="C62" i="4" s="1"/>
  <c r="F61" i="4"/>
  <c r="B61" i="4"/>
  <c r="C61" i="4" s="1"/>
  <c r="F60" i="4"/>
  <c r="B60" i="4"/>
  <c r="C60" i="4" s="1"/>
  <c r="F59" i="4"/>
  <c r="B59" i="4"/>
  <c r="C59" i="4" s="1"/>
  <c r="F58" i="4"/>
  <c r="B58" i="4"/>
  <c r="C58" i="4" s="1"/>
  <c r="F57" i="4"/>
  <c r="B57" i="4"/>
  <c r="C57" i="4" s="1"/>
  <c r="F56" i="4"/>
  <c r="B56" i="4"/>
  <c r="C56" i="4" s="1"/>
  <c r="F55" i="4"/>
  <c r="B55" i="4"/>
  <c r="C55" i="4" s="1"/>
  <c r="F54" i="4"/>
  <c r="B54" i="4"/>
  <c r="C54" i="4" s="1"/>
  <c r="F53" i="4"/>
  <c r="B53" i="4"/>
  <c r="C53" i="4" s="1"/>
  <c r="F52" i="4"/>
  <c r="B52" i="4"/>
  <c r="C52" i="4" s="1"/>
  <c r="F51" i="4"/>
  <c r="B51" i="4"/>
  <c r="C51" i="4" s="1"/>
  <c r="F50" i="4"/>
  <c r="B50" i="4"/>
  <c r="C50" i="4" s="1"/>
  <c r="F49" i="4"/>
  <c r="B49" i="4"/>
  <c r="C49" i="4" s="1"/>
  <c r="F48" i="4"/>
  <c r="B48" i="4"/>
  <c r="C48" i="4" s="1"/>
  <c r="F47" i="4"/>
  <c r="B47" i="4"/>
  <c r="C47" i="4" s="1"/>
  <c r="F46" i="4"/>
  <c r="B46" i="4"/>
  <c r="C46" i="4" s="1"/>
  <c r="F45" i="4"/>
  <c r="B45" i="4"/>
  <c r="C45" i="4" s="1"/>
  <c r="F44" i="4"/>
  <c r="B44" i="4"/>
  <c r="C44" i="4" s="1"/>
  <c r="F43" i="4"/>
  <c r="B43" i="4"/>
  <c r="C43" i="4" s="1"/>
  <c r="F42" i="4"/>
  <c r="B42" i="4"/>
  <c r="C42" i="4" s="1"/>
  <c r="F41" i="4"/>
  <c r="B41" i="4"/>
  <c r="C41" i="4" s="1"/>
  <c r="F40" i="4"/>
  <c r="B40" i="4"/>
  <c r="C40" i="4" s="1"/>
  <c r="F39" i="4"/>
  <c r="B39" i="4"/>
  <c r="C39" i="4" s="1"/>
  <c r="F38" i="4"/>
  <c r="B38" i="4"/>
  <c r="C38" i="4" s="1"/>
  <c r="F37" i="4"/>
  <c r="B37" i="4"/>
  <c r="C37" i="4" s="1"/>
  <c r="F36" i="4"/>
  <c r="B36" i="4"/>
  <c r="C36" i="4" s="1"/>
  <c r="F35" i="4"/>
  <c r="B35" i="4"/>
  <c r="C35" i="4" s="1"/>
  <c r="F34" i="4"/>
  <c r="B34" i="4"/>
  <c r="C34" i="4" s="1"/>
  <c r="F33" i="4"/>
  <c r="B33" i="4"/>
  <c r="C33" i="4" s="1"/>
  <c r="F32" i="4"/>
  <c r="B32" i="4"/>
  <c r="C32" i="4" s="1"/>
  <c r="F31" i="4"/>
  <c r="B31" i="4"/>
  <c r="C31" i="4" s="1"/>
  <c r="F30" i="4"/>
  <c r="B30" i="4"/>
  <c r="C30" i="4" s="1"/>
  <c r="F29" i="4"/>
  <c r="B29" i="4"/>
  <c r="C29" i="4" s="1"/>
  <c r="F28" i="4"/>
  <c r="B28" i="4"/>
  <c r="C28" i="4" s="1"/>
  <c r="F27" i="4"/>
  <c r="B27" i="4"/>
  <c r="C27" i="4" s="1"/>
  <c r="F26" i="4"/>
  <c r="B26" i="4"/>
  <c r="C26" i="4" s="1"/>
  <c r="F25" i="4"/>
  <c r="B25" i="4"/>
  <c r="C25" i="4" s="1"/>
  <c r="F24" i="4"/>
  <c r="B24" i="4"/>
  <c r="C24" i="4" s="1"/>
  <c r="F23" i="4"/>
  <c r="B23" i="4"/>
  <c r="C23" i="4" s="1"/>
  <c r="F22" i="4"/>
  <c r="B22" i="4"/>
  <c r="C22" i="4" s="1"/>
  <c r="F21" i="4"/>
  <c r="B21" i="4"/>
  <c r="C21" i="4" s="1"/>
  <c r="F20" i="4"/>
  <c r="B20" i="4"/>
  <c r="C20" i="4" s="1"/>
  <c r="F19" i="4"/>
  <c r="B19" i="4"/>
  <c r="C19" i="4" s="1"/>
  <c r="F18" i="4"/>
  <c r="B18" i="4"/>
  <c r="C18" i="4" s="1"/>
  <c r="F17" i="4"/>
  <c r="B17" i="4"/>
  <c r="C17" i="4" s="1"/>
  <c r="F16" i="4"/>
  <c r="B16" i="4"/>
  <c r="C16" i="4" s="1"/>
  <c r="F15" i="4"/>
  <c r="B15" i="4"/>
  <c r="C15" i="4" s="1"/>
  <c r="F14" i="4"/>
  <c r="B14" i="4"/>
  <c r="C14" i="4" s="1"/>
  <c r="F13" i="4"/>
  <c r="B13" i="4"/>
  <c r="C13" i="4" s="1"/>
  <c r="F12" i="4"/>
  <c r="B12" i="4"/>
  <c r="C12" i="4" s="1"/>
  <c r="F11" i="4"/>
  <c r="B11" i="4"/>
  <c r="C11" i="4" s="1"/>
  <c r="F10" i="4"/>
  <c r="D9" i="4"/>
  <c r="K7" i="4"/>
  <c r="J4" i="4"/>
  <c r="J3" i="4"/>
  <c r="F3" i="4"/>
  <c r="J2" i="4" s="1"/>
  <c r="F2" i="4"/>
  <c r="J1" i="4" s="1"/>
  <c r="E2" i="4"/>
  <c r="H65" i="4" s="1"/>
  <c r="F100" i="3"/>
  <c r="B100" i="3"/>
  <c r="C100" i="3" s="1"/>
  <c r="F99" i="3"/>
  <c r="B99" i="3"/>
  <c r="C99" i="3" s="1"/>
  <c r="F98" i="3"/>
  <c r="B98" i="3"/>
  <c r="J98" i="3" s="1"/>
  <c r="K98" i="3" s="1"/>
  <c r="F97" i="3"/>
  <c r="B97" i="3"/>
  <c r="J97" i="3" s="1"/>
  <c r="K97" i="3" s="1"/>
  <c r="F96" i="3"/>
  <c r="B96" i="3"/>
  <c r="C96" i="3" s="1"/>
  <c r="F95" i="3"/>
  <c r="B95" i="3"/>
  <c r="C95" i="3" s="1"/>
  <c r="F94" i="3"/>
  <c r="B94" i="3"/>
  <c r="C94" i="3" s="1"/>
  <c r="F93" i="3"/>
  <c r="B93" i="3"/>
  <c r="J93" i="3" s="1"/>
  <c r="K93" i="3" s="1"/>
  <c r="F92" i="3"/>
  <c r="B92" i="3"/>
  <c r="C92" i="3" s="1"/>
  <c r="F91" i="3"/>
  <c r="B91" i="3"/>
  <c r="C91" i="3" s="1"/>
  <c r="F90" i="3"/>
  <c r="B90" i="3"/>
  <c r="J90" i="3" s="1"/>
  <c r="K90" i="3" s="1"/>
  <c r="F89" i="3"/>
  <c r="B89" i="3"/>
  <c r="J89" i="3" s="1"/>
  <c r="K89" i="3" s="1"/>
  <c r="F88" i="3"/>
  <c r="B88" i="3"/>
  <c r="C88" i="3" s="1"/>
  <c r="F87" i="3"/>
  <c r="B87" i="3"/>
  <c r="C87" i="3" s="1"/>
  <c r="F86" i="3"/>
  <c r="B86" i="3"/>
  <c r="C86" i="3" s="1"/>
  <c r="F85" i="3"/>
  <c r="B85" i="3"/>
  <c r="J85" i="3" s="1"/>
  <c r="K85" i="3" s="1"/>
  <c r="F84" i="3"/>
  <c r="B84" i="3"/>
  <c r="C84" i="3" s="1"/>
  <c r="F83" i="3"/>
  <c r="B83" i="3"/>
  <c r="C83" i="3" s="1"/>
  <c r="F82" i="3"/>
  <c r="B82" i="3"/>
  <c r="C82" i="3" s="1"/>
  <c r="F81" i="3"/>
  <c r="B81" i="3"/>
  <c r="J81" i="3" s="1"/>
  <c r="K81" i="3" s="1"/>
  <c r="F80" i="3"/>
  <c r="B80" i="3"/>
  <c r="C80" i="3" s="1"/>
  <c r="F79" i="3"/>
  <c r="B79" i="3"/>
  <c r="C79" i="3" s="1"/>
  <c r="F78" i="3"/>
  <c r="B78" i="3"/>
  <c r="C78" i="3" s="1"/>
  <c r="F77" i="3"/>
  <c r="B77" i="3"/>
  <c r="J77" i="3" s="1"/>
  <c r="K77" i="3" s="1"/>
  <c r="F76" i="3"/>
  <c r="B76" i="3"/>
  <c r="C76" i="3" s="1"/>
  <c r="F75" i="3"/>
  <c r="B75" i="3"/>
  <c r="C75" i="3" s="1"/>
  <c r="F74" i="3"/>
  <c r="B74" i="3"/>
  <c r="C74" i="3" s="1"/>
  <c r="F73" i="3"/>
  <c r="B73" i="3"/>
  <c r="J73" i="3" s="1"/>
  <c r="K73" i="3" s="1"/>
  <c r="F72" i="3"/>
  <c r="B72" i="3"/>
  <c r="C72" i="3" s="1"/>
  <c r="F71" i="3"/>
  <c r="B71" i="3"/>
  <c r="C71" i="3" s="1"/>
  <c r="F70" i="3"/>
  <c r="B70" i="3"/>
  <c r="C70" i="3" s="1"/>
  <c r="F69" i="3"/>
  <c r="B69" i="3"/>
  <c r="J69" i="3" s="1"/>
  <c r="K69" i="3" s="1"/>
  <c r="F68" i="3"/>
  <c r="B68" i="3"/>
  <c r="C68" i="3" s="1"/>
  <c r="F67" i="3"/>
  <c r="B67" i="3"/>
  <c r="C67" i="3" s="1"/>
  <c r="H66" i="3"/>
  <c r="F66" i="3"/>
  <c r="B66" i="3"/>
  <c r="C66" i="3" s="1"/>
  <c r="H65" i="3"/>
  <c r="F65" i="3"/>
  <c r="B65" i="3"/>
  <c r="C65" i="3" s="1"/>
  <c r="H64" i="3"/>
  <c r="F64" i="3"/>
  <c r="B64" i="3"/>
  <c r="C64" i="3" s="1"/>
  <c r="H63" i="3"/>
  <c r="F63" i="3"/>
  <c r="B63" i="3"/>
  <c r="C63" i="3" s="1"/>
  <c r="H62" i="3"/>
  <c r="F62" i="3"/>
  <c r="B62" i="3"/>
  <c r="C62" i="3" s="1"/>
  <c r="H61" i="3"/>
  <c r="F61" i="3"/>
  <c r="B61" i="3"/>
  <c r="C61" i="3" s="1"/>
  <c r="H60" i="3"/>
  <c r="F60" i="3"/>
  <c r="B60" i="3"/>
  <c r="C60" i="3" s="1"/>
  <c r="H59" i="3"/>
  <c r="F59" i="3"/>
  <c r="B59" i="3"/>
  <c r="C59" i="3" s="1"/>
  <c r="H58" i="3"/>
  <c r="F58" i="3"/>
  <c r="B58" i="3"/>
  <c r="C58" i="3" s="1"/>
  <c r="H57" i="3"/>
  <c r="F57" i="3"/>
  <c r="B57" i="3"/>
  <c r="C57" i="3" s="1"/>
  <c r="H56" i="3"/>
  <c r="F56" i="3"/>
  <c r="B56" i="3"/>
  <c r="C56" i="3" s="1"/>
  <c r="H55" i="3"/>
  <c r="F55" i="3"/>
  <c r="B55" i="3"/>
  <c r="C55" i="3" s="1"/>
  <c r="H54" i="3"/>
  <c r="F54" i="3"/>
  <c r="B54" i="3"/>
  <c r="C54" i="3" s="1"/>
  <c r="H53" i="3"/>
  <c r="F53" i="3"/>
  <c r="B53" i="3"/>
  <c r="C53" i="3" s="1"/>
  <c r="H52" i="3"/>
  <c r="F52" i="3"/>
  <c r="B52" i="3"/>
  <c r="C52" i="3" s="1"/>
  <c r="H51" i="3"/>
  <c r="F51" i="3"/>
  <c r="B51" i="3"/>
  <c r="C51" i="3" s="1"/>
  <c r="H50" i="3"/>
  <c r="F50" i="3"/>
  <c r="B50" i="3"/>
  <c r="C50" i="3" s="1"/>
  <c r="H49" i="3"/>
  <c r="F49" i="3"/>
  <c r="B49" i="3"/>
  <c r="C49" i="3" s="1"/>
  <c r="H48" i="3"/>
  <c r="F48" i="3"/>
  <c r="B48" i="3"/>
  <c r="C48" i="3" s="1"/>
  <c r="H47" i="3"/>
  <c r="F47" i="3"/>
  <c r="B47" i="3"/>
  <c r="C47" i="3" s="1"/>
  <c r="H46" i="3"/>
  <c r="F46" i="3"/>
  <c r="B46" i="3"/>
  <c r="C46" i="3" s="1"/>
  <c r="H45" i="3"/>
  <c r="F45" i="3"/>
  <c r="B45" i="3"/>
  <c r="C45" i="3" s="1"/>
  <c r="H44" i="3"/>
  <c r="F44" i="3"/>
  <c r="B44" i="3"/>
  <c r="C44" i="3" s="1"/>
  <c r="H43" i="3"/>
  <c r="F43" i="3"/>
  <c r="B43" i="3"/>
  <c r="C43" i="3" s="1"/>
  <c r="H42" i="3"/>
  <c r="F42" i="3"/>
  <c r="B42" i="3"/>
  <c r="C42" i="3" s="1"/>
  <c r="H41" i="3"/>
  <c r="F41" i="3"/>
  <c r="B41" i="3"/>
  <c r="C41" i="3" s="1"/>
  <c r="H40" i="3"/>
  <c r="F40" i="3"/>
  <c r="B40" i="3"/>
  <c r="C40" i="3" s="1"/>
  <c r="H39" i="3"/>
  <c r="F39" i="3"/>
  <c r="B39" i="3"/>
  <c r="C39" i="3" s="1"/>
  <c r="H38" i="3"/>
  <c r="F38" i="3"/>
  <c r="B38" i="3"/>
  <c r="C38" i="3" s="1"/>
  <c r="H37" i="3"/>
  <c r="F37" i="3"/>
  <c r="B37" i="3"/>
  <c r="C37" i="3" s="1"/>
  <c r="H36" i="3"/>
  <c r="F36" i="3"/>
  <c r="B36" i="3"/>
  <c r="C36" i="3" s="1"/>
  <c r="H35" i="3"/>
  <c r="F35" i="3"/>
  <c r="B35" i="3"/>
  <c r="C35" i="3" s="1"/>
  <c r="H34" i="3"/>
  <c r="F34" i="3"/>
  <c r="B34" i="3"/>
  <c r="C34" i="3" s="1"/>
  <c r="H33" i="3"/>
  <c r="F33" i="3"/>
  <c r="B33" i="3"/>
  <c r="C33" i="3" s="1"/>
  <c r="H32" i="3"/>
  <c r="F32" i="3"/>
  <c r="B32" i="3"/>
  <c r="C32" i="3" s="1"/>
  <c r="H31" i="3"/>
  <c r="F31" i="3"/>
  <c r="B31" i="3"/>
  <c r="C31" i="3" s="1"/>
  <c r="H30" i="3"/>
  <c r="F30" i="3"/>
  <c r="B30" i="3"/>
  <c r="C30" i="3" s="1"/>
  <c r="H29" i="3"/>
  <c r="F29" i="3"/>
  <c r="B29" i="3"/>
  <c r="C29" i="3" s="1"/>
  <c r="H28" i="3"/>
  <c r="F28" i="3"/>
  <c r="B28" i="3"/>
  <c r="C28" i="3" s="1"/>
  <c r="H27" i="3"/>
  <c r="F27" i="3"/>
  <c r="B27" i="3"/>
  <c r="C27" i="3" s="1"/>
  <c r="H26" i="3"/>
  <c r="F26" i="3"/>
  <c r="B26" i="3"/>
  <c r="C26" i="3" s="1"/>
  <c r="H25" i="3"/>
  <c r="F25" i="3"/>
  <c r="B25" i="3"/>
  <c r="C25" i="3" s="1"/>
  <c r="H24" i="3"/>
  <c r="F24" i="3"/>
  <c r="B24" i="3"/>
  <c r="C24" i="3" s="1"/>
  <c r="H23" i="3"/>
  <c r="F23" i="3"/>
  <c r="B23" i="3"/>
  <c r="C23" i="3" s="1"/>
  <c r="H22" i="3"/>
  <c r="F22" i="3"/>
  <c r="B22" i="3"/>
  <c r="C22" i="3" s="1"/>
  <c r="H21" i="3"/>
  <c r="G3" i="3" s="1"/>
  <c r="F21" i="3"/>
  <c r="B21" i="3"/>
  <c r="C21" i="3" s="1"/>
  <c r="H20" i="3"/>
  <c r="F20" i="3"/>
  <c r="B20" i="3"/>
  <c r="C20" i="3" s="1"/>
  <c r="H19" i="3"/>
  <c r="F19" i="3"/>
  <c r="B19" i="3"/>
  <c r="C19" i="3" s="1"/>
  <c r="H18" i="3"/>
  <c r="H18" i="36" s="1"/>
  <c r="F18" i="3"/>
  <c r="F18" i="36" s="1"/>
  <c r="H17" i="3"/>
  <c r="H17" i="36" s="1"/>
  <c r="F17" i="3"/>
  <c r="F17" i="36" s="1"/>
  <c r="H16" i="3"/>
  <c r="H16" i="36" s="1"/>
  <c r="F16" i="3"/>
  <c r="F16" i="36" s="1"/>
  <c r="H15" i="3"/>
  <c r="H15" i="36" s="1"/>
  <c r="F15" i="3"/>
  <c r="F15" i="36" s="1"/>
  <c r="H14" i="3"/>
  <c r="H14" i="36" s="1"/>
  <c r="F14" i="3"/>
  <c r="F14" i="36" s="1"/>
  <c r="H13" i="3"/>
  <c r="H13" i="36" s="1"/>
  <c r="F13" i="3"/>
  <c r="F13" i="36" s="1"/>
  <c r="H12" i="3"/>
  <c r="H12" i="36" s="1"/>
  <c r="F12" i="3"/>
  <c r="F12" i="36" s="1"/>
  <c r="H11" i="3"/>
  <c r="H11" i="36" s="1"/>
  <c r="F11" i="3"/>
  <c r="F11" i="36" s="1"/>
  <c r="H10" i="3"/>
  <c r="H10" i="36" s="1"/>
  <c r="F10" i="3"/>
  <c r="F9" i="3" s="1"/>
  <c r="K8" i="3" s="1"/>
  <c r="K9" i="3" s="1"/>
  <c r="D9" i="3"/>
  <c r="K5" i="3"/>
  <c r="K5" i="4" s="1"/>
  <c r="K4" i="3"/>
  <c r="L4" i="3" s="1"/>
  <c r="J4" i="3"/>
  <c r="J3" i="3"/>
  <c r="K3" i="3" s="1"/>
  <c r="J2" i="3"/>
  <c r="K2" i="3" s="1"/>
  <c r="J1" i="3"/>
  <c r="G1052" i="1"/>
  <c r="F1052" i="1"/>
  <c r="G1051" i="1"/>
  <c r="F1051" i="1"/>
  <c r="G1050" i="1"/>
  <c r="F1050" i="1"/>
  <c r="B21" i="8" s="1"/>
  <c r="G1049" i="1"/>
  <c r="F1049" i="1"/>
  <c r="G1048" i="1"/>
  <c r="F1048" i="1"/>
  <c r="G1047" i="1"/>
  <c r="F1047" i="1"/>
  <c r="G1046" i="1"/>
  <c r="F1046" i="1"/>
  <c r="B15" i="16" s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B17" i="30" s="1"/>
  <c r="G1017" i="1"/>
  <c r="F1017" i="1"/>
  <c r="G1016" i="1"/>
  <c r="F1016" i="1"/>
  <c r="B17" i="28" s="1"/>
  <c r="G1015" i="1"/>
  <c r="F1015" i="1"/>
  <c r="G1014" i="1"/>
  <c r="F1014" i="1"/>
  <c r="G1013" i="1"/>
  <c r="F1013" i="1"/>
  <c r="B32" i="32" s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B11" i="14" s="1"/>
  <c r="G944" i="1"/>
  <c r="F944" i="1"/>
  <c r="G943" i="1"/>
  <c r="F943" i="1"/>
  <c r="G942" i="1"/>
  <c r="F942" i="1"/>
  <c r="B12" i="33" s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B16" i="26" s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B26" i="28" s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B16" i="9" s="1"/>
  <c r="G901" i="1"/>
  <c r="F901" i="1"/>
  <c r="G900" i="1"/>
  <c r="F900" i="1"/>
  <c r="G899" i="1"/>
  <c r="F899" i="1"/>
  <c r="G898" i="1"/>
  <c r="F898" i="1"/>
  <c r="B18" i="11" s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B15" i="33" s="1"/>
  <c r="G885" i="1"/>
  <c r="F885" i="1"/>
  <c r="G884" i="1"/>
  <c r="F884" i="1"/>
  <c r="G883" i="1"/>
  <c r="F883" i="1"/>
  <c r="G882" i="1"/>
  <c r="F882" i="1"/>
  <c r="G881" i="1"/>
  <c r="F881" i="1"/>
  <c r="B18" i="6" s="1"/>
  <c r="G880" i="1"/>
  <c r="F880" i="1"/>
  <c r="B33" i="14" s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B17" i="11" s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B11" i="29" s="1"/>
  <c r="G853" i="1"/>
  <c r="F853" i="1"/>
  <c r="B16" i="5" s="1"/>
  <c r="B26" i="36" s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B13" i="7" s="1"/>
  <c r="G834" i="1"/>
  <c r="F834" i="1"/>
  <c r="G833" i="1"/>
  <c r="F833" i="1"/>
  <c r="G832" i="1"/>
  <c r="F832" i="1"/>
  <c r="B13" i="25" s="1"/>
  <c r="G831" i="1"/>
  <c r="F831" i="1"/>
  <c r="B13" i="33" s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B13" i="20" s="1"/>
  <c r="G823" i="1"/>
  <c r="F823" i="1"/>
  <c r="G822" i="1"/>
  <c r="F822" i="1"/>
  <c r="G821" i="1"/>
  <c r="F821" i="1"/>
  <c r="G820" i="1"/>
  <c r="F820" i="1"/>
  <c r="G819" i="1"/>
  <c r="F819" i="1"/>
  <c r="G818" i="1"/>
  <c r="F818" i="1"/>
  <c r="B21" i="7" s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B15" i="7" s="1"/>
  <c r="G804" i="1"/>
  <c r="F804" i="1"/>
  <c r="G803" i="1"/>
  <c r="F803" i="1"/>
  <c r="B21" i="23" s="1"/>
  <c r="G802" i="1"/>
  <c r="F802" i="1"/>
  <c r="B11" i="26" s="1"/>
  <c r="G801" i="1"/>
  <c r="F801" i="1"/>
  <c r="G800" i="1"/>
  <c r="F800" i="1"/>
  <c r="B13" i="8" s="1"/>
  <c r="G799" i="1"/>
  <c r="F799" i="1"/>
  <c r="B32" i="28" s="1"/>
  <c r="G798" i="1"/>
  <c r="F798" i="1"/>
  <c r="G797" i="1"/>
  <c r="F797" i="1"/>
  <c r="B15" i="21" s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B25" i="12" s="1"/>
  <c r="G784" i="1"/>
  <c r="F784" i="1"/>
  <c r="G783" i="1"/>
  <c r="F783" i="1"/>
  <c r="G782" i="1"/>
  <c r="F782" i="1"/>
  <c r="B28" i="32" s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B25" i="7" s="1"/>
  <c r="G762" i="1"/>
  <c r="F762" i="1"/>
  <c r="G761" i="1"/>
  <c r="F761" i="1"/>
  <c r="B19" i="30" s="1"/>
  <c r="G760" i="1"/>
  <c r="F760" i="1"/>
  <c r="G759" i="1"/>
  <c r="F759" i="1"/>
  <c r="G758" i="1"/>
  <c r="F758" i="1"/>
  <c r="B19" i="19" s="1"/>
  <c r="G757" i="1"/>
  <c r="F757" i="1"/>
  <c r="G756" i="1"/>
  <c r="F756" i="1"/>
  <c r="G755" i="1"/>
  <c r="F755" i="1"/>
  <c r="B34" i="20" s="1"/>
  <c r="G754" i="1"/>
  <c r="F754" i="1"/>
  <c r="B22" i="18" s="1"/>
  <c r="G753" i="1"/>
  <c r="F753" i="1"/>
  <c r="B21" i="11" s="1"/>
  <c r="G752" i="1"/>
  <c r="F752" i="1"/>
  <c r="B15" i="28" s="1"/>
  <c r="G751" i="1"/>
  <c r="F751" i="1"/>
  <c r="G750" i="1"/>
  <c r="F750" i="1"/>
  <c r="G749" i="1"/>
  <c r="F749" i="1"/>
  <c r="B25" i="14" s="1"/>
  <c r="G748" i="1"/>
  <c r="F748" i="1"/>
  <c r="G747" i="1"/>
  <c r="F747" i="1"/>
  <c r="G746" i="1"/>
  <c r="F746" i="1"/>
  <c r="G745" i="1"/>
  <c r="F745" i="1"/>
  <c r="B11" i="9" s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B24" i="23" s="1"/>
  <c r="G729" i="1"/>
  <c r="F729" i="1"/>
  <c r="G728" i="1"/>
  <c r="F728" i="1"/>
  <c r="G727" i="1"/>
  <c r="F727" i="1"/>
  <c r="G726" i="1"/>
  <c r="F726" i="1"/>
  <c r="G725" i="1"/>
  <c r="F725" i="1"/>
  <c r="B19" i="15" s="1"/>
  <c r="G724" i="1"/>
  <c r="F724" i="1"/>
  <c r="G723" i="1"/>
  <c r="F723" i="1"/>
  <c r="B27" i="26" s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B37" i="28" s="1"/>
  <c r="G711" i="1"/>
  <c r="F711" i="1"/>
  <c r="B25" i="25" s="1"/>
  <c r="G710" i="1"/>
  <c r="F710" i="1"/>
  <c r="B20" i="8" s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B15" i="18" s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B16" i="13" s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B16" i="20" s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B23" i="13" s="1"/>
  <c r="G674" i="1"/>
  <c r="F674" i="1"/>
  <c r="B11" i="13" s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B18" i="27" s="1"/>
  <c r="G653" i="1"/>
  <c r="F653" i="1"/>
  <c r="G652" i="1"/>
  <c r="F652" i="1"/>
  <c r="G651" i="1"/>
  <c r="F651" i="1"/>
  <c r="G650" i="1"/>
  <c r="F650" i="1"/>
  <c r="G649" i="1"/>
  <c r="F649" i="1"/>
  <c r="B20" i="27" s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B18" i="3" s="1"/>
  <c r="B18" i="36" s="1"/>
  <c r="G641" i="1"/>
  <c r="F641" i="1"/>
  <c r="G640" i="1"/>
  <c r="F640" i="1"/>
  <c r="G639" i="1"/>
  <c r="F639" i="1"/>
  <c r="B29" i="32" s="1"/>
  <c r="G638" i="1"/>
  <c r="F638" i="1"/>
  <c r="G637" i="1"/>
  <c r="F637" i="1"/>
  <c r="B14" i="14" s="1"/>
  <c r="G636" i="1"/>
  <c r="F636" i="1"/>
  <c r="B16" i="29" s="1"/>
  <c r="G635" i="1"/>
  <c r="F635" i="1"/>
  <c r="B15" i="29" s="1"/>
  <c r="G634" i="1"/>
  <c r="F634" i="1"/>
  <c r="B14" i="22" s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B15" i="19" s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B20" i="18" s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B28" i="12" s="1"/>
  <c r="G602" i="1"/>
  <c r="F602" i="1"/>
  <c r="B17" i="27" s="1"/>
  <c r="G601" i="1"/>
  <c r="F601" i="1"/>
  <c r="B20" i="21" s="1"/>
  <c r="G600" i="1"/>
  <c r="F600" i="1"/>
  <c r="B17" i="12" s="1"/>
  <c r="G599" i="1"/>
  <c r="F599" i="1"/>
  <c r="G598" i="1"/>
  <c r="F598" i="1"/>
  <c r="B14" i="29" s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B13" i="22" s="1"/>
  <c r="G585" i="1"/>
  <c r="F585" i="1"/>
  <c r="B21" i="9" s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B14" i="20" s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B36" i="28" s="1"/>
  <c r="G547" i="1"/>
  <c r="F547" i="1"/>
  <c r="G546" i="1"/>
  <c r="F546" i="1"/>
  <c r="G545" i="1"/>
  <c r="F545" i="1"/>
  <c r="G544" i="1"/>
  <c r="F544" i="1"/>
  <c r="G543" i="1"/>
  <c r="F543" i="1"/>
  <c r="G542" i="1"/>
  <c r="F542" i="1"/>
  <c r="B20" i="14" s="1"/>
  <c r="G541" i="1"/>
  <c r="F541" i="1"/>
  <c r="G540" i="1"/>
  <c r="F540" i="1"/>
  <c r="G539" i="1"/>
  <c r="F539" i="1"/>
  <c r="B12" i="15" s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B19" i="18" s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B12" i="22" s="1"/>
  <c r="G517" i="1"/>
  <c r="F517" i="1"/>
  <c r="B27" i="7" s="1"/>
  <c r="G516" i="1"/>
  <c r="F516" i="1"/>
  <c r="G515" i="1"/>
  <c r="F515" i="1"/>
  <c r="B18" i="20" s="1"/>
  <c r="G514" i="1"/>
  <c r="F514" i="1"/>
  <c r="B23" i="7" s="1"/>
  <c r="G513" i="1"/>
  <c r="F513" i="1"/>
  <c r="B14" i="12" s="1"/>
  <c r="G512" i="1"/>
  <c r="F512" i="1"/>
  <c r="G511" i="1"/>
  <c r="F511" i="1"/>
  <c r="G510" i="1"/>
  <c r="F510" i="1"/>
  <c r="G509" i="1"/>
  <c r="F509" i="1"/>
  <c r="B19" i="21" s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B21" i="16" s="1"/>
  <c r="G495" i="1"/>
  <c r="F495" i="1"/>
  <c r="G494" i="1"/>
  <c r="F494" i="1"/>
  <c r="G493" i="1"/>
  <c r="F493" i="1"/>
  <c r="G492" i="1"/>
  <c r="F492" i="1"/>
  <c r="G491" i="1"/>
  <c r="F491" i="1"/>
  <c r="G490" i="1"/>
  <c r="F490" i="1"/>
  <c r="B13" i="15" s="1"/>
  <c r="G489" i="1"/>
  <c r="F489" i="1"/>
  <c r="G488" i="1"/>
  <c r="F488" i="1"/>
  <c r="B20" i="16" s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B16" i="11" s="1"/>
  <c r="G475" i="1"/>
  <c r="F475" i="1"/>
  <c r="B18" i="25" s="1"/>
  <c r="G474" i="1"/>
  <c r="F474" i="1"/>
  <c r="G473" i="1"/>
  <c r="F473" i="1"/>
  <c r="B15" i="22" s="1"/>
  <c r="G472" i="1"/>
  <c r="F472" i="1"/>
  <c r="B21" i="18" s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B14" i="25" s="1"/>
  <c r="G460" i="1"/>
  <c r="F460" i="1"/>
  <c r="G459" i="1"/>
  <c r="F459" i="1"/>
  <c r="B20" i="9" s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B19" i="23" s="1"/>
  <c r="G405" i="1"/>
  <c r="F405" i="1"/>
  <c r="G404" i="1"/>
  <c r="F404" i="1"/>
  <c r="G403" i="1"/>
  <c r="F403" i="1"/>
  <c r="G402" i="1"/>
  <c r="F402" i="1"/>
  <c r="G401" i="1"/>
  <c r="F401" i="1"/>
  <c r="G400" i="1"/>
  <c r="F400" i="1"/>
  <c r="B18" i="30" s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B10" i="25" s="1"/>
  <c r="G392" i="1"/>
  <c r="F392" i="1"/>
  <c r="G391" i="1"/>
  <c r="F391" i="1"/>
  <c r="G390" i="1"/>
  <c r="F390" i="1"/>
  <c r="G389" i="1"/>
  <c r="F389" i="1"/>
  <c r="B23" i="15" s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B26" i="25" s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B15" i="25" s="1"/>
  <c r="G364" i="1"/>
  <c r="F364" i="1"/>
  <c r="G363" i="1"/>
  <c r="F363" i="1"/>
  <c r="G362" i="1"/>
  <c r="F362" i="1"/>
  <c r="B19" i="12" s="1"/>
  <c r="G361" i="1"/>
  <c r="F361" i="1"/>
  <c r="B26" i="20" s="1"/>
  <c r="G360" i="1"/>
  <c r="F360" i="1"/>
  <c r="G359" i="1"/>
  <c r="F359" i="1"/>
  <c r="G358" i="1"/>
  <c r="F358" i="1"/>
  <c r="B14" i="15" s="1"/>
  <c r="G357" i="1"/>
  <c r="F357" i="1"/>
  <c r="G356" i="1"/>
  <c r="F356" i="1"/>
  <c r="G355" i="1"/>
  <c r="F355" i="1"/>
  <c r="B18" i="21" s="1"/>
  <c r="G354" i="1"/>
  <c r="F354" i="1"/>
  <c r="B22" i="20" s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B24" i="18" s="1"/>
  <c r="G340" i="1"/>
  <c r="F340" i="1"/>
  <c r="B12" i="11" s="1"/>
  <c r="G339" i="1"/>
  <c r="F339" i="1"/>
  <c r="B28" i="18" s="1"/>
  <c r="G338" i="1"/>
  <c r="F338" i="1"/>
  <c r="G337" i="1"/>
  <c r="F337" i="1"/>
  <c r="G336" i="1"/>
  <c r="F336" i="1"/>
  <c r="B37" i="11" s="1"/>
  <c r="G335" i="1"/>
  <c r="F335" i="1"/>
  <c r="G334" i="1"/>
  <c r="F334" i="1"/>
  <c r="G333" i="1"/>
  <c r="F333" i="1"/>
  <c r="B20" i="15" s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B18" i="14" s="1"/>
  <c r="G324" i="1"/>
  <c r="F324" i="1"/>
  <c r="G323" i="1"/>
  <c r="F323" i="1"/>
  <c r="G322" i="1"/>
  <c r="F322" i="1"/>
  <c r="B12" i="3" s="1"/>
  <c r="B12" i="36" s="1"/>
  <c r="G321" i="1"/>
  <c r="F321" i="1"/>
  <c r="G320" i="1"/>
  <c r="F320" i="1"/>
  <c r="G319" i="1"/>
  <c r="F319" i="1"/>
  <c r="G318" i="1"/>
  <c r="F318" i="1"/>
  <c r="B23" i="23" s="1"/>
  <c r="G317" i="1"/>
  <c r="F317" i="1"/>
  <c r="G316" i="1"/>
  <c r="F316" i="1"/>
  <c r="G315" i="1"/>
  <c r="F315" i="1"/>
  <c r="B31" i="20" s="1"/>
  <c r="G314" i="1"/>
  <c r="F314" i="1"/>
  <c r="G313" i="1"/>
  <c r="F313" i="1"/>
  <c r="G312" i="1"/>
  <c r="F312" i="1"/>
  <c r="G311" i="1"/>
  <c r="F311" i="1"/>
  <c r="G310" i="1"/>
  <c r="F310" i="1"/>
  <c r="G309" i="1"/>
  <c r="F309" i="1"/>
  <c r="B13" i="16" s="1"/>
  <c r="G308" i="1"/>
  <c r="F308" i="1"/>
  <c r="B18" i="19" s="1"/>
  <c r="G307" i="1"/>
  <c r="F307" i="1"/>
  <c r="G306" i="1"/>
  <c r="F306" i="1"/>
  <c r="B20" i="12" s="1"/>
  <c r="G305" i="1"/>
  <c r="F305" i="1"/>
  <c r="B21" i="6" s="1"/>
  <c r="G304" i="1"/>
  <c r="F304" i="1"/>
  <c r="G303" i="1"/>
  <c r="F303" i="1"/>
  <c r="G302" i="1"/>
  <c r="F302" i="1"/>
  <c r="G301" i="1"/>
  <c r="F301" i="1"/>
  <c r="G300" i="1"/>
  <c r="F300" i="1"/>
  <c r="G299" i="1"/>
  <c r="F299" i="1"/>
  <c r="B22" i="28" s="1"/>
  <c r="G298" i="1"/>
  <c r="F298" i="1"/>
  <c r="G297" i="1"/>
  <c r="F297" i="1"/>
  <c r="B32" i="11" s="1"/>
  <c r="G296" i="1"/>
  <c r="F296" i="1"/>
  <c r="G295" i="1"/>
  <c r="F295" i="1"/>
  <c r="G294" i="1"/>
  <c r="F294" i="1"/>
  <c r="B12" i="21" s="1"/>
  <c r="G293" i="1"/>
  <c r="F293" i="1"/>
  <c r="G292" i="1"/>
  <c r="F292" i="1"/>
  <c r="G291" i="1"/>
  <c r="F291" i="1"/>
  <c r="G290" i="1"/>
  <c r="F290" i="1"/>
  <c r="G289" i="1"/>
  <c r="F289" i="1"/>
  <c r="B21" i="12" s="1"/>
  <c r="G288" i="1"/>
  <c r="F288" i="1"/>
  <c r="B17" i="16" s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B16" i="30" s="1"/>
  <c r="G241" i="1"/>
  <c r="F241" i="1"/>
  <c r="B19" i="7" s="1"/>
  <c r="G240" i="1"/>
  <c r="F240" i="1"/>
  <c r="G239" i="1"/>
  <c r="F239" i="1"/>
  <c r="G238" i="1"/>
  <c r="F238" i="1"/>
  <c r="G237" i="1"/>
  <c r="F237" i="1"/>
  <c r="G236" i="1"/>
  <c r="F236" i="1"/>
  <c r="B26" i="32" s="1"/>
  <c r="G235" i="1"/>
  <c r="F235" i="1"/>
  <c r="B16" i="6" s="1"/>
  <c r="G234" i="1"/>
  <c r="F234" i="1"/>
  <c r="G233" i="1"/>
  <c r="F233" i="1"/>
  <c r="B17" i="5" s="1"/>
  <c r="B27" i="36" s="1"/>
  <c r="G232" i="1"/>
  <c r="F232" i="1"/>
  <c r="G231" i="1"/>
  <c r="F231" i="1"/>
  <c r="G230" i="1"/>
  <c r="F230" i="1"/>
  <c r="B14" i="21" s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B29" i="33" s="1"/>
  <c r="G221" i="1"/>
  <c r="F221" i="1"/>
  <c r="B23" i="20" s="1"/>
  <c r="G220" i="1"/>
  <c r="F220" i="1"/>
  <c r="B26" i="11" s="1"/>
  <c r="G219" i="1"/>
  <c r="F219" i="1"/>
  <c r="G218" i="1"/>
  <c r="F218" i="1"/>
  <c r="G217" i="1"/>
  <c r="F217" i="1"/>
  <c r="G216" i="1"/>
  <c r="F216" i="1"/>
  <c r="B15" i="30" s="1"/>
  <c r="G215" i="1"/>
  <c r="F215" i="1"/>
  <c r="G214" i="1"/>
  <c r="F214" i="1"/>
  <c r="G213" i="1"/>
  <c r="F213" i="1"/>
  <c r="G212" i="1"/>
  <c r="F212" i="1"/>
  <c r="G211" i="1"/>
  <c r="F211" i="1"/>
  <c r="G210" i="1"/>
  <c r="F210" i="1"/>
  <c r="B25" i="21" s="1"/>
  <c r="G209" i="1"/>
  <c r="F209" i="1"/>
  <c r="B23" i="5" s="1"/>
  <c r="B33" i="36" s="1"/>
  <c r="G208" i="1"/>
  <c r="F208" i="1"/>
  <c r="G207" i="1"/>
  <c r="F207" i="1"/>
  <c r="G206" i="1"/>
  <c r="F206" i="1"/>
  <c r="B23" i="28" s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B28" i="25" s="1"/>
  <c r="G194" i="1"/>
  <c r="F194" i="1"/>
  <c r="G193" i="1"/>
  <c r="F193" i="1"/>
  <c r="B12" i="20" s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B10" i="3" s="1"/>
  <c r="B10" i="36" s="1"/>
  <c r="N10" i="36" s="1"/>
  <c r="O10" i="36" s="1"/>
  <c r="G168" i="1"/>
  <c r="F168" i="1"/>
  <c r="B24" i="26" s="1"/>
  <c r="G167" i="1"/>
  <c r="F167" i="1"/>
  <c r="G166" i="1"/>
  <c r="F166" i="1"/>
  <c r="G165" i="1"/>
  <c r="F165" i="1"/>
  <c r="G164" i="1"/>
  <c r="F164" i="1"/>
  <c r="G163" i="1"/>
  <c r="F163" i="1"/>
  <c r="B23" i="12" s="1"/>
  <c r="G162" i="1"/>
  <c r="F162" i="1"/>
  <c r="G161" i="1"/>
  <c r="F161" i="1"/>
  <c r="G160" i="1"/>
  <c r="F160" i="1"/>
  <c r="B15" i="14" s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B11" i="6" s="1"/>
  <c r="G147" i="1"/>
  <c r="F147" i="1"/>
  <c r="G146" i="1"/>
  <c r="F146" i="1"/>
  <c r="G145" i="1"/>
  <c r="F145" i="1"/>
  <c r="G144" i="1"/>
  <c r="F144" i="1"/>
  <c r="G143" i="1"/>
  <c r="F143" i="1"/>
  <c r="B16" i="33" s="1"/>
  <c r="G142" i="1"/>
  <c r="F142" i="1"/>
  <c r="G141" i="1"/>
  <c r="F141" i="1"/>
  <c r="G140" i="1"/>
  <c r="F140" i="1"/>
  <c r="G139" i="1"/>
  <c r="F139" i="1"/>
  <c r="G138" i="1"/>
  <c r="F138" i="1"/>
  <c r="B17" i="21" s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B27" i="11" s="1"/>
  <c r="G125" i="1"/>
  <c r="F125" i="1"/>
  <c r="B10" i="33" s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B34" i="28" s="1"/>
  <c r="G110" i="1"/>
  <c r="F110" i="1"/>
  <c r="G109" i="1"/>
  <c r="F109" i="1"/>
  <c r="B22" i="11" s="1"/>
  <c r="G108" i="1"/>
  <c r="F108" i="1"/>
  <c r="G107" i="1"/>
  <c r="F107" i="1"/>
  <c r="G106" i="1"/>
  <c r="F106" i="1"/>
  <c r="G105" i="1"/>
  <c r="F105" i="1"/>
  <c r="B23" i="32" s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B22" i="14" s="1"/>
  <c r="G97" i="1"/>
  <c r="F97" i="1"/>
  <c r="G96" i="1"/>
  <c r="F96" i="1"/>
  <c r="B18" i="7"/>
  <c r="G95" i="1"/>
  <c r="F95" i="1"/>
  <c r="B10" i="11"/>
  <c r="G94" i="1"/>
  <c r="F94" i="1"/>
  <c r="B22" i="33"/>
  <c r="G93" i="1"/>
  <c r="F93" i="1"/>
  <c r="B30" i="20"/>
  <c r="G92" i="1"/>
  <c r="F92" i="1"/>
  <c r="G91" i="1"/>
  <c r="F91" i="1"/>
  <c r="B36" i="18"/>
  <c r="G90" i="1"/>
  <c r="F90" i="1"/>
  <c r="G89" i="1"/>
  <c r="F89" i="1"/>
  <c r="B15" i="11"/>
  <c r="G88" i="1"/>
  <c r="F88" i="1"/>
  <c r="G87" i="1"/>
  <c r="F87" i="1"/>
  <c r="G86" i="1"/>
  <c r="F86" i="1"/>
  <c r="B23" i="33"/>
  <c r="G85" i="1"/>
  <c r="F85" i="1"/>
  <c r="B13" i="12"/>
  <c r="G84" i="1"/>
  <c r="F84" i="1"/>
  <c r="G83" i="1"/>
  <c r="F83" i="1"/>
  <c r="G82" i="1"/>
  <c r="F82" i="1"/>
  <c r="G81" i="1"/>
  <c r="F81" i="1"/>
  <c r="B14" i="13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B25" i="5"/>
  <c r="B35" i="36" s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B32" i="20"/>
  <c r="G58" i="1"/>
  <c r="F58" i="1"/>
  <c r="G57" i="1"/>
  <c r="F57" i="1"/>
  <c r="G56" i="1"/>
  <c r="F56" i="1"/>
  <c r="G55" i="1"/>
  <c r="F55" i="1"/>
  <c r="G54" i="1"/>
  <c r="F54" i="1"/>
  <c r="G53" i="1"/>
  <c r="F53" i="1"/>
  <c r="B22" i="32"/>
  <c r="G52" i="1"/>
  <c r="F52" i="1"/>
  <c r="B13" i="3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B21" i="19" s="1"/>
  <c r="G38" i="1"/>
  <c r="F38" i="1"/>
  <c r="G37" i="1"/>
  <c r="F37" i="1"/>
  <c r="G36" i="1"/>
  <c r="F36" i="1"/>
  <c r="G35" i="1"/>
  <c r="F35" i="1"/>
  <c r="G34" i="1"/>
  <c r="F34" i="1"/>
  <c r="G33" i="1"/>
  <c r="F33" i="1"/>
  <c r="B15" i="3" s="1"/>
  <c r="G32" i="1"/>
  <c r="F32" i="1"/>
  <c r="G31" i="1"/>
  <c r="F31" i="1"/>
  <c r="B18" i="28" s="1"/>
  <c r="G30" i="1"/>
  <c r="F30" i="1"/>
  <c r="G29" i="1"/>
  <c r="F29" i="1"/>
  <c r="G28" i="1"/>
  <c r="F28" i="1"/>
  <c r="G27" i="1"/>
  <c r="F27" i="1"/>
  <c r="G26" i="1"/>
  <c r="F26" i="1"/>
  <c r="B15" i="23" s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F9" i="4" l="1"/>
  <c r="F9" i="8"/>
  <c r="F9" i="19"/>
  <c r="F9" i="28"/>
  <c r="G2" i="3"/>
  <c r="G1" i="3" s="1"/>
  <c r="F10" i="36"/>
  <c r="F9" i="36" s="1"/>
  <c r="K8" i="36" s="1"/>
  <c r="K9" i="36" s="1"/>
  <c r="F9" i="5"/>
  <c r="F9" i="6"/>
  <c r="F9" i="10"/>
  <c r="F9" i="11"/>
  <c r="F9" i="12"/>
  <c r="F9" i="15"/>
  <c r="F9" i="16"/>
  <c r="F9" i="26"/>
  <c r="F9" i="7"/>
  <c r="F9" i="13"/>
  <c r="F9" i="21"/>
  <c r="F9" i="25"/>
  <c r="F9" i="32"/>
  <c r="O470" i="34"/>
  <c r="C15" i="3"/>
  <c r="C15" i="36" s="1"/>
  <c r="B15" i="36"/>
  <c r="C13" i="3"/>
  <c r="C13" i="36" s="1"/>
  <c r="B13" i="36"/>
  <c r="C88" i="28"/>
  <c r="C25" i="22"/>
  <c r="J42" i="22"/>
  <c r="K42" i="22" s="1"/>
  <c r="C78" i="29"/>
  <c r="J72" i="13"/>
  <c r="K72" i="13" s="1"/>
  <c r="C74" i="27"/>
  <c r="C70" i="24"/>
  <c r="C98" i="32"/>
  <c r="J60" i="9"/>
  <c r="K60" i="9" s="1"/>
  <c r="J100" i="12"/>
  <c r="K100" i="12" s="1"/>
  <c r="J92" i="13"/>
  <c r="K92" i="13" s="1"/>
  <c r="J65" i="18"/>
  <c r="K65" i="18" s="1"/>
  <c r="J61" i="9"/>
  <c r="K61" i="9" s="1"/>
  <c r="C98" i="3"/>
  <c r="J90" i="11"/>
  <c r="K90" i="11" s="1"/>
  <c r="J84" i="19"/>
  <c r="K84" i="19" s="1"/>
  <c r="C98" i="25"/>
  <c r="J94" i="3"/>
  <c r="K94" i="3" s="1"/>
  <c r="J94" i="9"/>
  <c r="K94" i="9" s="1"/>
  <c r="J88" i="14"/>
  <c r="K88" i="14" s="1"/>
  <c r="J24" i="10"/>
  <c r="K24" i="10" s="1"/>
  <c r="J20" i="31"/>
  <c r="K20" i="31" s="1"/>
  <c r="J96" i="32"/>
  <c r="K96" i="32" s="1"/>
  <c r="C98" i="11"/>
  <c r="J38" i="17"/>
  <c r="K38" i="17" s="1"/>
  <c r="C72" i="28"/>
  <c r="C51" i="29"/>
  <c r="C92" i="29"/>
  <c r="J37" i="31"/>
  <c r="K37" i="31" s="1"/>
  <c r="C71" i="31"/>
  <c r="J57" i="33"/>
  <c r="K57" i="33" s="1"/>
  <c r="J78" i="5"/>
  <c r="K78" i="5" s="1"/>
  <c r="C84" i="9"/>
  <c r="J86" i="10"/>
  <c r="K86" i="10" s="1"/>
  <c r="J72" i="12"/>
  <c r="K72" i="12" s="1"/>
  <c r="J98" i="16"/>
  <c r="K98" i="16" s="1"/>
  <c r="J15" i="17"/>
  <c r="K15" i="17" s="1"/>
  <c r="J88" i="17"/>
  <c r="K88" i="17" s="1"/>
  <c r="J90" i="19"/>
  <c r="K90" i="19" s="1"/>
  <c r="J68" i="23"/>
  <c r="K68" i="23" s="1"/>
  <c r="J45" i="27"/>
  <c r="K45" i="27" s="1"/>
  <c r="J78" i="27"/>
  <c r="K78" i="27" s="1"/>
  <c r="J86" i="5"/>
  <c r="K86" i="5" s="1"/>
  <c r="J59" i="10"/>
  <c r="K59" i="10" s="1"/>
  <c r="C82" i="11"/>
  <c r="J55" i="12"/>
  <c r="K55" i="12" s="1"/>
  <c r="J82" i="12"/>
  <c r="K82" i="12" s="1"/>
  <c r="C84" i="12"/>
  <c r="J60" i="14"/>
  <c r="K60" i="14" s="1"/>
  <c r="J76" i="15"/>
  <c r="K76" i="15" s="1"/>
  <c r="J43" i="23"/>
  <c r="K43" i="23" s="1"/>
  <c r="J84" i="23"/>
  <c r="K84" i="23" s="1"/>
  <c r="J85" i="24"/>
  <c r="K85" i="24" s="1"/>
  <c r="J92" i="25"/>
  <c r="K92" i="25" s="1"/>
  <c r="J96" i="26"/>
  <c r="K96" i="26" s="1"/>
  <c r="J66" i="29"/>
  <c r="K66" i="29" s="1"/>
  <c r="J84" i="4"/>
  <c r="K84" i="4" s="1"/>
  <c r="C88" i="4"/>
  <c r="J80" i="6"/>
  <c r="K80" i="6" s="1"/>
  <c r="J57" i="7"/>
  <c r="K57" i="7" s="1"/>
  <c r="J31" i="8"/>
  <c r="K31" i="8" s="1"/>
  <c r="J80" i="8"/>
  <c r="K80" i="8" s="1"/>
  <c r="J82" i="9"/>
  <c r="K82" i="9" s="1"/>
  <c r="J74" i="10"/>
  <c r="K74" i="10" s="1"/>
  <c r="J80" i="11"/>
  <c r="K80" i="11" s="1"/>
  <c r="J94" i="12"/>
  <c r="K94" i="12" s="1"/>
  <c r="J68" i="13"/>
  <c r="K68" i="13" s="1"/>
  <c r="J87" i="15"/>
  <c r="K87" i="15" s="1"/>
  <c r="J68" i="18"/>
  <c r="K68" i="18" s="1"/>
  <c r="C70" i="18"/>
  <c r="J72" i="19"/>
  <c r="K72" i="19" s="1"/>
  <c r="J53" i="22"/>
  <c r="K53" i="22" s="1"/>
  <c r="C90" i="24"/>
  <c r="J30" i="30"/>
  <c r="K30" i="30" s="1"/>
  <c r="J72" i="33"/>
  <c r="K72" i="33" s="1"/>
  <c r="J74" i="3"/>
  <c r="K74" i="3" s="1"/>
  <c r="J80" i="7"/>
  <c r="K80" i="7" s="1"/>
  <c r="J72" i="8"/>
  <c r="K72" i="8" s="1"/>
  <c r="J76" i="11"/>
  <c r="K76" i="11" s="1"/>
  <c r="J46" i="12"/>
  <c r="K46" i="12" s="1"/>
  <c r="J94" i="13"/>
  <c r="K94" i="13" s="1"/>
  <c r="J31" i="16"/>
  <c r="K31" i="16" s="1"/>
  <c r="J100" i="17"/>
  <c r="K100" i="17" s="1"/>
  <c r="J90" i="22"/>
  <c r="K90" i="22" s="1"/>
  <c r="J38" i="23"/>
  <c r="K38" i="23" s="1"/>
  <c r="C91" i="24"/>
  <c r="J98" i="24"/>
  <c r="K98" i="24" s="1"/>
  <c r="J85" i="26"/>
  <c r="K85" i="26" s="1"/>
  <c r="J32" i="27"/>
  <c r="K32" i="27" s="1"/>
  <c r="J94" i="27"/>
  <c r="K94" i="27" s="1"/>
  <c r="J61" i="28"/>
  <c r="K61" i="28" s="1"/>
  <c r="C100" i="29"/>
  <c r="J33" i="30"/>
  <c r="K33" i="30" s="1"/>
  <c r="C45" i="32"/>
  <c r="J72" i="32"/>
  <c r="K72" i="32" s="1"/>
  <c r="C74" i="32"/>
  <c r="C43" i="33"/>
  <c r="J77" i="33"/>
  <c r="K77" i="33" s="1"/>
  <c r="C85" i="33"/>
  <c r="J72" i="9"/>
  <c r="K72" i="9" s="1"/>
  <c r="J78" i="14"/>
  <c r="K78" i="14" s="1"/>
  <c r="J43" i="19"/>
  <c r="K43" i="19" s="1"/>
  <c r="J50" i="19"/>
  <c r="K50" i="19" s="1"/>
  <c r="J82" i="19"/>
  <c r="K82" i="19" s="1"/>
  <c r="J100" i="20"/>
  <c r="K100" i="20" s="1"/>
  <c r="J74" i="22"/>
  <c r="K74" i="22" s="1"/>
  <c r="J39" i="23"/>
  <c r="K39" i="23" s="1"/>
  <c r="J46" i="23"/>
  <c r="K46" i="23" s="1"/>
  <c r="J28" i="24"/>
  <c r="K28" i="24" s="1"/>
  <c r="J81" i="26"/>
  <c r="K81" i="26" s="1"/>
  <c r="J64" i="27"/>
  <c r="K64" i="27" s="1"/>
  <c r="J70" i="28"/>
  <c r="K70" i="28" s="1"/>
  <c r="J88" i="30"/>
  <c r="K88" i="30" s="1"/>
  <c r="C90" i="30"/>
  <c r="C37" i="32"/>
  <c r="J41" i="33"/>
  <c r="K41" i="33" s="1"/>
  <c r="J72" i="4"/>
  <c r="K72" i="4" s="1"/>
  <c r="J86" i="3"/>
  <c r="K86" i="3" s="1"/>
  <c r="C90" i="3"/>
  <c r="J92" i="4"/>
  <c r="K92" i="4" s="1"/>
  <c r="C96" i="4"/>
  <c r="J72" i="6"/>
  <c r="K72" i="6" s="1"/>
  <c r="J72" i="7"/>
  <c r="K72" i="7" s="1"/>
  <c r="J28" i="9"/>
  <c r="K28" i="9" s="1"/>
  <c r="J92" i="9"/>
  <c r="K92" i="9" s="1"/>
  <c r="J27" i="10"/>
  <c r="K27" i="10" s="1"/>
  <c r="J52" i="11"/>
  <c r="K52" i="11" s="1"/>
  <c r="J86" i="11"/>
  <c r="K86" i="11" s="1"/>
  <c r="J68" i="12"/>
  <c r="K68" i="12" s="1"/>
  <c r="J92" i="12"/>
  <c r="K92" i="12" s="1"/>
  <c r="J98" i="14"/>
  <c r="K98" i="14" s="1"/>
  <c r="C55" i="15"/>
  <c r="J68" i="15"/>
  <c r="K68" i="15" s="1"/>
  <c r="J92" i="15"/>
  <c r="K92" i="15" s="1"/>
  <c r="J47" i="17"/>
  <c r="K47" i="17" s="1"/>
  <c r="J78" i="17"/>
  <c r="K78" i="17" s="1"/>
  <c r="C80" i="17"/>
  <c r="J96" i="17"/>
  <c r="K96" i="17" s="1"/>
  <c r="J100" i="18"/>
  <c r="K100" i="18" s="1"/>
  <c r="J46" i="19"/>
  <c r="K46" i="19" s="1"/>
  <c r="J51" i="19"/>
  <c r="K51" i="19" s="1"/>
  <c r="J92" i="20"/>
  <c r="K92" i="20" s="1"/>
  <c r="C64" i="21"/>
  <c r="J67" i="21"/>
  <c r="K67" i="21" s="1"/>
  <c r="C73" i="21"/>
  <c r="J16" i="22"/>
  <c r="K16" i="22" s="1"/>
  <c r="J89" i="24"/>
  <c r="K89" i="24" s="1"/>
  <c r="C82" i="25"/>
  <c r="J69" i="26"/>
  <c r="K69" i="26" s="1"/>
  <c r="C72" i="29"/>
  <c r="C86" i="29"/>
  <c r="C86" i="32"/>
  <c r="C93" i="6"/>
  <c r="J96" i="6"/>
  <c r="K96" i="6" s="1"/>
  <c r="J37" i="7"/>
  <c r="K37" i="7" s="1"/>
  <c r="C53" i="7"/>
  <c r="J29" i="9"/>
  <c r="K29" i="9" s="1"/>
  <c r="J56" i="10"/>
  <c r="K56" i="10" s="1"/>
  <c r="J82" i="13"/>
  <c r="K82" i="13" s="1"/>
  <c r="C84" i="13"/>
  <c r="J100" i="13"/>
  <c r="K100" i="13" s="1"/>
  <c r="J51" i="14"/>
  <c r="K51" i="14" s="1"/>
  <c r="J70" i="14"/>
  <c r="K70" i="14" s="1"/>
  <c r="J92" i="14"/>
  <c r="K92" i="14" s="1"/>
  <c r="J71" i="15"/>
  <c r="K71" i="15" s="1"/>
  <c r="J28" i="16"/>
  <c r="K28" i="16" s="1"/>
  <c r="J39" i="16"/>
  <c r="K39" i="16" s="1"/>
  <c r="J68" i="17"/>
  <c r="K68" i="17" s="1"/>
  <c r="J90" i="17"/>
  <c r="K90" i="17" s="1"/>
  <c r="C74" i="19"/>
  <c r="C98" i="19"/>
  <c r="C98" i="21"/>
  <c r="C86" i="23"/>
  <c r="C67" i="24"/>
  <c r="C76" i="24"/>
  <c r="C70" i="25"/>
  <c r="C80" i="27"/>
  <c r="C100" i="28"/>
  <c r="C63" i="29"/>
  <c r="C70" i="29"/>
  <c r="C75" i="29"/>
  <c r="C80" i="29"/>
  <c r="C87" i="31"/>
  <c r="C78" i="32"/>
  <c r="C59" i="33"/>
  <c r="J82" i="3"/>
  <c r="K82" i="3" s="1"/>
  <c r="J80" i="4"/>
  <c r="K80" i="4" s="1"/>
  <c r="J70" i="5"/>
  <c r="K70" i="5" s="1"/>
  <c r="J96" i="7"/>
  <c r="K96" i="7" s="1"/>
  <c r="J34" i="8"/>
  <c r="K34" i="8" s="1"/>
  <c r="J96" i="8"/>
  <c r="K96" i="8" s="1"/>
  <c r="J44" i="9"/>
  <c r="K44" i="9" s="1"/>
  <c r="J68" i="9"/>
  <c r="K68" i="9" s="1"/>
  <c r="J78" i="9"/>
  <c r="K78" i="9" s="1"/>
  <c r="J88" i="9"/>
  <c r="K88" i="9" s="1"/>
  <c r="J40" i="10"/>
  <c r="K40" i="10" s="1"/>
  <c r="J70" i="10"/>
  <c r="K70" i="10" s="1"/>
  <c r="J74" i="11"/>
  <c r="K74" i="11" s="1"/>
  <c r="J96" i="11"/>
  <c r="K96" i="11" s="1"/>
  <c r="J78" i="12"/>
  <c r="K78" i="12" s="1"/>
  <c r="J88" i="12"/>
  <c r="K88" i="12" s="1"/>
  <c r="J78" i="13"/>
  <c r="K78" i="13" s="1"/>
  <c r="J88" i="13"/>
  <c r="K88" i="13" s="1"/>
  <c r="J76" i="14"/>
  <c r="K76" i="14" s="1"/>
  <c r="J86" i="14"/>
  <c r="K86" i="14" s="1"/>
  <c r="J94" i="14"/>
  <c r="K94" i="14" s="1"/>
  <c r="J79" i="15"/>
  <c r="K79" i="15" s="1"/>
  <c r="J95" i="15"/>
  <c r="K95" i="15" s="1"/>
  <c r="J63" i="16"/>
  <c r="K63" i="16" s="1"/>
  <c r="J74" i="16"/>
  <c r="K74" i="16" s="1"/>
  <c r="J26" i="17"/>
  <c r="K26" i="17" s="1"/>
  <c r="J58" i="17"/>
  <c r="K58" i="17" s="1"/>
  <c r="J74" i="17"/>
  <c r="K74" i="17" s="1"/>
  <c r="J84" i="17"/>
  <c r="K84" i="17" s="1"/>
  <c r="J45" i="18"/>
  <c r="K45" i="18" s="1"/>
  <c r="J68" i="19"/>
  <c r="K68" i="19" s="1"/>
  <c r="J100" i="19"/>
  <c r="K100" i="19" s="1"/>
  <c r="J68" i="20"/>
  <c r="K68" i="20" s="1"/>
  <c r="J100" i="23"/>
  <c r="K100" i="23" s="1"/>
  <c r="J90" i="27"/>
  <c r="K90" i="27" s="1"/>
  <c r="J84" i="29"/>
  <c r="K84" i="29" s="1"/>
  <c r="J96" i="29"/>
  <c r="K96" i="29" s="1"/>
  <c r="J100" i="9"/>
  <c r="K100" i="9" s="1"/>
  <c r="J70" i="3"/>
  <c r="K70" i="3" s="1"/>
  <c r="J68" i="4"/>
  <c r="K68" i="4" s="1"/>
  <c r="J100" i="4"/>
  <c r="K100" i="4" s="1"/>
  <c r="J44" i="7"/>
  <c r="K44" i="7" s="1"/>
  <c r="J78" i="3"/>
  <c r="K78" i="3" s="1"/>
  <c r="J76" i="4"/>
  <c r="K76" i="4" s="1"/>
  <c r="J94" i="5"/>
  <c r="K94" i="5" s="1"/>
  <c r="J88" i="6"/>
  <c r="K88" i="6" s="1"/>
  <c r="J56" i="7"/>
  <c r="K56" i="7" s="1"/>
  <c r="J88" i="7"/>
  <c r="K88" i="7" s="1"/>
  <c r="J88" i="8"/>
  <c r="K88" i="8" s="1"/>
  <c r="J45" i="9"/>
  <c r="K45" i="9" s="1"/>
  <c r="J76" i="9"/>
  <c r="K76" i="9" s="1"/>
  <c r="J98" i="9"/>
  <c r="K98" i="9" s="1"/>
  <c r="J11" i="10"/>
  <c r="K11" i="10" s="1"/>
  <c r="J43" i="10"/>
  <c r="K43" i="10" s="1"/>
  <c r="J90" i="10"/>
  <c r="K90" i="10" s="1"/>
  <c r="J51" i="11"/>
  <c r="K51" i="11" s="1"/>
  <c r="J70" i="11"/>
  <c r="K70" i="11" s="1"/>
  <c r="J92" i="11"/>
  <c r="K92" i="11" s="1"/>
  <c r="J39" i="12"/>
  <c r="K39" i="12" s="1"/>
  <c r="J76" i="12"/>
  <c r="K76" i="12" s="1"/>
  <c r="J98" i="12"/>
  <c r="K98" i="12" s="1"/>
  <c r="J76" i="13"/>
  <c r="K76" i="13" s="1"/>
  <c r="J98" i="13"/>
  <c r="K98" i="13" s="1"/>
  <c r="J44" i="14"/>
  <c r="K44" i="14" s="1"/>
  <c r="J72" i="14"/>
  <c r="K72" i="14" s="1"/>
  <c r="J82" i="14"/>
  <c r="K82" i="14" s="1"/>
  <c r="J67" i="15"/>
  <c r="K67" i="15" s="1"/>
  <c r="J70" i="15"/>
  <c r="K70" i="15" s="1"/>
  <c r="J84" i="15"/>
  <c r="K84" i="15" s="1"/>
  <c r="J100" i="15"/>
  <c r="K100" i="15" s="1"/>
  <c r="J45" i="16"/>
  <c r="K45" i="16" s="1"/>
  <c r="J70" i="16"/>
  <c r="K70" i="16" s="1"/>
  <c r="J31" i="17"/>
  <c r="K31" i="17" s="1"/>
  <c r="J63" i="17"/>
  <c r="K63" i="17" s="1"/>
  <c r="J72" i="17"/>
  <c r="K72" i="17" s="1"/>
  <c r="J94" i="17"/>
  <c r="K94" i="17" s="1"/>
  <c r="J54" i="18"/>
  <c r="K54" i="18" s="1"/>
  <c r="J84" i="18"/>
  <c r="K84" i="18" s="1"/>
  <c r="C86" i="18"/>
  <c r="J88" i="19"/>
  <c r="K88" i="19" s="1"/>
  <c r="J79" i="21"/>
  <c r="K79" i="21" s="1"/>
  <c r="J41" i="22"/>
  <c r="K41" i="22" s="1"/>
  <c r="J50" i="22"/>
  <c r="K50" i="22" s="1"/>
  <c r="C78" i="23"/>
  <c r="J17" i="24"/>
  <c r="K17" i="24" s="1"/>
  <c r="J30" i="24"/>
  <c r="K30" i="24" s="1"/>
  <c r="J51" i="25"/>
  <c r="K51" i="25" s="1"/>
  <c r="J60" i="25"/>
  <c r="K60" i="25" s="1"/>
  <c r="J84" i="25"/>
  <c r="K84" i="25" s="1"/>
  <c r="C86" i="25"/>
  <c r="J35" i="26"/>
  <c r="K35" i="26" s="1"/>
  <c r="C63" i="26"/>
  <c r="J77" i="26"/>
  <c r="K77" i="26" s="1"/>
  <c r="J48" i="27"/>
  <c r="K48" i="27" s="1"/>
  <c r="J45" i="28"/>
  <c r="K45" i="28" s="1"/>
  <c r="C68" i="28"/>
  <c r="J78" i="28"/>
  <c r="K78" i="28" s="1"/>
  <c r="C84" i="28"/>
  <c r="C61" i="29"/>
  <c r="C76" i="29"/>
  <c r="C66" i="30"/>
  <c r="J21" i="31"/>
  <c r="K21" i="31" s="1"/>
  <c r="J75" i="31"/>
  <c r="K75" i="31" s="1"/>
  <c r="C79" i="31"/>
  <c r="J51" i="32"/>
  <c r="K51" i="32" s="1"/>
  <c r="C55" i="32"/>
  <c r="J80" i="32"/>
  <c r="K80" i="32" s="1"/>
  <c r="C82" i="32"/>
  <c r="C94" i="32"/>
  <c r="C35" i="33"/>
  <c r="J73" i="33"/>
  <c r="K73" i="33" s="1"/>
  <c r="C86" i="33"/>
  <c r="J89" i="33"/>
  <c r="K89" i="33" s="1"/>
  <c r="C70" i="23"/>
  <c r="C94" i="23"/>
  <c r="J100" i="24"/>
  <c r="K100" i="24" s="1"/>
  <c r="J31" i="25"/>
  <c r="K31" i="25" s="1"/>
  <c r="J52" i="25"/>
  <c r="K52" i="25" s="1"/>
  <c r="J63" i="25"/>
  <c r="K63" i="25" s="1"/>
  <c r="J73" i="26"/>
  <c r="K73" i="26" s="1"/>
  <c r="J89" i="26"/>
  <c r="K89" i="26" s="1"/>
  <c r="C98" i="26"/>
  <c r="J29" i="27"/>
  <c r="K29" i="27" s="1"/>
  <c r="J61" i="27"/>
  <c r="K61" i="27" s="1"/>
  <c r="C96" i="27"/>
  <c r="J54" i="28"/>
  <c r="K54" i="28" s="1"/>
  <c r="C46" i="29"/>
  <c r="C55" i="29"/>
  <c r="C60" i="30"/>
  <c r="C69" i="30"/>
  <c r="J80" i="30"/>
  <c r="K80" i="30" s="1"/>
  <c r="C82" i="30"/>
  <c r="J96" i="30"/>
  <c r="K96" i="30" s="1"/>
  <c r="C98" i="30"/>
  <c r="J36" i="31"/>
  <c r="K36" i="31" s="1"/>
  <c r="J91" i="31"/>
  <c r="K91" i="31" s="1"/>
  <c r="C95" i="31"/>
  <c r="C70" i="32"/>
  <c r="J88" i="32"/>
  <c r="K88" i="32" s="1"/>
  <c r="C90" i="32"/>
  <c r="C51" i="33"/>
  <c r="C68" i="5"/>
  <c r="J74" i="5"/>
  <c r="K74" i="5" s="1"/>
  <c r="C76" i="5"/>
  <c r="J82" i="5"/>
  <c r="K82" i="5" s="1"/>
  <c r="C84" i="5"/>
  <c r="J90" i="5"/>
  <c r="K90" i="5" s="1"/>
  <c r="C92" i="5"/>
  <c r="J98" i="5"/>
  <c r="K98" i="5" s="1"/>
  <c r="C100" i="5"/>
  <c r="J68" i="6"/>
  <c r="K68" i="6" s="1"/>
  <c r="J76" i="6"/>
  <c r="K76" i="6" s="1"/>
  <c r="J84" i="6"/>
  <c r="K84" i="6" s="1"/>
  <c r="J86" i="6"/>
  <c r="K86" i="6" s="1"/>
  <c r="C94" i="6"/>
  <c r="J40" i="7"/>
  <c r="K40" i="7" s="1"/>
  <c r="C49" i="7"/>
  <c r="J60" i="7"/>
  <c r="K60" i="7" s="1"/>
  <c r="J69" i="7"/>
  <c r="K69" i="7" s="1"/>
  <c r="J70" i="7"/>
  <c r="K70" i="7" s="1"/>
  <c r="J76" i="7"/>
  <c r="K76" i="7" s="1"/>
  <c r="C78" i="7"/>
  <c r="J84" i="7"/>
  <c r="K84" i="7" s="1"/>
  <c r="C86" i="7"/>
  <c r="J92" i="7"/>
  <c r="K92" i="7" s="1"/>
  <c r="C94" i="7"/>
  <c r="J100" i="7"/>
  <c r="K100" i="7" s="1"/>
  <c r="J39" i="8"/>
  <c r="K39" i="8" s="1"/>
  <c r="C70" i="8"/>
  <c r="J76" i="8"/>
  <c r="K76" i="8" s="1"/>
  <c r="C78" i="8"/>
  <c r="J84" i="8"/>
  <c r="K84" i="8" s="1"/>
  <c r="C86" i="8"/>
  <c r="J92" i="8"/>
  <c r="K92" i="8" s="1"/>
  <c r="C94" i="8"/>
  <c r="J100" i="8"/>
  <c r="K100" i="8" s="1"/>
  <c r="J36" i="9"/>
  <c r="K36" i="9" s="1"/>
  <c r="J52" i="9"/>
  <c r="K52" i="9" s="1"/>
  <c r="J80" i="9"/>
  <c r="K80" i="9" s="1"/>
  <c r="J86" i="9"/>
  <c r="K86" i="9" s="1"/>
  <c r="J96" i="9"/>
  <c r="K96" i="9" s="1"/>
  <c r="J16" i="10"/>
  <c r="K16" i="10" s="1"/>
  <c r="J32" i="10"/>
  <c r="K32" i="10" s="1"/>
  <c r="J48" i="10"/>
  <c r="K48" i="10" s="1"/>
  <c r="J64" i="10"/>
  <c r="K64" i="10" s="1"/>
  <c r="J82" i="10"/>
  <c r="K82" i="10" s="1"/>
  <c r="J98" i="10"/>
  <c r="K98" i="10" s="1"/>
  <c r="J43" i="11"/>
  <c r="K43" i="11" s="1"/>
  <c r="J59" i="11"/>
  <c r="K59" i="11" s="1"/>
  <c r="J68" i="11"/>
  <c r="K68" i="11" s="1"/>
  <c r="J78" i="11"/>
  <c r="K78" i="11" s="1"/>
  <c r="J84" i="11"/>
  <c r="K84" i="11" s="1"/>
  <c r="J94" i="11"/>
  <c r="K94" i="11" s="1"/>
  <c r="J100" i="11"/>
  <c r="K100" i="11" s="1"/>
  <c r="J47" i="12"/>
  <c r="K47" i="12" s="1"/>
  <c r="J70" i="12"/>
  <c r="K70" i="12" s="1"/>
  <c r="J80" i="12"/>
  <c r="K80" i="12" s="1"/>
  <c r="J86" i="12"/>
  <c r="K86" i="12" s="1"/>
  <c r="J96" i="12"/>
  <c r="K96" i="12" s="1"/>
  <c r="J70" i="13"/>
  <c r="K70" i="13" s="1"/>
  <c r="J80" i="13"/>
  <c r="K80" i="13" s="1"/>
  <c r="J86" i="13"/>
  <c r="K86" i="13" s="1"/>
  <c r="J96" i="13"/>
  <c r="K96" i="13" s="1"/>
  <c r="J52" i="14"/>
  <c r="K52" i="14" s="1"/>
  <c r="J74" i="14"/>
  <c r="K74" i="14" s="1"/>
  <c r="J80" i="14"/>
  <c r="K80" i="14" s="1"/>
  <c r="J90" i="14"/>
  <c r="K90" i="14" s="1"/>
  <c r="J96" i="14"/>
  <c r="K96" i="14" s="1"/>
  <c r="C51" i="15"/>
  <c r="J72" i="15"/>
  <c r="K72" i="15" s="1"/>
  <c r="J80" i="15"/>
  <c r="K80" i="15" s="1"/>
  <c r="J88" i="15"/>
  <c r="K88" i="15" s="1"/>
  <c r="J96" i="15"/>
  <c r="K96" i="15" s="1"/>
  <c r="J36" i="16"/>
  <c r="K36" i="16" s="1"/>
  <c r="J90" i="16"/>
  <c r="K90" i="16" s="1"/>
  <c r="J34" i="17"/>
  <c r="K34" i="17" s="1"/>
  <c r="J39" i="17"/>
  <c r="K39" i="17" s="1"/>
  <c r="J66" i="17"/>
  <c r="K66" i="17" s="1"/>
  <c r="J76" i="17"/>
  <c r="K76" i="17" s="1"/>
  <c r="J82" i="17"/>
  <c r="K82" i="17" s="1"/>
  <c r="J92" i="17"/>
  <c r="K92" i="17" s="1"/>
  <c r="J98" i="17"/>
  <c r="K98" i="17" s="1"/>
  <c r="J41" i="18"/>
  <c r="K41" i="18" s="1"/>
  <c r="J46" i="18"/>
  <c r="K46" i="18" s="1"/>
  <c r="J26" i="19"/>
  <c r="K26" i="19" s="1"/>
  <c r="J35" i="19"/>
  <c r="K35" i="19" s="1"/>
  <c r="J58" i="19"/>
  <c r="K58" i="19" s="1"/>
  <c r="J70" i="19"/>
  <c r="K70" i="19" s="1"/>
  <c r="J76" i="19"/>
  <c r="K76" i="19" s="1"/>
  <c r="C78" i="19"/>
  <c r="J86" i="19"/>
  <c r="K86" i="19" s="1"/>
  <c r="J92" i="19"/>
  <c r="K92" i="19" s="1"/>
  <c r="C94" i="19"/>
  <c r="J84" i="20"/>
  <c r="K84" i="20" s="1"/>
  <c r="C76" i="22"/>
  <c r="C92" i="22"/>
  <c r="C68" i="24"/>
  <c r="C80" i="24"/>
  <c r="J94" i="24"/>
  <c r="K94" i="24" s="1"/>
  <c r="C74" i="25"/>
  <c r="C94" i="25"/>
  <c r="J70" i="26"/>
  <c r="K70" i="26" s="1"/>
  <c r="J74" i="26"/>
  <c r="K74" i="26" s="1"/>
  <c r="J78" i="26"/>
  <c r="K78" i="26" s="1"/>
  <c r="J82" i="26"/>
  <c r="K82" i="26" s="1"/>
  <c r="J86" i="26"/>
  <c r="K86" i="26" s="1"/>
  <c r="J90" i="26"/>
  <c r="K90" i="26" s="1"/>
  <c r="C100" i="26"/>
  <c r="C70" i="27"/>
  <c r="C82" i="27"/>
  <c r="J86" i="27"/>
  <c r="K86" i="27" s="1"/>
  <c r="C88" i="27"/>
  <c r="J98" i="27"/>
  <c r="K98" i="27" s="1"/>
  <c r="C80" i="28"/>
  <c r="C92" i="28"/>
  <c r="J88" i="29"/>
  <c r="K88" i="29" s="1"/>
  <c r="J87" i="6"/>
  <c r="K87" i="6" s="1"/>
  <c r="J41" i="7"/>
  <c r="K41" i="7" s="1"/>
  <c r="J26" i="8"/>
  <c r="K26" i="8" s="1"/>
  <c r="J42" i="8"/>
  <c r="K42" i="8" s="1"/>
  <c r="C66" i="8"/>
  <c r="J37" i="9"/>
  <c r="K37" i="9" s="1"/>
  <c r="J53" i="9"/>
  <c r="K53" i="9" s="1"/>
  <c r="J90" i="9"/>
  <c r="K90" i="9" s="1"/>
  <c r="J19" i="10"/>
  <c r="K19" i="10" s="1"/>
  <c r="J35" i="10"/>
  <c r="K35" i="10" s="1"/>
  <c r="J51" i="10"/>
  <c r="K51" i="10" s="1"/>
  <c r="J78" i="10"/>
  <c r="K78" i="10" s="1"/>
  <c r="J94" i="10"/>
  <c r="K94" i="10" s="1"/>
  <c r="J44" i="11"/>
  <c r="K44" i="11" s="1"/>
  <c r="J60" i="11"/>
  <c r="K60" i="11" s="1"/>
  <c r="J72" i="11"/>
  <c r="K72" i="11" s="1"/>
  <c r="J88" i="11"/>
  <c r="K88" i="11" s="1"/>
  <c r="J38" i="12"/>
  <c r="K38" i="12" s="1"/>
  <c r="J54" i="12"/>
  <c r="K54" i="12" s="1"/>
  <c r="J61" i="12"/>
  <c r="K61" i="12" s="1"/>
  <c r="J74" i="12"/>
  <c r="K74" i="12" s="1"/>
  <c r="J90" i="12"/>
  <c r="K90" i="12" s="1"/>
  <c r="J74" i="13"/>
  <c r="K74" i="13" s="1"/>
  <c r="J90" i="13"/>
  <c r="K90" i="13" s="1"/>
  <c r="J43" i="14"/>
  <c r="K43" i="14" s="1"/>
  <c r="J59" i="14"/>
  <c r="K59" i="14" s="1"/>
  <c r="J68" i="14"/>
  <c r="K68" i="14" s="1"/>
  <c r="J84" i="14"/>
  <c r="K84" i="14" s="1"/>
  <c r="J100" i="14"/>
  <c r="K100" i="14" s="1"/>
  <c r="C45" i="15"/>
  <c r="C63" i="15"/>
  <c r="J64" i="15"/>
  <c r="K64" i="15" s="1"/>
  <c r="J75" i="15"/>
  <c r="K75" i="15" s="1"/>
  <c r="J83" i="15"/>
  <c r="K83" i="15" s="1"/>
  <c r="J91" i="15"/>
  <c r="K91" i="15" s="1"/>
  <c r="J99" i="15"/>
  <c r="K99" i="15" s="1"/>
  <c r="J37" i="16"/>
  <c r="K37" i="16" s="1"/>
  <c r="J55" i="16"/>
  <c r="K55" i="16" s="1"/>
  <c r="C57" i="16"/>
  <c r="J60" i="16"/>
  <c r="K60" i="16" s="1"/>
  <c r="J82" i="16"/>
  <c r="K82" i="16" s="1"/>
  <c r="J14" i="17"/>
  <c r="K14" i="17" s="1"/>
  <c r="J23" i="17"/>
  <c r="K23" i="17" s="1"/>
  <c r="J46" i="17"/>
  <c r="K46" i="17" s="1"/>
  <c r="J55" i="17"/>
  <c r="K55" i="17" s="1"/>
  <c r="J70" i="17"/>
  <c r="K70" i="17" s="1"/>
  <c r="J86" i="17"/>
  <c r="K86" i="17" s="1"/>
  <c r="J53" i="18"/>
  <c r="K53" i="18" s="1"/>
  <c r="J62" i="18"/>
  <c r="K62" i="18" s="1"/>
  <c r="J76" i="18"/>
  <c r="K76" i="18" s="1"/>
  <c r="C78" i="18"/>
  <c r="J92" i="18"/>
  <c r="K92" i="18" s="1"/>
  <c r="C94" i="18"/>
  <c r="J27" i="19"/>
  <c r="K27" i="19" s="1"/>
  <c r="J38" i="19"/>
  <c r="K38" i="19" s="1"/>
  <c r="J59" i="19"/>
  <c r="K59" i="19" s="1"/>
  <c r="J80" i="19"/>
  <c r="K80" i="19" s="1"/>
  <c r="J96" i="19"/>
  <c r="K96" i="19" s="1"/>
  <c r="J76" i="20"/>
  <c r="K76" i="20" s="1"/>
  <c r="J89" i="21"/>
  <c r="K89" i="21" s="1"/>
  <c r="J96" i="21"/>
  <c r="K96" i="21" s="1"/>
  <c r="J17" i="22"/>
  <c r="K17" i="22" s="1"/>
  <c r="J33" i="22"/>
  <c r="K33" i="22" s="1"/>
  <c r="J58" i="22"/>
  <c r="K58" i="22" s="1"/>
  <c r="J65" i="22"/>
  <c r="K65" i="22" s="1"/>
  <c r="J30" i="23"/>
  <c r="K30" i="23" s="1"/>
  <c r="J51" i="23"/>
  <c r="K51" i="23" s="1"/>
  <c r="J62" i="23"/>
  <c r="K62" i="23" s="1"/>
  <c r="J76" i="23"/>
  <c r="K76" i="23" s="1"/>
  <c r="J92" i="23"/>
  <c r="K92" i="23" s="1"/>
  <c r="J18" i="24"/>
  <c r="K18" i="24" s="1"/>
  <c r="J46" i="24"/>
  <c r="K46" i="24" s="1"/>
  <c r="J36" i="25"/>
  <c r="K36" i="25" s="1"/>
  <c r="J43" i="25"/>
  <c r="K43" i="25" s="1"/>
  <c r="J68" i="25"/>
  <c r="K68" i="25" s="1"/>
  <c r="J100" i="25"/>
  <c r="K100" i="25" s="1"/>
  <c r="J91" i="26"/>
  <c r="K91" i="26" s="1"/>
  <c r="J37" i="27"/>
  <c r="K37" i="27" s="1"/>
  <c r="J53" i="27"/>
  <c r="K53" i="27" s="1"/>
  <c r="J46" i="28"/>
  <c r="K46" i="28" s="1"/>
  <c r="J62" i="28"/>
  <c r="K62" i="28" s="1"/>
  <c r="J86" i="28"/>
  <c r="K86" i="28" s="1"/>
  <c r="J22" i="30"/>
  <c r="K22" i="30" s="1"/>
  <c r="J38" i="30"/>
  <c r="K38" i="30" s="1"/>
  <c r="J73" i="30"/>
  <c r="K73" i="30" s="1"/>
  <c r="J12" i="31"/>
  <c r="K12" i="31" s="1"/>
  <c r="J28" i="31"/>
  <c r="K28" i="31" s="1"/>
  <c r="J44" i="31"/>
  <c r="K44" i="31" s="1"/>
  <c r="J67" i="31"/>
  <c r="K67" i="31" s="1"/>
  <c r="J83" i="31"/>
  <c r="K83" i="31" s="1"/>
  <c r="J99" i="31"/>
  <c r="K99" i="31" s="1"/>
  <c r="J36" i="32"/>
  <c r="K36" i="32" s="1"/>
  <c r="J59" i="32"/>
  <c r="K59" i="32" s="1"/>
  <c r="J68" i="32"/>
  <c r="K68" i="32" s="1"/>
  <c r="J76" i="32"/>
  <c r="K76" i="32" s="1"/>
  <c r="J84" i="32"/>
  <c r="K84" i="32" s="1"/>
  <c r="J92" i="32"/>
  <c r="K92" i="32" s="1"/>
  <c r="J100" i="32"/>
  <c r="K100" i="32" s="1"/>
  <c r="J32" i="33"/>
  <c r="K32" i="33" s="1"/>
  <c r="J49" i="33"/>
  <c r="K49" i="33" s="1"/>
  <c r="J68" i="33"/>
  <c r="K68" i="33" s="1"/>
  <c r="C72" i="5"/>
  <c r="C80" i="5"/>
  <c r="C88" i="5"/>
  <c r="C96" i="5"/>
  <c r="C85" i="6"/>
  <c r="C92" i="6"/>
  <c r="C100" i="6"/>
  <c r="C33" i="7"/>
  <c r="C65" i="7"/>
  <c r="C74" i="7"/>
  <c r="C82" i="7"/>
  <c r="C90" i="7"/>
  <c r="C98" i="7"/>
  <c r="C74" i="8"/>
  <c r="C82" i="8"/>
  <c r="C90" i="8"/>
  <c r="C98" i="8"/>
  <c r="C59" i="15"/>
  <c r="C25" i="16"/>
  <c r="C77" i="21"/>
  <c r="C80" i="21"/>
  <c r="J83" i="21"/>
  <c r="K83" i="21" s="1"/>
  <c r="J90" i="21"/>
  <c r="K90" i="21" s="1"/>
  <c r="J29" i="22"/>
  <c r="K29" i="22" s="1"/>
  <c r="J34" i="22"/>
  <c r="K34" i="22" s="1"/>
  <c r="J61" i="22"/>
  <c r="K61" i="22" s="1"/>
  <c r="J66" i="22"/>
  <c r="K66" i="22" s="1"/>
  <c r="C68" i="22"/>
  <c r="J82" i="22"/>
  <c r="K82" i="22" s="1"/>
  <c r="C84" i="22"/>
  <c r="J98" i="22"/>
  <c r="K98" i="22" s="1"/>
  <c r="C100" i="22"/>
  <c r="J31" i="23"/>
  <c r="K31" i="23" s="1"/>
  <c r="J54" i="23"/>
  <c r="K54" i="23" s="1"/>
  <c r="J63" i="23"/>
  <c r="K63" i="23" s="1"/>
  <c r="J44" i="24"/>
  <c r="K44" i="24" s="1"/>
  <c r="C72" i="24"/>
  <c r="C95" i="24"/>
  <c r="J39" i="25"/>
  <c r="K39" i="25" s="1"/>
  <c r="J44" i="25"/>
  <c r="K44" i="25" s="1"/>
  <c r="J76" i="25"/>
  <c r="K76" i="25" s="1"/>
  <c r="C78" i="25"/>
  <c r="C90" i="25"/>
  <c r="J34" i="26"/>
  <c r="K34" i="26" s="1"/>
  <c r="C67" i="26"/>
  <c r="C71" i="26"/>
  <c r="C75" i="26"/>
  <c r="C79" i="26"/>
  <c r="C83" i="26"/>
  <c r="C87" i="26"/>
  <c r="J40" i="27"/>
  <c r="K40" i="27" s="1"/>
  <c r="J56" i="27"/>
  <c r="K56" i="27" s="1"/>
  <c r="C72" i="27"/>
  <c r="J53" i="28"/>
  <c r="K53" i="28" s="1"/>
  <c r="C76" i="28"/>
  <c r="J94" i="28"/>
  <c r="K94" i="28" s="1"/>
  <c r="C96" i="28"/>
  <c r="C45" i="29"/>
  <c r="C59" i="29"/>
  <c r="C94" i="29"/>
  <c r="J25" i="30"/>
  <c r="K25" i="30" s="1"/>
  <c r="J41" i="30"/>
  <c r="K41" i="30" s="1"/>
  <c r="J76" i="30"/>
  <c r="K76" i="30" s="1"/>
  <c r="C78" i="30"/>
  <c r="J84" i="30"/>
  <c r="K84" i="30" s="1"/>
  <c r="C86" i="30"/>
  <c r="J92" i="30"/>
  <c r="K92" i="30" s="1"/>
  <c r="C94" i="30"/>
  <c r="J100" i="30"/>
  <c r="K100" i="30" s="1"/>
  <c r="J13" i="31"/>
  <c r="K13" i="31" s="1"/>
  <c r="J29" i="31"/>
  <c r="K29" i="31" s="1"/>
  <c r="J45" i="31"/>
  <c r="K45" i="31" s="1"/>
  <c r="J62" i="32"/>
  <c r="K62" i="32" s="1"/>
  <c r="J40" i="33"/>
  <c r="K40" i="33" s="1"/>
  <c r="C67" i="33"/>
  <c r="J69" i="33"/>
  <c r="K69" i="33" s="1"/>
  <c r="J93" i="33"/>
  <c r="K93" i="33" s="1"/>
  <c r="C99" i="33"/>
  <c r="C23" i="19"/>
  <c r="J23" i="19"/>
  <c r="K23" i="19" s="1"/>
  <c r="C55" i="19"/>
  <c r="J55" i="19"/>
  <c r="K55" i="19" s="1"/>
  <c r="C75" i="21"/>
  <c r="J75" i="21"/>
  <c r="K75" i="21" s="1"/>
  <c r="J81" i="21"/>
  <c r="K81" i="21" s="1"/>
  <c r="C81" i="21"/>
  <c r="C38" i="22"/>
  <c r="J38" i="22"/>
  <c r="K38" i="22" s="1"/>
  <c r="C50" i="23"/>
  <c r="J50" i="23"/>
  <c r="K50" i="23" s="1"/>
  <c r="C14" i="24"/>
  <c r="J14" i="24"/>
  <c r="K14" i="24" s="1"/>
  <c r="J96" i="24"/>
  <c r="K96" i="24" s="1"/>
  <c r="C96" i="24"/>
  <c r="C48" i="25"/>
  <c r="J48" i="25"/>
  <c r="K48" i="25" s="1"/>
  <c r="J93" i="26"/>
  <c r="K93" i="26" s="1"/>
  <c r="C93" i="26"/>
  <c r="C28" i="27"/>
  <c r="J28" i="27"/>
  <c r="K28" i="27" s="1"/>
  <c r="C33" i="27"/>
  <c r="J33" i="27"/>
  <c r="K33" i="27" s="1"/>
  <c r="C44" i="27"/>
  <c r="J44" i="27"/>
  <c r="K44" i="27" s="1"/>
  <c r="C49" i="27"/>
  <c r="J49" i="27"/>
  <c r="K49" i="27" s="1"/>
  <c r="C60" i="27"/>
  <c r="J60" i="27"/>
  <c r="K60" i="27" s="1"/>
  <c r="C65" i="27"/>
  <c r="J65" i="27"/>
  <c r="K65" i="27" s="1"/>
  <c r="C42" i="28"/>
  <c r="J42" i="28"/>
  <c r="K42" i="28" s="1"/>
  <c r="C49" i="28"/>
  <c r="J49" i="28"/>
  <c r="K49" i="28" s="1"/>
  <c r="C58" i="28"/>
  <c r="J58" i="28"/>
  <c r="K58" i="28" s="1"/>
  <c r="J53" i="29"/>
  <c r="K53" i="29" s="1"/>
  <c r="C53" i="29"/>
  <c r="C29" i="30"/>
  <c r="J29" i="30"/>
  <c r="K29" i="30" s="1"/>
  <c r="C34" i="30"/>
  <c r="J34" i="30"/>
  <c r="K34" i="30" s="1"/>
  <c r="C45" i="30"/>
  <c r="J45" i="30"/>
  <c r="K45" i="30" s="1"/>
  <c r="C71" i="30"/>
  <c r="J71" i="30"/>
  <c r="K71" i="30" s="1"/>
  <c r="C17" i="31"/>
  <c r="J17" i="31"/>
  <c r="K17" i="31" s="1"/>
  <c r="C33" i="31"/>
  <c r="J33" i="31"/>
  <c r="K33" i="31" s="1"/>
  <c r="J65" i="31"/>
  <c r="K65" i="31" s="1"/>
  <c r="C65" i="31"/>
  <c r="C66" i="32"/>
  <c r="J66" i="32"/>
  <c r="K66" i="32" s="1"/>
  <c r="C97" i="33"/>
  <c r="J97" i="33"/>
  <c r="K97" i="33" s="1"/>
  <c r="J70" i="6"/>
  <c r="K70" i="6" s="1"/>
  <c r="J74" i="6"/>
  <c r="K74" i="6" s="1"/>
  <c r="J78" i="6"/>
  <c r="K78" i="6" s="1"/>
  <c r="J82" i="6"/>
  <c r="K82" i="6" s="1"/>
  <c r="J29" i="7"/>
  <c r="K29" i="7" s="1"/>
  <c r="J70" i="9"/>
  <c r="K70" i="9" s="1"/>
  <c r="J74" i="9"/>
  <c r="K74" i="9" s="1"/>
  <c r="C11" i="17"/>
  <c r="J11" i="17"/>
  <c r="K11" i="17" s="1"/>
  <c r="C43" i="17"/>
  <c r="J43" i="17"/>
  <c r="K43" i="17" s="1"/>
  <c r="C50" i="18"/>
  <c r="J50" i="18"/>
  <c r="K50" i="18" s="1"/>
  <c r="C19" i="17"/>
  <c r="J19" i="17"/>
  <c r="K19" i="17" s="1"/>
  <c r="C51" i="17"/>
  <c r="J51" i="17"/>
  <c r="K51" i="17" s="1"/>
  <c r="C58" i="18"/>
  <c r="J58" i="18"/>
  <c r="K58" i="18" s="1"/>
  <c r="C31" i="19"/>
  <c r="J31" i="19"/>
  <c r="K31" i="19" s="1"/>
  <c r="C63" i="19"/>
  <c r="J63" i="19"/>
  <c r="K63" i="19" s="1"/>
  <c r="J84" i="21"/>
  <c r="K84" i="21" s="1"/>
  <c r="C84" i="21"/>
  <c r="C46" i="22"/>
  <c r="J46" i="22"/>
  <c r="K46" i="22" s="1"/>
  <c r="C26" i="23"/>
  <c r="J26" i="23"/>
  <c r="K26" i="23" s="1"/>
  <c r="C58" i="23"/>
  <c r="J58" i="23"/>
  <c r="K58" i="23" s="1"/>
  <c r="C22" i="24"/>
  <c r="J22" i="24"/>
  <c r="K22" i="24" s="1"/>
  <c r="C56" i="25"/>
  <c r="J56" i="25"/>
  <c r="K56" i="25" s="1"/>
  <c r="C31" i="26"/>
  <c r="J31" i="26"/>
  <c r="K31" i="26" s="1"/>
  <c r="C38" i="26"/>
  <c r="J38" i="26"/>
  <c r="K38" i="26" s="1"/>
  <c r="J47" i="29"/>
  <c r="K47" i="29" s="1"/>
  <c r="C47" i="29"/>
  <c r="C58" i="29"/>
  <c r="J58" i="29"/>
  <c r="K58" i="29" s="1"/>
  <c r="C69" i="29"/>
  <c r="J69" i="29"/>
  <c r="K69" i="29" s="1"/>
  <c r="J62" i="30"/>
  <c r="K62" i="30" s="1"/>
  <c r="C62" i="30"/>
  <c r="C44" i="32"/>
  <c r="J44" i="32"/>
  <c r="K44" i="32" s="1"/>
  <c r="C53" i="32"/>
  <c r="J53" i="32"/>
  <c r="K53" i="32" s="1"/>
  <c r="C81" i="33"/>
  <c r="J81" i="33"/>
  <c r="K81" i="33" s="1"/>
  <c r="J61" i="7"/>
  <c r="K61" i="7" s="1"/>
  <c r="J32" i="7"/>
  <c r="K32" i="7" s="1"/>
  <c r="J48" i="7"/>
  <c r="K48" i="7" s="1"/>
  <c r="J64" i="7"/>
  <c r="K64" i="7" s="1"/>
  <c r="C71" i="7"/>
  <c r="J27" i="8"/>
  <c r="K27" i="8" s="1"/>
  <c r="J35" i="8"/>
  <c r="K35" i="8" s="1"/>
  <c r="J43" i="8"/>
  <c r="K43" i="8" s="1"/>
  <c r="J24" i="9"/>
  <c r="K24" i="9" s="1"/>
  <c r="J32" i="9"/>
  <c r="K32" i="9" s="1"/>
  <c r="J40" i="9"/>
  <c r="K40" i="9" s="1"/>
  <c r="J48" i="9"/>
  <c r="K48" i="9" s="1"/>
  <c r="J56" i="9"/>
  <c r="K56" i="9" s="1"/>
  <c r="J64" i="9"/>
  <c r="K64" i="9" s="1"/>
  <c r="J12" i="10"/>
  <c r="K12" i="10" s="1"/>
  <c r="J20" i="10"/>
  <c r="K20" i="10" s="1"/>
  <c r="J28" i="10"/>
  <c r="K28" i="10" s="1"/>
  <c r="J36" i="10"/>
  <c r="K36" i="10" s="1"/>
  <c r="J44" i="10"/>
  <c r="K44" i="10" s="1"/>
  <c r="J52" i="10"/>
  <c r="K52" i="10" s="1"/>
  <c r="J60" i="10"/>
  <c r="K60" i="10" s="1"/>
  <c r="J68" i="10"/>
  <c r="K68" i="10" s="1"/>
  <c r="J72" i="10"/>
  <c r="K72" i="10" s="1"/>
  <c r="J76" i="10"/>
  <c r="K76" i="10" s="1"/>
  <c r="J80" i="10"/>
  <c r="K80" i="10" s="1"/>
  <c r="J84" i="10"/>
  <c r="K84" i="10" s="1"/>
  <c r="J88" i="10"/>
  <c r="K88" i="10" s="1"/>
  <c r="J92" i="10"/>
  <c r="K92" i="10" s="1"/>
  <c r="J96" i="10"/>
  <c r="K96" i="10" s="1"/>
  <c r="J100" i="10"/>
  <c r="K100" i="10" s="1"/>
  <c r="J39" i="11"/>
  <c r="K39" i="11" s="1"/>
  <c r="J47" i="11"/>
  <c r="K47" i="11" s="1"/>
  <c r="J55" i="11"/>
  <c r="K55" i="11" s="1"/>
  <c r="J63" i="11"/>
  <c r="K63" i="11" s="1"/>
  <c r="J34" i="12"/>
  <c r="K34" i="12" s="1"/>
  <c r="J42" i="12"/>
  <c r="K42" i="12" s="1"/>
  <c r="J50" i="12"/>
  <c r="K50" i="12" s="1"/>
  <c r="J39" i="14"/>
  <c r="K39" i="14" s="1"/>
  <c r="J47" i="14"/>
  <c r="K47" i="14" s="1"/>
  <c r="J55" i="14"/>
  <c r="K55" i="14" s="1"/>
  <c r="J63" i="14"/>
  <c r="K63" i="14" s="1"/>
  <c r="C52" i="15"/>
  <c r="C56" i="15"/>
  <c r="C60" i="15"/>
  <c r="J29" i="16"/>
  <c r="K29" i="16" s="1"/>
  <c r="J47" i="16"/>
  <c r="K47" i="16" s="1"/>
  <c r="C49" i="16"/>
  <c r="J52" i="16"/>
  <c r="K52" i="16" s="1"/>
  <c r="J61" i="16"/>
  <c r="K61" i="16" s="1"/>
  <c r="J69" i="16"/>
  <c r="K69" i="16" s="1"/>
  <c r="J72" i="16"/>
  <c r="K72" i="16" s="1"/>
  <c r="J78" i="16"/>
  <c r="K78" i="16" s="1"/>
  <c r="C80" i="16"/>
  <c r="J86" i="16"/>
  <c r="K86" i="16" s="1"/>
  <c r="C88" i="16"/>
  <c r="J94" i="16"/>
  <c r="K94" i="16" s="1"/>
  <c r="C96" i="16"/>
  <c r="J22" i="17"/>
  <c r="K22" i="17" s="1"/>
  <c r="J42" i="17"/>
  <c r="K42" i="17" s="1"/>
  <c r="J54" i="17"/>
  <c r="K54" i="17" s="1"/>
  <c r="J49" i="18"/>
  <c r="K49" i="18" s="1"/>
  <c r="J61" i="18"/>
  <c r="K61" i="18" s="1"/>
  <c r="J22" i="19"/>
  <c r="K22" i="19" s="1"/>
  <c r="J34" i="19"/>
  <c r="K34" i="19" s="1"/>
  <c r="J54" i="19"/>
  <c r="K54" i="19" s="1"/>
  <c r="J66" i="19"/>
  <c r="K66" i="19" s="1"/>
  <c r="J72" i="20"/>
  <c r="K72" i="20" s="1"/>
  <c r="C74" i="20"/>
  <c r="J80" i="20"/>
  <c r="K80" i="20" s="1"/>
  <c r="C82" i="20"/>
  <c r="J88" i="20"/>
  <c r="K88" i="20" s="1"/>
  <c r="C90" i="20"/>
  <c r="J96" i="20"/>
  <c r="K96" i="20" s="1"/>
  <c r="C98" i="20"/>
  <c r="J71" i="21"/>
  <c r="K71" i="21" s="1"/>
  <c r="C76" i="21"/>
  <c r="J37" i="22"/>
  <c r="K37" i="22" s="1"/>
  <c r="J49" i="22"/>
  <c r="K49" i="22" s="1"/>
  <c r="J27" i="23"/>
  <c r="K27" i="23" s="1"/>
  <c r="J47" i="23"/>
  <c r="K47" i="23" s="1"/>
  <c r="J59" i="23"/>
  <c r="K59" i="23" s="1"/>
  <c r="J13" i="24"/>
  <c r="K13" i="24" s="1"/>
  <c r="J36" i="24"/>
  <c r="K36" i="24" s="1"/>
  <c r="C71" i="24"/>
  <c r="C74" i="24"/>
  <c r="C86" i="24"/>
  <c r="J47" i="25"/>
  <c r="K47" i="25" s="1"/>
  <c r="J59" i="25"/>
  <c r="K59" i="25" s="1"/>
  <c r="J92" i="26"/>
  <c r="K92" i="26" s="1"/>
  <c r="C94" i="26"/>
  <c r="C68" i="27"/>
  <c r="C84" i="27"/>
  <c r="C100" i="27"/>
  <c r="J74" i="28"/>
  <c r="K74" i="28" s="1"/>
  <c r="J82" i="28"/>
  <c r="K82" i="28" s="1"/>
  <c r="J90" i="28"/>
  <c r="K90" i="28" s="1"/>
  <c r="J98" i="28"/>
  <c r="K98" i="28" s="1"/>
  <c r="C82" i="29"/>
  <c r="C98" i="29"/>
  <c r="C27" i="17"/>
  <c r="J27" i="17"/>
  <c r="K27" i="17" s="1"/>
  <c r="C59" i="17"/>
  <c r="J59" i="17"/>
  <c r="K59" i="17" s="1"/>
  <c r="C66" i="18"/>
  <c r="J66" i="18"/>
  <c r="K66" i="18" s="1"/>
  <c r="C39" i="19"/>
  <c r="J39" i="19"/>
  <c r="K39" i="19" s="1"/>
  <c r="J68" i="21"/>
  <c r="K68" i="21" s="1"/>
  <c r="C68" i="21"/>
  <c r="C54" i="22"/>
  <c r="J54" i="22"/>
  <c r="K54" i="22" s="1"/>
  <c r="C34" i="23"/>
  <c r="J34" i="23"/>
  <c r="K34" i="23" s="1"/>
  <c r="C66" i="23"/>
  <c r="J66" i="23"/>
  <c r="K66" i="23" s="1"/>
  <c r="C38" i="24"/>
  <c r="J38" i="24"/>
  <c r="K38" i="24" s="1"/>
  <c r="C32" i="25"/>
  <c r="J32" i="25"/>
  <c r="K32" i="25" s="1"/>
  <c r="C64" i="25"/>
  <c r="J64" i="25"/>
  <c r="K64" i="25" s="1"/>
  <c r="J65" i="26"/>
  <c r="K65" i="26" s="1"/>
  <c r="C65" i="26"/>
  <c r="C36" i="27"/>
  <c r="J36" i="27"/>
  <c r="K36" i="27" s="1"/>
  <c r="C41" i="27"/>
  <c r="J41" i="27"/>
  <c r="K41" i="27" s="1"/>
  <c r="C52" i="27"/>
  <c r="J52" i="27"/>
  <c r="K52" i="27" s="1"/>
  <c r="C57" i="27"/>
  <c r="J57" i="27"/>
  <c r="K57" i="27" s="1"/>
  <c r="C41" i="28"/>
  <c r="J41" i="28"/>
  <c r="K41" i="28" s="1"/>
  <c r="C50" i="28"/>
  <c r="J50" i="28"/>
  <c r="K50" i="28" s="1"/>
  <c r="C57" i="28"/>
  <c r="J57" i="28"/>
  <c r="K57" i="28" s="1"/>
  <c r="C26" i="30"/>
  <c r="J26" i="30"/>
  <c r="K26" i="30" s="1"/>
  <c r="C37" i="30"/>
  <c r="J37" i="30"/>
  <c r="K37" i="30" s="1"/>
  <c r="C42" i="30"/>
  <c r="J42" i="30"/>
  <c r="K42" i="30" s="1"/>
  <c r="C25" i="31"/>
  <c r="J25" i="31"/>
  <c r="K25" i="31" s="1"/>
  <c r="C41" i="31"/>
  <c r="J41" i="31"/>
  <c r="K41" i="31" s="1"/>
  <c r="C35" i="32"/>
  <c r="J35" i="32"/>
  <c r="K35" i="32" s="1"/>
  <c r="J98" i="33"/>
  <c r="K98" i="33" s="1"/>
  <c r="C98" i="33"/>
  <c r="J68" i="3"/>
  <c r="K68" i="3" s="1"/>
  <c r="J72" i="3"/>
  <c r="K72" i="3" s="1"/>
  <c r="J76" i="3"/>
  <c r="K76" i="3" s="1"/>
  <c r="J80" i="3"/>
  <c r="K80" i="3" s="1"/>
  <c r="J84" i="3"/>
  <c r="K84" i="3" s="1"/>
  <c r="J88" i="3"/>
  <c r="K88" i="3" s="1"/>
  <c r="J92" i="3"/>
  <c r="K92" i="3" s="1"/>
  <c r="J96" i="3"/>
  <c r="K96" i="3" s="1"/>
  <c r="J100" i="3"/>
  <c r="K100" i="3" s="1"/>
  <c r="J70" i="4"/>
  <c r="K70" i="4" s="1"/>
  <c r="J74" i="4"/>
  <c r="K74" i="4" s="1"/>
  <c r="J78" i="4"/>
  <c r="K78" i="4" s="1"/>
  <c r="J82" i="4"/>
  <c r="K82" i="4" s="1"/>
  <c r="J86" i="4"/>
  <c r="K86" i="4" s="1"/>
  <c r="J90" i="4"/>
  <c r="K90" i="4" s="1"/>
  <c r="J94" i="4"/>
  <c r="K94" i="4" s="1"/>
  <c r="J98" i="4"/>
  <c r="K98" i="4" s="1"/>
  <c r="J45" i="7"/>
  <c r="K45" i="7" s="1"/>
  <c r="J68" i="8"/>
  <c r="K68" i="8" s="1"/>
  <c r="J36" i="7"/>
  <c r="K36" i="7" s="1"/>
  <c r="J52" i="7"/>
  <c r="K52" i="7" s="1"/>
  <c r="J30" i="8"/>
  <c r="K30" i="8" s="1"/>
  <c r="J38" i="8"/>
  <c r="K38" i="8" s="1"/>
  <c r="C69" i="8"/>
  <c r="J25" i="9"/>
  <c r="K25" i="9" s="1"/>
  <c r="J33" i="9"/>
  <c r="K33" i="9" s="1"/>
  <c r="J41" i="9"/>
  <c r="K41" i="9" s="1"/>
  <c r="J49" i="9"/>
  <c r="K49" i="9" s="1"/>
  <c r="J57" i="9"/>
  <c r="K57" i="9" s="1"/>
  <c r="J65" i="9"/>
  <c r="K65" i="9" s="1"/>
  <c r="J15" i="10"/>
  <c r="K15" i="10" s="1"/>
  <c r="J23" i="10"/>
  <c r="K23" i="10" s="1"/>
  <c r="J31" i="10"/>
  <c r="K31" i="10" s="1"/>
  <c r="J39" i="10"/>
  <c r="K39" i="10" s="1"/>
  <c r="J47" i="10"/>
  <c r="K47" i="10" s="1"/>
  <c r="J55" i="10"/>
  <c r="K55" i="10" s="1"/>
  <c r="J63" i="10"/>
  <c r="K63" i="10" s="1"/>
  <c r="J40" i="11"/>
  <c r="K40" i="11" s="1"/>
  <c r="J48" i="11"/>
  <c r="K48" i="11" s="1"/>
  <c r="J56" i="11"/>
  <c r="K56" i="11" s="1"/>
  <c r="J64" i="11"/>
  <c r="K64" i="11" s="1"/>
  <c r="J35" i="12"/>
  <c r="K35" i="12" s="1"/>
  <c r="J43" i="12"/>
  <c r="K43" i="12" s="1"/>
  <c r="J51" i="12"/>
  <c r="K51" i="12" s="1"/>
  <c r="J63" i="12"/>
  <c r="K63" i="12" s="1"/>
  <c r="J40" i="14"/>
  <c r="K40" i="14" s="1"/>
  <c r="J48" i="14"/>
  <c r="K48" i="14" s="1"/>
  <c r="J56" i="14"/>
  <c r="K56" i="14" s="1"/>
  <c r="J64" i="14"/>
  <c r="K64" i="14" s="1"/>
  <c r="C49" i="15"/>
  <c r="C53" i="15"/>
  <c r="C57" i="15"/>
  <c r="C61" i="15"/>
  <c r="C73" i="15"/>
  <c r="C77" i="15"/>
  <c r="C81" i="15"/>
  <c r="C85" i="15"/>
  <c r="C89" i="15"/>
  <c r="C93" i="15"/>
  <c r="C97" i="15"/>
  <c r="C41" i="16"/>
  <c r="J44" i="16"/>
  <c r="K44" i="16" s="1"/>
  <c r="J53" i="16"/>
  <c r="K53" i="16" s="1"/>
  <c r="J18" i="17"/>
  <c r="K18" i="17" s="1"/>
  <c r="J30" i="17"/>
  <c r="K30" i="17" s="1"/>
  <c r="J50" i="17"/>
  <c r="K50" i="17" s="1"/>
  <c r="J62" i="17"/>
  <c r="K62" i="17" s="1"/>
  <c r="J57" i="18"/>
  <c r="K57" i="18" s="1"/>
  <c r="J72" i="18"/>
  <c r="K72" i="18" s="1"/>
  <c r="C74" i="18"/>
  <c r="J80" i="18"/>
  <c r="K80" i="18" s="1"/>
  <c r="C82" i="18"/>
  <c r="J88" i="18"/>
  <c r="K88" i="18" s="1"/>
  <c r="C90" i="18"/>
  <c r="J96" i="18"/>
  <c r="K96" i="18" s="1"/>
  <c r="C98" i="18"/>
  <c r="J30" i="19"/>
  <c r="K30" i="19" s="1"/>
  <c r="J42" i="19"/>
  <c r="K42" i="19" s="1"/>
  <c r="J62" i="19"/>
  <c r="K62" i="19" s="1"/>
  <c r="C85" i="21"/>
  <c r="J92" i="21"/>
  <c r="K92" i="21" s="1"/>
  <c r="C94" i="21"/>
  <c r="J100" i="21"/>
  <c r="K100" i="21" s="1"/>
  <c r="C21" i="22"/>
  <c r="J24" i="22"/>
  <c r="K24" i="22" s="1"/>
  <c r="C27" i="22"/>
  <c r="J45" i="22"/>
  <c r="K45" i="22" s="1"/>
  <c r="J57" i="22"/>
  <c r="K57" i="22" s="1"/>
  <c r="J70" i="22"/>
  <c r="K70" i="22" s="1"/>
  <c r="C72" i="22"/>
  <c r="J78" i="22"/>
  <c r="K78" i="22" s="1"/>
  <c r="C80" i="22"/>
  <c r="J86" i="22"/>
  <c r="K86" i="22" s="1"/>
  <c r="C88" i="22"/>
  <c r="J94" i="22"/>
  <c r="K94" i="22" s="1"/>
  <c r="C96" i="22"/>
  <c r="J35" i="23"/>
  <c r="K35" i="23" s="1"/>
  <c r="J55" i="23"/>
  <c r="K55" i="23" s="1"/>
  <c r="J72" i="23"/>
  <c r="K72" i="23" s="1"/>
  <c r="C74" i="23"/>
  <c r="J80" i="23"/>
  <c r="K80" i="23" s="1"/>
  <c r="C82" i="23"/>
  <c r="J88" i="23"/>
  <c r="K88" i="23" s="1"/>
  <c r="C90" i="23"/>
  <c r="J96" i="23"/>
  <c r="K96" i="23" s="1"/>
  <c r="C98" i="23"/>
  <c r="J21" i="24"/>
  <c r="K21" i="24" s="1"/>
  <c r="J52" i="24"/>
  <c r="K52" i="24" s="1"/>
  <c r="C75" i="24"/>
  <c r="C78" i="24"/>
  <c r="C87" i="24"/>
  <c r="J35" i="25"/>
  <c r="K35" i="25" s="1"/>
  <c r="J55" i="25"/>
  <c r="K55" i="25" s="1"/>
  <c r="J72" i="25"/>
  <c r="K72" i="25" s="1"/>
  <c r="J80" i="25"/>
  <c r="K80" i="25" s="1"/>
  <c r="J88" i="25"/>
  <c r="K88" i="25" s="1"/>
  <c r="J96" i="25"/>
  <c r="K96" i="25" s="1"/>
  <c r="J68" i="29"/>
  <c r="K68" i="29" s="1"/>
  <c r="C35" i="17"/>
  <c r="J35" i="17"/>
  <c r="K35" i="17" s="1"/>
  <c r="C42" i="18"/>
  <c r="J42" i="18"/>
  <c r="K42" i="18" s="1"/>
  <c r="C47" i="19"/>
  <c r="J47" i="19"/>
  <c r="K47" i="19" s="1"/>
  <c r="J91" i="21"/>
  <c r="K91" i="21" s="1"/>
  <c r="C91" i="21"/>
  <c r="C30" i="22"/>
  <c r="J30" i="22"/>
  <c r="K30" i="22" s="1"/>
  <c r="C62" i="22"/>
  <c r="J62" i="22"/>
  <c r="K62" i="22" s="1"/>
  <c r="C42" i="23"/>
  <c r="J42" i="23"/>
  <c r="K42" i="23" s="1"/>
  <c r="C54" i="24"/>
  <c r="J54" i="24"/>
  <c r="K54" i="24" s="1"/>
  <c r="J92" i="24"/>
  <c r="K92" i="24" s="1"/>
  <c r="C92" i="24"/>
  <c r="C40" i="25"/>
  <c r="J40" i="25"/>
  <c r="K40" i="25" s="1"/>
  <c r="C30" i="26"/>
  <c r="J30" i="26"/>
  <c r="K30" i="26" s="1"/>
  <c r="C50" i="29"/>
  <c r="J50" i="29"/>
  <c r="K50" i="29" s="1"/>
  <c r="J67" i="29"/>
  <c r="K67" i="29" s="1"/>
  <c r="C67" i="29"/>
  <c r="J39" i="32"/>
  <c r="K39" i="32" s="1"/>
  <c r="C39" i="32"/>
  <c r="J37" i="33"/>
  <c r="K37" i="33" s="1"/>
  <c r="C37" i="33"/>
  <c r="J82" i="33"/>
  <c r="K82" i="33" s="1"/>
  <c r="C82" i="33"/>
  <c r="C35" i="14"/>
  <c r="C47" i="15"/>
  <c r="C50" i="15"/>
  <c r="C54" i="15"/>
  <c r="C58" i="15"/>
  <c r="C62" i="15"/>
  <c r="C33" i="16"/>
  <c r="C65" i="16"/>
  <c r="C76" i="16"/>
  <c r="C84" i="16"/>
  <c r="C92" i="16"/>
  <c r="C100" i="16"/>
  <c r="C70" i="20"/>
  <c r="C78" i="20"/>
  <c r="C86" i="20"/>
  <c r="C94" i="20"/>
  <c r="C66" i="21"/>
  <c r="C69" i="21"/>
  <c r="C72" i="21"/>
  <c r="C19" i="22"/>
  <c r="C79" i="24"/>
  <c r="C82" i="24"/>
  <c r="C88" i="24"/>
  <c r="C76" i="27"/>
  <c r="C92" i="27"/>
  <c r="C71" i="29"/>
  <c r="C74" i="29"/>
  <c r="C90" i="29"/>
  <c r="J67" i="30"/>
  <c r="K67" i="30" s="1"/>
  <c r="J16" i="31"/>
  <c r="K16" i="31" s="1"/>
  <c r="J24" i="31"/>
  <c r="K24" i="31" s="1"/>
  <c r="J32" i="31"/>
  <c r="K32" i="31" s="1"/>
  <c r="J40" i="31"/>
  <c r="K40" i="31" s="1"/>
  <c r="J48" i="31"/>
  <c r="K48" i="31" s="1"/>
  <c r="J43" i="32"/>
  <c r="K43" i="32" s="1"/>
  <c r="J52" i="32"/>
  <c r="K52" i="32" s="1"/>
  <c r="J63" i="32"/>
  <c r="K63" i="32" s="1"/>
  <c r="J33" i="33"/>
  <c r="K33" i="33" s="1"/>
  <c r="C63" i="33"/>
  <c r="C70" i="33"/>
  <c r="C74" i="33"/>
  <c r="C90" i="33"/>
  <c r="C64" i="30"/>
  <c r="C47" i="32"/>
  <c r="C45" i="33"/>
  <c r="C53" i="33"/>
  <c r="C61" i="33"/>
  <c r="C78" i="33"/>
  <c r="C94" i="33"/>
  <c r="C25" i="5"/>
  <c r="C35" i="36" s="1"/>
  <c r="J25" i="5"/>
  <c r="C23" i="5"/>
  <c r="C33" i="36" s="1"/>
  <c r="J23" i="5"/>
  <c r="J19" i="7"/>
  <c r="K19" i="7" s="1"/>
  <c r="C19" i="7"/>
  <c r="C15" i="7"/>
  <c r="J15" i="7"/>
  <c r="K15" i="7" s="1"/>
  <c r="C16" i="5"/>
  <c r="C26" i="36" s="1"/>
  <c r="J16" i="5"/>
  <c r="C18" i="6"/>
  <c r="J18" i="6"/>
  <c r="K18" i="6" s="1"/>
  <c r="L3" i="3"/>
  <c r="K3" i="4"/>
  <c r="C10" i="3"/>
  <c r="C10" i="36" s="1"/>
  <c r="J10" i="3"/>
  <c r="C17" i="5"/>
  <c r="C27" i="36" s="1"/>
  <c r="J17" i="5"/>
  <c r="C21" i="6"/>
  <c r="J21" i="6"/>
  <c r="K21" i="6" s="1"/>
  <c r="J27" i="7"/>
  <c r="K27" i="7" s="1"/>
  <c r="C27" i="7"/>
  <c r="C18" i="7"/>
  <c r="J18" i="7"/>
  <c r="K18" i="7" s="1"/>
  <c r="C11" i="6"/>
  <c r="J11" i="6"/>
  <c r="K11" i="6" s="1"/>
  <c r="C13" i="8"/>
  <c r="J13" i="8"/>
  <c r="K13" i="8" s="1"/>
  <c r="K8" i="4"/>
  <c r="K9" i="4" s="1"/>
  <c r="J25" i="7"/>
  <c r="K25" i="7" s="1"/>
  <c r="C25" i="7"/>
  <c r="C13" i="7"/>
  <c r="J13" i="7"/>
  <c r="K13" i="7" s="1"/>
  <c r="K2" i="4"/>
  <c r="L2" i="3"/>
  <c r="C16" i="6"/>
  <c r="J16" i="6"/>
  <c r="K16" i="6" s="1"/>
  <c r="C12" i="3"/>
  <c r="C12" i="36" s="1"/>
  <c r="J12" i="3"/>
  <c r="C23" i="7"/>
  <c r="J23" i="7"/>
  <c r="K23" i="7" s="1"/>
  <c r="C18" i="3"/>
  <c r="C18" i="36" s="1"/>
  <c r="J18" i="3"/>
  <c r="C20" i="8"/>
  <c r="J20" i="8"/>
  <c r="K20" i="8" s="1"/>
  <c r="C21" i="7"/>
  <c r="J21" i="7"/>
  <c r="K21" i="7" s="1"/>
  <c r="C21" i="8"/>
  <c r="J21" i="8"/>
  <c r="K21" i="8" s="1"/>
  <c r="K5" i="5"/>
  <c r="L5" i="4"/>
  <c r="B22" i="21"/>
  <c r="B19" i="13"/>
  <c r="C21" i="19"/>
  <c r="J21" i="19"/>
  <c r="K21" i="19" s="1"/>
  <c r="C10" i="11"/>
  <c r="J10" i="11"/>
  <c r="K10" i="11" s="1"/>
  <c r="C16" i="33"/>
  <c r="J16" i="33"/>
  <c r="K16" i="33" s="1"/>
  <c r="C28" i="25"/>
  <c r="J28" i="25"/>
  <c r="K28" i="25" s="1"/>
  <c r="B30" i="21"/>
  <c r="B31" i="18"/>
  <c r="B11" i="15"/>
  <c r="B26" i="33"/>
  <c r="B26" i="14"/>
  <c r="B15" i="27"/>
  <c r="B17" i="26"/>
  <c r="B18" i="26"/>
  <c r="B23" i="26"/>
  <c r="B10" i="23"/>
  <c r="B14" i="9"/>
  <c r="B35" i="11"/>
  <c r="B36" i="11"/>
  <c r="B17" i="19"/>
  <c r="B18" i="16"/>
  <c r="C18" i="21"/>
  <c r="J18" i="21"/>
  <c r="K18" i="21" s="1"/>
  <c r="B30" i="28"/>
  <c r="B29" i="20"/>
  <c r="C14" i="20"/>
  <c r="J14" i="20"/>
  <c r="K14" i="20" s="1"/>
  <c r="B32" i="21"/>
  <c r="B27" i="14"/>
  <c r="B19" i="9"/>
  <c r="C15" i="29"/>
  <c r="J15" i="29"/>
  <c r="K15" i="29" s="1"/>
  <c r="C15" i="18"/>
  <c r="J15" i="18"/>
  <c r="K15" i="18" s="1"/>
  <c r="B20" i="13"/>
  <c r="B18" i="12"/>
  <c r="C13" i="33"/>
  <c r="J13" i="33"/>
  <c r="K13" i="33" s="1"/>
  <c r="B19" i="33"/>
  <c r="B24" i="12"/>
  <c r="B30" i="32"/>
  <c r="B16" i="19"/>
  <c r="B11" i="3"/>
  <c r="B11" i="36" s="1"/>
  <c r="J13" i="3"/>
  <c r="J15" i="3"/>
  <c r="J23" i="3"/>
  <c r="K23" i="3" s="1"/>
  <c r="J31" i="3"/>
  <c r="K31" i="3" s="1"/>
  <c r="J41" i="3"/>
  <c r="K41" i="3" s="1"/>
  <c r="J43" i="3"/>
  <c r="K43" i="3" s="1"/>
  <c r="B20" i="33"/>
  <c r="B18" i="33"/>
  <c r="B25" i="32"/>
  <c r="B31" i="32"/>
  <c r="B20" i="30"/>
  <c r="B14" i="30"/>
  <c r="B14" i="28"/>
  <c r="B27" i="28"/>
  <c r="B16" i="28"/>
  <c r="B11" i="27"/>
  <c r="B33" i="28"/>
  <c r="B29" i="28"/>
  <c r="B15" i="26"/>
  <c r="B12" i="26"/>
  <c r="B20" i="23"/>
  <c r="C15" i="23"/>
  <c r="J15" i="23"/>
  <c r="K15" i="23" s="1"/>
  <c r="B15" i="32"/>
  <c r="B28" i="21"/>
  <c r="B26" i="21"/>
  <c r="B14" i="19"/>
  <c r="B32" i="14"/>
  <c r="B30" i="14"/>
  <c r="B10" i="12"/>
  <c r="B11" i="12"/>
  <c r="C22" i="14"/>
  <c r="J22" i="14"/>
  <c r="K22" i="14" s="1"/>
  <c r="B38" i="28"/>
  <c r="B22" i="25"/>
  <c r="C29" i="33"/>
  <c r="J29" i="33"/>
  <c r="K29" i="33" s="1"/>
  <c r="B10" i="28"/>
  <c r="B22" i="27"/>
  <c r="B21" i="20"/>
  <c r="B31" i="21"/>
  <c r="B23" i="18"/>
  <c r="B25" i="13"/>
  <c r="B16" i="27"/>
  <c r="B22" i="26"/>
  <c r="B11" i="23"/>
  <c r="B22" i="13"/>
  <c r="B18" i="15"/>
  <c r="B29" i="11"/>
  <c r="B15" i="9"/>
  <c r="C20" i="12"/>
  <c r="J20" i="12"/>
  <c r="K20" i="12" s="1"/>
  <c r="B24" i="20"/>
  <c r="B22" i="16"/>
  <c r="B26" i="27"/>
  <c r="B23" i="11"/>
  <c r="C19" i="12"/>
  <c r="J19" i="12"/>
  <c r="K19" i="12" s="1"/>
  <c r="B30" i="25"/>
  <c r="B22" i="23"/>
  <c r="B11" i="21"/>
  <c r="B28" i="20"/>
  <c r="B20" i="28"/>
  <c r="B10" i="22"/>
  <c r="B23" i="21"/>
  <c r="B15" i="13"/>
  <c r="B12" i="27"/>
  <c r="B11" i="20"/>
  <c r="B24" i="14"/>
  <c r="B10" i="31"/>
  <c r="B10" i="24"/>
  <c r="B10" i="17"/>
  <c r="B10" i="10"/>
  <c r="C22" i="32"/>
  <c r="J22" i="32"/>
  <c r="K22" i="32" s="1"/>
  <c r="C13" i="12"/>
  <c r="J13" i="12"/>
  <c r="K13" i="12" s="1"/>
  <c r="C30" i="20"/>
  <c r="J30" i="20"/>
  <c r="K30" i="20" s="1"/>
  <c r="C23" i="32"/>
  <c r="J23" i="32"/>
  <c r="K23" i="32" s="1"/>
  <c r="C22" i="11"/>
  <c r="J22" i="11"/>
  <c r="K22" i="11" s="1"/>
  <c r="B22" i="15"/>
  <c r="B17" i="13"/>
  <c r="B14" i="32"/>
  <c r="B11" i="30"/>
  <c r="B12" i="30"/>
  <c r="B29" i="21"/>
  <c r="B27" i="21"/>
  <c r="B13" i="19"/>
  <c r="B29" i="18"/>
  <c r="B13" i="18"/>
  <c r="B34" i="18"/>
  <c r="B30" i="18"/>
  <c r="B14" i="18"/>
  <c r="B35" i="18"/>
  <c r="B31" i="14"/>
  <c r="B29" i="14"/>
  <c r="B16" i="12"/>
  <c r="B14" i="11"/>
  <c r="C10" i="33"/>
  <c r="J10" i="33"/>
  <c r="K10" i="33" s="1"/>
  <c r="B10" i="16"/>
  <c r="B28" i="14"/>
  <c r="C12" i="20"/>
  <c r="J12" i="20"/>
  <c r="K12" i="20" s="1"/>
  <c r="B13" i="29"/>
  <c r="B19" i="20"/>
  <c r="C23" i="20"/>
  <c r="J23" i="20"/>
  <c r="K23" i="20" s="1"/>
  <c r="B17" i="29"/>
  <c r="B23" i="14"/>
  <c r="B21" i="32"/>
  <c r="B12" i="29"/>
  <c r="B21" i="26"/>
  <c r="C21" i="12"/>
  <c r="J21" i="12"/>
  <c r="K21" i="12" s="1"/>
  <c r="B25" i="33"/>
  <c r="B24" i="33"/>
  <c r="B26" i="26"/>
  <c r="B16" i="25"/>
  <c r="B17" i="25"/>
  <c r="B16" i="15"/>
  <c r="B17" i="15"/>
  <c r="B15" i="15"/>
  <c r="B21" i="13"/>
  <c r="B28" i="11"/>
  <c r="C32" i="11"/>
  <c r="J32" i="11"/>
  <c r="K32" i="11" s="1"/>
  <c r="J13" i="16"/>
  <c r="K13" i="16" s="1"/>
  <c r="C13" i="16"/>
  <c r="B17" i="18"/>
  <c r="B19" i="16"/>
  <c r="C18" i="14"/>
  <c r="J18" i="14"/>
  <c r="K18" i="14" s="1"/>
  <c r="C20" i="15"/>
  <c r="J20" i="15"/>
  <c r="K20" i="15" s="1"/>
  <c r="C24" i="18"/>
  <c r="J24" i="18"/>
  <c r="K24" i="18" s="1"/>
  <c r="B27" i="32"/>
  <c r="B12" i="25"/>
  <c r="B14" i="23"/>
  <c r="B13" i="21"/>
  <c r="B17" i="9"/>
  <c r="B23" i="25"/>
  <c r="B24" i="13"/>
  <c r="C26" i="20"/>
  <c r="J26" i="20"/>
  <c r="K26" i="20" s="1"/>
  <c r="C15" i="25"/>
  <c r="J15" i="25"/>
  <c r="K15" i="25" s="1"/>
  <c r="J23" i="15"/>
  <c r="K23" i="15" s="1"/>
  <c r="C23" i="15"/>
  <c r="C10" i="25"/>
  <c r="J10" i="25"/>
  <c r="K10" i="25" s="1"/>
  <c r="B20" i="32"/>
  <c r="B33" i="11"/>
  <c r="C14" i="25"/>
  <c r="J14" i="25"/>
  <c r="K14" i="25" s="1"/>
  <c r="C15" i="22"/>
  <c r="J15" i="22"/>
  <c r="K15" i="22" s="1"/>
  <c r="B19" i="25"/>
  <c r="B12" i="12"/>
  <c r="C19" i="21"/>
  <c r="J19" i="21"/>
  <c r="K19" i="21" s="1"/>
  <c r="C14" i="12"/>
  <c r="J14" i="12"/>
  <c r="K14" i="12" s="1"/>
  <c r="C21" i="9"/>
  <c r="J21" i="9"/>
  <c r="K21" i="9" s="1"/>
  <c r="B12" i="13"/>
  <c r="B10" i="14"/>
  <c r="C20" i="21"/>
  <c r="J20" i="21"/>
  <c r="K20" i="21" s="1"/>
  <c r="C14" i="14"/>
  <c r="J14" i="14"/>
  <c r="K14" i="14" s="1"/>
  <c r="B20" i="25"/>
  <c r="B25" i="18"/>
  <c r="C20" i="27"/>
  <c r="J20" i="27"/>
  <c r="K20" i="27" s="1"/>
  <c r="B27" i="33"/>
  <c r="B14" i="27"/>
  <c r="B35" i="20"/>
  <c r="B23" i="16"/>
  <c r="C19" i="15"/>
  <c r="J19" i="15"/>
  <c r="K19" i="15" s="1"/>
  <c r="C11" i="9"/>
  <c r="J11" i="9"/>
  <c r="K11" i="9" s="1"/>
  <c r="C25" i="14"/>
  <c r="J25" i="14"/>
  <c r="K25" i="14" s="1"/>
  <c r="C21" i="11"/>
  <c r="J21" i="11"/>
  <c r="K21" i="11" s="1"/>
  <c r="C19" i="30"/>
  <c r="J19" i="30"/>
  <c r="K19" i="30" s="1"/>
  <c r="C25" i="12"/>
  <c r="J25" i="12"/>
  <c r="K25" i="12" s="1"/>
  <c r="C15" i="21"/>
  <c r="J15" i="21"/>
  <c r="K15" i="21" s="1"/>
  <c r="B18" i="13"/>
  <c r="B20" i="11"/>
  <c r="B17" i="33"/>
  <c r="B24" i="32"/>
  <c r="B13" i="28"/>
  <c r="C16" i="26"/>
  <c r="J16" i="26"/>
  <c r="K16" i="26" s="1"/>
  <c r="C11" i="14"/>
  <c r="J11" i="14"/>
  <c r="K11" i="14" s="1"/>
  <c r="C32" i="32"/>
  <c r="J32" i="32"/>
  <c r="K32" i="32" s="1"/>
  <c r="B14" i="3"/>
  <c r="B14" i="36" s="1"/>
  <c r="B16" i="3"/>
  <c r="B16" i="36" s="1"/>
  <c r="J20" i="3"/>
  <c r="K20" i="3" s="1"/>
  <c r="J22" i="3"/>
  <c r="K22" i="3" s="1"/>
  <c r="J24" i="3"/>
  <c r="K24" i="3" s="1"/>
  <c r="J26" i="3"/>
  <c r="K26" i="3" s="1"/>
  <c r="J28" i="3"/>
  <c r="K28" i="3" s="1"/>
  <c r="J30" i="3"/>
  <c r="K30" i="3" s="1"/>
  <c r="J32" i="3"/>
  <c r="K32" i="3" s="1"/>
  <c r="J34" i="3"/>
  <c r="K34" i="3" s="1"/>
  <c r="J36" i="3"/>
  <c r="K36" i="3" s="1"/>
  <c r="J38" i="3"/>
  <c r="K38" i="3" s="1"/>
  <c r="J40" i="3"/>
  <c r="K40" i="3" s="1"/>
  <c r="J42" i="3"/>
  <c r="K42" i="3" s="1"/>
  <c r="J44" i="3"/>
  <c r="K44" i="3" s="1"/>
  <c r="J46" i="3"/>
  <c r="K46" i="3" s="1"/>
  <c r="J48" i="3"/>
  <c r="K48" i="3" s="1"/>
  <c r="J50" i="3"/>
  <c r="K50" i="3" s="1"/>
  <c r="J52" i="3"/>
  <c r="K52" i="3" s="1"/>
  <c r="J54" i="3"/>
  <c r="K54" i="3" s="1"/>
  <c r="J56" i="3"/>
  <c r="K56" i="3" s="1"/>
  <c r="J58" i="3"/>
  <c r="K58" i="3" s="1"/>
  <c r="J60" i="3"/>
  <c r="K60" i="3" s="1"/>
  <c r="J62" i="3"/>
  <c r="K62" i="3" s="1"/>
  <c r="J64" i="3"/>
  <c r="K64" i="3" s="1"/>
  <c r="J66" i="3"/>
  <c r="K66" i="3" s="1"/>
  <c r="E3" i="4"/>
  <c r="E4" i="4"/>
  <c r="E5" i="4"/>
  <c r="J11" i="4"/>
  <c r="K11" i="4" s="1"/>
  <c r="J13" i="4"/>
  <c r="K13" i="4" s="1"/>
  <c r="J15" i="4"/>
  <c r="K15" i="4" s="1"/>
  <c r="J17" i="4"/>
  <c r="K17" i="4" s="1"/>
  <c r="J19" i="4"/>
  <c r="K19" i="4" s="1"/>
  <c r="J21" i="4"/>
  <c r="K21" i="4" s="1"/>
  <c r="J23" i="4"/>
  <c r="K23" i="4" s="1"/>
  <c r="J25" i="4"/>
  <c r="K25" i="4" s="1"/>
  <c r="J27" i="4"/>
  <c r="K27" i="4" s="1"/>
  <c r="J29" i="4"/>
  <c r="K29" i="4" s="1"/>
  <c r="J31" i="4"/>
  <c r="K31" i="4" s="1"/>
  <c r="J33" i="4"/>
  <c r="K33" i="4" s="1"/>
  <c r="J35" i="4"/>
  <c r="K35" i="4" s="1"/>
  <c r="J37" i="4"/>
  <c r="K37" i="4" s="1"/>
  <c r="J39" i="4"/>
  <c r="K39" i="4" s="1"/>
  <c r="J41" i="4"/>
  <c r="K41" i="4" s="1"/>
  <c r="J43" i="4"/>
  <c r="K43" i="4" s="1"/>
  <c r="J45" i="4"/>
  <c r="K45" i="4" s="1"/>
  <c r="J47" i="4"/>
  <c r="K47" i="4" s="1"/>
  <c r="J49" i="4"/>
  <c r="K49" i="4" s="1"/>
  <c r="J51" i="4"/>
  <c r="K51" i="4" s="1"/>
  <c r="J53" i="4"/>
  <c r="K53" i="4" s="1"/>
  <c r="J55" i="4"/>
  <c r="K55" i="4" s="1"/>
  <c r="J57" i="4"/>
  <c r="K57" i="4" s="1"/>
  <c r="J59" i="4"/>
  <c r="K59" i="4" s="1"/>
  <c r="J61" i="4"/>
  <c r="K61" i="4" s="1"/>
  <c r="J63" i="4"/>
  <c r="K63" i="4" s="1"/>
  <c r="J65" i="4"/>
  <c r="K65" i="4" s="1"/>
  <c r="B10" i="5"/>
  <c r="B20" i="36" s="1"/>
  <c r="B12" i="5"/>
  <c r="B22" i="36" s="1"/>
  <c r="B14" i="5"/>
  <c r="B24" i="36" s="1"/>
  <c r="B18" i="5"/>
  <c r="B28" i="36" s="1"/>
  <c r="B20" i="5"/>
  <c r="B30" i="36" s="1"/>
  <c r="B22" i="5"/>
  <c r="B32" i="36" s="1"/>
  <c r="B24" i="5"/>
  <c r="B34" i="36" s="1"/>
  <c r="B26" i="5"/>
  <c r="B36" i="36" s="1"/>
  <c r="J28" i="5"/>
  <c r="K28" i="5" s="1"/>
  <c r="J30" i="5"/>
  <c r="K30" i="5" s="1"/>
  <c r="J32" i="5"/>
  <c r="K32" i="5" s="1"/>
  <c r="J34" i="5"/>
  <c r="K34" i="5" s="1"/>
  <c r="J36" i="5"/>
  <c r="K36" i="5" s="1"/>
  <c r="J38" i="5"/>
  <c r="K38" i="5" s="1"/>
  <c r="J40" i="5"/>
  <c r="K40" i="5" s="1"/>
  <c r="J42" i="5"/>
  <c r="K42" i="5" s="1"/>
  <c r="J44" i="5"/>
  <c r="K44" i="5" s="1"/>
  <c r="J46" i="5"/>
  <c r="K46" i="5" s="1"/>
  <c r="J48" i="5"/>
  <c r="K48" i="5" s="1"/>
  <c r="J50" i="5"/>
  <c r="K50" i="5" s="1"/>
  <c r="J52" i="5"/>
  <c r="K52" i="5" s="1"/>
  <c r="J54" i="5"/>
  <c r="K54" i="5" s="1"/>
  <c r="J56" i="5"/>
  <c r="K56" i="5" s="1"/>
  <c r="J58" i="5"/>
  <c r="K58" i="5" s="1"/>
  <c r="J60" i="5"/>
  <c r="K60" i="5" s="1"/>
  <c r="J62" i="5"/>
  <c r="K62" i="5" s="1"/>
  <c r="J64" i="5"/>
  <c r="K64" i="5" s="1"/>
  <c r="J66" i="5"/>
  <c r="K66" i="5" s="1"/>
  <c r="B13" i="6"/>
  <c r="B15" i="6"/>
  <c r="B17" i="6"/>
  <c r="B19" i="6"/>
  <c r="B23" i="6"/>
  <c r="J25" i="6"/>
  <c r="K25" i="6" s="1"/>
  <c r="J27" i="6"/>
  <c r="K27" i="6" s="1"/>
  <c r="J29" i="6"/>
  <c r="K29" i="6" s="1"/>
  <c r="J31" i="6"/>
  <c r="K31" i="6" s="1"/>
  <c r="J33" i="6"/>
  <c r="K33" i="6" s="1"/>
  <c r="J35" i="6"/>
  <c r="K35" i="6" s="1"/>
  <c r="J37" i="6"/>
  <c r="K37" i="6" s="1"/>
  <c r="J39" i="6"/>
  <c r="K39" i="6" s="1"/>
  <c r="J41" i="6"/>
  <c r="K41" i="6" s="1"/>
  <c r="J43" i="6"/>
  <c r="K43" i="6" s="1"/>
  <c r="J45" i="6"/>
  <c r="K45" i="6" s="1"/>
  <c r="J47" i="6"/>
  <c r="K47" i="6" s="1"/>
  <c r="J49" i="6"/>
  <c r="K49" i="6" s="1"/>
  <c r="J51" i="6"/>
  <c r="K51" i="6" s="1"/>
  <c r="J53" i="6"/>
  <c r="K53" i="6" s="1"/>
  <c r="J55" i="6"/>
  <c r="K55" i="6" s="1"/>
  <c r="J57" i="6"/>
  <c r="K57" i="6" s="1"/>
  <c r="J59" i="6"/>
  <c r="K59" i="6" s="1"/>
  <c r="J61" i="6"/>
  <c r="K61" i="6" s="1"/>
  <c r="J63" i="6"/>
  <c r="K63" i="6" s="1"/>
  <c r="J65" i="6"/>
  <c r="K65" i="6" s="1"/>
  <c r="B10" i="7"/>
  <c r="B11" i="7"/>
  <c r="B26" i="7"/>
  <c r="C75" i="7"/>
  <c r="J75" i="7"/>
  <c r="K75" i="7" s="1"/>
  <c r="C83" i="7"/>
  <c r="J83" i="7"/>
  <c r="K83" i="7" s="1"/>
  <c r="C91" i="7"/>
  <c r="J91" i="7"/>
  <c r="K91" i="7" s="1"/>
  <c r="C99" i="7"/>
  <c r="J99" i="7"/>
  <c r="K99" i="7" s="1"/>
  <c r="B12" i="8"/>
  <c r="B16" i="8"/>
  <c r="B24" i="8"/>
  <c r="C18" i="28"/>
  <c r="J18" i="28"/>
  <c r="K18" i="28" s="1"/>
  <c r="C34" i="28"/>
  <c r="J34" i="28"/>
  <c r="K34" i="28" s="1"/>
  <c r="C23" i="12"/>
  <c r="J23" i="12"/>
  <c r="K23" i="12" s="1"/>
  <c r="C22" i="28"/>
  <c r="J22" i="28"/>
  <c r="K22" i="28" s="1"/>
  <c r="C28" i="18"/>
  <c r="J28" i="18"/>
  <c r="K28" i="18" s="1"/>
  <c r="C20" i="9"/>
  <c r="J20" i="9"/>
  <c r="K20" i="9" s="1"/>
  <c r="C12" i="15"/>
  <c r="J12" i="15"/>
  <c r="K12" i="15" s="1"/>
  <c r="C20" i="18"/>
  <c r="J20" i="18"/>
  <c r="K20" i="18" s="1"/>
  <c r="C34" i="20"/>
  <c r="J34" i="20"/>
  <c r="K34" i="20" s="1"/>
  <c r="C32" i="28"/>
  <c r="J32" i="28"/>
  <c r="K32" i="28" s="1"/>
  <c r="B33" i="18"/>
  <c r="B11" i="19"/>
  <c r="B21" i="14"/>
  <c r="B12" i="9"/>
  <c r="J21" i="3"/>
  <c r="K21" i="3" s="1"/>
  <c r="J35" i="3"/>
  <c r="K35" i="3" s="1"/>
  <c r="C23" i="33"/>
  <c r="J23" i="33"/>
  <c r="K23" i="33" s="1"/>
  <c r="B11" i="28"/>
  <c r="B12" i="23"/>
  <c r="B13" i="23"/>
  <c r="B18" i="18"/>
  <c r="B18" i="9"/>
  <c r="C17" i="21"/>
  <c r="J17" i="21"/>
  <c r="K17" i="21" s="1"/>
  <c r="C23" i="28"/>
  <c r="J23" i="28"/>
  <c r="K23" i="28" s="1"/>
  <c r="C16" i="30"/>
  <c r="J16" i="30"/>
  <c r="K16" i="30" s="1"/>
  <c r="C23" i="23"/>
  <c r="J23" i="23"/>
  <c r="K23" i="23" s="1"/>
  <c r="C14" i="15"/>
  <c r="J14" i="15"/>
  <c r="K14" i="15" s="1"/>
  <c r="B27" i="20"/>
  <c r="B16" i="16"/>
  <c r="B17" i="32"/>
  <c r="B22" i="12"/>
  <c r="C12" i="22"/>
  <c r="J12" i="22"/>
  <c r="K12" i="22" s="1"/>
  <c r="C14" i="13"/>
  <c r="J14" i="13"/>
  <c r="K14" i="13" s="1"/>
  <c r="C15" i="11"/>
  <c r="J15" i="11"/>
  <c r="K15" i="11" s="1"/>
  <c r="B21" i="21"/>
  <c r="B12" i="14"/>
  <c r="B13" i="9"/>
  <c r="B16" i="32"/>
  <c r="B23" i="27"/>
  <c r="B30" i="12"/>
  <c r="B10" i="30"/>
  <c r="B34" i="11"/>
  <c r="B12" i="32"/>
  <c r="B12" i="19"/>
  <c r="B19" i="11"/>
  <c r="B10" i="32"/>
  <c r="B13" i="13"/>
  <c r="B31" i="12"/>
  <c r="B29" i="25"/>
  <c r="B18" i="23"/>
  <c r="B27" i="18"/>
  <c r="B25" i="11"/>
  <c r="B12" i="28"/>
  <c r="B16" i="23"/>
  <c r="B17" i="23"/>
  <c r="B10" i="18"/>
  <c r="B11" i="18"/>
  <c r="B37" i="18"/>
  <c r="B16" i="14"/>
  <c r="B10" i="26"/>
  <c r="B25" i="20"/>
  <c r="B17" i="14"/>
  <c r="C15" i="14"/>
  <c r="J15" i="14"/>
  <c r="K15" i="14" s="1"/>
  <c r="C24" i="26"/>
  <c r="J24" i="26"/>
  <c r="K24" i="26" s="1"/>
  <c r="C15" i="30"/>
  <c r="J15" i="30"/>
  <c r="K15" i="30" s="1"/>
  <c r="C26" i="11"/>
  <c r="J26" i="11"/>
  <c r="K26" i="11" s="1"/>
  <c r="B19" i="27"/>
  <c r="B10" i="20"/>
  <c r="B10" i="13"/>
  <c r="C26" i="32"/>
  <c r="J26" i="32"/>
  <c r="K26" i="32" s="1"/>
  <c r="B25" i="28"/>
  <c r="B20" i="19"/>
  <c r="J17" i="16"/>
  <c r="K17" i="16" s="1"/>
  <c r="C17" i="16"/>
  <c r="B25" i="26"/>
  <c r="B11" i="16"/>
  <c r="B38" i="18"/>
  <c r="B12" i="16"/>
  <c r="B39" i="18"/>
  <c r="B27" i="25"/>
  <c r="B11" i="25"/>
  <c r="B32" i="18"/>
  <c r="C18" i="19"/>
  <c r="J18" i="19"/>
  <c r="K18" i="19" s="1"/>
  <c r="C37" i="11"/>
  <c r="J37" i="11"/>
  <c r="K37" i="11" s="1"/>
  <c r="C12" i="11"/>
  <c r="J12" i="11"/>
  <c r="K12" i="11" s="1"/>
  <c r="B10" i="21"/>
  <c r="B12" i="18"/>
  <c r="B27" i="12"/>
  <c r="B11" i="32"/>
  <c r="B11" i="22"/>
  <c r="B15" i="20"/>
  <c r="C26" i="25"/>
  <c r="J26" i="25"/>
  <c r="K26" i="25" s="1"/>
  <c r="C18" i="30"/>
  <c r="J18" i="30"/>
  <c r="K18" i="30" s="1"/>
  <c r="C21" i="18"/>
  <c r="J21" i="18"/>
  <c r="K21" i="18" s="1"/>
  <c r="C16" i="11"/>
  <c r="J16" i="11"/>
  <c r="K16" i="11" s="1"/>
  <c r="C20" i="16"/>
  <c r="J20" i="16"/>
  <c r="K20" i="16" s="1"/>
  <c r="C21" i="16"/>
  <c r="J21" i="16"/>
  <c r="K21" i="16" s="1"/>
  <c r="C19" i="18"/>
  <c r="J19" i="18"/>
  <c r="K19" i="18" s="1"/>
  <c r="C36" i="28"/>
  <c r="J36" i="28"/>
  <c r="K36" i="28" s="1"/>
  <c r="C17" i="12"/>
  <c r="J17" i="12"/>
  <c r="K17" i="12" s="1"/>
  <c r="C16" i="29"/>
  <c r="J16" i="29"/>
  <c r="K16" i="29" s="1"/>
  <c r="B28" i="33"/>
  <c r="B26" i="18"/>
  <c r="B19" i="14"/>
  <c r="B24" i="27"/>
  <c r="B13" i="11"/>
  <c r="B13" i="26"/>
  <c r="B24" i="21"/>
  <c r="B10" i="19"/>
  <c r="B14" i="16"/>
  <c r="C37" i="28"/>
  <c r="J37" i="28"/>
  <c r="K37" i="28" s="1"/>
  <c r="C15" i="28"/>
  <c r="J15" i="28"/>
  <c r="K15" i="28" s="1"/>
  <c r="C13" i="20"/>
  <c r="J13" i="20"/>
  <c r="K13" i="20" s="1"/>
  <c r="C13" i="25"/>
  <c r="J13" i="25"/>
  <c r="K13" i="25" s="1"/>
  <c r="B13" i="30"/>
  <c r="B30" i="11"/>
  <c r="C17" i="11"/>
  <c r="J17" i="11"/>
  <c r="K17" i="11" s="1"/>
  <c r="C33" i="14"/>
  <c r="J33" i="14"/>
  <c r="K33" i="14" s="1"/>
  <c r="C17" i="28"/>
  <c r="J17" i="28"/>
  <c r="K17" i="28" s="1"/>
  <c r="K1" i="3"/>
  <c r="L5" i="3"/>
  <c r="J67" i="3"/>
  <c r="K67" i="3" s="1"/>
  <c r="C69" i="3"/>
  <c r="J71" i="3"/>
  <c r="K71" i="3" s="1"/>
  <c r="C73" i="3"/>
  <c r="J75" i="3"/>
  <c r="K75" i="3" s="1"/>
  <c r="C77" i="3"/>
  <c r="J79" i="3"/>
  <c r="K79" i="3" s="1"/>
  <c r="C81" i="3"/>
  <c r="J83" i="3"/>
  <c r="K83" i="3" s="1"/>
  <c r="C85" i="3"/>
  <c r="J87" i="3"/>
  <c r="K87" i="3" s="1"/>
  <c r="C89" i="3"/>
  <c r="J91" i="3"/>
  <c r="K91" i="3" s="1"/>
  <c r="C93" i="3"/>
  <c r="J95" i="3"/>
  <c r="K95" i="3" s="1"/>
  <c r="C97" i="3"/>
  <c r="J99" i="3"/>
  <c r="K99" i="3" s="1"/>
  <c r="H10" i="4"/>
  <c r="H12" i="4"/>
  <c r="H14" i="4"/>
  <c r="H16" i="4"/>
  <c r="H18" i="4"/>
  <c r="H20" i="4"/>
  <c r="H22" i="4"/>
  <c r="H24" i="4"/>
  <c r="H26" i="4"/>
  <c r="H28" i="4"/>
  <c r="H30" i="4"/>
  <c r="H32" i="4"/>
  <c r="H34" i="4"/>
  <c r="H36" i="4"/>
  <c r="H38" i="4"/>
  <c r="H40" i="4"/>
  <c r="H42" i="4"/>
  <c r="H44" i="4"/>
  <c r="H46" i="4"/>
  <c r="H48" i="4"/>
  <c r="H50" i="4"/>
  <c r="H52" i="4"/>
  <c r="H54" i="4"/>
  <c r="H56" i="4"/>
  <c r="H58" i="4"/>
  <c r="H60" i="4"/>
  <c r="H62" i="4"/>
  <c r="H64" i="4"/>
  <c r="H66" i="4"/>
  <c r="C67" i="4"/>
  <c r="J69" i="4"/>
  <c r="K69" i="4" s="1"/>
  <c r="C71" i="4"/>
  <c r="J73" i="4"/>
  <c r="K73" i="4" s="1"/>
  <c r="C75" i="4"/>
  <c r="J77" i="4"/>
  <c r="K77" i="4" s="1"/>
  <c r="C79" i="4"/>
  <c r="J81" i="4"/>
  <c r="K81" i="4" s="1"/>
  <c r="C83" i="4"/>
  <c r="J85" i="4"/>
  <c r="K85" i="4" s="1"/>
  <c r="C87" i="4"/>
  <c r="J89" i="4"/>
  <c r="K89" i="4" s="1"/>
  <c r="C91" i="4"/>
  <c r="J93" i="4"/>
  <c r="K93" i="4" s="1"/>
  <c r="C95" i="4"/>
  <c r="J97" i="4"/>
  <c r="K97" i="4" s="1"/>
  <c r="C99" i="4"/>
  <c r="J67" i="5"/>
  <c r="K67" i="5" s="1"/>
  <c r="C69" i="5"/>
  <c r="J71" i="5"/>
  <c r="K71" i="5" s="1"/>
  <c r="C73" i="5"/>
  <c r="J75" i="5"/>
  <c r="K75" i="5" s="1"/>
  <c r="C77" i="5"/>
  <c r="J79" i="5"/>
  <c r="K79" i="5" s="1"/>
  <c r="C81" i="5"/>
  <c r="J83" i="5"/>
  <c r="K83" i="5" s="1"/>
  <c r="C85" i="5"/>
  <c r="J87" i="5"/>
  <c r="K87" i="5" s="1"/>
  <c r="C89" i="5"/>
  <c r="J91" i="5"/>
  <c r="K91" i="5" s="1"/>
  <c r="C93" i="5"/>
  <c r="J95" i="5"/>
  <c r="K95" i="5" s="1"/>
  <c r="C97" i="5"/>
  <c r="J99" i="5"/>
  <c r="K99" i="5" s="1"/>
  <c r="C67" i="6"/>
  <c r="J69" i="6"/>
  <c r="K69" i="6" s="1"/>
  <c r="C71" i="6"/>
  <c r="J73" i="6"/>
  <c r="K73" i="6" s="1"/>
  <c r="C75" i="6"/>
  <c r="J77" i="6"/>
  <c r="K77" i="6" s="1"/>
  <c r="C79" i="6"/>
  <c r="J81" i="6"/>
  <c r="K81" i="6" s="1"/>
  <c r="C83" i="6"/>
  <c r="J90" i="6"/>
  <c r="K90" i="6" s="1"/>
  <c r="J91" i="6"/>
  <c r="K91" i="6" s="1"/>
  <c r="C97" i="6"/>
  <c r="C98" i="6"/>
  <c r="B12" i="7"/>
  <c r="B20" i="7"/>
  <c r="B28" i="7"/>
  <c r="J30" i="7"/>
  <c r="K30" i="7" s="1"/>
  <c r="J31" i="7"/>
  <c r="K31" i="7" s="1"/>
  <c r="C35" i="7"/>
  <c r="J38" i="7"/>
  <c r="K38" i="7" s="1"/>
  <c r="J39" i="7"/>
  <c r="K39" i="7" s="1"/>
  <c r="C43" i="7"/>
  <c r="J46" i="7"/>
  <c r="K46" i="7" s="1"/>
  <c r="J47" i="7"/>
  <c r="K47" i="7" s="1"/>
  <c r="C51" i="7"/>
  <c r="J54" i="7"/>
  <c r="K54" i="7" s="1"/>
  <c r="J55" i="7"/>
  <c r="K55" i="7" s="1"/>
  <c r="C59" i="7"/>
  <c r="J62" i="7"/>
  <c r="K62" i="7" s="1"/>
  <c r="J63" i="7"/>
  <c r="K63" i="7" s="1"/>
  <c r="C67" i="7"/>
  <c r="C68" i="7"/>
  <c r="J73" i="7"/>
  <c r="K73" i="7" s="1"/>
  <c r="C73" i="7"/>
  <c r="J81" i="7"/>
  <c r="K81" i="7" s="1"/>
  <c r="C81" i="7"/>
  <c r="J89" i="7"/>
  <c r="K89" i="7" s="1"/>
  <c r="C89" i="7"/>
  <c r="J97" i="7"/>
  <c r="K97" i="7" s="1"/>
  <c r="C97" i="7"/>
  <c r="B11" i="8"/>
  <c r="B15" i="8"/>
  <c r="B19" i="8"/>
  <c r="B23" i="8"/>
  <c r="J29" i="8"/>
  <c r="K29" i="8" s="1"/>
  <c r="J33" i="8"/>
  <c r="K33" i="8" s="1"/>
  <c r="J37" i="8"/>
  <c r="K37" i="8" s="1"/>
  <c r="J41" i="8"/>
  <c r="K41" i="8" s="1"/>
  <c r="J45" i="8"/>
  <c r="K45" i="8" s="1"/>
  <c r="B11" i="33"/>
  <c r="B21" i="25"/>
  <c r="C36" i="18"/>
  <c r="J36" i="18"/>
  <c r="K36" i="18" s="1"/>
  <c r="B18" i="32"/>
  <c r="B13" i="27"/>
  <c r="C31" i="20"/>
  <c r="J31" i="20"/>
  <c r="K31" i="20" s="1"/>
  <c r="C18" i="25"/>
  <c r="J18" i="25"/>
  <c r="K18" i="25" s="1"/>
  <c r="C28" i="12"/>
  <c r="J28" i="12"/>
  <c r="K28" i="12" s="1"/>
  <c r="J29" i="32"/>
  <c r="K29" i="32" s="1"/>
  <c r="C29" i="32"/>
  <c r="C25" i="25"/>
  <c r="J25" i="25"/>
  <c r="K25" i="25" s="1"/>
  <c r="C21" i="23"/>
  <c r="J21" i="23"/>
  <c r="K21" i="23" s="1"/>
  <c r="B17" i="3"/>
  <c r="B17" i="36" s="1"/>
  <c r="J29" i="3"/>
  <c r="K29" i="3" s="1"/>
  <c r="J37" i="3"/>
  <c r="K37" i="3" s="1"/>
  <c r="J45" i="3"/>
  <c r="K45" i="3" s="1"/>
  <c r="J47" i="3"/>
  <c r="K47" i="3" s="1"/>
  <c r="J49" i="3"/>
  <c r="K49" i="3" s="1"/>
  <c r="J51" i="3"/>
  <c r="K51" i="3" s="1"/>
  <c r="J53" i="3"/>
  <c r="K53" i="3" s="1"/>
  <c r="J55" i="3"/>
  <c r="K55" i="3" s="1"/>
  <c r="J57" i="3"/>
  <c r="K57" i="3" s="1"/>
  <c r="J59" i="3"/>
  <c r="K59" i="3" s="1"/>
  <c r="J61" i="3"/>
  <c r="K61" i="3" s="1"/>
  <c r="J63" i="3"/>
  <c r="K63" i="3" s="1"/>
  <c r="J65" i="3"/>
  <c r="K65" i="3" s="1"/>
  <c r="K4" i="4"/>
  <c r="B10" i="4"/>
  <c r="J12" i="4"/>
  <c r="K12" i="4" s="1"/>
  <c r="J14" i="4"/>
  <c r="K14" i="4" s="1"/>
  <c r="J16" i="4"/>
  <c r="K16" i="4" s="1"/>
  <c r="J18" i="4"/>
  <c r="K18" i="4" s="1"/>
  <c r="J20" i="4"/>
  <c r="K20" i="4" s="1"/>
  <c r="J22" i="4"/>
  <c r="K22" i="4" s="1"/>
  <c r="J24" i="4"/>
  <c r="K24" i="4" s="1"/>
  <c r="J26" i="4"/>
  <c r="K26" i="4" s="1"/>
  <c r="J28" i="4"/>
  <c r="K28" i="4" s="1"/>
  <c r="J30" i="4"/>
  <c r="K30" i="4" s="1"/>
  <c r="J32" i="4"/>
  <c r="K32" i="4" s="1"/>
  <c r="J34" i="4"/>
  <c r="K34" i="4" s="1"/>
  <c r="J36" i="4"/>
  <c r="K36" i="4" s="1"/>
  <c r="J38" i="4"/>
  <c r="K38" i="4" s="1"/>
  <c r="J40" i="4"/>
  <c r="K40" i="4" s="1"/>
  <c r="J42" i="4"/>
  <c r="K42" i="4" s="1"/>
  <c r="J44" i="4"/>
  <c r="K44" i="4" s="1"/>
  <c r="J46" i="4"/>
  <c r="K46" i="4" s="1"/>
  <c r="J48" i="4"/>
  <c r="K48" i="4" s="1"/>
  <c r="J50" i="4"/>
  <c r="K50" i="4" s="1"/>
  <c r="J52" i="4"/>
  <c r="K52" i="4" s="1"/>
  <c r="J54" i="4"/>
  <c r="K54" i="4" s="1"/>
  <c r="J56" i="4"/>
  <c r="K56" i="4" s="1"/>
  <c r="J58" i="4"/>
  <c r="K58" i="4" s="1"/>
  <c r="J60" i="4"/>
  <c r="K60" i="4" s="1"/>
  <c r="J62" i="4"/>
  <c r="K62" i="4" s="1"/>
  <c r="J64" i="4"/>
  <c r="K64" i="4" s="1"/>
  <c r="J66" i="4"/>
  <c r="K66" i="4" s="1"/>
  <c r="E2" i="5"/>
  <c r="B11" i="5"/>
  <c r="B21" i="36" s="1"/>
  <c r="B13" i="5"/>
  <c r="B23" i="36" s="1"/>
  <c r="B15" i="5"/>
  <c r="B25" i="36" s="1"/>
  <c r="B19" i="5"/>
  <c r="B29" i="36" s="1"/>
  <c r="B21" i="5"/>
  <c r="B31" i="36" s="1"/>
  <c r="B27" i="5"/>
  <c r="B37" i="36" s="1"/>
  <c r="J29" i="5"/>
  <c r="K29" i="5" s="1"/>
  <c r="J31" i="5"/>
  <c r="K31" i="5" s="1"/>
  <c r="J33" i="5"/>
  <c r="K33" i="5" s="1"/>
  <c r="J35" i="5"/>
  <c r="K35" i="5" s="1"/>
  <c r="J37" i="5"/>
  <c r="K37" i="5" s="1"/>
  <c r="J39" i="5"/>
  <c r="K39" i="5" s="1"/>
  <c r="J41" i="5"/>
  <c r="K41" i="5" s="1"/>
  <c r="J43" i="5"/>
  <c r="K43" i="5" s="1"/>
  <c r="J45" i="5"/>
  <c r="K45" i="5" s="1"/>
  <c r="J47" i="5"/>
  <c r="K47" i="5" s="1"/>
  <c r="J49" i="5"/>
  <c r="K49" i="5" s="1"/>
  <c r="J51" i="5"/>
  <c r="K51" i="5" s="1"/>
  <c r="J53" i="5"/>
  <c r="K53" i="5" s="1"/>
  <c r="J55" i="5"/>
  <c r="K55" i="5" s="1"/>
  <c r="J57" i="5"/>
  <c r="K57" i="5" s="1"/>
  <c r="J59" i="5"/>
  <c r="K59" i="5" s="1"/>
  <c r="J61" i="5"/>
  <c r="K61" i="5" s="1"/>
  <c r="J63" i="5"/>
  <c r="K63" i="5" s="1"/>
  <c r="J65" i="5"/>
  <c r="K65" i="5" s="1"/>
  <c r="B10" i="6"/>
  <c r="B12" i="6"/>
  <c r="B14" i="6"/>
  <c r="B20" i="6"/>
  <c r="B22" i="6"/>
  <c r="B24" i="6"/>
  <c r="J26" i="6"/>
  <c r="K26" i="6" s="1"/>
  <c r="J28" i="6"/>
  <c r="K28" i="6" s="1"/>
  <c r="J30" i="6"/>
  <c r="K30" i="6" s="1"/>
  <c r="J32" i="6"/>
  <c r="K32" i="6" s="1"/>
  <c r="J34" i="6"/>
  <c r="K34" i="6" s="1"/>
  <c r="J36" i="6"/>
  <c r="K36" i="6" s="1"/>
  <c r="J38" i="6"/>
  <c r="K38" i="6" s="1"/>
  <c r="J40" i="6"/>
  <c r="K40" i="6" s="1"/>
  <c r="J42" i="6"/>
  <c r="K42" i="6" s="1"/>
  <c r="J44" i="6"/>
  <c r="K44" i="6" s="1"/>
  <c r="J46" i="6"/>
  <c r="K46" i="6" s="1"/>
  <c r="J48" i="6"/>
  <c r="K48" i="6" s="1"/>
  <c r="J50" i="6"/>
  <c r="K50" i="6" s="1"/>
  <c r="J52" i="6"/>
  <c r="K52" i="6" s="1"/>
  <c r="J54" i="6"/>
  <c r="K54" i="6" s="1"/>
  <c r="J56" i="6"/>
  <c r="K56" i="6" s="1"/>
  <c r="J58" i="6"/>
  <c r="K58" i="6" s="1"/>
  <c r="J60" i="6"/>
  <c r="K60" i="6" s="1"/>
  <c r="J62" i="6"/>
  <c r="K62" i="6" s="1"/>
  <c r="J64" i="6"/>
  <c r="K64" i="6" s="1"/>
  <c r="J66" i="6"/>
  <c r="K66" i="6" s="1"/>
  <c r="J95" i="6"/>
  <c r="K95" i="6" s="1"/>
  <c r="B14" i="7"/>
  <c r="B22" i="7"/>
  <c r="C79" i="7"/>
  <c r="J79" i="7"/>
  <c r="K79" i="7" s="1"/>
  <c r="C87" i="7"/>
  <c r="J87" i="7"/>
  <c r="K87" i="7" s="1"/>
  <c r="C95" i="7"/>
  <c r="J95" i="7"/>
  <c r="K95" i="7" s="1"/>
  <c r="B10" i="8"/>
  <c r="B14" i="8"/>
  <c r="B18" i="8"/>
  <c r="B22" i="8"/>
  <c r="J28" i="8"/>
  <c r="K28" i="8" s="1"/>
  <c r="J32" i="8"/>
  <c r="K32" i="8" s="1"/>
  <c r="J36" i="8"/>
  <c r="K36" i="8" s="1"/>
  <c r="J40" i="8"/>
  <c r="K40" i="8" s="1"/>
  <c r="J44" i="8"/>
  <c r="K44" i="8" s="1"/>
  <c r="J47" i="8"/>
  <c r="K47" i="8" s="1"/>
  <c r="C32" i="20"/>
  <c r="J32" i="20"/>
  <c r="K32" i="20" s="1"/>
  <c r="B19" i="26"/>
  <c r="B20" i="26"/>
  <c r="B13" i="32"/>
  <c r="B29" i="12"/>
  <c r="C18" i="20"/>
  <c r="J18" i="20"/>
  <c r="K18" i="20" s="1"/>
  <c r="C23" i="13"/>
  <c r="J23" i="13"/>
  <c r="K23" i="13" s="1"/>
  <c r="C27" i="26"/>
  <c r="J27" i="26"/>
  <c r="K27" i="26" s="1"/>
  <c r="B18" i="29"/>
  <c r="B16" i="21"/>
  <c r="B33" i="20"/>
  <c r="C26" i="28"/>
  <c r="J26" i="28"/>
  <c r="K26" i="28" s="1"/>
  <c r="B25" i="27"/>
  <c r="B31" i="28"/>
  <c r="B21" i="30"/>
  <c r="B24" i="28"/>
  <c r="B10" i="29"/>
  <c r="B19" i="28"/>
  <c r="J19" i="3"/>
  <c r="K19" i="3" s="1"/>
  <c r="J25" i="3"/>
  <c r="K25" i="3" s="1"/>
  <c r="J27" i="3"/>
  <c r="K27" i="3" s="1"/>
  <c r="J33" i="3"/>
  <c r="K33" i="3" s="1"/>
  <c r="J39" i="3"/>
  <c r="K39" i="3" s="1"/>
  <c r="C22" i="33"/>
  <c r="J22" i="33"/>
  <c r="K22" i="33" s="1"/>
  <c r="C27" i="11"/>
  <c r="J27" i="11"/>
  <c r="K27" i="11" s="1"/>
  <c r="B10" i="9"/>
  <c r="B26" i="12"/>
  <c r="C25" i="21"/>
  <c r="J25" i="21"/>
  <c r="K25" i="21" s="1"/>
  <c r="B19" i="32"/>
  <c r="B21" i="27"/>
  <c r="B17" i="20"/>
  <c r="C14" i="21"/>
  <c r="J14" i="21"/>
  <c r="K14" i="21" s="1"/>
  <c r="C12" i="21"/>
  <c r="J12" i="21"/>
  <c r="K12" i="21" s="1"/>
  <c r="C22" i="20"/>
  <c r="J22" i="20"/>
  <c r="K22" i="20" s="1"/>
  <c r="C19" i="23"/>
  <c r="J19" i="23"/>
  <c r="K19" i="23" s="1"/>
  <c r="B35" i="28"/>
  <c r="B21" i="15"/>
  <c r="C13" i="15"/>
  <c r="J13" i="15"/>
  <c r="K13" i="15" s="1"/>
  <c r="C20" i="14"/>
  <c r="J20" i="14"/>
  <c r="K20" i="14" s="1"/>
  <c r="J13" i="22"/>
  <c r="K13" i="22" s="1"/>
  <c r="C13" i="22"/>
  <c r="B10" i="15"/>
  <c r="B31" i="11"/>
  <c r="C14" i="29"/>
  <c r="J14" i="29"/>
  <c r="K14" i="29" s="1"/>
  <c r="C17" i="27"/>
  <c r="J17" i="27"/>
  <c r="K17" i="27" s="1"/>
  <c r="C15" i="19"/>
  <c r="J15" i="19"/>
  <c r="K15" i="19" s="1"/>
  <c r="C14" i="22"/>
  <c r="J14" i="22"/>
  <c r="K14" i="22" s="1"/>
  <c r="C18" i="27"/>
  <c r="J18" i="27"/>
  <c r="K18" i="27" s="1"/>
  <c r="C11" i="13"/>
  <c r="J11" i="13"/>
  <c r="K11" i="13" s="1"/>
  <c r="C16" i="20"/>
  <c r="J16" i="20"/>
  <c r="K16" i="20" s="1"/>
  <c r="C16" i="13"/>
  <c r="J16" i="13"/>
  <c r="K16" i="13" s="1"/>
  <c r="B24" i="25"/>
  <c r="B15" i="12"/>
  <c r="C24" i="23"/>
  <c r="J24" i="23"/>
  <c r="K24" i="23" s="1"/>
  <c r="C22" i="18"/>
  <c r="J22" i="18"/>
  <c r="K22" i="18" s="1"/>
  <c r="C19" i="19"/>
  <c r="J19" i="19"/>
  <c r="K19" i="19" s="1"/>
  <c r="C28" i="32"/>
  <c r="J28" i="32"/>
  <c r="K28" i="32" s="1"/>
  <c r="B10" i="27"/>
  <c r="B24" i="11"/>
  <c r="C11" i="26"/>
  <c r="J11" i="26"/>
  <c r="K11" i="26" s="1"/>
  <c r="B14" i="26"/>
  <c r="B20" i="20"/>
  <c r="B16" i="18"/>
  <c r="B13" i="14"/>
  <c r="C11" i="29"/>
  <c r="J11" i="29"/>
  <c r="K11" i="29" s="1"/>
  <c r="B28" i="28"/>
  <c r="B11" i="11"/>
  <c r="C15" i="33"/>
  <c r="J15" i="33"/>
  <c r="K15" i="33" s="1"/>
  <c r="C18" i="11"/>
  <c r="J18" i="11"/>
  <c r="K18" i="11" s="1"/>
  <c r="C16" i="9"/>
  <c r="J16" i="9"/>
  <c r="K16" i="9" s="1"/>
  <c r="C12" i="33"/>
  <c r="J12" i="33"/>
  <c r="K12" i="33" s="1"/>
  <c r="B21" i="33"/>
  <c r="B21" i="28"/>
  <c r="C17" i="30"/>
  <c r="J17" i="30"/>
  <c r="K17" i="30" s="1"/>
  <c r="C15" i="16"/>
  <c r="J15" i="16"/>
  <c r="K15" i="16" s="1"/>
  <c r="H11" i="4"/>
  <c r="H13" i="4"/>
  <c r="H15" i="4"/>
  <c r="H17" i="4"/>
  <c r="H19" i="4"/>
  <c r="H21" i="4"/>
  <c r="H23" i="4"/>
  <c r="H25" i="4"/>
  <c r="H27" i="4"/>
  <c r="H29" i="4"/>
  <c r="H31" i="4"/>
  <c r="H33" i="4"/>
  <c r="H35" i="4"/>
  <c r="H37" i="4"/>
  <c r="H39" i="4"/>
  <c r="H41" i="4"/>
  <c r="H43" i="4"/>
  <c r="H45" i="4"/>
  <c r="H47" i="4"/>
  <c r="H49" i="4"/>
  <c r="H51" i="4"/>
  <c r="H53" i="4"/>
  <c r="H55" i="4"/>
  <c r="H57" i="4"/>
  <c r="H59" i="4"/>
  <c r="H61" i="4"/>
  <c r="H63" i="4"/>
  <c r="C89" i="6"/>
  <c r="J99" i="6"/>
  <c r="K99" i="6" s="1"/>
  <c r="B16" i="7"/>
  <c r="B17" i="7"/>
  <c r="B24" i="7"/>
  <c r="J34" i="7"/>
  <c r="K34" i="7" s="1"/>
  <c r="J42" i="7"/>
  <c r="K42" i="7" s="1"/>
  <c r="J50" i="7"/>
  <c r="K50" i="7" s="1"/>
  <c r="J58" i="7"/>
  <c r="K58" i="7" s="1"/>
  <c r="J66" i="7"/>
  <c r="K66" i="7" s="1"/>
  <c r="J77" i="7"/>
  <c r="K77" i="7" s="1"/>
  <c r="C77" i="7"/>
  <c r="J85" i="7"/>
  <c r="K85" i="7" s="1"/>
  <c r="C85" i="7"/>
  <c r="J93" i="7"/>
  <c r="K93" i="7" s="1"/>
  <c r="C93" i="7"/>
  <c r="B17" i="8"/>
  <c r="B25" i="8"/>
  <c r="C49" i="8"/>
  <c r="C51" i="8"/>
  <c r="C53" i="8"/>
  <c r="C55" i="8"/>
  <c r="C57" i="8"/>
  <c r="C59" i="8"/>
  <c r="C61" i="8"/>
  <c r="C63" i="8"/>
  <c r="C65" i="8"/>
  <c r="C67" i="8"/>
  <c r="J73" i="8"/>
  <c r="K73" i="8" s="1"/>
  <c r="C73" i="8"/>
  <c r="J81" i="8"/>
  <c r="K81" i="8" s="1"/>
  <c r="C81" i="8"/>
  <c r="J89" i="8"/>
  <c r="K89" i="8" s="1"/>
  <c r="C89" i="8"/>
  <c r="J97" i="8"/>
  <c r="K97" i="8" s="1"/>
  <c r="C97" i="8"/>
  <c r="J23" i="9"/>
  <c r="K23" i="9" s="1"/>
  <c r="J27" i="9"/>
  <c r="K27" i="9" s="1"/>
  <c r="J31" i="9"/>
  <c r="K31" i="9" s="1"/>
  <c r="J35" i="9"/>
  <c r="K35" i="9" s="1"/>
  <c r="J39" i="9"/>
  <c r="K39" i="9" s="1"/>
  <c r="J43" i="9"/>
  <c r="K43" i="9" s="1"/>
  <c r="J47" i="9"/>
  <c r="K47" i="9" s="1"/>
  <c r="J51" i="9"/>
  <c r="K51" i="9" s="1"/>
  <c r="J55" i="9"/>
  <c r="K55" i="9" s="1"/>
  <c r="J59" i="9"/>
  <c r="K59" i="9" s="1"/>
  <c r="J63" i="9"/>
  <c r="K63" i="9" s="1"/>
  <c r="J71" i="9"/>
  <c r="K71" i="9" s="1"/>
  <c r="C71" i="9"/>
  <c r="J79" i="9"/>
  <c r="K79" i="9" s="1"/>
  <c r="C79" i="9"/>
  <c r="J87" i="9"/>
  <c r="K87" i="9" s="1"/>
  <c r="C87" i="9"/>
  <c r="J95" i="9"/>
  <c r="K95" i="9" s="1"/>
  <c r="C95" i="9"/>
  <c r="J14" i="10"/>
  <c r="K14" i="10" s="1"/>
  <c r="J18" i="10"/>
  <c r="K18" i="10" s="1"/>
  <c r="J22" i="10"/>
  <c r="K22" i="10" s="1"/>
  <c r="J26" i="10"/>
  <c r="K26" i="10" s="1"/>
  <c r="J30" i="10"/>
  <c r="K30" i="10" s="1"/>
  <c r="J34" i="10"/>
  <c r="K34" i="10" s="1"/>
  <c r="J38" i="10"/>
  <c r="K38" i="10" s="1"/>
  <c r="J42" i="10"/>
  <c r="K42" i="10" s="1"/>
  <c r="J46" i="10"/>
  <c r="K46" i="10" s="1"/>
  <c r="J50" i="10"/>
  <c r="K50" i="10" s="1"/>
  <c r="J54" i="10"/>
  <c r="K54" i="10" s="1"/>
  <c r="J58" i="10"/>
  <c r="K58" i="10" s="1"/>
  <c r="J62" i="10"/>
  <c r="K62" i="10" s="1"/>
  <c r="J66" i="10"/>
  <c r="K66" i="10" s="1"/>
  <c r="J69" i="10"/>
  <c r="K69" i="10" s="1"/>
  <c r="C69" i="10"/>
  <c r="J77" i="10"/>
  <c r="K77" i="10" s="1"/>
  <c r="C77" i="10"/>
  <c r="J85" i="10"/>
  <c r="K85" i="10" s="1"/>
  <c r="C85" i="10"/>
  <c r="J93" i="10"/>
  <c r="K93" i="10" s="1"/>
  <c r="C93" i="10"/>
  <c r="J38" i="11"/>
  <c r="K38" i="11" s="1"/>
  <c r="J42" i="11"/>
  <c r="K42" i="11" s="1"/>
  <c r="J46" i="11"/>
  <c r="K46" i="11" s="1"/>
  <c r="J50" i="11"/>
  <c r="K50" i="11" s="1"/>
  <c r="J54" i="11"/>
  <c r="K54" i="11" s="1"/>
  <c r="J58" i="11"/>
  <c r="K58" i="11" s="1"/>
  <c r="J62" i="11"/>
  <c r="K62" i="11" s="1"/>
  <c r="J66" i="11"/>
  <c r="K66" i="11" s="1"/>
  <c r="C69" i="11"/>
  <c r="J69" i="11"/>
  <c r="K69" i="11" s="1"/>
  <c r="C77" i="11"/>
  <c r="J77" i="11"/>
  <c r="K77" i="11" s="1"/>
  <c r="C85" i="11"/>
  <c r="J85" i="11"/>
  <c r="K85" i="11" s="1"/>
  <c r="C93" i="11"/>
  <c r="J93" i="11"/>
  <c r="K93" i="11" s="1"/>
  <c r="J33" i="12"/>
  <c r="K33" i="12" s="1"/>
  <c r="J37" i="12"/>
  <c r="K37" i="12" s="1"/>
  <c r="J41" i="12"/>
  <c r="K41" i="12" s="1"/>
  <c r="J45" i="12"/>
  <c r="K45" i="12" s="1"/>
  <c r="J49" i="12"/>
  <c r="K49" i="12" s="1"/>
  <c r="J53" i="12"/>
  <c r="K53" i="12" s="1"/>
  <c r="J57" i="12"/>
  <c r="K57" i="12" s="1"/>
  <c r="J65" i="12"/>
  <c r="K65" i="12" s="1"/>
  <c r="J46" i="8"/>
  <c r="K46" i="8" s="1"/>
  <c r="J48" i="8"/>
  <c r="K48" i="8" s="1"/>
  <c r="J50" i="8"/>
  <c r="K50" i="8" s="1"/>
  <c r="J52" i="8"/>
  <c r="K52" i="8" s="1"/>
  <c r="J54" i="8"/>
  <c r="K54" i="8" s="1"/>
  <c r="J56" i="8"/>
  <c r="K56" i="8" s="1"/>
  <c r="J58" i="8"/>
  <c r="K58" i="8" s="1"/>
  <c r="J60" i="8"/>
  <c r="K60" i="8" s="1"/>
  <c r="J62" i="8"/>
  <c r="K62" i="8" s="1"/>
  <c r="J64" i="8"/>
  <c r="K64" i="8" s="1"/>
  <c r="C71" i="8"/>
  <c r="J71" i="8"/>
  <c r="K71" i="8" s="1"/>
  <c r="C79" i="8"/>
  <c r="J79" i="8"/>
  <c r="K79" i="8" s="1"/>
  <c r="C87" i="8"/>
  <c r="J87" i="8"/>
  <c r="K87" i="8" s="1"/>
  <c r="C95" i="8"/>
  <c r="J95" i="8"/>
  <c r="K95" i="8" s="1"/>
  <c r="J22" i="9"/>
  <c r="K22" i="9" s="1"/>
  <c r="J26" i="9"/>
  <c r="K26" i="9" s="1"/>
  <c r="J30" i="9"/>
  <c r="K30" i="9" s="1"/>
  <c r="J34" i="9"/>
  <c r="K34" i="9" s="1"/>
  <c r="J38" i="9"/>
  <c r="K38" i="9" s="1"/>
  <c r="J42" i="9"/>
  <c r="K42" i="9" s="1"/>
  <c r="J46" i="9"/>
  <c r="K46" i="9" s="1"/>
  <c r="J50" i="9"/>
  <c r="K50" i="9" s="1"/>
  <c r="J54" i="9"/>
  <c r="K54" i="9" s="1"/>
  <c r="J58" i="9"/>
  <c r="K58" i="9" s="1"/>
  <c r="J62" i="9"/>
  <c r="K62" i="9" s="1"/>
  <c r="J66" i="9"/>
  <c r="K66" i="9" s="1"/>
  <c r="C69" i="9"/>
  <c r="J69" i="9"/>
  <c r="K69" i="9" s="1"/>
  <c r="C77" i="9"/>
  <c r="J77" i="9"/>
  <c r="K77" i="9" s="1"/>
  <c r="C85" i="9"/>
  <c r="J85" i="9"/>
  <c r="K85" i="9" s="1"/>
  <c r="C93" i="9"/>
  <c r="J93" i="9"/>
  <c r="K93" i="9" s="1"/>
  <c r="J13" i="10"/>
  <c r="K13" i="10" s="1"/>
  <c r="J17" i="10"/>
  <c r="K17" i="10" s="1"/>
  <c r="J21" i="10"/>
  <c r="K21" i="10" s="1"/>
  <c r="J25" i="10"/>
  <c r="K25" i="10" s="1"/>
  <c r="J29" i="10"/>
  <c r="K29" i="10" s="1"/>
  <c r="J33" i="10"/>
  <c r="K33" i="10" s="1"/>
  <c r="J37" i="10"/>
  <c r="K37" i="10" s="1"/>
  <c r="J41" i="10"/>
  <c r="K41" i="10" s="1"/>
  <c r="J45" i="10"/>
  <c r="K45" i="10" s="1"/>
  <c r="J49" i="10"/>
  <c r="K49" i="10" s="1"/>
  <c r="J53" i="10"/>
  <c r="K53" i="10" s="1"/>
  <c r="J57" i="10"/>
  <c r="K57" i="10" s="1"/>
  <c r="J61" i="10"/>
  <c r="K61" i="10" s="1"/>
  <c r="J65" i="10"/>
  <c r="K65" i="10" s="1"/>
  <c r="C67" i="10"/>
  <c r="J67" i="10"/>
  <c r="K67" i="10" s="1"/>
  <c r="C75" i="10"/>
  <c r="J75" i="10"/>
  <c r="K75" i="10" s="1"/>
  <c r="C83" i="10"/>
  <c r="J83" i="10"/>
  <c r="K83" i="10" s="1"/>
  <c r="C91" i="10"/>
  <c r="J91" i="10"/>
  <c r="K91" i="10" s="1"/>
  <c r="C99" i="10"/>
  <c r="J99" i="10"/>
  <c r="K99" i="10" s="1"/>
  <c r="J41" i="11"/>
  <c r="K41" i="11" s="1"/>
  <c r="J45" i="11"/>
  <c r="K45" i="11" s="1"/>
  <c r="J49" i="11"/>
  <c r="K49" i="11" s="1"/>
  <c r="J53" i="11"/>
  <c r="K53" i="11" s="1"/>
  <c r="J57" i="11"/>
  <c r="K57" i="11" s="1"/>
  <c r="J61" i="11"/>
  <c r="K61" i="11" s="1"/>
  <c r="J65" i="11"/>
  <c r="K65" i="11" s="1"/>
  <c r="J67" i="11"/>
  <c r="K67" i="11" s="1"/>
  <c r="C67" i="11"/>
  <c r="J75" i="11"/>
  <c r="K75" i="11" s="1"/>
  <c r="C75" i="11"/>
  <c r="J83" i="11"/>
  <c r="K83" i="11" s="1"/>
  <c r="C83" i="11"/>
  <c r="J91" i="11"/>
  <c r="K91" i="11" s="1"/>
  <c r="C91" i="11"/>
  <c r="J99" i="11"/>
  <c r="K99" i="11" s="1"/>
  <c r="C99" i="11"/>
  <c r="J32" i="12"/>
  <c r="K32" i="12" s="1"/>
  <c r="J36" i="12"/>
  <c r="K36" i="12" s="1"/>
  <c r="J40" i="12"/>
  <c r="K40" i="12" s="1"/>
  <c r="J44" i="12"/>
  <c r="K44" i="12" s="1"/>
  <c r="J48" i="12"/>
  <c r="K48" i="12" s="1"/>
  <c r="J52" i="12"/>
  <c r="K52" i="12" s="1"/>
  <c r="J56" i="12"/>
  <c r="K56" i="12" s="1"/>
  <c r="J59" i="12"/>
  <c r="K59" i="12" s="1"/>
  <c r="J77" i="8"/>
  <c r="K77" i="8" s="1"/>
  <c r="C77" i="8"/>
  <c r="J85" i="8"/>
  <c r="K85" i="8" s="1"/>
  <c r="C85" i="8"/>
  <c r="J93" i="8"/>
  <c r="K93" i="8" s="1"/>
  <c r="C93" i="8"/>
  <c r="J67" i="9"/>
  <c r="K67" i="9" s="1"/>
  <c r="C67" i="9"/>
  <c r="J75" i="9"/>
  <c r="K75" i="9" s="1"/>
  <c r="C75" i="9"/>
  <c r="J83" i="9"/>
  <c r="K83" i="9" s="1"/>
  <c r="C83" i="9"/>
  <c r="J91" i="9"/>
  <c r="K91" i="9" s="1"/>
  <c r="C91" i="9"/>
  <c r="J99" i="9"/>
  <c r="K99" i="9" s="1"/>
  <c r="C99" i="9"/>
  <c r="J73" i="10"/>
  <c r="K73" i="10" s="1"/>
  <c r="C73" i="10"/>
  <c r="J81" i="10"/>
  <c r="K81" i="10" s="1"/>
  <c r="C81" i="10"/>
  <c r="J89" i="10"/>
  <c r="K89" i="10" s="1"/>
  <c r="C89" i="10"/>
  <c r="J97" i="10"/>
  <c r="K97" i="10" s="1"/>
  <c r="C97" i="10"/>
  <c r="C73" i="11"/>
  <c r="J73" i="11"/>
  <c r="K73" i="11" s="1"/>
  <c r="C81" i="11"/>
  <c r="J81" i="11"/>
  <c r="K81" i="11" s="1"/>
  <c r="C89" i="11"/>
  <c r="J89" i="11"/>
  <c r="K89" i="11" s="1"/>
  <c r="C97" i="11"/>
  <c r="J97" i="11"/>
  <c r="K97" i="11" s="1"/>
  <c r="C75" i="8"/>
  <c r="J75" i="8"/>
  <c r="K75" i="8" s="1"/>
  <c r="C83" i="8"/>
  <c r="J83" i="8"/>
  <c r="K83" i="8" s="1"/>
  <c r="C91" i="8"/>
  <c r="J91" i="8"/>
  <c r="K91" i="8" s="1"/>
  <c r="C99" i="8"/>
  <c r="J99" i="8"/>
  <c r="K99" i="8" s="1"/>
  <c r="C73" i="9"/>
  <c r="J73" i="9"/>
  <c r="K73" i="9" s="1"/>
  <c r="C81" i="9"/>
  <c r="J81" i="9"/>
  <c r="K81" i="9" s="1"/>
  <c r="C89" i="9"/>
  <c r="J89" i="9"/>
  <c r="K89" i="9" s="1"/>
  <c r="C97" i="9"/>
  <c r="J97" i="9"/>
  <c r="K97" i="9" s="1"/>
  <c r="C71" i="10"/>
  <c r="J71" i="10"/>
  <c r="K71" i="10" s="1"/>
  <c r="C79" i="10"/>
  <c r="J79" i="10"/>
  <c r="K79" i="10" s="1"/>
  <c r="C87" i="10"/>
  <c r="J87" i="10"/>
  <c r="K87" i="10" s="1"/>
  <c r="C95" i="10"/>
  <c r="J95" i="10"/>
  <c r="K95" i="10" s="1"/>
  <c r="J71" i="11"/>
  <c r="K71" i="11" s="1"/>
  <c r="C71" i="11"/>
  <c r="J79" i="11"/>
  <c r="K79" i="11" s="1"/>
  <c r="C79" i="11"/>
  <c r="J87" i="11"/>
  <c r="K87" i="11" s="1"/>
  <c r="C87" i="11"/>
  <c r="J95" i="11"/>
  <c r="K95" i="11" s="1"/>
  <c r="C95" i="11"/>
  <c r="C67" i="12"/>
  <c r="J67" i="12"/>
  <c r="K67" i="12" s="1"/>
  <c r="J58" i="12"/>
  <c r="K58" i="12" s="1"/>
  <c r="J60" i="12"/>
  <c r="K60" i="12" s="1"/>
  <c r="J62" i="12"/>
  <c r="K62" i="12" s="1"/>
  <c r="J64" i="12"/>
  <c r="K64" i="12" s="1"/>
  <c r="J66" i="12"/>
  <c r="K66" i="12" s="1"/>
  <c r="J27" i="13"/>
  <c r="K27" i="13" s="1"/>
  <c r="J29" i="13"/>
  <c r="K29" i="13" s="1"/>
  <c r="J31" i="13"/>
  <c r="K31" i="13" s="1"/>
  <c r="J33" i="13"/>
  <c r="K33" i="13" s="1"/>
  <c r="J35" i="13"/>
  <c r="K35" i="13" s="1"/>
  <c r="J37" i="13"/>
  <c r="K37" i="13" s="1"/>
  <c r="J39" i="13"/>
  <c r="K39" i="13" s="1"/>
  <c r="J41" i="13"/>
  <c r="K41" i="13" s="1"/>
  <c r="J43" i="13"/>
  <c r="K43" i="13" s="1"/>
  <c r="J45" i="13"/>
  <c r="K45" i="13" s="1"/>
  <c r="J47" i="13"/>
  <c r="K47" i="13" s="1"/>
  <c r="J49" i="13"/>
  <c r="K49" i="13" s="1"/>
  <c r="J51" i="13"/>
  <c r="K51" i="13" s="1"/>
  <c r="J53" i="13"/>
  <c r="K53" i="13" s="1"/>
  <c r="J55" i="13"/>
  <c r="K55" i="13" s="1"/>
  <c r="J57" i="13"/>
  <c r="K57" i="13" s="1"/>
  <c r="J59" i="13"/>
  <c r="K59" i="13" s="1"/>
  <c r="J61" i="13"/>
  <c r="K61" i="13" s="1"/>
  <c r="J63" i="13"/>
  <c r="K63" i="13" s="1"/>
  <c r="J65" i="13"/>
  <c r="K65" i="13" s="1"/>
  <c r="J34" i="14"/>
  <c r="K34" i="14" s="1"/>
  <c r="C36" i="14"/>
  <c r="J38" i="14"/>
  <c r="K38" i="14" s="1"/>
  <c r="J42" i="14"/>
  <c r="K42" i="14" s="1"/>
  <c r="J46" i="14"/>
  <c r="K46" i="14" s="1"/>
  <c r="J50" i="14"/>
  <c r="K50" i="14" s="1"/>
  <c r="J54" i="14"/>
  <c r="K54" i="14" s="1"/>
  <c r="J58" i="14"/>
  <c r="K58" i="14" s="1"/>
  <c r="J62" i="14"/>
  <c r="K62" i="14" s="1"/>
  <c r="J66" i="14"/>
  <c r="K66" i="14" s="1"/>
  <c r="J69" i="14"/>
  <c r="K69" i="14" s="1"/>
  <c r="C69" i="14"/>
  <c r="J77" i="14"/>
  <c r="K77" i="14" s="1"/>
  <c r="C77" i="14"/>
  <c r="J85" i="14"/>
  <c r="K85" i="14" s="1"/>
  <c r="C85" i="14"/>
  <c r="J93" i="14"/>
  <c r="K93" i="14" s="1"/>
  <c r="C93" i="14"/>
  <c r="C69" i="12"/>
  <c r="J71" i="12"/>
  <c r="K71" i="12" s="1"/>
  <c r="C73" i="12"/>
  <c r="J75" i="12"/>
  <c r="K75" i="12" s="1"/>
  <c r="C77" i="12"/>
  <c r="J79" i="12"/>
  <c r="K79" i="12" s="1"/>
  <c r="C81" i="12"/>
  <c r="J83" i="12"/>
  <c r="K83" i="12" s="1"/>
  <c r="C85" i="12"/>
  <c r="J87" i="12"/>
  <c r="K87" i="12" s="1"/>
  <c r="C89" i="12"/>
  <c r="J91" i="12"/>
  <c r="K91" i="12" s="1"/>
  <c r="C93" i="12"/>
  <c r="J95" i="12"/>
  <c r="K95" i="12" s="1"/>
  <c r="C97" i="12"/>
  <c r="J99" i="12"/>
  <c r="K99" i="12" s="1"/>
  <c r="C67" i="13"/>
  <c r="J69" i="13"/>
  <c r="K69" i="13" s="1"/>
  <c r="C71" i="13"/>
  <c r="J73" i="13"/>
  <c r="K73" i="13" s="1"/>
  <c r="C75" i="13"/>
  <c r="J77" i="13"/>
  <c r="K77" i="13" s="1"/>
  <c r="C79" i="13"/>
  <c r="J81" i="13"/>
  <c r="K81" i="13" s="1"/>
  <c r="C83" i="13"/>
  <c r="J85" i="13"/>
  <c r="K85" i="13" s="1"/>
  <c r="C87" i="13"/>
  <c r="J89" i="13"/>
  <c r="K89" i="13" s="1"/>
  <c r="C91" i="13"/>
  <c r="J93" i="13"/>
  <c r="K93" i="13" s="1"/>
  <c r="C95" i="13"/>
  <c r="J97" i="13"/>
  <c r="K97" i="13" s="1"/>
  <c r="C99" i="13"/>
  <c r="J37" i="14"/>
  <c r="K37" i="14" s="1"/>
  <c r="J41" i="14"/>
  <c r="K41" i="14" s="1"/>
  <c r="J45" i="14"/>
  <c r="K45" i="14" s="1"/>
  <c r="J49" i="14"/>
  <c r="K49" i="14" s="1"/>
  <c r="J53" i="14"/>
  <c r="K53" i="14" s="1"/>
  <c r="J57" i="14"/>
  <c r="K57" i="14" s="1"/>
  <c r="J61" i="14"/>
  <c r="K61" i="14" s="1"/>
  <c r="J65" i="14"/>
  <c r="K65" i="14" s="1"/>
  <c r="C67" i="14"/>
  <c r="J67" i="14"/>
  <c r="K67" i="14" s="1"/>
  <c r="C75" i="14"/>
  <c r="J75" i="14"/>
  <c r="K75" i="14" s="1"/>
  <c r="C83" i="14"/>
  <c r="J83" i="14"/>
  <c r="K83" i="14" s="1"/>
  <c r="C91" i="14"/>
  <c r="J91" i="14"/>
  <c r="K91" i="14" s="1"/>
  <c r="C99" i="14"/>
  <c r="J99" i="14"/>
  <c r="K99" i="14" s="1"/>
  <c r="J24" i="15"/>
  <c r="K24" i="15" s="1"/>
  <c r="J26" i="13"/>
  <c r="K26" i="13" s="1"/>
  <c r="J28" i="13"/>
  <c r="K28" i="13" s="1"/>
  <c r="J30" i="13"/>
  <c r="K30" i="13" s="1"/>
  <c r="J32" i="13"/>
  <c r="K32" i="13" s="1"/>
  <c r="J34" i="13"/>
  <c r="K34" i="13" s="1"/>
  <c r="J36" i="13"/>
  <c r="K36" i="13" s="1"/>
  <c r="J38" i="13"/>
  <c r="K38" i="13" s="1"/>
  <c r="J40" i="13"/>
  <c r="K40" i="13" s="1"/>
  <c r="J42" i="13"/>
  <c r="K42" i="13" s="1"/>
  <c r="J44" i="13"/>
  <c r="K44" i="13" s="1"/>
  <c r="J46" i="13"/>
  <c r="K46" i="13" s="1"/>
  <c r="J48" i="13"/>
  <c r="K48" i="13" s="1"/>
  <c r="J50" i="13"/>
  <c r="K50" i="13" s="1"/>
  <c r="J52" i="13"/>
  <c r="K52" i="13" s="1"/>
  <c r="J54" i="13"/>
  <c r="K54" i="13" s="1"/>
  <c r="J56" i="13"/>
  <c r="K56" i="13" s="1"/>
  <c r="J58" i="13"/>
  <c r="K58" i="13" s="1"/>
  <c r="J60" i="13"/>
  <c r="K60" i="13" s="1"/>
  <c r="J62" i="13"/>
  <c r="K62" i="13" s="1"/>
  <c r="J64" i="13"/>
  <c r="K64" i="13" s="1"/>
  <c r="J66" i="13"/>
  <c r="K66" i="13" s="1"/>
  <c r="J73" i="14"/>
  <c r="K73" i="14" s="1"/>
  <c r="C73" i="14"/>
  <c r="J81" i="14"/>
  <c r="K81" i="14" s="1"/>
  <c r="C81" i="14"/>
  <c r="J89" i="14"/>
  <c r="K89" i="14" s="1"/>
  <c r="C89" i="14"/>
  <c r="J97" i="14"/>
  <c r="K97" i="14" s="1"/>
  <c r="C97" i="14"/>
  <c r="C71" i="14"/>
  <c r="J71" i="14"/>
  <c r="K71" i="14" s="1"/>
  <c r="C79" i="14"/>
  <c r="J79" i="14"/>
  <c r="K79" i="14" s="1"/>
  <c r="C87" i="14"/>
  <c r="J87" i="14"/>
  <c r="K87" i="14" s="1"/>
  <c r="C95" i="14"/>
  <c r="J95" i="14"/>
  <c r="K95" i="14" s="1"/>
  <c r="C25" i="15"/>
  <c r="C27" i="15"/>
  <c r="C29" i="15"/>
  <c r="C31" i="15"/>
  <c r="C33" i="15"/>
  <c r="C35" i="15"/>
  <c r="C37" i="15"/>
  <c r="C39" i="15"/>
  <c r="C41" i="15"/>
  <c r="C43" i="15"/>
  <c r="J74" i="15"/>
  <c r="K74" i="15" s="1"/>
  <c r="C74" i="15"/>
  <c r="J90" i="15"/>
  <c r="K90" i="15" s="1"/>
  <c r="C90" i="15"/>
  <c r="C34" i="16"/>
  <c r="J34" i="16"/>
  <c r="K34" i="16" s="1"/>
  <c r="J51" i="16"/>
  <c r="K51" i="16" s="1"/>
  <c r="C51" i="16"/>
  <c r="C66" i="16"/>
  <c r="J66" i="16"/>
  <c r="K66" i="16" s="1"/>
  <c r="J68" i="16"/>
  <c r="K68" i="16" s="1"/>
  <c r="C68" i="16"/>
  <c r="C75" i="16"/>
  <c r="J75" i="16"/>
  <c r="K75" i="16" s="1"/>
  <c r="C12" i="17"/>
  <c r="J12" i="17"/>
  <c r="K12" i="17" s="1"/>
  <c r="C20" i="17"/>
  <c r="J20" i="17"/>
  <c r="K20" i="17" s="1"/>
  <c r="C28" i="17"/>
  <c r="J28" i="17"/>
  <c r="K28" i="17" s="1"/>
  <c r="C36" i="17"/>
  <c r="J36" i="17"/>
  <c r="K36" i="17" s="1"/>
  <c r="C44" i="17"/>
  <c r="J44" i="17"/>
  <c r="K44" i="17" s="1"/>
  <c r="C52" i="17"/>
  <c r="J52" i="17"/>
  <c r="K52" i="17" s="1"/>
  <c r="C60" i="17"/>
  <c r="J60" i="17"/>
  <c r="K60" i="17" s="1"/>
  <c r="C77" i="17"/>
  <c r="J77" i="17"/>
  <c r="K77" i="17" s="1"/>
  <c r="J26" i="15"/>
  <c r="K26" i="15" s="1"/>
  <c r="J28" i="15"/>
  <c r="K28" i="15" s="1"/>
  <c r="J30" i="15"/>
  <c r="K30" i="15" s="1"/>
  <c r="J32" i="15"/>
  <c r="K32" i="15" s="1"/>
  <c r="J34" i="15"/>
  <c r="K34" i="15" s="1"/>
  <c r="J36" i="15"/>
  <c r="K36" i="15" s="1"/>
  <c r="J38" i="15"/>
  <c r="K38" i="15" s="1"/>
  <c r="J40" i="15"/>
  <c r="K40" i="15" s="1"/>
  <c r="J42" i="15"/>
  <c r="K42" i="15" s="1"/>
  <c r="J44" i="15"/>
  <c r="K44" i="15" s="1"/>
  <c r="J46" i="15"/>
  <c r="K46" i="15" s="1"/>
  <c r="J48" i="15"/>
  <c r="K48" i="15" s="1"/>
  <c r="J65" i="15"/>
  <c r="K65" i="15" s="1"/>
  <c r="J66" i="15"/>
  <c r="K66" i="15" s="1"/>
  <c r="J78" i="15"/>
  <c r="K78" i="15" s="1"/>
  <c r="C78" i="15"/>
  <c r="J94" i="15"/>
  <c r="K94" i="15" s="1"/>
  <c r="C94" i="15"/>
  <c r="C26" i="16"/>
  <c r="J26" i="16"/>
  <c r="K26" i="16" s="1"/>
  <c r="J43" i="16"/>
  <c r="K43" i="16" s="1"/>
  <c r="C43" i="16"/>
  <c r="C58" i="16"/>
  <c r="J58" i="16"/>
  <c r="K58" i="16" s="1"/>
  <c r="C83" i="16"/>
  <c r="J83" i="16"/>
  <c r="K83" i="16" s="1"/>
  <c r="C85" i="17"/>
  <c r="J85" i="17"/>
  <c r="K85" i="17" s="1"/>
  <c r="J82" i="15"/>
  <c r="K82" i="15" s="1"/>
  <c r="C82" i="15"/>
  <c r="J98" i="15"/>
  <c r="K98" i="15" s="1"/>
  <c r="C98" i="15"/>
  <c r="J35" i="16"/>
  <c r="K35" i="16" s="1"/>
  <c r="C35" i="16"/>
  <c r="C50" i="16"/>
  <c r="J50" i="16"/>
  <c r="K50" i="16" s="1"/>
  <c r="J67" i="16"/>
  <c r="K67" i="16" s="1"/>
  <c r="C67" i="16"/>
  <c r="C91" i="16"/>
  <c r="J91" i="16"/>
  <c r="K91" i="16" s="1"/>
  <c r="C16" i="17"/>
  <c r="J16" i="17"/>
  <c r="K16" i="17" s="1"/>
  <c r="C24" i="17"/>
  <c r="J24" i="17"/>
  <c r="K24" i="17" s="1"/>
  <c r="C32" i="17"/>
  <c r="J32" i="17"/>
  <c r="K32" i="17" s="1"/>
  <c r="C40" i="17"/>
  <c r="J40" i="17"/>
  <c r="K40" i="17" s="1"/>
  <c r="C48" i="17"/>
  <c r="J48" i="17"/>
  <c r="K48" i="17" s="1"/>
  <c r="C56" i="17"/>
  <c r="J56" i="17"/>
  <c r="K56" i="17" s="1"/>
  <c r="C64" i="17"/>
  <c r="J64" i="17"/>
  <c r="K64" i="17" s="1"/>
  <c r="C69" i="15"/>
  <c r="J86" i="15"/>
  <c r="K86" i="15" s="1"/>
  <c r="C86" i="15"/>
  <c r="J27" i="16"/>
  <c r="K27" i="16" s="1"/>
  <c r="C27" i="16"/>
  <c r="C42" i="16"/>
  <c r="J42" i="16"/>
  <c r="K42" i="16" s="1"/>
  <c r="J59" i="16"/>
  <c r="K59" i="16" s="1"/>
  <c r="C59" i="16"/>
  <c r="C99" i="16"/>
  <c r="J99" i="16"/>
  <c r="K99" i="16" s="1"/>
  <c r="F9" i="17"/>
  <c r="C69" i="17"/>
  <c r="J69" i="17"/>
  <c r="K69" i="17" s="1"/>
  <c r="C93" i="17"/>
  <c r="J93" i="17"/>
  <c r="K93" i="17" s="1"/>
  <c r="C67" i="18"/>
  <c r="J67" i="18"/>
  <c r="K67" i="18" s="1"/>
  <c r="C75" i="18"/>
  <c r="J75" i="18"/>
  <c r="K75" i="18" s="1"/>
  <c r="C83" i="18"/>
  <c r="J83" i="18"/>
  <c r="K83" i="18" s="1"/>
  <c r="C91" i="18"/>
  <c r="J91" i="18"/>
  <c r="K91" i="18" s="1"/>
  <c r="C99" i="18"/>
  <c r="J99" i="18"/>
  <c r="K99" i="18" s="1"/>
  <c r="C69" i="19"/>
  <c r="J69" i="19"/>
  <c r="K69" i="19" s="1"/>
  <c r="J30" i="16"/>
  <c r="K30" i="16" s="1"/>
  <c r="J38" i="16"/>
  <c r="K38" i="16" s="1"/>
  <c r="J46" i="16"/>
  <c r="K46" i="16" s="1"/>
  <c r="J54" i="16"/>
  <c r="K54" i="16" s="1"/>
  <c r="J62" i="16"/>
  <c r="K62" i="16" s="1"/>
  <c r="J73" i="16"/>
  <c r="K73" i="16" s="1"/>
  <c r="C73" i="16"/>
  <c r="J81" i="16"/>
  <c r="K81" i="16" s="1"/>
  <c r="C81" i="16"/>
  <c r="J89" i="16"/>
  <c r="K89" i="16" s="1"/>
  <c r="C89" i="16"/>
  <c r="J97" i="16"/>
  <c r="K97" i="16" s="1"/>
  <c r="C97" i="16"/>
  <c r="J13" i="17"/>
  <c r="K13" i="17" s="1"/>
  <c r="J17" i="17"/>
  <c r="K17" i="17" s="1"/>
  <c r="J21" i="17"/>
  <c r="K21" i="17" s="1"/>
  <c r="J25" i="17"/>
  <c r="K25" i="17" s="1"/>
  <c r="J29" i="17"/>
  <c r="K29" i="17" s="1"/>
  <c r="J33" i="17"/>
  <c r="K33" i="17" s="1"/>
  <c r="J37" i="17"/>
  <c r="K37" i="17" s="1"/>
  <c r="J41" i="17"/>
  <c r="K41" i="17" s="1"/>
  <c r="J45" i="17"/>
  <c r="K45" i="17" s="1"/>
  <c r="J49" i="17"/>
  <c r="K49" i="17" s="1"/>
  <c r="J53" i="17"/>
  <c r="K53" i="17" s="1"/>
  <c r="J57" i="17"/>
  <c r="K57" i="17" s="1"/>
  <c r="J61" i="17"/>
  <c r="K61" i="17" s="1"/>
  <c r="J65" i="17"/>
  <c r="K65" i="17" s="1"/>
  <c r="J67" i="17"/>
  <c r="K67" i="17" s="1"/>
  <c r="C67" i="17"/>
  <c r="J75" i="17"/>
  <c r="K75" i="17" s="1"/>
  <c r="C75" i="17"/>
  <c r="J83" i="17"/>
  <c r="K83" i="17" s="1"/>
  <c r="C83" i="17"/>
  <c r="J91" i="17"/>
  <c r="K91" i="17" s="1"/>
  <c r="C91" i="17"/>
  <c r="J99" i="17"/>
  <c r="K99" i="17" s="1"/>
  <c r="C99" i="17"/>
  <c r="J40" i="18"/>
  <c r="K40" i="18" s="1"/>
  <c r="J44" i="18"/>
  <c r="K44" i="18" s="1"/>
  <c r="J48" i="18"/>
  <c r="K48" i="18" s="1"/>
  <c r="J52" i="18"/>
  <c r="K52" i="18" s="1"/>
  <c r="J56" i="18"/>
  <c r="K56" i="18" s="1"/>
  <c r="J60" i="18"/>
  <c r="K60" i="18" s="1"/>
  <c r="J64" i="18"/>
  <c r="K64" i="18" s="1"/>
  <c r="J73" i="18"/>
  <c r="K73" i="18" s="1"/>
  <c r="C73" i="18"/>
  <c r="J81" i="18"/>
  <c r="K81" i="18" s="1"/>
  <c r="C81" i="18"/>
  <c r="J89" i="18"/>
  <c r="K89" i="18" s="1"/>
  <c r="C89" i="18"/>
  <c r="J97" i="18"/>
  <c r="K97" i="18" s="1"/>
  <c r="C97" i="18"/>
  <c r="J25" i="19"/>
  <c r="K25" i="19" s="1"/>
  <c r="J29" i="19"/>
  <c r="K29" i="19" s="1"/>
  <c r="J33" i="19"/>
  <c r="K33" i="19" s="1"/>
  <c r="J37" i="19"/>
  <c r="K37" i="19" s="1"/>
  <c r="J41" i="19"/>
  <c r="K41" i="19" s="1"/>
  <c r="J45" i="19"/>
  <c r="K45" i="19" s="1"/>
  <c r="J49" i="19"/>
  <c r="K49" i="19" s="1"/>
  <c r="J53" i="19"/>
  <c r="K53" i="19" s="1"/>
  <c r="J57" i="19"/>
  <c r="K57" i="19" s="1"/>
  <c r="J61" i="19"/>
  <c r="K61" i="19" s="1"/>
  <c r="J65" i="19"/>
  <c r="K65" i="19" s="1"/>
  <c r="J67" i="19"/>
  <c r="K67" i="19" s="1"/>
  <c r="C67" i="19"/>
  <c r="J24" i="16"/>
  <c r="K24" i="16" s="1"/>
  <c r="J32" i="16"/>
  <c r="K32" i="16" s="1"/>
  <c r="J40" i="16"/>
  <c r="K40" i="16" s="1"/>
  <c r="J48" i="16"/>
  <c r="K48" i="16" s="1"/>
  <c r="J56" i="16"/>
  <c r="K56" i="16" s="1"/>
  <c r="J64" i="16"/>
  <c r="K64" i="16" s="1"/>
  <c r="C71" i="16"/>
  <c r="C79" i="16"/>
  <c r="J79" i="16"/>
  <c r="K79" i="16" s="1"/>
  <c r="C87" i="16"/>
  <c r="J87" i="16"/>
  <c r="K87" i="16" s="1"/>
  <c r="C95" i="16"/>
  <c r="J95" i="16"/>
  <c r="K95" i="16" s="1"/>
  <c r="C73" i="17"/>
  <c r="J73" i="17"/>
  <c r="K73" i="17" s="1"/>
  <c r="C81" i="17"/>
  <c r="J81" i="17"/>
  <c r="K81" i="17" s="1"/>
  <c r="C89" i="17"/>
  <c r="J89" i="17"/>
  <c r="K89" i="17" s="1"/>
  <c r="C97" i="17"/>
  <c r="J97" i="17"/>
  <c r="K97" i="17" s="1"/>
  <c r="J43" i="18"/>
  <c r="K43" i="18" s="1"/>
  <c r="J47" i="18"/>
  <c r="K47" i="18" s="1"/>
  <c r="J51" i="18"/>
  <c r="K51" i="18" s="1"/>
  <c r="J55" i="18"/>
  <c r="K55" i="18" s="1"/>
  <c r="J59" i="18"/>
  <c r="K59" i="18" s="1"/>
  <c r="J63" i="18"/>
  <c r="K63" i="18" s="1"/>
  <c r="C71" i="18"/>
  <c r="J71" i="18"/>
  <c r="K71" i="18" s="1"/>
  <c r="C79" i="18"/>
  <c r="J79" i="18"/>
  <c r="K79" i="18" s="1"/>
  <c r="C87" i="18"/>
  <c r="J87" i="18"/>
  <c r="K87" i="18" s="1"/>
  <c r="C95" i="18"/>
  <c r="J95" i="18"/>
  <c r="K95" i="18" s="1"/>
  <c r="J24" i="19"/>
  <c r="K24" i="19" s="1"/>
  <c r="J28" i="19"/>
  <c r="K28" i="19" s="1"/>
  <c r="J32" i="19"/>
  <c r="K32" i="19" s="1"/>
  <c r="J36" i="19"/>
  <c r="K36" i="19" s="1"/>
  <c r="J40" i="19"/>
  <c r="K40" i="19" s="1"/>
  <c r="J44" i="19"/>
  <c r="K44" i="19" s="1"/>
  <c r="J48" i="19"/>
  <c r="K48" i="19" s="1"/>
  <c r="J52" i="19"/>
  <c r="K52" i="19" s="1"/>
  <c r="J56" i="19"/>
  <c r="K56" i="19" s="1"/>
  <c r="J60" i="19"/>
  <c r="K60" i="19" s="1"/>
  <c r="J64" i="19"/>
  <c r="K64" i="19" s="1"/>
  <c r="C73" i="19"/>
  <c r="J73" i="19"/>
  <c r="K73" i="19" s="1"/>
  <c r="J77" i="16"/>
  <c r="K77" i="16" s="1"/>
  <c r="C77" i="16"/>
  <c r="J85" i="16"/>
  <c r="K85" i="16" s="1"/>
  <c r="C85" i="16"/>
  <c r="J93" i="16"/>
  <c r="K93" i="16" s="1"/>
  <c r="C93" i="16"/>
  <c r="J71" i="17"/>
  <c r="K71" i="17" s="1"/>
  <c r="C71" i="17"/>
  <c r="J79" i="17"/>
  <c r="K79" i="17" s="1"/>
  <c r="C79" i="17"/>
  <c r="J87" i="17"/>
  <c r="K87" i="17" s="1"/>
  <c r="C87" i="17"/>
  <c r="J95" i="17"/>
  <c r="K95" i="17" s="1"/>
  <c r="C95" i="17"/>
  <c r="J69" i="18"/>
  <c r="K69" i="18" s="1"/>
  <c r="C69" i="18"/>
  <c r="J77" i="18"/>
  <c r="K77" i="18" s="1"/>
  <c r="C77" i="18"/>
  <c r="J85" i="18"/>
  <c r="K85" i="18" s="1"/>
  <c r="C85" i="18"/>
  <c r="J93" i="18"/>
  <c r="K93" i="18" s="1"/>
  <c r="C93" i="18"/>
  <c r="J71" i="19"/>
  <c r="K71" i="19" s="1"/>
  <c r="C71" i="19"/>
  <c r="C77" i="19"/>
  <c r="J77" i="19"/>
  <c r="K77" i="19" s="1"/>
  <c r="J36" i="20"/>
  <c r="K36" i="20" s="1"/>
  <c r="J38" i="20"/>
  <c r="K38" i="20" s="1"/>
  <c r="J40" i="20"/>
  <c r="K40" i="20" s="1"/>
  <c r="J42" i="20"/>
  <c r="K42" i="20" s="1"/>
  <c r="J44" i="20"/>
  <c r="K44" i="20" s="1"/>
  <c r="J46" i="20"/>
  <c r="K46" i="20" s="1"/>
  <c r="J48" i="20"/>
  <c r="K48" i="20" s="1"/>
  <c r="J50" i="20"/>
  <c r="K50" i="20" s="1"/>
  <c r="J52" i="20"/>
  <c r="K52" i="20" s="1"/>
  <c r="J54" i="20"/>
  <c r="K54" i="20" s="1"/>
  <c r="J56" i="20"/>
  <c r="K56" i="20" s="1"/>
  <c r="J58" i="20"/>
  <c r="K58" i="20" s="1"/>
  <c r="J60" i="20"/>
  <c r="K60" i="20" s="1"/>
  <c r="J62" i="20"/>
  <c r="K62" i="20" s="1"/>
  <c r="J64" i="20"/>
  <c r="K64" i="20" s="1"/>
  <c r="J66" i="20"/>
  <c r="K66" i="20" s="1"/>
  <c r="J33" i="21"/>
  <c r="K33" i="21" s="1"/>
  <c r="J35" i="21"/>
  <c r="K35" i="21" s="1"/>
  <c r="J37" i="21"/>
  <c r="K37" i="21" s="1"/>
  <c r="J39" i="21"/>
  <c r="K39" i="21" s="1"/>
  <c r="J41" i="21"/>
  <c r="K41" i="21" s="1"/>
  <c r="J43" i="21"/>
  <c r="K43" i="21" s="1"/>
  <c r="J45" i="21"/>
  <c r="K45" i="21" s="1"/>
  <c r="J47" i="21"/>
  <c r="K47" i="21" s="1"/>
  <c r="J49" i="21"/>
  <c r="K49" i="21" s="1"/>
  <c r="J51" i="21"/>
  <c r="K51" i="21" s="1"/>
  <c r="J53" i="21"/>
  <c r="K53" i="21" s="1"/>
  <c r="J55" i="21"/>
  <c r="K55" i="21" s="1"/>
  <c r="J57" i="21"/>
  <c r="K57" i="21" s="1"/>
  <c r="J59" i="21"/>
  <c r="K59" i="21" s="1"/>
  <c r="J61" i="21"/>
  <c r="K61" i="21" s="1"/>
  <c r="J63" i="21"/>
  <c r="K63" i="21" s="1"/>
  <c r="J65" i="21"/>
  <c r="K65" i="21" s="1"/>
  <c r="C70" i="21"/>
  <c r="C74" i="21"/>
  <c r="C78" i="21"/>
  <c r="C82" i="21"/>
  <c r="C86" i="21"/>
  <c r="C87" i="21"/>
  <c r="C88" i="21"/>
  <c r="C93" i="21"/>
  <c r="J93" i="21"/>
  <c r="K93" i="21" s="1"/>
  <c r="C75" i="19"/>
  <c r="C79" i="19"/>
  <c r="J81" i="19"/>
  <c r="K81" i="19" s="1"/>
  <c r="C83" i="19"/>
  <c r="J85" i="19"/>
  <c r="K85" i="19" s="1"/>
  <c r="C87" i="19"/>
  <c r="J89" i="19"/>
  <c r="K89" i="19" s="1"/>
  <c r="C91" i="19"/>
  <c r="J93" i="19"/>
  <c r="K93" i="19" s="1"/>
  <c r="C95" i="19"/>
  <c r="J97" i="19"/>
  <c r="K97" i="19" s="1"/>
  <c r="C99" i="19"/>
  <c r="J67" i="20"/>
  <c r="K67" i="20" s="1"/>
  <c r="C69" i="20"/>
  <c r="J71" i="20"/>
  <c r="K71" i="20" s="1"/>
  <c r="C73" i="20"/>
  <c r="J75" i="20"/>
  <c r="K75" i="20" s="1"/>
  <c r="C77" i="20"/>
  <c r="J79" i="20"/>
  <c r="K79" i="20" s="1"/>
  <c r="C81" i="20"/>
  <c r="J83" i="20"/>
  <c r="K83" i="20" s="1"/>
  <c r="C85" i="20"/>
  <c r="J87" i="20"/>
  <c r="K87" i="20" s="1"/>
  <c r="C89" i="20"/>
  <c r="J91" i="20"/>
  <c r="K91" i="20" s="1"/>
  <c r="C93" i="20"/>
  <c r="J95" i="20"/>
  <c r="K95" i="20" s="1"/>
  <c r="C97" i="20"/>
  <c r="J99" i="20"/>
  <c r="K99" i="20" s="1"/>
  <c r="J37" i="20"/>
  <c r="K37" i="20" s="1"/>
  <c r="J39" i="20"/>
  <c r="K39" i="20" s="1"/>
  <c r="J41" i="20"/>
  <c r="K41" i="20" s="1"/>
  <c r="J43" i="20"/>
  <c r="K43" i="20" s="1"/>
  <c r="J45" i="20"/>
  <c r="K45" i="20" s="1"/>
  <c r="J47" i="20"/>
  <c r="K47" i="20" s="1"/>
  <c r="J49" i="20"/>
  <c r="K49" i="20" s="1"/>
  <c r="J51" i="20"/>
  <c r="K51" i="20" s="1"/>
  <c r="J53" i="20"/>
  <c r="K53" i="20" s="1"/>
  <c r="J55" i="20"/>
  <c r="K55" i="20" s="1"/>
  <c r="J57" i="20"/>
  <c r="K57" i="20" s="1"/>
  <c r="J59" i="20"/>
  <c r="K59" i="20" s="1"/>
  <c r="J61" i="20"/>
  <c r="K61" i="20" s="1"/>
  <c r="J63" i="20"/>
  <c r="K63" i="20" s="1"/>
  <c r="J65" i="20"/>
  <c r="K65" i="20" s="1"/>
  <c r="J34" i="21"/>
  <c r="K34" i="21" s="1"/>
  <c r="J36" i="21"/>
  <c r="K36" i="21" s="1"/>
  <c r="J38" i="21"/>
  <c r="K38" i="21" s="1"/>
  <c r="J40" i="21"/>
  <c r="K40" i="21" s="1"/>
  <c r="J42" i="21"/>
  <c r="K42" i="21" s="1"/>
  <c r="J44" i="21"/>
  <c r="K44" i="21" s="1"/>
  <c r="J46" i="21"/>
  <c r="K46" i="21" s="1"/>
  <c r="J48" i="21"/>
  <c r="K48" i="21" s="1"/>
  <c r="J50" i="21"/>
  <c r="K50" i="21" s="1"/>
  <c r="J52" i="21"/>
  <c r="K52" i="21" s="1"/>
  <c r="J54" i="21"/>
  <c r="K54" i="21" s="1"/>
  <c r="J56" i="21"/>
  <c r="K56" i="21" s="1"/>
  <c r="J58" i="21"/>
  <c r="K58" i="21" s="1"/>
  <c r="J60" i="21"/>
  <c r="K60" i="21" s="1"/>
  <c r="J62" i="21"/>
  <c r="K62" i="21" s="1"/>
  <c r="C97" i="21"/>
  <c r="J97" i="21"/>
  <c r="K97" i="21" s="1"/>
  <c r="J95" i="21"/>
  <c r="K95" i="21" s="1"/>
  <c r="C95" i="21"/>
  <c r="C99" i="21"/>
  <c r="J22" i="22"/>
  <c r="K22" i="22" s="1"/>
  <c r="J23" i="22"/>
  <c r="K23" i="22" s="1"/>
  <c r="J69" i="22"/>
  <c r="K69" i="22" s="1"/>
  <c r="C69" i="22"/>
  <c r="J77" i="22"/>
  <c r="K77" i="22" s="1"/>
  <c r="C77" i="22"/>
  <c r="J85" i="22"/>
  <c r="K85" i="22" s="1"/>
  <c r="C85" i="22"/>
  <c r="J93" i="22"/>
  <c r="K93" i="22" s="1"/>
  <c r="C93" i="22"/>
  <c r="J71" i="23"/>
  <c r="K71" i="23" s="1"/>
  <c r="C71" i="23"/>
  <c r="J79" i="23"/>
  <c r="K79" i="23" s="1"/>
  <c r="C79" i="23"/>
  <c r="J87" i="23"/>
  <c r="K87" i="23" s="1"/>
  <c r="C87" i="23"/>
  <c r="J95" i="23"/>
  <c r="K95" i="23" s="1"/>
  <c r="C95" i="23"/>
  <c r="C67" i="22"/>
  <c r="J67" i="22"/>
  <c r="K67" i="22" s="1"/>
  <c r="C75" i="22"/>
  <c r="J75" i="22"/>
  <c r="K75" i="22" s="1"/>
  <c r="C83" i="22"/>
  <c r="J83" i="22"/>
  <c r="K83" i="22" s="1"/>
  <c r="C91" i="22"/>
  <c r="J91" i="22"/>
  <c r="K91" i="22" s="1"/>
  <c r="C99" i="22"/>
  <c r="J99" i="22"/>
  <c r="K99" i="22" s="1"/>
  <c r="C69" i="23"/>
  <c r="J69" i="23"/>
  <c r="K69" i="23" s="1"/>
  <c r="C77" i="23"/>
  <c r="J77" i="23"/>
  <c r="K77" i="23" s="1"/>
  <c r="C85" i="23"/>
  <c r="J85" i="23"/>
  <c r="K85" i="23" s="1"/>
  <c r="C93" i="23"/>
  <c r="J93" i="23"/>
  <c r="K93" i="23" s="1"/>
  <c r="J18" i="22"/>
  <c r="K18" i="22" s="1"/>
  <c r="J26" i="22"/>
  <c r="K26" i="22" s="1"/>
  <c r="J28" i="22"/>
  <c r="K28" i="22" s="1"/>
  <c r="J32" i="22"/>
  <c r="K32" i="22" s="1"/>
  <c r="J36" i="22"/>
  <c r="K36" i="22" s="1"/>
  <c r="J40" i="22"/>
  <c r="K40" i="22" s="1"/>
  <c r="J44" i="22"/>
  <c r="K44" i="22" s="1"/>
  <c r="J48" i="22"/>
  <c r="K48" i="22" s="1"/>
  <c r="J52" i="22"/>
  <c r="K52" i="22" s="1"/>
  <c r="J56" i="22"/>
  <c r="K56" i="22" s="1"/>
  <c r="J60" i="22"/>
  <c r="K60" i="22" s="1"/>
  <c r="J64" i="22"/>
  <c r="K64" i="22" s="1"/>
  <c r="J73" i="22"/>
  <c r="K73" i="22" s="1"/>
  <c r="C73" i="22"/>
  <c r="J81" i="22"/>
  <c r="K81" i="22" s="1"/>
  <c r="C81" i="22"/>
  <c r="J89" i="22"/>
  <c r="K89" i="22" s="1"/>
  <c r="C89" i="22"/>
  <c r="J97" i="22"/>
  <c r="K97" i="22" s="1"/>
  <c r="C97" i="22"/>
  <c r="J25" i="23"/>
  <c r="K25" i="23" s="1"/>
  <c r="J29" i="23"/>
  <c r="K29" i="23" s="1"/>
  <c r="J33" i="23"/>
  <c r="K33" i="23" s="1"/>
  <c r="J37" i="23"/>
  <c r="K37" i="23" s="1"/>
  <c r="J41" i="23"/>
  <c r="K41" i="23" s="1"/>
  <c r="J45" i="23"/>
  <c r="K45" i="23" s="1"/>
  <c r="J49" i="23"/>
  <c r="K49" i="23" s="1"/>
  <c r="J53" i="23"/>
  <c r="K53" i="23" s="1"/>
  <c r="J57" i="23"/>
  <c r="K57" i="23" s="1"/>
  <c r="J61" i="23"/>
  <c r="K61" i="23" s="1"/>
  <c r="J65" i="23"/>
  <c r="K65" i="23" s="1"/>
  <c r="J67" i="23"/>
  <c r="K67" i="23" s="1"/>
  <c r="C67" i="23"/>
  <c r="J75" i="23"/>
  <c r="K75" i="23" s="1"/>
  <c r="C75" i="23"/>
  <c r="J83" i="23"/>
  <c r="K83" i="23" s="1"/>
  <c r="C83" i="23"/>
  <c r="J91" i="23"/>
  <c r="K91" i="23" s="1"/>
  <c r="C91" i="23"/>
  <c r="J99" i="23"/>
  <c r="K99" i="23" s="1"/>
  <c r="C99" i="23"/>
  <c r="J12" i="24"/>
  <c r="K12" i="24" s="1"/>
  <c r="J16" i="24"/>
  <c r="K16" i="24" s="1"/>
  <c r="J20" i="24"/>
  <c r="K20" i="24" s="1"/>
  <c r="J24" i="24"/>
  <c r="K24" i="24" s="1"/>
  <c r="J32" i="24"/>
  <c r="K32" i="24" s="1"/>
  <c r="J40" i="24"/>
  <c r="K40" i="24" s="1"/>
  <c r="J48" i="24"/>
  <c r="K48" i="24" s="1"/>
  <c r="J56" i="24"/>
  <c r="K56" i="24" s="1"/>
  <c r="J20" i="22"/>
  <c r="K20" i="22" s="1"/>
  <c r="J31" i="22"/>
  <c r="K31" i="22" s="1"/>
  <c r="J35" i="22"/>
  <c r="K35" i="22" s="1"/>
  <c r="J39" i="22"/>
  <c r="K39" i="22" s="1"/>
  <c r="J43" i="22"/>
  <c r="K43" i="22" s="1"/>
  <c r="J47" i="22"/>
  <c r="K47" i="22" s="1"/>
  <c r="J51" i="22"/>
  <c r="K51" i="22" s="1"/>
  <c r="J55" i="22"/>
  <c r="K55" i="22" s="1"/>
  <c r="J59" i="22"/>
  <c r="K59" i="22" s="1"/>
  <c r="J63" i="22"/>
  <c r="K63" i="22" s="1"/>
  <c r="C71" i="22"/>
  <c r="J71" i="22"/>
  <c r="K71" i="22" s="1"/>
  <c r="C79" i="22"/>
  <c r="J79" i="22"/>
  <c r="K79" i="22" s="1"/>
  <c r="C87" i="22"/>
  <c r="J87" i="22"/>
  <c r="K87" i="22" s="1"/>
  <c r="C95" i="22"/>
  <c r="J95" i="22"/>
  <c r="K95" i="22" s="1"/>
  <c r="J28" i="23"/>
  <c r="K28" i="23" s="1"/>
  <c r="J32" i="23"/>
  <c r="K32" i="23" s="1"/>
  <c r="J36" i="23"/>
  <c r="K36" i="23" s="1"/>
  <c r="J40" i="23"/>
  <c r="K40" i="23" s="1"/>
  <c r="J44" i="23"/>
  <c r="K44" i="23" s="1"/>
  <c r="J48" i="23"/>
  <c r="K48" i="23" s="1"/>
  <c r="J52" i="23"/>
  <c r="K52" i="23" s="1"/>
  <c r="J56" i="23"/>
  <c r="K56" i="23" s="1"/>
  <c r="J60" i="23"/>
  <c r="K60" i="23" s="1"/>
  <c r="J64" i="23"/>
  <c r="K64" i="23" s="1"/>
  <c r="C73" i="23"/>
  <c r="J73" i="23"/>
  <c r="K73" i="23" s="1"/>
  <c r="C81" i="23"/>
  <c r="J81" i="23"/>
  <c r="K81" i="23" s="1"/>
  <c r="C89" i="23"/>
  <c r="J89" i="23"/>
  <c r="K89" i="23" s="1"/>
  <c r="C97" i="23"/>
  <c r="J97" i="23"/>
  <c r="K97" i="23" s="1"/>
  <c r="J11" i="24"/>
  <c r="K11" i="24" s="1"/>
  <c r="J15" i="24"/>
  <c r="K15" i="24" s="1"/>
  <c r="J19" i="24"/>
  <c r="K19" i="24" s="1"/>
  <c r="J23" i="24"/>
  <c r="K23" i="24" s="1"/>
  <c r="J26" i="24"/>
  <c r="K26" i="24" s="1"/>
  <c r="J34" i="24"/>
  <c r="K34" i="24" s="1"/>
  <c r="J42" i="24"/>
  <c r="K42" i="24" s="1"/>
  <c r="J50" i="24"/>
  <c r="K50" i="24" s="1"/>
  <c r="J58" i="24"/>
  <c r="K58" i="24" s="1"/>
  <c r="J60" i="24"/>
  <c r="K60" i="24" s="1"/>
  <c r="J62" i="24"/>
  <c r="K62" i="24" s="1"/>
  <c r="J64" i="24"/>
  <c r="K64" i="24" s="1"/>
  <c r="J66" i="24"/>
  <c r="K66" i="24" s="1"/>
  <c r="C71" i="25"/>
  <c r="J71" i="25"/>
  <c r="K71" i="25" s="1"/>
  <c r="C79" i="25"/>
  <c r="J79" i="25"/>
  <c r="K79" i="25" s="1"/>
  <c r="C87" i="25"/>
  <c r="J87" i="25"/>
  <c r="K87" i="25" s="1"/>
  <c r="C95" i="25"/>
  <c r="J95" i="25"/>
  <c r="K95" i="25" s="1"/>
  <c r="C69" i="24"/>
  <c r="C73" i="24"/>
  <c r="C77" i="24"/>
  <c r="C83" i="24"/>
  <c r="C84" i="24"/>
  <c r="J93" i="24"/>
  <c r="K93" i="24" s="1"/>
  <c r="C99" i="24"/>
  <c r="J34" i="25"/>
  <c r="K34" i="25" s="1"/>
  <c r="J38" i="25"/>
  <c r="K38" i="25" s="1"/>
  <c r="J42" i="25"/>
  <c r="K42" i="25" s="1"/>
  <c r="J46" i="25"/>
  <c r="K46" i="25" s="1"/>
  <c r="J50" i="25"/>
  <c r="K50" i="25" s="1"/>
  <c r="J54" i="25"/>
  <c r="K54" i="25" s="1"/>
  <c r="J58" i="25"/>
  <c r="K58" i="25" s="1"/>
  <c r="J62" i="25"/>
  <c r="K62" i="25" s="1"/>
  <c r="J66" i="25"/>
  <c r="K66" i="25" s="1"/>
  <c r="J69" i="25"/>
  <c r="K69" i="25" s="1"/>
  <c r="C69" i="25"/>
  <c r="J77" i="25"/>
  <c r="K77" i="25" s="1"/>
  <c r="C77" i="25"/>
  <c r="J85" i="25"/>
  <c r="K85" i="25" s="1"/>
  <c r="C85" i="25"/>
  <c r="J93" i="25"/>
  <c r="K93" i="25" s="1"/>
  <c r="C93" i="25"/>
  <c r="J29" i="26"/>
  <c r="K29" i="26" s="1"/>
  <c r="J33" i="26"/>
  <c r="K33" i="26" s="1"/>
  <c r="J25" i="24"/>
  <c r="K25" i="24" s="1"/>
  <c r="J27" i="24"/>
  <c r="K27" i="24" s="1"/>
  <c r="J29" i="24"/>
  <c r="K29" i="24" s="1"/>
  <c r="J31" i="24"/>
  <c r="K31" i="24" s="1"/>
  <c r="J33" i="24"/>
  <c r="K33" i="24" s="1"/>
  <c r="J35" i="24"/>
  <c r="K35" i="24" s="1"/>
  <c r="J37" i="24"/>
  <c r="K37" i="24" s="1"/>
  <c r="J39" i="24"/>
  <c r="K39" i="24" s="1"/>
  <c r="J41" i="24"/>
  <c r="K41" i="24" s="1"/>
  <c r="J43" i="24"/>
  <c r="K43" i="24" s="1"/>
  <c r="J45" i="24"/>
  <c r="K45" i="24" s="1"/>
  <c r="J47" i="24"/>
  <c r="K47" i="24" s="1"/>
  <c r="J49" i="24"/>
  <c r="K49" i="24" s="1"/>
  <c r="J51" i="24"/>
  <c r="K51" i="24" s="1"/>
  <c r="J53" i="24"/>
  <c r="K53" i="24" s="1"/>
  <c r="J55" i="24"/>
  <c r="K55" i="24" s="1"/>
  <c r="J57" i="24"/>
  <c r="K57" i="24" s="1"/>
  <c r="J59" i="24"/>
  <c r="K59" i="24" s="1"/>
  <c r="J61" i="24"/>
  <c r="K61" i="24" s="1"/>
  <c r="J63" i="24"/>
  <c r="K63" i="24" s="1"/>
  <c r="J65" i="24"/>
  <c r="K65" i="24" s="1"/>
  <c r="J81" i="24"/>
  <c r="K81" i="24" s="1"/>
  <c r="J97" i="24"/>
  <c r="K97" i="24" s="1"/>
  <c r="J33" i="25"/>
  <c r="K33" i="25" s="1"/>
  <c r="J37" i="25"/>
  <c r="K37" i="25" s="1"/>
  <c r="J41" i="25"/>
  <c r="K41" i="25" s="1"/>
  <c r="J45" i="25"/>
  <c r="K45" i="25" s="1"/>
  <c r="J49" i="25"/>
  <c r="K49" i="25" s="1"/>
  <c r="J53" i="25"/>
  <c r="K53" i="25" s="1"/>
  <c r="J57" i="25"/>
  <c r="K57" i="25" s="1"/>
  <c r="J61" i="25"/>
  <c r="K61" i="25" s="1"/>
  <c r="J65" i="25"/>
  <c r="K65" i="25" s="1"/>
  <c r="C67" i="25"/>
  <c r="J67" i="25"/>
  <c r="K67" i="25" s="1"/>
  <c r="C75" i="25"/>
  <c r="J75" i="25"/>
  <c r="K75" i="25" s="1"/>
  <c r="C83" i="25"/>
  <c r="J83" i="25"/>
  <c r="K83" i="25" s="1"/>
  <c r="C91" i="25"/>
  <c r="J91" i="25"/>
  <c r="K91" i="25" s="1"/>
  <c r="C99" i="25"/>
  <c r="J99" i="25"/>
  <c r="K99" i="25" s="1"/>
  <c r="J28" i="26"/>
  <c r="K28" i="26" s="1"/>
  <c r="J32" i="26"/>
  <c r="K32" i="26" s="1"/>
  <c r="J36" i="26"/>
  <c r="K36" i="26" s="1"/>
  <c r="J73" i="25"/>
  <c r="K73" i="25" s="1"/>
  <c r="C73" i="25"/>
  <c r="J81" i="25"/>
  <c r="K81" i="25" s="1"/>
  <c r="C81" i="25"/>
  <c r="J89" i="25"/>
  <c r="K89" i="25" s="1"/>
  <c r="C89" i="25"/>
  <c r="J97" i="25"/>
  <c r="K97" i="25" s="1"/>
  <c r="C97" i="25"/>
  <c r="C37" i="26"/>
  <c r="J37" i="26"/>
  <c r="K37" i="26" s="1"/>
  <c r="J39" i="26"/>
  <c r="K39" i="26" s="1"/>
  <c r="J41" i="26"/>
  <c r="K41" i="26" s="1"/>
  <c r="J43" i="26"/>
  <c r="K43" i="26" s="1"/>
  <c r="J45" i="26"/>
  <c r="K45" i="26" s="1"/>
  <c r="J47" i="26"/>
  <c r="K47" i="26" s="1"/>
  <c r="J49" i="26"/>
  <c r="K49" i="26" s="1"/>
  <c r="J51" i="26"/>
  <c r="K51" i="26" s="1"/>
  <c r="J53" i="26"/>
  <c r="K53" i="26" s="1"/>
  <c r="J55" i="26"/>
  <c r="K55" i="26" s="1"/>
  <c r="J57" i="26"/>
  <c r="K57" i="26" s="1"/>
  <c r="J59" i="26"/>
  <c r="K59" i="26" s="1"/>
  <c r="J61" i="26"/>
  <c r="K61" i="26" s="1"/>
  <c r="J68" i="26"/>
  <c r="K68" i="26" s="1"/>
  <c r="J72" i="26"/>
  <c r="K72" i="26" s="1"/>
  <c r="J76" i="26"/>
  <c r="K76" i="26" s="1"/>
  <c r="J80" i="26"/>
  <c r="K80" i="26" s="1"/>
  <c r="J84" i="26"/>
  <c r="K84" i="26" s="1"/>
  <c r="J88" i="26"/>
  <c r="K88" i="26" s="1"/>
  <c r="J95" i="26"/>
  <c r="K95" i="26" s="1"/>
  <c r="C95" i="26"/>
  <c r="J30" i="27"/>
  <c r="K30" i="27" s="1"/>
  <c r="J34" i="27"/>
  <c r="K34" i="27" s="1"/>
  <c r="J38" i="27"/>
  <c r="K38" i="27" s="1"/>
  <c r="J42" i="27"/>
  <c r="K42" i="27" s="1"/>
  <c r="J46" i="27"/>
  <c r="K46" i="27" s="1"/>
  <c r="J50" i="27"/>
  <c r="K50" i="27" s="1"/>
  <c r="J54" i="27"/>
  <c r="K54" i="27" s="1"/>
  <c r="J58" i="27"/>
  <c r="K58" i="27" s="1"/>
  <c r="J62" i="27"/>
  <c r="K62" i="27" s="1"/>
  <c r="J66" i="27"/>
  <c r="K66" i="27" s="1"/>
  <c r="J69" i="27"/>
  <c r="K69" i="27" s="1"/>
  <c r="C69" i="27"/>
  <c r="J77" i="27"/>
  <c r="K77" i="27" s="1"/>
  <c r="C77" i="27"/>
  <c r="J85" i="27"/>
  <c r="K85" i="27" s="1"/>
  <c r="C85" i="27"/>
  <c r="J93" i="27"/>
  <c r="K93" i="27" s="1"/>
  <c r="C93" i="27"/>
  <c r="J39" i="28"/>
  <c r="K39" i="28" s="1"/>
  <c r="J43" i="28"/>
  <c r="K43" i="28" s="1"/>
  <c r="J47" i="28"/>
  <c r="K47" i="28" s="1"/>
  <c r="J51" i="28"/>
  <c r="K51" i="28" s="1"/>
  <c r="J55" i="28"/>
  <c r="K55" i="28" s="1"/>
  <c r="J59" i="28"/>
  <c r="K59" i="28" s="1"/>
  <c r="J63" i="28"/>
  <c r="K63" i="28" s="1"/>
  <c r="J66" i="28"/>
  <c r="K66" i="28" s="1"/>
  <c r="C67" i="27"/>
  <c r="J67" i="27"/>
  <c r="K67" i="27" s="1"/>
  <c r="C75" i="27"/>
  <c r="J75" i="27"/>
  <c r="K75" i="27" s="1"/>
  <c r="C83" i="27"/>
  <c r="J83" i="27"/>
  <c r="K83" i="27" s="1"/>
  <c r="C91" i="27"/>
  <c r="J91" i="27"/>
  <c r="K91" i="27" s="1"/>
  <c r="C99" i="27"/>
  <c r="J99" i="27"/>
  <c r="K99" i="27" s="1"/>
  <c r="J40" i="26"/>
  <c r="K40" i="26" s="1"/>
  <c r="J42" i="26"/>
  <c r="K42" i="26" s="1"/>
  <c r="J44" i="26"/>
  <c r="K44" i="26" s="1"/>
  <c r="J46" i="26"/>
  <c r="K46" i="26" s="1"/>
  <c r="J48" i="26"/>
  <c r="K48" i="26" s="1"/>
  <c r="J50" i="26"/>
  <c r="K50" i="26" s="1"/>
  <c r="J52" i="26"/>
  <c r="K52" i="26" s="1"/>
  <c r="J54" i="26"/>
  <c r="K54" i="26" s="1"/>
  <c r="J56" i="26"/>
  <c r="K56" i="26" s="1"/>
  <c r="J58" i="26"/>
  <c r="K58" i="26" s="1"/>
  <c r="J60" i="26"/>
  <c r="K60" i="26" s="1"/>
  <c r="J62" i="26"/>
  <c r="K62" i="26" s="1"/>
  <c r="J64" i="26"/>
  <c r="K64" i="26" s="1"/>
  <c r="J66" i="26"/>
  <c r="K66" i="26" s="1"/>
  <c r="J99" i="26"/>
  <c r="K99" i="26" s="1"/>
  <c r="C99" i="26"/>
  <c r="J73" i="27"/>
  <c r="K73" i="27" s="1"/>
  <c r="C73" i="27"/>
  <c r="J81" i="27"/>
  <c r="K81" i="27" s="1"/>
  <c r="C81" i="27"/>
  <c r="J89" i="27"/>
  <c r="K89" i="27" s="1"/>
  <c r="C89" i="27"/>
  <c r="J97" i="27"/>
  <c r="K97" i="27" s="1"/>
  <c r="C97" i="27"/>
  <c r="C97" i="26"/>
  <c r="J97" i="26"/>
  <c r="K97" i="26" s="1"/>
  <c r="J27" i="27"/>
  <c r="K27" i="27" s="1"/>
  <c r="J31" i="27"/>
  <c r="K31" i="27" s="1"/>
  <c r="J35" i="27"/>
  <c r="K35" i="27" s="1"/>
  <c r="J39" i="27"/>
  <c r="K39" i="27" s="1"/>
  <c r="J43" i="27"/>
  <c r="K43" i="27" s="1"/>
  <c r="J47" i="27"/>
  <c r="K47" i="27" s="1"/>
  <c r="J51" i="27"/>
  <c r="K51" i="27" s="1"/>
  <c r="J55" i="27"/>
  <c r="K55" i="27" s="1"/>
  <c r="J59" i="27"/>
  <c r="K59" i="27" s="1"/>
  <c r="J63" i="27"/>
  <c r="K63" i="27" s="1"/>
  <c r="C71" i="27"/>
  <c r="J71" i="27"/>
  <c r="K71" i="27" s="1"/>
  <c r="C79" i="27"/>
  <c r="J79" i="27"/>
  <c r="K79" i="27" s="1"/>
  <c r="C87" i="27"/>
  <c r="J87" i="27"/>
  <c r="K87" i="27" s="1"/>
  <c r="C95" i="27"/>
  <c r="J95" i="27"/>
  <c r="K95" i="27" s="1"/>
  <c r="J40" i="28"/>
  <c r="K40" i="28" s="1"/>
  <c r="J44" i="28"/>
  <c r="K44" i="28" s="1"/>
  <c r="J48" i="28"/>
  <c r="K48" i="28" s="1"/>
  <c r="J52" i="28"/>
  <c r="K52" i="28" s="1"/>
  <c r="J56" i="28"/>
  <c r="K56" i="28" s="1"/>
  <c r="J60" i="28"/>
  <c r="K60" i="28" s="1"/>
  <c r="J64" i="28"/>
  <c r="K64" i="28" s="1"/>
  <c r="J65" i="28"/>
  <c r="K65" i="28" s="1"/>
  <c r="J20" i="29"/>
  <c r="K20" i="29" s="1"/>
  <c r="J22" i="29"/>
  <c r="K22" i="29" s="1"/>
  <c r="J24" i="29"/>
  <c r="K24" i="29" s="1"/>
  <c r="J26" i="29"/>
  <c r="K26" i="29" s="1"/>
  <c r="J28" i="29"/>
  <c r="K28" i="29" s="1"/>
  <c r="J30" i="29"/>
  <c r="K30" i="29" s="1"/>
  <c r="J32" i="29"/>
  <c r="K32" i="29" s="1"/>
  <c r="J34" i="29"/>
  <c r="K34" i="29" s="1"/>
  <c r="J36" i="29"/>
  <c r="K36" i="29" s="1"/>
  <c r="J38" i="29"/>
  <c r="K38" i="29" s="1"/>
  <c r="J40" i="29"/>
  <c r="K40" i="29" s="1"/>
  <c r="J42" i="29"/>
  <c r="K42" i="29" s="1"/>
  <c r="J44" i="29"/>
  <c r="K44" i="29" s="1"/>
  <c r="C49" i="29"/>
  <c r="J52" i="29"/>
  <c r="K52" i="29" s="1"/>
  <c r="C57" i="29"/>
  <c r="J60" i="29"/>
  <c r="K60" i="29" s="1"/>
  <c r="C65" i="29"/>
  <c r="J73" i="29"/>
  <c r="K73" i="29" s="1"/>
  <c r="C79" i="29"/>
  <c r="J87" i="29"/>
  <c r="K87" i="29" s="1"/>
  <c r="C87" i="29"/>
  <c r="J95" i="29"/>
  <c r="K95" i="29" s="1"/>
  <c r="C95" i="29"/>
  <c r="J24" i="30"/>
  <c r="K24" i="30" s="1"/>
  <c r="J28" i="30"/>
  <c r="K28" i="30" s="1"/>
  <c r="J32" i="30"/>
  <c r="K32" i="30" s="1"/>
  <c r="J36" i="30"/>
  <c r="K36" i="30" s="1"/>
  <c r="J40" i="30"/>
  <c r="K40" i="30" s="1"/>
  <c r="C67" i="28"/>
  <c r="J69" i="28"/>
  <c r="K69" i="28" s="1"/>
  <c r="C71" i="28"/>
  <c r="J73" i="28"/>
  <c r="K73" i="28" s="1"/>
  <c r="C75" i="28"/>
  <c r="J77" i="28"/>
  <c r="K77" i="28" s="1"/>
  <c r="C79" i="28"/>
  <c r="J81" i="28"/>
  <c r="K81" i="28" s="1"/>
  <c r="C83" i="28"/>
  <c r="J85" i="28"/>
  <c r="K85" i="28" s="1"/>
  <c r="C87" i="28"/>
  <c r="J89" i="28"/>
  <c r="K89" i="28" s="1"/>
  <c r="C91" i="28"/>
  <c r="J93" i="28"/>
  <c r="K93" i="28" s="1"/>
  <c r="C95" i="28"/>
  <c r="J97" i="28"/>
  <c r="K97" i="28" s="1"/>
  <c r="C99" i="28"/>
  <c r="J54" i="29"/>
  <c r="K54" i="29" s="1"/>
  <c r="J62" i="29"/>
  <c r="K62" i="29" s="1"/>
  <c r="J77" i="29"/>
  <c r="K77" i="29" s="1"/>
  <c r="C85" i="29"/>
  <c r="J85" i="29"/>
  <c r="K85" i="29" s="1"/>
  <c r="C93" i="29"/>
  <c r="J93" i="29"/>
  <c r="K93" i="29" s="1"/>
  <c r="J23" i="30"/>
  <c r="K23" i="30" s="1"/>
  <c r="J27" i="30"/>
  <c r="K27" i="30" s="1"/>
  <c r="J31" i="30"/>
  <c r="K31" i="30" s="1"/>
  <c r="J35" i="30"/>
  <c r="K35" i="30" s="1"/>
  <c r="J39" i="30"/>
  <c r="K39" i="30" s="1"/>
  <c r="J43" i="30"/>
  <c r="K43" i="30" s="1"/>
  <c r="J19" i="29"/>
  <c r="K19" i="29" s="1"/>
  <c r="J21" i="29"/>
  <c r="K21" i="29" s="1"/>
  <c r="J23" i="29"/>
  <c r="K23" i="29" s="1"/>
  <c r="J25" i="29"/>
  <c r="K25" i="29" s="1"/>
  <c r="J27" i="29"/>
  <c r="K27" i="29" s="1"/>
  <c r="J29" i="29"/>
  <c r="K29" i="29" s="1"/>
  <c r="J31" i="29"/>
  <c r="K31" i="29" s="1"/>
  <c r="J33" i="29"/>
  <c r="K33" i="29" s="1"/>
  <c r="J35" i="29"/>
  <c r="K35" i="29" s="1"/>
  <c r="J37" i="29"/>
  <c r="K37" i="29" s="1"/>
  <c r="J39" i="29"/>
  <c r="K39" i="29" s="1"/>
  <c r="J41" i="29"/>
  <c r="K41" i="29" s="1"/>
  <c r="J43" i="29"/>
  <c r="K43" i="29" s="1"/>
  <c r="J48" i="29"/>
  <c r="K48" i="29" s="1"/>
  <c r="J56" i="29"/>
  <c r="K56" i="29" s="1"/>
  <c r="J64" i="29"/>
  <c r="K64" i="29" s="1"/>
  <c r="J83" i="29"/>
  <c r="K83" i="29" s="1"/>
  <c r="C83" i="29"/>
  <c r="J91" i="29"/>
  <c r="K91" i="29" s="1"/>
  <c r="C91" i="29"/>
  <c r="J99" i="29"/>
  <c r="K99" i="29" s="1"/>
  <c r="C99" i="29"/>
  <c r="C81" i="29"/>
  <c r="J81" i="29"/>
  <c r="K81" i="29" s="1"/>
  <c r="C89" i="29"/>
  <c r="J89" i="29"/>
  <c r="K89" i="29" s="1"/>
  <c r="C97" i="29"/>
  <c r="J97" i="29"/>
  <c r="K97" i="29" s="1"/>
  <c r="J44" i="30"/>
  <c r="K44" i="30" s="1"/>
  <c r="J46" i="30"/>
  <c r="K46" i="30" s="1"/>
  <c r="J48" i="30"/>
  <c r="K48" i="30" s="1"/>
  <c r="J50" i="30"/>
  <c r="K50" i="30" s="1"/>
  <c r="J52" i="30"/>
  <c r="K52" i="30" s="1"/>
  <c r="J54" i="30"/>
  <c r="K54" i="30" s="1"/>
  <c r="J56" i="30"/>
  <c r="K56" i="30" s="1"/>
  <c r="J58" i="30"/>
  <c r="K58" i="30" s="1"/>
  <c r="C68" i="30"/>
  <c r="J70" i="30"/>
  <c r="K70" i="30" s="1"/>
  <c r="C72" i="30"/>
  <c r="J74" i="30"/>
  <c r="K74" i="30" s="1"/>
  <c r="C79" i="30"/>
  <c r="J79" i="30"/>
  <c r="K79" i="30" s="1"/>
  <c r="C87" i="30"/>
  <c r="J87" i="30"/>
  <c r="K87" i="30" s="1"/>
  <c r="C95" i="30"/>
  <c r="J95" i="30"/>
  <c r="K95" i="30" s="1"/>
  <c r="J14" i="31"/>
  <c r="K14" i="31" s="1"/>
  <c r="J18" i="31"/>
  <c r="K18" i="31" s="1"/>
  <c r="J22" i="31"/>
  <c r="K22" i="31" s="1"/>
  <c r="J26" i="31"/>
  <c r="K26" i="31" s="1"/>
  <c r="J30" i="31"/>
  <c r="K30" i="31" s="1"/>
  <c r="J34" i="31"/>
  <c r="K34" i="31" s="1"/>
  <c r="J38" i="31"/>
  <c r="K38" i="31" s="1"/>
  <c r="J42" i="31"/>
  <c r="K42" i="31" s="1"/>
  <c r="J46" i="31"/>
  <c r="K46" i="31" s="1"/>
  <c r="J77" i="30"/>
  <c r="K77" i="30" s="1"/>
  <c r="C77" i="30"/>
  <c r="J85" i="30"/>
  <c r="K85" i="30" s="1"/>
  <c r="C85" i="30"/>
  <c r="J93" i="30"/>
  <c r="K93" i="30" s="1"/>
  <c r="C93" i="30"/>
  <c r="J47" i="30"/>
  <c r="K47" i="30" s="1"/>
  <c r="J49" i="30"/>
  <c r="K49" i="30" s="1"/>
  <c r="J51" i="30"/>
  <c r="K51" i="30" s="1"/>
  <c r="J53" i="30"/>
  <c r="K53" i="30" s="1"/>
  <c r="J55" i="30"/>
  <c r="K55" i="30" s="1"/>
  <c r="J57" i="30"/>
  <c r="K57" i="30" s="1"/>
  <c r="J59" i="30"/>
  <c r="K59" i="30" s="1"/>
  <c r="J61" i="30"/>
  <c r="K61" i="30" s="1"/>
  <c r="J63" i="30"/>
  <c r="K63" i="30" s="1"/>
  <c r="J65" i="30"/>
  <c r="K65" i="30" s="1"/>
  <c r="C75" i="30"/>
  <c r="C83" i="30"/>
  <c r="J83" i="30"/>
  <c r="K83" i="30" s="1"/>
  <c r="C91" i="30"/>
  <c r="J91" i="30"/>
  <c r="K91" i="30" s="1"/>
  <c r="C99" i="30"/>
  <c r="J99" i="30"/>
  <c r="K99" i="30" s="1"/>
  <c r="J81" i="30"/>
  <c r="K81" i="30" s="1"/>
  <c r="C81" i="30"/>
  <c r="J89" i="30"/>
  <c r="K89" i="30" s="1"/>
  <c r="C89" i="30"/>
  <c r="J97" i="30"/>
  <c r="K97" i="30" s="1"/>
  <c r="C97" i="30"/>
  <c r="J11" i="31"/>
  <c r="K11" i="31" s="1"/>
  <c r="J15" i="31"/>
  <c r="K15" i="31" s="1"/>
  <c r="J19" i="31"/>
  <c r="K19" i="31" s="1"/>
  <c r="J23" i="31"/>
  <c r="K23" i="31" s="1"/>
  <c r="J27" i="31"/>
  <c r="K27" i="31" s="1"/>
  <c r="J31" i="31"/>
  <c r="K31" i="31" s="1"/>
  <c r="J35" i="31"/>
  <c r="K35" i="31" s="1"/>
  <c r="J39" i="31"/>
  <c r="K39" i="31" s="1"/>
  <c r="J43" i="31"/>
  <c r="K43" i="31" s="1"/>
  <c r="J47" i="31"/>
  <c r="K47" i="31" s="1"/>
  <c r="J50" i="31"/>
  <c r="K50" i="31" s="1"/>
  <c r="J49" i="31"/>
  <c r="K49" i="31" s="1"/>
  <c r="J51" i="31"/>
  <c r="K51" i="31" s="1"/>
  <c r="J53" i="31"/>
  <c r="K53" i="31" s="1"/>
  <c r="J55" i="31"/>
  <c r="K55" i="31" s="1"/>
  <c r="J57" i="31"/>
  <c r="K57" i="31" s="1"/>
  <c r="J59" i="31"/>
  <c r="K59" i="31" s="1"/>
  <c r="J61" i="31"/>
  <c r="K61" i="31" s="1"/>
  <c r="J63" i="31"/>
  <c r="K63" i="31" s="1"/>
  <c r="J68" i="31"/>
  <c r="K68" i="31" s="1"/>
  <c r="C70" i="31"/>
  <c r="J72" i="31"/>
  <c r="K72" i="31" s="1"/>
  <c r="C74" i="31"/>
  <c r="J76" i="31"/>
  <c r="K76" i="31" s="1"/>
  <c r="C78" i="31"/>
  <c r="J80" i="31"/>
  <c r="K80" i="31" s="1"/>
  <c r="C82" i="31"/>
  <c r="J84" i="31"/>
  <c r="K84" i="31" s="1"/>
  <c r="C86" i="31"/>
  <c r="J88" i="31"/>
  <c r="K88" i="31" s="1"/>
  <c r="C90" i="31"/>
  <c r="J92" i="31"/>
  <c r="K92" i="31" s="1"/>
  <c r="C94" i="31"/>
  <c r="J96" i="31"/>
  <c r="K96" i="31" s="1"/>
  <c r="C98" i="31"/>
  <c r="J100" i="31"/>
  <c r="K100" i="31" s="1"/>
  <c r="J38" i="32"/>
  <c r="K38" i="32" s="1"/>
  <c r="J46" i="32"/>
  <c r="K46" i="32" s="1"/>
  <c r="J54" i="32"/>
  <c r="K54" i="32" s="1"/>
  <c r="J60" i="32"/>
  <c r="K60" i="32" s="1"/>
  <c r="J64" i="32"/>
  <c r="K64" i="32" s="1"/>
  <c r="C71" i="32"/>
  <c r="J71" i="32"/>
  <c r="K71" i="32" s="1"/>
  <c r="J69" i="31"/>
  <c r="K69" i="31" s="1"/>
  <c r="J73" i="31"/>
  <c r="K73" i="31" s="1"/>
  <c r="J77" i="31"/>
  <c r="K77" i="31" s="1"/>
  <c r="J81" i="31"/>
  <c r="K81" i="31" s="1"/>
  <c r="J85" i="31"/>
  <c r="K85" i="31" s="1"/>
  <c r="J89" i="31"/>
  <c r="K89" i="31" s="1"/>
  <c r="J93" i="31"/>
  <c r="K93" i="31" s="1"/>
  <c r="J97" i="31"/>
  <c r="K97" i="31" s="1"/>
  <c r="J33" i="32"/>
  <c r="K33" i="32" s="1"/>
  <c r="J40" i="32"/>
  <c r="K40" i="32" s="1"/>
  <c r="J41" i="32"/>
  <c r="K41" i="32" s="1"/>
  <c r="J48" i="32"/>
  <c r="K48" i="32" s="1"/>
  <c r="J49" i="32"/>
  <c r="K49" i="32" s="1"/>
  <c r="J56" i="32"/>
  <c r="K56" i="32" s="1"/>
  <c r="J57" i="32"/>
  <c r="K57" i="32" s="1"/>
  <c r="C75" i="32"/>
  <c r="J75" i="32"/>
  <c r="K75" i="32" s="1"/>
  <c r="J52" i="31"/>
  <c r="K52" i="31" s="1"/>
  <c r="J54" i="31"/>
  <c r="K54" i="31" s="1"/>
  <c r="J56" i="31"/>
  <c r="K56" i="31" s="1"/>
  <c r="J58" i="31"/>
  <c r="K58" i="31" s="1"/>
  <c r="J60" i="31"/>
  <c r="K60" i="31" s="1"/>
  <c r="J62" i="31"/>
  <c r="K62" i="31" s="1"/>
  <c r="J64" i="31"/>
  <c r="K64" i="31" s="1"/>
  <c r="J66" i="31"/>
  <c r="K66" i="31" s="1"/>
  <c r="J34" i="32"/>
  <c r="K34" i="32" s="1"/>
  <c r="J42" i="32"/>
  <c r="K42" i="32" s="1"/>
  <c r="J50" i="32"/>
  <c r="K50" i="32" s="1"/>
  <c r="J58" i="32"/>
  <c r="K58" i="32" s="1"/>
  <c r="C79" i="32"/>
  <c r="J79" i="32"/>
  <c r="K79" i="32" s="1"/>
  <c r="J61" i="32"/>
  <c r="K61" i="32" s="1"/>
  <c r="J65" i="32"/>
  <c r="K65" i="32" s="1"/>
  <c r="C67" i="32"/>
  <c r="J67" i="32"/>
  <c r="K67" i="32" s="1"/>
  <c r="J36" i="33"/>
  <c r="K36" i="33" s="1"/>
  <c r="J44" i="33"/>
  <c r="K44" i="33" s="1"/>
  <c r="J52" i="33"/>
  <c r="K52" i="33" s="1"/>
  <c r="J60" i="33"/>
  <c r="K60" i="33" s="1"/>
  <c r="C65" i="33"/>
  <c r="C69" i="32"/>
  <c r="C73" i="32"/>
  <c r="C77" i="32"/>
  <c r="C81" i="32"/>
  <c r="J83" i="32"/>
  <c r="K83" i="32" s="1"/>
  <c r="C85" i="32"/>
  <c r="J87" i="32"/>
  <c r="K87" i="32" s="1"/>
  <c r="C89" i="32"/>
  <c r="J91" i="32"/>
  <c r="K91" i="32" s="1"/>
  <c r="C93" i="32"/>
  <c r="J95" i="32"/>
  <c r="K95" i="32" s="1"/>
  <c r="C97" i="32"/>
  <c r="J99" i="32"/>
  <c r="K99" i="32" s="1"/>
  <c r="J30" i="33"/>
  <c r="K30" i="33" s="1"/>
  <c r="J31" i="33"/>
  <c r="K31" i="33" s="1"/>
  <c r="J38" i="33"/>
  <c r="K38" i="33" s="1"/>
  <c r="J39" i="33"/>
  <c r="K39" i="33" s="1"/>
  <c r="J46" i="33"/>
  <c r="K46" i="33" s="1"/>
  <c r="J47" i="33"/>
  <c r="K47" i="33" s="1"/>
  <c r="J54" i="33"/>
  <c r="K54" i="33" s="1"/>
  <c r="J55" i="33"/>
  <c r="K55" i="33" s="1"/>
  <c r="J62" i="33"/>
  <c r="K62" i="33" s="1"/>
  <c r="J14" i="33"/>
  <c r="K14" i="33" s="1"/>
  <c r="J48" i="33"/>
  <c r="K48" i="33" s="1"/>
  <c r="J56" i="33"/>
  <c r="K56" i="33" s="1"/>
  <c r="J64" i="33"/>
  <c r="K64" i="33" s="1"/>
  <c r="J34" i="33"/>
  <c r="K34" i="33" s="1"/>
  <c r="J42" i="33"/>
  <c r="K42" i="33" s="1"/>
  <c r="J50" i="33"/>
  <c r="K50" i="33" s="1"/>
  <c r="J58" i="33"/>
  <c r="K58" i="33" s="1"/>
  <c r="J66" i="33"/>
  <c r="K66" i="33" s="1"/>
  <c r="C76" i="33"/>
  <c r="C80" i="33"/>
  <c r="C84" i="33"/>
  <c r="C88" i="33"/>
  <c r="C92" i="33"/>
  <c r="C96" i="33"/>
  <c r="C100" i="33"/>
  <c r="J71" i="33"/>
  <c r="K71" i="33" s="1"/>
  <c r="J75" i="33"/>
  <c r="K75" i="33" s="1"/>
  <c r="J79" i="33"/>
  <c r="K79" i="33" s="1"/>
  <c r="J83" i="33"/>
  <c r="K83" i="33" s="1"/>
  <c r="J87" i="33"/>
  <c r="K87" i="33" s="1"/>
  <c r="J91" i="33"/>
  <c r="K91" i="33" s="1"/>
  <c r="J95" i="33"/>
  <c r="K95" i="33" s="1"/>
  <c r="K16" i="5" l="1"/>
  <c r="K26" i="36" s="1"/>
  <c r="J26" i="36"/>
  <c r="K15" i="3"/>
  <c r="K15" i="36" s="1"/>
  <c r="J15" i="36"/>
  <c r="K10" i="3"/>
  <c r="K10" i="36" s="1"/>
  <c r="J10" i="36"/>
  <c r="K23" i="5"/>
  <c r="K33" i="36" s="1"/>
  <c r="J33" i="36"/>
  <c r="K17" i="5"/>
  <c r="K27" i="36" s="1"/>
  <c r="J27" i="36"/>
  <c r="K25" i="5"/>
  <c r="K35" i="36" s="1"/>
  <c r="J35" i="36"/>
  <c r="K13" i="3"/>
  <c r="K13" i="36" s="1"/>
  <c r="J13" i="36"/>
  <c r="K18" i="3"/>
  <c r="K18" i="36" s="1"/>
  <c r="J18" i="36"/>
  <c r="K12" i="3"/>
  <c r="K12" i="36" s="1"/>
  <c r="J12" i="36"/>
  <c r="C16" i="7"/>
  <c r="J16" i="7"/>
  <c r="K16" i="7" s="1"/>
  <c r="C28" i="28"/>
  <c r="J28" i="28"/>
  <c r="K28" i="28" s="1"/>
  <c r="C16" i="18"/>
  <c r="J16" i="18"/>
  <c r="K16" i="18" s="1"/>
  <c r="C24" i="25"/>
  <c r="J24" i="25"/>
  <c r="K24" i="25" s="1"/>
  <c r="C21" i="27"/>
  <c r="J21" i="27"/>
  <c r="K21" i="27" s="1"/>
  <c r="C26" i="12"/>
  <c r="J26" i="12"/>
  <c r="K26" i="12" s="1"/>
  <c r="C10" i="29"/>
  <c r="J10" i="29"/>
  <c r="K10" i="29" s="1"/>
  <c r="C25" i="27"/>
  <c r="J25" i="27"/>
  <c r="K25" i="27" s="1"/>
  <c r="C16" i="21"/>
  <c r="J16" i="21"/>
  <c r="K16" i="21" s="1"/>
  <c r="C29" i="12"/>
  <c r="J29" i="12"/>
  <c r="K29" i="12" s="1"/>
  <c r="C14" i="8"/>
  <c r="J14" i="8"/>
  <c r="K14" i="8" s="1"/>
  <c r="C22" i="7"/>
  <c r="J22" i="7"/>
  <c r="K22" i="7" s="1"/>
  <c r="C24" i="6"/>
  <c r="J24" i="6"/>
  <c r="K24" i="6" s="1"/>
  <c r="C12" i="6"/>
  <c r="J12" i="6"/>
  <c r="K12" i="6" s="1"/>
  <c r="C15" i="5"/>
  <c r="C25" i="36" s="1"/>
  <c r="J15" i="5"/>
  <c r="C10" i="4"/>
  <c r="J10" i="4"/>
  <c r="K10" i="4" s="1"/>
  <c r="C13" i="27"/>
  <c r="J13" i="27"/>
  <c r="K13" i="27" s="1"/>
  <c r="C21" i="25"/>
  <c r="J21" i="25"/>
  <c r="K21" i="25" s="1"/>
  <c r="C19" i="8"/>
  <c r="J19" i="8"/>
  <c r="K19" i="8" s="1"/>
  <c r="C20" i="7"/>
  <c r="J20" i="7"/>
  <c r="K20" i="7" s="1"/>
  <c r="K6" i="3"/>
  <c r="L1" i="3"/>
  <c r="L6" i="3" s="1"/>
  <c r="K1" i="4"/>
  <c r="C13" i="30"/>
  <c r="J13" i="30"/>
  <c r="K13" i="30" s="1"/>
  <c r="C13" i="26"/>
  <c r="J13" i="26"/>
  <c r="K13" i="26" s="1"/>
  <c r="C26" i="18"/>
  <c r="J26" i="18"/>
  <c r="K26" i="18" s="1"/>
  <c r="J11" i="32"/>
  <c r="K11" i="32" s="1"/>
  <c r="C11" i="32"/>
  <c r="C27" i="25"/>
  <c r="J27" i="25"/>
  <c r="K27" i="25" s="1"/>
  <c r="J11" i="16"/>
  <c r="K11" i="16" s="1"/>
  <c r="C11" i="16"/>
  <c r="C20" i="19"/>
  <c r="J20" i="19"/>
  <c r="K20" i="19" s="1"/>
  <c r="C10" i="13"/>
  <c r="J10" i="13"/>
  <c r="K10" i="13" s="1"/>
  <c r="C25" i="20"/>
  <c r="J25" i="20"/>
  <c r="K25" i="20" s="1"/>
  <c r="C11" i="18"/>
  <c r="J11" i="18"/>
  <c r="K11" i="18" s="1"/>
  <c r="C12" i="28"/>
  <c r="J12" i="28"/>
  <c r="K12" i="28" s="1"/>
  <c r="C29" i="25"/>
  <c r="J29" i="25"/>
  <c r="K29" i="25" s="1"/>
  <c r="C19" i="11"/>
  <c r="J19" i="11"/>
  <c r="K19" i="11" s="1"/>
  <c r="C10" i="30"/>
  <c r="J10" i="30"/>
  <c r="K10" i="30" s="1"/>
  <c r="C13" i="9"/>
  <c r="J13" i="9"/>
  <c r="K13" i="9" s="1"/>
  <c r="C27" i="20"/>
  <c r="J27" i="20"/>
  <c r="K27" i="20" s="1"/>
  <c r="C18" i="18"/>
  <c r="J18" i="18"/>
  <c r="K18" i="18" s="1"/>
  <c r="C12" i="9"/>
  <c r="J12" i="9"/>
  <c r="K12" i="9" s="1"/>
  <c r="C26" i="7"/>
  <c r="J26" i="7"/>
  <c r="K26" i="7" s="1"/>
  <c r="C23" i="6"/>
  <c r="J23" i="6"/>
  <c r="K23" i="6" s="1"/>
  <c r="C13" i="6"/>
  <c r="J13" i="6"/>
  <c r="K13" i="6" s="1"/>
  <c r="C20" i="5"/>
  <c r="C30" i="36" s="1"/>
  <c r="J20" i="5"/>
  <c r="C10" i="5"/>
  <c r="C20" i="36" s="1"/>
  <c r="J10" i="5"/>
  <c r="C16" i="3"/>
  <c r="C16" i="36" s="1"/>
  <c r="J16" i="3"/>
  <c r="C13" i="28"/>
  <c r="J13" i="28"/>
  <c r="K13" i="28" s="1"/>
  <c r="C18" i="13"/>
  <c r="J18" i="13"/>
  <c r="K18" i="13" s="1"/>
  <c r="C35" i="20"/>
  <c r="J35" i="20"/>
  <c r="K35" i="20" s="1"/>
  <c r="C12" i="13"/>
  <c r="J12" i="13"/>
  <c r="K12" i="13" s="1"/>
  <c r="C19" i="25"/>
  <c r="J19" i="25"/>
  <c r="K19" i="25" s="1"/>
  <c r="C23" i="25"/>
  <c r="J23" i="25"/>
  <c r="K23" i="25" s="1"/>
  <c r="C12" i="25"/>
  <c r="J12" i="25"/>
  <c r="K12" i="25" s="1"/>
  <c r="J19" i="16"/>
  <c r="K19" i="16" s="1"/>
  <c r="C19" i="16"/>
  <c r="C15" i="15"/>
  <c r="J15" i="15"/>
  <c r="K15" i="15" s="1"/>
  <c r="C16" i="25"/>
  <c r="J16" i="25"/>
  <c r="K16" i="25" s="1"/>
  <c r="J21" i="32"/>
  <c r="K21" i="32" s="1"/>
  <c r="C21" i="32"/>
  <c r="C31" i="14"/>
  <c r="J31" i="14"/>
  <c r="K31" i="14" s="1"/>
  <c r="C34" i="18"/>
  <c r="J34" i="18"/>
  <c r="K34" i="18" s="1"/>
  <c r="C27" i="21"/>
  <c r="J27" i="21"/>
  <c r="K27" i="21" s="1"/>
  <c r="C14" i="32"/>
  <c r="J14" i="32"/>
  <c r="K14" i="32" s="1"/>
  <c r="C10" i="31"/>
  <c r="J10" i="31"/>
  <c r="K10" i="31" s="1"/>
  <c r="C15" i="13"/>
  <c r="J15" i="13"/>
  <c r="K15" i="13" s="1"/>
  <c r="C28" i="20"/>
  <c r="J28" i="20"/>
  <c r="K28" i="20" s="1"/>
  <c r="C22" i="16"/>
  <c r="J22" i="16"/>
  <c r="K22" i="16" s="1"/>
  <c r="C15" i="9"/>
  <c r="J15" i="9"/>
  <c r="K15" i="9" s="1"/>
  <c r="C11" i="23"/>
  <c r="J11" i="23"/>
  <c r="K11" i="23" s="1"/>
  <c r="C23" i="18"/>
  <c r="J23" i="18"/>
  <c r="K23" i="18" s="1"/>
  <c r="C10" i="28"/>
  <c r="J10" i="28"/>
  <c r="K10" i="28" s="1"/>
  <c r="C38" i="28"/>
  <c r="J38" i="28"/>
  <c r="K38" i="28" s="1"/>
  <c r="C10" i="12"/>
  <c r="J10" i="12"/>
  <c r="K10" i="12" s="1"/>
  <c r="C26" i="21"/>
  <c r="J26" i="21"/>
  <c r="K26" i="21" s="1"/>
  <c r="C29" i="28"/>
  <c r="J29" i="28"/>
  <c r="K29" i="28" s="1"/>
  <c r="C27" i="28"/>
  <c r="J27" i="28"/>
  <c r="K27" i="28" s="1"/>
  <c r="C31" i="32"/>
  <c r="J31" i="32"/>
  <c r="K31" i="32" s="1"/>
  <c r="C30" i="32"/>
  <c r="J30" i="32"/>
  <c r="K30" i="32" s="1"/>
  <c r="C27" i="14"/>
  <c r="J27" i="14"/>
  <c r="K27" i="14" s="1"/>
  <c r="C29" i="20"/>
  <c r="J29" i="20"/>
  <c r="K29" i="20" s="1"/>
  <c r="C18" i="16"/>
  <c r="J18" i="16"/>
  <c r="K18" i="16" s="1"/>
  <c r="C14" i="9"/>
  <c r="J14" i="9"/>
  <c r="K14" i="9" s="1"/>
  <c r="C17" i="26"/>
  <c r="J17" i="26"/>
  <c r="K17" i="26" s="1"/>
  <c r="C11" i="15"/>
  <c r="J11" i="15"/>
  <c r="K11" i="15" s="1"/>
  <c r="C22" i="21"/>
  <c r="J22" i="21"/>
  <c r="K22" i="21" s="1"/>
  <c r="K2" i="5"/>
  <c r="L2" i="4"/>
  <c r="C25" i="8"/>
  <c r="J25" i="8"/>
  <c r="K25" i="8" s="1"/>
  <c r="C17" i="8"/>
  <c r="J17" i="8"/>
  <c r="K17" i="8" s="1"/>
  <c r="C24" i="7"/>
  <c r="J24" i="7"/>
  <c r="K24" i="7" s="1"/>
  <c r="C21" i="28"/>
  <c r="J21" i="28"/>
  <c r="K21" i="28" s="1"/>
  <c r="C20" i="20"/>
  <c r="J20" i="20"/>
  <c r="K20" i="20" s="1"/>
  <c r="C24" i="11"/>
  <c r="J24" i="11"/>
  <c r="K24" i="11" s="1"/>
  <c r="C31" i="11"/>
  <c r="J31" i="11"/>
  <c r="K31" i="11" s="1"/>
  <c r="J21" i="15"/>
  <c r="K21" i="15" s="1"/>
  <c r="C21" i="15"/>
  <c r="J19" i="32"/>
  <c r="K19" i="32" s="1"/>
  <c r="C19" i="32"/>
  <c r="C10" i="9"/>
  <c r="J10" i="9"/>
  <c r="K10" i="9" s="1"/>
  <c r="C24" i="28"/>
  <c r="J24" i="28"/>
  <c r="K24" i="28" s="1"/>
  <c r="C18" i="29"/>
  <c r="J18" i="29"/>
  <c r="K18" i="29" s="1"/>
  <c r="J13" i="32"/>
  <c r="K13" i="32" s="1"/>
  <c r="C13" i="32"/>
  <c r="C10" i="8"/>
  <c r="J10" i="8"/>
  <c r="K10" i="8" s="1"/>
  <c r="C14" i="7"/>
  <c r="J14" i="7"/>
  <c r="K14" i="7" s="1"/>
  <c r="C22" i="6"/>
  <c r="J22" i="6"/>
  <c r="K22" i="6" s="1"/>
  <c r="C10" i="6"/>
  <c r="J10" i="6"/>
  <c r="K10" i="6" s="1"/>
  <c r="C27" i="5"/>
  <c r="C37" i="36" s="1"/>
  <c r="J27" i="5"/>
  <c r="C13" i="5"/>
  <c r="C23" i="36" s="1"/>
  <c r="J13" i="5"/>
  <c r="L4" i="4"/>
  <c r="K4" i="5"/>
  <c r="C18" i="32"/>
  <c r="J18" i="32"/>
  <c r="K18" i="32" s="1"/>
  <c r="C11" i="33"/>
  <c r="J11" i="33"/>
  <c r="K11" i="33" s="1"/>
  <c r="C15" i="8"/>
  <c r="J15" i="8"/>
  <c r="K15" i="8" s="1"/>
  <c r="C12" i="7"/>
  <c r="J12" i="7"/>
  <c r="K12" i="7" s="1"/>
  <c r="G2" i="4"/>
  <c r="C14" i="16"/>
  <c r="J14" i="16"/>
  <c r="K14" i="16" s="1"/>
  <c r="C13" i="11"/>
  <c r="J13" i="11"/>
  <c r="K13" i="11" s="1"/>
  <c r="C28" i="33"/>
  <c r="J28" i="33"/>
  <c r="K28" i="33" s="1"/>
  <c r="C27" i="12"/>
  <c r="J27" i="12"/>
  <c r="K27" i="12" s="1"/>
  <c r="C39" i="18"/>
  <c r="J39" i="18"/>
  <c r="K39" i="18" s="1"/>
  <c r="C25" i="26"/>
  <c r="J25" i="26"/>
  <c r="K25" i="26" s="1"/>
  <c r="C25" i="28"/>
  <c r="J25" i="28"/>
  <c r="K25" i="28" s="1"/>
  <c r="C10" i="20"/>
  <c r="J10" i="20"/>
  <c r="K10" i="20" s="1"/>
  <c r="C10" i="26"/>
  <c r="J10" i="26"/>
  <c r="K10" i="26" s="1"/>
  <c r="C10" i="18"/>
  <c r="J10" i="18"/>
  <c r="K10" i="18" s="1"/>
  <c r="C25" i="11"/>
  <c r="J25" i="11"/>
  <c r="K25" i="11" s="1"/>
  <c r="C31" i="12"/>
  <c r="J31" i="12"/>
  <c r="K31" i="12" s="1"/>
  <c r="C12" i="19"/>
  <c r="J12" i="19"/>
  <c r="K12" i="19" s="1"/>
  <c r="C30" i="12"/>
  <c r="J30" i="12"/>
  <c r="K30" i="12" s="1"/>
  <c r="C12" i="14"/>
  <c r="J12" i="14"/>
  <c r="K12" i="14" s="1"/>
  <c r="C22" i="12"/>
  <c r="J22" i="12"/>
  <c r="K22" i="12" s="1"/>
  <c r="C13" i="23"/>
  <c r="J13" i="23"/>
  <c r="K13" i="23" s="1"/>
  <c r="C21" i="14"/>
  <c r="J21" i="14"/>
  <c r="K21" i="14" s="1"/>
  <c r="C24" i="8"/>
  <c r="J24" i="8"/>
  <c r="K24" i="8" s="1"/>
  <c r="J11" i="7"/>
  <c r="K11" i="7" s="1"/>
  <c r="C11" i="7"/>
  <c r="C19" i="6"/>
  <c r="J19" i="6"/>
  <c r="K19" i="6" s="1"/>
  <c r="C26" i="5"/>
  <c r="C36" i="36" s="1"/>
  <c r="J26" i="5"/>
  <c r="C18" i="5"/>
  <c r="C28" i="36" s="1"/>
  <c r="J18" i="5"/>
  <c r="C14" i="3"/>
  <c r="C14" i="36" s="1"/>
  <c r="J14" i="3"/>
  <c r="C24" i="32"/>
  <c r="J24" i="32"/>
  <c r="K24" i="32" s="1"/>
  <c r="C14" i="27"/>
  <c r="J14" i="27"/>
  <c r="K14" i="27" s="1"/>
  <c r="C25" i="18"/>
  <c r="J25" i="18"/>
  <c r="K25" i="18" s="1"/>
  <c r="C33" i="11"/>
  <c r="J33" i="11"/>
  <c r="K33" i="11" s="1"/>
  <c r="C17" i="9"/>
  <c r="J17" i="9"/>
  <c r="K17" i="9" s="1"/>
  <c r="J27" i="32"/>
  <c r="K27" i="32" s="1"/>
  <c r="C27" i="32"/>
  <c r="C17" i="18"/>
  <c r="J17" i="18"/>
  <c r="K17" i="18" s="1"/>
  <c r="C17" i="15"/>
  <c r="J17" i="15"/>
  <c r="K17" i="15" s="1"/>
  <c r="C26" i="26"/>
  <c r="J26" i="26"/>
  <c r="K26" i="26" s="1"/>
  <c r="C23" i="14"/>
  <c r="J23" i="14"/>
  <c r="K23" i="14" s="1"/>
  <c r="C19" i="20"/>
  <c r="J19" i="20"/>
  <c r="K19" i="20" s="1"/>
  <c r="C28" i="14"/>
  <c r="J28" i="14"/>
  <c r="K28" i="14" s="1"/>
  <c r="C14" i="11"/>
  <c r="J14" i="11"/>
  <c r="K14" i="11" s="1"/>
  <c r="C35" i="18"/>
  <c r="J35" i="18"/>
  <c r="K35" i="18" s="1"/>
  <c r="C13" i="18"/>
  <c r="J13" i="18"/>
  <c r="K13" i="18" s="1"/>
  <c r="C29" i="21"/>
  <c r="J29" i="21"/>
  <c r="K29" i="21" s="1"/>
  <c r="C17" i="13"/>
  <c r="J17" i="13"/>
  <c r="K17" i="13" s="1"/>
  <c r="C10" i="10"/>
  <c r="J10" i="10"/>
  <c r="K10" i="10" s="1"/>
  <c r="C24" i="14"/>
  <c r="J24" i="14"/>
  <c r="K24" i="14" s="1"/>
  <c r="C23" i="21"/>
  <c r="J23" i="21"/>
  <c r="K23" i="21" s="1"/>
  <c r="C11" i="21"/>
  <c r="J11" i="21"/>
  <c r="K11" i="21" s="1"/>
  <c r="C24" i="20"/>
  <c r="J24" i="20"/>
  <c r="K24" i="20" s="1"/>
  <c r="C29" i="11"/>
  <c r="J29" i="11"/>
  <c r="K29" i="11" s="1"/>
  <c r="C22" i="26"/>
  <c r="J22" i="26"/>
  <c r="K22" i="26" s="1"/>
  <c r="C31" i="21"/>
  <c r="J31" i="21"/>
  <c r="K31" i="21" s="1"/>
  <c r="C30" i="14"/>
  <c r="J30" i="14"/>
  <c r="K30" i="14" s="1"/>
  <c r="C28" i="21"/>
  <c r="J28" i="21"/>
  <c r="K28" i="21" s="1"/>
  <c r="C20" i="23"/>
  <c r="J20" i="23"/>
  <c r="K20" i="23" s="1"/>
  <c r="C33" i="28"/>
  <c r="J33" i="28"/>
  <c r="K33" i="28" s="1"/>
  <c r="C14" i="28"/>
  <c r="J14" i="28"/>
  <c r="K14" i="28" s="1"/>
  <c r="C25" i="32"/>
  <c r="J25" i="32"/>
  <c r="K25" i="32" s="1"/>
  <c r="C24" i="12"/>
  <c r="J24" i="12"/>
  <c r="K24" i="12" s="1"/>
  <c r="C18" i="12"/>
  <c r="J18" i="12"/>
  <c r="K18" i="12" s="1"/>
  <c r="C32" i="21"/>
  <c r="J32" i="21"/>
  <c r="K32" i="21" s="1"/>
  <c r="C30" i="28"/>
  <c r="J30" i="28"/>
  <c r="K30" i="28" s="1"/>
  <c r="C17" i="19"/>
  <c r="J17" i="19"/>
  <c r="K17" i="19" s="1"/>
  <c r="C10" i="23"/>
  <c r="J10" i="23"/>
  <c r="K10" i="23" s="1"/>
  <c r="C15" i="27"/>
  <c r="J15" i="27"/>
  <c r="K15" i="27" s="1"/>
  <c r="C31" i="18"/>
  <c r="J31" i="18"/>
  <c r="K31" i="18" s="1"/>
  <c r="K8" i="5"/>
  <c r="J17" i="7"/>
  <c r="K17" i="7" s="1"/>
  <c r="C17" i="7"/>
  <c r="C21" i="33"/>
  <c r="J21" i="33"/>
  <c r="K21" i="33" s="1"/>
  <c r="C14" i="26"/>
  <c r="J14" i="26"/>
  <c r="K14" i="26" s="1"/>
  <c r="C10" i="27"/>
  <c r="J10" i="27"/>
  <c r="K10" i="27" s="1"/>
  <c r="C10" i="15"/>
  <c r="J10" i="15"/>
  <c r="K10" i="15" s="1"/>
  <c r="C35" i="28"/>
  <c r="J35" i="28"/>
  <c r="K35" i="28" s="1"/>
  <c r="C21" i="30"/>
  <c r="J21" i="30"/>
  <c r="K21" i="30" s="1"/>
  <c r="C20" i="26"/>
  <c r="J20" i="26"/>
  <c r="K20" i="26" s="1"/>
  <c r="C22" i="8"/>
  <c r="J22" i="8"/>
  <c r="K22" i="8" s="1"/>
  <c r="C20" i="6"/>
  <c r="J20" i="6"/>
  <c r="K20" i="6" s="1"/>
  <c r="C21" i="5"/>
  <c r="C31" i="36" s="1"/>
  <c r="J21" i="5"/>
  <c r="C11" i="5"/>
  <c r="C21" i="36" s="1"/>
  <c r="J11" i="5"/>
  <c r="C11" i="8"/>
  <c r="J11" i="8"/>
  <c r="K11" i="8" s="1"/>
  <c r="C10" i="19"/>
  <c r="J10" i="19"/>
  <c r="K10" i="19" s="1"/>
  <c r="C24" i="27"/>
  <c r="J24" i="27"/>
  <c r="K24" i="27" s="1"/>
  <c r="C15" i="20"/>
  <c r="J15" i="20"/>
  <c r="K15" i="20" s="1"/>
  <c r="C12" i="18"/>
  <c r="J12" i="18"/>
  <c r="K12" i="18" s="1"/>
  <c r="C32" i="18"/>
  <c r="J32" i="18"/>
  <c r="K32" i="18" s="1"/>
  <c r="C12" i="16"/>
  <c r="J12" i="16"/>
  <c r="K12" i="16" s="1"/>
  <c r="C19" i="27"/>
  <c r="J19" i="27"/>
  <c r="K19" i="27" s="1"/>
  <c r="C16" i="14"/>
  <c r="J16" i="14"/>
  <c r="K16" i="14" s="1"/>
  <c r="C17" i="23"/>
  <c r="J17" i="23"/>
  <c r="K17" i="23" s="1"/>
  <c r="C27" i="18"/>
  <c r="J27" i="18"/>
  <c r="K27" i="18" s="1"/>
  <c r="C13" i="13"/>
  <c r="J13" i="13"/>
  <c r="K13" i="13" s="1"/>
  <c r="C12" i="32"/>
  <c r="J12" i="32"/>
  <c r="K12" i="32" s="1"/>
  <c r="C23" i="27"/>
  <c r="J23" i="27"/>
  <c r="K23" i="27" s="1"/>
  <c r="C21" i="21"/>
  <c r="J21" i="21"/>
  <c r="K21" i="21" s="1"/>
  <c r="C17" i="32"/>
  <c r="J17" i="32"/>
  <c r="K17" i="32" s="1"/>
  <c r="C12" i="23"/>
  <c r="J12" i="23"/>
  <c r="K12" i="23" s="1"/>
  <c r="C11" i="19"/>
  <c r="J11" i="19"/>
  <c r="K11" i="19" s="1"/>
  <c r="C16" i="8"/>
  <c r="J16" i="8"/>
  <c r="K16" i="8" s="1"/>
  <c r="C10" i="7"/>
  <c r="J10" i="7"/>
  <c r="K10" i="7" s="1"/>
  <c r="C17" i="6"/>
  <c r="J17" i="6"/>
  <c r="K17" i="6" s="1"/>
  <c r="C24" i="5"/>
  <c r="C34" i="36" s="1"/>
  <c r="J24" i="5"/>
  <c r="C14" i="5"/>
  <c r="C24" i="36" s="1"/>
  <c r="J14" i="5"/>
  <c r="C17" i="33"/>
  <c r="J17" i="33"/>
  <c r="K17" i="33" s="1"/>
  <c r="J27" i="33"/>
  <c r="K27" i="33" s="1"/>
  <c r="C27" i="33"/>
  <c r="C20" i="25"/>
  <c r="J20" i="25"/>
  <c r="K20" i="25" s="1"/>
  <c r="C20" i="32"/>
  <c r="J20" i="32"/>
  <c r="K20" i="32" s="1"/>
  <c r="C13" i="21"/>
  <c r="J13" i="21"/>
  <c r="K13" i="21" s="1"/>
  <c r="C28" i="11"/>
  <c r="J28" i="11"/>
  <c r="K28" i="11" s="1"/>
  <c r="C16" i="15"/>
  <c r="J16" i="15"/>
  <c r="K16" i="15" s="1"/>
  <c r="C24" i="33"/>
  <c r="J24" i="33"/>
  <c r="K24" i="33" s="1"/>
  <c r="C21" i="26"/>
  <c r="J21" i="26"/>
  <c r="K21" i="26" s="1"/>
  <c r="C17" i="29"/>
  <c r="J17" i="29"/>
  <c r="K17" i="29" s="1"/>
  <c r="C13" i="29"/>
  <c r="J13" i="29"/>
  <c r="K13" i="29" s="1"/>
  <c r="C10" i="16"/>
  <c r="J10" i="16"/>
  <c r="K10" i="16" s="1"/>
  <c r="C16" i="12"/>
  <c r="J16" i="12"/>
  <c r="K16" i="12" s="1"/>
  <c r="C14" i="18"/>
  <c r="J14" i="18"/>
  <c r="K14" i="18" s="1"/>
  <c r="C29" i="18"/>
  <c r="J29" i="18"/>
  <c r="K29" i="18" s="1"/>
  <c r="C12" i="30"/>
  <c r="J12" i="30"/>
  <c r="K12" i="30" s="1"/>
  <c r="C22" i="15"/>
  <c r="J22" i="15"/>
  <c r="K22" i="15" s="1"/>
  <c r="C10" i="17"/>
  <c r="J10" i="17"/>
  <c r="K10" i="17" s="1"/>
  <c r="C11" i="20"/>
  <c r="J11" i="20"/>
  <c r="K11" i="20" s="1"/>
  <c r="C10" i="22"/>
  <c r="J10" i="22"/>
  <c r="K10" i="22" s="1"/>
  <c r="C22" i="23"/>
  <c r="J22" i="23"/>
  <c r="K22" i="23" s="1"/>
  <c r="C23" i="11"/>
  <c r="J23" i="11"/>
  <c r="K23" i="11" s="1"/>
  <c r="C18" i="15"/>
  <c r="J18" i="15"/>
  <c r="K18" i="15" s="1"/>
  <c r="C16" i="27"/>
  <c r="J16" i="27"/>
  <c r="K16" i="27" s="1"/>
  <c r="C21" i="20"/>
  <c r="J21" i="20"/>
  <c r="K21" i="20" s="1"/>
  <c r="C32" i="14"/>
  <c r="J32" i="14"/>
  <c r="K32" i="14" s="1"/>
  <c r="C15" i="32"/>
  <c r="J15" i="32"/>
  <c r="K15" i="32" s="1"/>
  <c r="C12" i="26"/>
  <c r="J12" i="26"/>
  <c r="K12" i="26" s="1"/>
  <c r="C11" i="27"/>
  <c r="J11" i="27"/>
  <c r="K11" i="27" s="1"/>
  <c r="C14" i="30"/>
  <c r="J14" i="30"/>
  <c r="K14" i="30" s="1"/>
  <c r="C18" i="33"/>
  <c r="J18" i="33"/>
  <c r="K18" i="33" s="1"/>
  <c r="C11" i="3"/>
  <c r="C11" i="36" s="1"/>
  <c r="J11" i="3"/>
  <c r="C19" i="33"/>
  <c r="J19" i="33"/>
  <c r="K19" i="33" s="1"/>
  <c r="C20" i="13"/>
  <c r="J20" i="13"/>
  <c r="K20" i="13" s="1"/>
  <c r="C36" i="11"/>
  <c r="J36" i="11"/>
  <c r="K36" i="11" s="1"/>
  <c r="C23" i="26"/>
  <c r="J23" i="26"/>
  <c r="K23" i="26" s="1"/>
  <c r="C26" i="14"/>
  <c r="J26" i="14"/>
  <c r="K26" i="14" s="1"/>
  <c r="C30" i="21"/>
  <c r="J30" i="21"/>
  <c r="K30" i="21" s="1"/>
  <c r="K5" i="6"/>
  <c r="L5" i="5"/>
  <c r="K3" i="5"/>
  <c r="L3" i="4"/>
  <c r="C11" i="11"/>
  <c r="J11" i="11"/>
  <c r="K11" i="11" s="1"/>
  <c r="C13" i="14"/>
  <c r="J13" i="14"/>
  <c r="K13" i="14" s="1"/>
  <c r="C15" i="12"/>
  <c r="J15" i="12"/>
  <c r="K15" i="12" s="1"/>
  <c r="C17" i="20"/>
  <c r="J17" i="20"/>
  <c r="K17" i="20" s="1"/>
  <c r="C19" i="28"/>
  <c r="J19" i="28"/>
  <c r="K19" i="28" s="1"/>
  <c r="C31" i="28"/>
  <c r="J31" i="28"/>
  <c r="K31" i="28" s="1"/>
  <c r="C33" i="20"/>
  <c r="J33" i="20"/>
  <c r="K33" i="20" s="1"/>
  <c r="C19" i="26"/>
  <c r="J19" i="26"/>
  <c r="K19" i="26" s="1"/>
  <c r="C18" i="8"/>
  <c r="J18" i="8"/>
  <c r="K18" i="8" s="1"/>
  <c r="C14" i="6"/>
  <c r="J14" i="6"/>
  <c r="K14" i="6" s="1"/>
  <c r="C19" i="5"/>
  <c r="C29" i="36" s="1"/>
  <c r="J19" i="5"/>
  <c r="H66" i="5"/>
  <c r="H64" i="5"/>
  <c r="H62" i="5"/>
  <c r="H60" i="5"/>
  <c r="H58" i="5"/>
  <c r="H56" i="5"/>
  <c r="H54" i="5"/>
  <c r="H52" i="5"/>
  <c r="H50" i="5"/>
  <c r="H48" i="5"/>
  <c r="H46" i="5"/>
  <c r="H44" i="5"/>
  <c r="H42" i="5"/>
  <c r="H40" i="5"/>
  <c r="H38" i="5"/>
  <c r="H36" i="5"/>
  <c r="H34" i="5"/>
  <c r="H32" i="5"/>
  <c r="H30" i="5"/>
  <c r="H28" i="5"/>
  <c r="H26" i="5"/>
  <c r="H36" i="36" s="1"/>
  <c r="H24" i="5"/>
  <c r="H34" i="36" s="1"/>
  <c r="H22" i="5"/>
  <c r="H32" i="36" s="1"/>
  <c r="H20" i="5"/>
  <c r="H30" i="36" s="1"/>
  <c r="H18" i="5"/>
  <c r="H28" i="36" s="1"/>
  <c r="H16" i="5"/>
  <c r="H26" i="36" s="1"/>
  <c r="H14" i="5"/>
  <c r="H24" i="36" s="1"/>
  <c r="H12" i="5"/>
  <c r="H22" i="36" s="1"/>
  <c r="H10" i="5"/>
  <c r="E5" i="5"/>
  <c r="E4" i="5"/>
  <c r="E3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H31" i="5"/>
  <c r="H29" i="5"/>
  <c r="H27" i="5"/>
  <c r="H37" i="36" s="1"/>
  <c r="H25" i="5"/>
  <c r="H35" i="36" s="1"/>
  <c r="H23" i="5"/>
  <c r="H33" i="36" s="1"/>
  <c r="H21" i="5"/>
  <c r="H31" i="36" s="1"/>
  <c r="H19" i="5"/>
  <c r="H29" i="36" s="1"/>
  <c r="H17" i="5"/>
  <c r="H27" i="36" s="1"/>
  <c r="H15" i="5"/>
  <c r="H25" i="36" s="1"/>
  <c r="H13" i="5"/>
  <c r="H23" i="36" s="1"/>
  <c r="H11" i="5"/>
  <c r="H21" i="36" s="1"/>
  <c r="E2" i="6"/>
  <c r="C17" i="3"/>
  <c r="C17" i="36" s="1"/>
  <c r="J17" i="3"/>
  <c r="C23" i="8"/>
  <c r="J23" i="8"/>
  <c r="K23" i="8" s="1"/>
  <c r="C28" i="7"/>
  <c r="J28" i="7"/>
  <c r="K28" i="7" s="1"/>
  <c r="C30" i="11"/>
  <c r="J30" i="11"/>
  <c r="K30" i="11" s="1"/>
  <c r="C24" i="21"/>
  <c r="J24" i="21"/>
  <c r="K24" i="21" s="1"/>
  <c r="C19" i="14"/>
  <c r="J19" i="14"/>
  <c r="K19" i="14" s="1"/>
  <c r="J11" i="22"/>
  <c r="K11" i="22" s="1"/>
  <c r="C11" i="22"/>
  <c r="C10" i="21"/>
  <c r="J10" i="21"/>
  <c r="K10" i="21" s="1"/>
  <c r="C11" i="25"/>
  <c r="J11" i="25"/>
  <c r="K11" i="25" s="1"/>
  <c r="C38" i="18"/>
  <c r="J38" i="18"/>
  <c r="K38" i="18" s="1"/>
  <c r="C17" i="14"/>
  <c r="J17" i="14"/>
  <c r="K17" i="14" s="1"/>
  <c r="C37" i="18"/>
  <c r="J37" i="18"/>
  <c r="K37" i="18" s="1"/>
  <c r="C16" i="23"/>
  <c r="J16" i="23"/>
  <c r="K16" i="23" s="1"/>
  <c r="C18" i="23"/>
  <c r="J18" i="23"/>
  <c r="K18" i="23" s="1"/>
  <c r="C10" i="32"/>
  <c r="J10" i="32"/>
  <c r="K10" i="32" s="1"/>
  <c r="C34" i="11"/>
  <c r="J34" i="11"/>
  <c r="K34" i="11" s="1"/>
  <c r="C16" i="32"/>
  <c r="J16" i="32"/>
  <c r="K16" i="32" s="1"/>
  <c r="C16" i="16"/>
  <c r="J16" i="16"/>
  <c r="K16" i="16" s="1"/>
  <c r="C18" i="9"/>
  <c r="J18" i="9"/>
  <c r="K18" i="9" s="1"/>
  <c r="C11" i="28"/>
  <c r="J11" i="28"/>
  <c r="K11" i="28" s="1"/>
  <c r="C33" i="18"/>
  <c r="J33" i="18"/>
  <c r="K33" i="18" s="1"/>
  <c r="C12" i="8"/>
  <c r="J12" i="8"/>
  <c r="K12" i="8" s="1"/>
  <c r="C15" i="6"/>
  <c r="J15" i="6"/>
  <c r="K15" i="6" s="1"/>
  <c r="C22" i="5"/>
  <c r="C32" i="36" s="1"/>
  <c r="J22" i="5"/>
  <c r="C12" i="5"/>
  <c r="C22" i="36" s="1"/>
  <c r="J12" i="5"/>
  <c r="G3" i="4"/>
  <c r="C20" i="11"/>
  <c r="J20" i="11"/>
  <c r="K20" i="11" s="1"/>
  <c r="C23" i="16"/>
  <c r="J23" i="16"/>
  <c r="K23" i="16" s="1"/>
  <c r="C10" i="14"/>
  <c r="J10" i="14"/>
  <c r="K10" i="14" s="1"/>
  <c r="C12" i="12"/>
  <c r="J12" i="12"/>
  <c r="K12" i="12" s="1"/>
  <c r="C24" i="13"/>
  <c r="J24" i="13"/>
  <c r="K24" i="13" s="1"/>
  <c r="C14" i="23"/>
  <c r="J14" i="23"/>
  <c r="K14" i="23" s="1"/>
  <c r="C21" i="13"/>
  <c r="J21" i="13"/>
  <c r="K21" i="13" s="1"/>
  <c r="C17" i="25"/>
  <c r="J17" i="25"/>
  <c r="K17" i="25" s="1"/>
  <c r="J25" i="33"/>
  <c r="K25" i="33" s="1"/>
  <c r="C25" i="33"/>
  <c r="C12" i="29"/>
  <c r="J12" i="29"/>
  <c r="K12" i="29" s="1"/>
  <c r="C29" i="14"/>
  <c r="J29" i="14"/>
  <c r="K29" i="14" s="1"/>
  <c r="C30" i="18"/>
  <c r="J30" i="18"/>
  <c r="K30" i="18" s="1"/>
  <c r="C13" i="19"/>
  <c r="J13" i="19"/>
  <c r="K13" i="19" s="1"/>
  <c r="C11" i="30"/>
  <c r="J11" i="30"/>
  <c r="K11" i="30" s="1"/>
  <c r="C10" i="24"/>
  <c r="J10" i="24"/>
  <c r="K10" i="24" s="1"/>
  <c r="C12" i="27"/>
  <c r="J12" i="27"/>
  <c r="K12" i="27" s="1"/>
  <c r="C20" i="28"/>
  <c r="J20" i="28"/>
  <c r="K20" i="28" s="1"/>
  <c r="C30" i="25"/>
  <c r="J30" i="25"/>
  <c r="K30" i="25" s="1"/>
  <c r="C26" i="27"/>
  <c r="J26" i="27"/>
  <c r="K26" i="27" s="1"/>
  <c r="C22" i="13"/>
  <c r="J22" i="13"/>
  <c r="K22" i="13" s="1"/>
  <c r="C25" i="13"/>
  <c r="J25" i="13"/>
  <c r="K25" i="13" s="1"/>
  <c r="C22" i="27"/>
  <c r="J22" i="27"/>
  <c r="K22" i="27" s="1"/>
  <c r="C22" i="25"/>
  <c r="J22" i="25"/>
  <c r="K22" i="25" s="1"/>
  <c r="C11" i="12"/>
  <c r="J11" i="12"/>
  <c r="K11" i="12" s="1"/>
  <c r="C14" i="19"/>
  <c r="J14" i="19"/>
  <c r="K14" i="19" s="1"/>
  <c r="C15" i="26"/>
  <c r="J15" i="26"/>
  <c r="K15" i="26" s="1"/>
  <c r="C16" i="28"/>
  <c r="J16" i="28"/>
  <c r="K16" i="28" s="1"/>
  <c r="C20" i="30"/>
  <c r="J20" i="30"/>
  <c r="K20" i="30" s="1"/>
  <c r="C20" i="33"/>
  <c r="J20" i="33"/>
  <c r="K20" i="33" s="1"/>
  <c r="C16" i="19"/>
  <c r="J16" i="19"/>
  <c r="K16" i="19" s="1"/>
  <c r="C19" i="9"/>
  <c r="J19" i="9"/>
  <c r="K19" i="9" s="1"/>
  <c r="C35" i="11"/>
  <c r="J35" i="11"/>
  <c r="K35" i="11" s="1"/>
  <c r="C18" i="26"/>
  <c r="J18" i="26"/>
  <c r="K18" i="26" s="1"/>
  <c r="C26" i="33"/>
  <c r="J26" i="33"/>
  <c r="K26" i="33" s="1"/>
  <c r="C19" i="13"/>
  <c r="J19" i="13"/>
  <c r="K19" i="13" s="1"/>
  <c r="G2" i="5" l="1"/>
  <c r="H20" i="36"/>
  <c r="K19" i="5"/>
  <c r="K29" i="36" s="1"/>
  <c r="J29" i="36"/>
  <c r="K24" i="5"/>
  <c r="K34" i="36" s="1"/>
  <c r="J34" i="36"/>
  <c r="K11" i="5"/>
  <c r="K21" i="36" s="1"/>
  <c r="J21" i="36"/>
  <c r="K27" i="5"/>
  <c r="K37" i="36" s="1"/>
  <c r="J37" i="36"/>
  <c r="K16" i="3"/>
  <c r="K16" i="36" s="1"/>
  <c r="J16" i="36"/>
  <c r="K20" i="5"/>
  <c r="K30" i="36" s="1"/>
  <c r="J30" i="36"/>
  <c r="K22" i="5"/>
  <c r="K32" i="36" s="1"/>
  <c r="J32" i="36"/>
  <c r="K14" i="3"/>
  <c r="K14" i="36" s="1"/>
  <c r="J14" i="36"/>
  <c r="K26" i="5"/>
  <c r="K36" i="36" s="1"/>
  <c r="J36" i="36"/>
  <c r="K11" i="3"/>
  <c r="K11" i="36" s="1"/>
  <c r="J11" i="36"/>
  <c r="K14" i="5"/>
  <c r="K24" i="36" s="1"/>
  <c r="J24" i="36"/>
  <c r="K21" i="5"/>
  <c r="K31" i="36" s="1"/>
  <c r="J31" i="36"/>
  <c r="K13" i="5"/>
  <c r="K23" i="36" s="1"/>
  <c r="J23" i="36"/>
  <c r="K10" i="5"/>
  <c r="K20" i="36" s="1"/>
  <c r="J20" i="36"/>
  <c r="K12" i="5"/>
  <c r="K22" i="36" s="1"/>
  <c r="J22" i="36"/>
  <c r="K17" i="3"/>
  <c r="K17" i="36" s="1"/>
  <c r="J17" i="36"/>
  <c r="K18" i="5"/>
  <c r="K28" i="36" s="1"/>
  <c r="J28" i="36"/>
  <c r="K15" i="5"/>
  <c r="K25" i="36" s="1"/>
  <c r="J25" i="36"/>
  <c r="B4" i="3"/>
  <c r="C4" i="3" s="1"/>
  <c r="E2" i="7"/>
  <c r="H65" i="6"/>
  <c r="H63" i="6"/>
  <c r="H61" i="6"/>
  <c r="H59" i="6"/>
  <c r="H57" i="6"/>
  <c r="H55" i="6"/>
  <c r="H53" i="6"/>
  <c r="H51" i="6"/>
  <c r="H49" i="6"/>
  <c r="H47" i="6"/>
  <c r="H45" i="6"/>
  <c r="H43" i="6"/>
  <c r="H41" i="6"/>
  <c r="H39" i="6"/>
  <c r="H37" i="6"/>
  <c r="H35" i="6"/>
  <c r="H33" i="6"/>
  <c r="H31" i="6"/>
  <c r="H29" i="6"/>
  <c r="H27" i="6"/>
  <c r="H25" i="6"/>
  <c r="H23" i="6"/>
  <c r="H21" i="6"/>
  <c r="H19" i="6"/>
  <c r="H17" i="6"/>
  <c r="H15" i="6"/>
  <c r="H13" i="6"/>
  <c r="H11" i="6"/>
  <c r="H66" i="6"/>
  <c r="H64" i="6"/>
  <c r="H62" i="6"/>
  <c r="H60" i="6"/>
  <c r="H58" i="6"/>
  <c r="H56" i="6"/>
  <c r="H54" i="6"/>
  <c r="H52" i="6"/>
  <c r="H50" i="6"/>
  <c r="H48" i="6"/>
  <c r="H46" i="6"/>
  <c r="H44" i="6"/>
  <c r="H42" i="6"/>
  <c r="H40" i="6"/>
  <c r="H38" i="6"/>
  <c r="H36" i="6"/>
  <c r="H34" i="6"/>
  <c r="H32" i="6"/>
  <c r="H30" i="6"/>
  <c r="H28" i="6"/>
  <c r="H26" i="6"/>
  <c r="H24" i="6"/>
  <c r="H22" i="6"/>
  <c r="H20" i="6"/>
  <c r="H18" i="6"/>
  <c r="H16" i="6"/>
  <c r="H14" i="6"/>
  <c r="H12" i="6"/>
  <c r="H10" i="6"/>
  <c r="E5" i="6"/>
  <c r="E4" i="6"/>
  <c r="E3" i="6"/>
  <c r="G3" i="5"/>
  <c r="G1" i="5" s="1"/>
  <c r="L3" i="5"/>
  <c r="K3" i="6"/>
  <c r="G1" i="4"/>
  <c r="K9" i="5"/>
  <c r="K8" i="6"/>
  <c r="K4" i="6"/>
  <c r="L4" i="5"/>
  <c r="K6" i="4"/>
  <c r="K1" i="5"/>
  <c r="L1" i="4"/>
  <c r="L6" i="4" s="1"/>
  <c r="B2" i="3"/>
  <c r="L5" i="6"/>
  <c r="K5" i="7"/>
  <c r="L2" i="5"/>
  <c r="K2" i="6"/>
  <c r="G2" i="6" l="1"/>
  <c r="B3" i="3"/>
  <c r="B4" i="4"/>
  <c r="C4" i="4" s="1"/>
  <c r="L1" i="5"/>
  <c r="L6" i="5" s="1"/>
  <c r="K6" i="5"/>
  <c r="K1" i="6"/>
  <c r="K9" i="6"/>
  <c r="K8" i="7"/>
  <c r="H65" i="7"/>
  <c r="H63" i="7"/>
  <c r="H61" i="7"/>
  <c r="H59" i="7"/>
  <c r="H57" i="7"/>
  <c r="H55" i="7"/>
  <c r="H53" i="7"/>
  <c r="H51" i="7"/>
  <c r="H49" i="7"/>
  <c r="H47" i="7"/>
  <c r="H45" i="7"/>
  <c r="H43" i="7"/>
  <c r="H41" i="7"/>
  <c r="H39" i="7"/>
  <c r="H37" i="7"/>
  <c r="H35" i="7"/>
  <c r="H33" i="7"/>
  <c r="H31" i="7"/>
  <c r="H29" i="7"/>
  <c r="H27" i="7"/>
  <c r="H25" i="7"/>
  <c r="H23" i="7"/>
  <c r="H21" i="7"/>
  <c r="H19" i="7"/>
  <c r="H17" i="7"/>
  <c r="H15" i="7"/>
  <c r="H13" i="7"/>
  <c r="H11" i="7"/>
  <c r="H60" i="7"/>
  <c r="H52" i="7"/>
  <c r="H44" i="7"/>
  <c r="H36" i="7"/>
  <c r="H28" i="7"/>
  <c r="H20" i="7"/>
  <c r="H12" i="7"/>
  <c r="E5" i="7"/>
  <c r="H66" i="7"/>
  <c r="H58" i="7"/>
  <c r="H50" i="7"/>
  <c r="H42" i="7"/>
  <c r="H34" i="7"/>
  <c r="H26" i="7"/>
  <c r="H18" i="7"/>
  <c r="H10" i="7"/>
  <c r="H64" i="7"/>
  <c r="H56" i="7"/>
  <c r="H48" i="7"/>
  <c r="H40" i="7"/>
  <c r="H32" i="7"/>
  <c r="H24" i="7"/>
  <c r="H16" i="7"/>
  <c r="E3" i="7"/>
  <c r="E2" i="8"/>
  <c r="H62" i="7"/>
  <c r="H54" i="7"/>
  <c r="H46" i="7"/>
  <c r="H38" i="7"/>
  <c r="H30" i="7"/>
  <c r="H22" i="7"/>
  <c r="H14" i="7"/>
  <c r="G2" i="7" s="1"/>
  <c r="E4" i="7"/>
  <c r="K2" i="7"/>
  <c r="L2" i="6"/>
  <c r="B2" i="4"/>
  <c r="B1" i="3"/>
  <c r="C2" i="3"/>
  <c r="B3" i="4"/>
  <c r="C3" i="3"/>
  <c r="K5" i="8"/>
  <c r="L5" i="7"/>
  <c r="L4" i="6"/>
  <c r="K4" i="7"/>
  <c r="K3" i="7"/>
  <c r="L3" i="6"/>
  <c r="G3" i="6"/>
  <c r="G1" i="6" s="1"/>
  <c r="B4" i="5" l="1"/>
  <c r="C4" i="5" s="1"/>
  <c r="C3" i="4"/>
  <c r="B3" i="5"/>
  <c r="G3" i="7"/>
  <c r="G1" i="7" s="1"/>
  <c r="K9" i="7"/>
  <c r="K8" i="8"/>
  <c r="C1" i="3"/>
  <c r="L2" i="7"/>
  <c r="K2" i="8"/>
  <c r="K3" i="8"/>
  <c r="L3" i="7"/>
  <c r="K5" i="9"/>
  <c r="L5" i="8"/>
  <c r="E2" i="9"/>
  <c r="H65" i="8"/>
  <c r="H63" i="8"/>
  <c r="H61" i="8"/>
  <c r="H59" i="8"/>
  <c r="H57" i="8"/>
  <c r="H55" i="8"/>
  <c r="H53" i="8"/>
  <c r="H51" i="8"/>
  <c r="H49" i="8"/>
  <c r="H47" i="8"/>
  <c r="H45" i="8"/>
  <c r="H43" i="8"/>
  <c r="H41" i="8"/>
  <c r="H39" i="8"/>
  <c r="H37" i="8"/>
  <c r="H35" i="8"/>
  <c r="H33" i="8"/>
  <c r="H31" i="8"/>
  <c r="H29" i="8"/>
  <c r="H27" i="8"/>
  <c r="H25" i="8"/>
  <c r="H23" i="8"/>
  <c r="H21" i="8"/>
  <c r="H19" i="8"/>
  <c r="H17" i="8"/>
  <c r="H15" i="8"/>
  <c r="H13" i="8"/>
  <c r="H11" i="8"/>
  <c r="H66" i="8"/>
  <c r="H64" i="8"/>
  <c r="H62" i="8"/>
  <c r="H60" i="8"/>
  <c r="H58" i="8"/>
  <c r="H56" i="8"/>
  <c r="H54" i="8"/>
  <c r="H52" i="8"/>
  <c r="H50" i="8"/>
  <c r="H48" i="8"/>
  <c r="H46" i="8"/>
  <c r="H44" i="8"/>
  <c r="H42" i="8"/>
  <c r="H40" i="8"/>
  <c r="H38" i="8"/>
  <c r="H36" i="8"/>
  <c r="H34" i="8"/>
  <c r="H32" i="8"/>
  <c r="H30" i="8"/>
  <c r="H28" i="8"/>
  <c r="H26" i="8"/>
  <c r="H24" i="8"/>
  <c r="H22" i="8"/>
  <c r="H20" i="8"/>
  <c r="H18" i="8"/>
  <c r="H16" i="8"/>
  <c r="H14" i="8"/>
  <c r="H12" i="8"/>
  <c r="H10" i="8"/>
  <c r="G2" i="8" s="1"/>
  <c r="E5" i="8"/>
  <c r="E3" i="8"/>
  <c r="E4" i="8"/>
  <c r="K6" i="6"/>
  <c r="L1" i="6"/>
  <c r="L6" i="6" s="1"/>
  <c r="K1" i="7"/>
  <c r="L4" i="7"/>
  <c r="K4" i="8"/>
  <c r="C2" i="4"/>
  <c r="B2" i="5"/>
  <c r="B1" i="4"/>
  <c r="B4" i="6" l="1"/>
  <c r="C4" i="6" s="1"/>
  <c r="K3" i="9"/>
  <c r="L3" i="8"/>
  <c r="K9" i="8"/>
  <c r="K8" i="9"/>
  <c r="C1" i="4"/>
  <c r="G3" i="8"/>
  <c r="G1" i="8" s="1"/>
  <c r="K2" i="9"/>
  <c r="L2" i="8"/>
  <c r="K6" i="7"/>
  <c r="K1" i="8"/>
  <c r="L1" i="7"/>
  <c r="L6" i="7" s="1"/>
  <c r="H65" i="9"/>
  <c r="H63" i="9"/>
  <c r="H61" i="9"/>
  <c r="H59" i="9"/>
  <c r="H57" i="9"/>
  <c r="H55" i="9"/>
  <c r="H53" i="9"/>
  <c r="H51" i="9"/>
  <c r="H49" i="9"/>
  <c r="H47" i="9"/>
  <c r="H45" i="9"/>
  <c r="H43" i="9"/>
  <c r="H41" i="9"/>
  <c r="H39" i="9"/>
  <c r="H37" i="9"/>
  <c r="H35" i="9"/>
  <c r="H33" i="9"/>
  <c r="H31" i="9"/>
  <c r="H29" i="9"/>
  <c r="H27" i="9"/>
  <c r="H25" i="9"/>
  <c r="H23" i="9"/>
  <c r="H21" i="9"/>
  <c r="H19" i="9"/>
  <c r="H17" i="9"/>
  <c r="H15" i="9"/>
  <c r="H13" i="9"/>
  <c r="H11" i="9"/>
  <c r="H66" i="9"/>
  <c r="H64" i="9"/>
  <c r="H62" i="9"/>
  <c r="H60" i="9"/>
  <c r="H58" i="9"/>
  <c r="H56" i="9"/>
  <c r="H54" i="9"/>
  <c r="H52" i="9"/>
  <c r="H50" i="9"/>
  <c r="H48" i="9"/>
  <c r="H46" i="9"/>
  <c r="H44" i="9"/>
  <c r="H42" i="9"/>
  <c r="H40" i="9"/>
  <c r="H38" i="9"/>
  <c r="H36" i="9"/>
  <c r="H34" i="9"/>
  <c r="H32" i="9"/>
  <c r="H30" i="9"/>
  <c r="H28" i="9"/>
  <c r="H26" i="9"/>
  <c r="H24" i="9"/>
  <c r="H22" i="9"/>
  <c r="H20" i="9"/>
  <c r="H18" i="9"/>
  <c r="H16" i="9"/>
  <c r="H14" i="9"/>
  <c r="H12" i="9"/>
  <c r="H10" i="9"/>
  <c r="E3" i="9"/>
  <c r="E2" i="10"/>
  <c r="E4" i="9"/>
  <c r="E5" i="9"/>
  <c r="K4" i="9"/>
  <c r="L4" i="8"/>
  <c r="K5" i="10"/>
  <c r="L5" i="9"/>
  <c r="B2" i="6"/>
  <c r="B1" i="5"/>
  <c r="C2" i="5"/>
  <c r="B3" i="6"/>
  <c r="C3" i="5"/>
  <c r="G2" i="9" l="1"/>
  <c r="B4" i="7"/>
  <c r="C4" i="7" s="1"/>
  <c r="L4" i="9"/>
  <c r="K4" i="10"/>
  <c r="H66" i="10"/>
  <c r="H64" i="10"/>
  <c r="H62" i="10"/>
  <c r="H60" i="10"/>
  <c r="H58" i="10"/>
  <c r="H56" i="10"/>
  <c r="H54" i="10"/>
  <c r="H52" i="10"/>
  <c r="H50" i="10"/>
  <c r="H48" i="10"/>
  <c r="H46" i="10"/>
  <c r="H44" i="10"/>
  <c r="H42" i="10"/>
  <c r="H40" i="10"/>
  <c r="H38" i="10"/>
  <c r="H36" i="10"/>
  <c r="H34" i="10"/>
  <c r="H32" i="10"/>
  <c r="H30" i="10"/>
  <c r="H28" i="10"/>
  <c r="H26" i="10"/>
  <c r="H24" i="10"/>
  <c r="H22" i="10"/>
  <c r="H20" i="10"/>
  <c r="H18" i="10"/>
  <c r="H16" i="10"/>
  <c r="H14" i="10"/>
  <c r="H12" i="10"/>
  <c r="H10" i="10"/>
  <c r="H65" i="10"/>
  <c r="H63" i="10"/>
  <c r="H61" i="10"/>
  <c r="H59" i="10"/>
  <c r="H57" i="10"/>
  <c r="H55" i="10"/>
  <c r="H53" i="10"/>
  <c r="H51" i="10"/>
  <c r="H49" i="10"/>
  <c r="H47" i="10"/>
  <c r="H45" i="10"/>
  <c r="H43" i="10"/>
  <c r="H41" i="10"/>
  <c r="H39" i="10"/>
  <c r="H37" i="10"/>
  <c r="H35" i="10"/>
  <c r="H33" i="10"/>
  <c r="H31" i="10"/>
  <c r="H29" i="10"/>
  <c r="H27" i="10"/>
  <c r="H25" i="10"/>
  <c r="H23" i="10"/>
  <c r="H21" i="10"/>
  <c r="H19" i="10"/>
  <c r="H17" i="10"/>
  <c r="H15" i="10"/>
  <c r="H13" i="10"/>
  <c r="H11" i="10"/>
  <c r="E5" i="10"/>
  <c r="E3" i="10"/>
  <c r="E2" i="11"/>
  <c r="E4" i="10"/>
  <c r="K6" i="8"/>
  <c r="B4" i="8" s="1"/>
  <c r="K1" i="9"/>
  <c r="L1" i="8"/>
  <c r="L6" i="8" s="1"/>
  <c r="G3" i="9"/>
  <c r="G1" i="9" s="1"/>
  <c r="L3" i="9"/>
  <c r="K3" i="10"/>
  <c r="C3" i="6"/>
  <c r="B3" i="7"/>
  <c r="C1" i="5"/>
  <c r="K5" i="11"/>
  <c r="L5" i="10"/>
  <c r="K9" i="9"/>
  <c r="K8" i="10"/>
  <c r="L2" i="9"/>
  <c r="K2" i="10"/>
  <c r="C2" i="6"/>
  <c r="C1" i="6" s="1"/>
  <c r="B2" i="7"/>
  <c r="B1" i="6"/>
  <c r="G2" i="10" l="1"/>
  <c r="K5" i="12"/>
  <c r="L5" i="11"/>
  <c r="K6" i="9"/>
  <c r="B4" i="9" s="1"/>
  <c r="L1" i="9"/>
  <c r="L6" i="9" s="1"/>
  <c r="K1" i="10"/>
  <c r="L4" i="10"/>
  <c r="K4" i="11"/>
  <c r="C2" i="7"/>
  <c r="B2" i="8"/>
  <c r="B1" i="7"/>
  <c r="K9" i="10"/>
  <c r="K8" i="11"/>
  <c r="C4" i="8"/>
  <c r="C3" i="7"/>
  <c r="B3" i="8"/>
  <c r="L2" i="10"/>
  <c r="K2" i="11"/>
  <c r="H65" i="11"/>
  <c r="H63" i="11"/>
  <c r="H61" i="11"/>
  <c r="H59" i="11"/>
  <c r="H57" i="11"/>
  <c r="H55" i="11"/>
  <c r="H53" i="11"/>
  <c r="H51" i="11"/>
  <c r="H49" i="11"/>
  <c r="H47" i="11"/>
  <c r="H45" i="11"/>
  <c r="H43" i="11"/>
  <c r="H41" i="11"/>
  <c r="H39" i="11"/>
  <c r="H37" i="11"/>
  <c r="H35" i="11"/>
  <c r="H33" i="11"/>
  <c r="H31" i="11"/>
  <c r="H29" i="11"/>
  <c r="H27" i="11"/>
  <c r="H25" i="11"/>
  <c r="H23" i="11"/>
  <c r="H21" i="11"/>
  <c r="H19" i="11"/>
  <c r="H17" i="11"/>
  <c r="H15" i="11"/>
  <c r="H13" i="11"/>
  <c r="H11" i="11"/>
  <c r="H66" i="11"/>
  <c r="H64" i="11"/>
  <c r="H62" i="11"/>
  <c r="H60" i="11"/>
  <c r="H58" i="11"/>
  <c r="H56" i="11"/>
  <c r="H54" i="11"/>
  <c r="H52" i="11"/>
  <c r="H50" i="11"/>
  <c r="H48" i="11"/>
  <c r="H46" i="11"/>
  <c r="H44" i="11"/>
  <c r="H42" i="11"/>
  <c r="H40" i="11"/>
  <c r="H38" i="11"/>
  <c r="H36" i="11"/>
  <c r="H34" i="11"/>
  <c r="H32" i="11"/>
  <c r="H30" i="11"/>
  <c r="H28" i="11"/>
  <c r="H26" i="11"/>
  <c r="H24" i="11"/>
  <c r="H22" i="11"/>
  <c r="H20" i="11"/>
  <c r="H18" i="11"/>
  <c r="H16" i="11"/>
  <c r="H14" i="11"/>
  <c r="H12" i="11"/>
  <c r="H10" i="11"/>
  <c r="G2" i="11" s="1"/>
  <c r="E5" i="11"/>
  <c r="E3" i="11"/>
  <c r="E2" i="12"/>
  <c r="E4" i="11"/>
  <c r="L3" i="10"/>
  <c r="K3" i="11"/>
  <c r="G3" i="10"/>
  <c r="G1" i="10" s="1"/>
  <c r="H66" i="12" l="1"/>
  <c r="H64" i="12"/>
  <c r="H62" i="12"/>
  <c r="H60" i="12"/>
  <c r="H58" i="12"/>
  <c r="H56" i="12"/>
  <c r="H54" i="12"/>
  <c r="H52" i="12"/>
  <c r="H50" i="12"/>
  <c r="H48" i="12"/>
  <c r="H46" i="12"/>
  <c r="H44" i="12"/>
  <c r="H42" i="12"/>
  <c r="H40" i="12"/>
  <c r="H38" i="12"/>
  <c r="H36" i="12"/>
  <c r="H34" i="12"/>
  <c r="H32" i="12"/>
  <c r="H30" i="12"/>
  <c r="H28" i="12"/>
  <c r="H26" i="12"/>
  <c r="H24" i="12"/>
  <c r="H22" i="12"/>
  <c r="H20" i="12"/>
  <c r="H18" i="12"/>
  <c r="H16" i="12"/>
  <c r="H14" i="12"/>
  <c r="H12" i="12"/>
  <c r="G2" i="12" s="1"/>
  <c r="H10" i="12"/>
  <c r="H65" i="12"/>
  <c r="H63" i="12"/>
  <c r="H61" i="12"/>
  <c r="H59" i="12"/>
  <c r="H57" i="12"/>
  <c r="H55" i="12"/>
  <c r="H53" i="12"/>
  <c r="H51" i="12"/>
  <c r="H49" i="12"/>
  <c r="H47" i="12"/>
  <c r="H45" i="12"/>
  <c r="H43" i="12"/>
  <c r="H41" i="12"/>
  <c r="H39" i="12"/>
  <c r="H37" i="12"/>
  <c r="H35" i="12"/>
  <c r="H33" i="12"/>
  <c r="H31" i="12"/>
  <c r="H29" i="12"/>
  <c r="H27" i="12"/>
  <c r="H25" i="12"/>
  <c r="H23" i="12"/>
  <c r="H21" i="12"/>
  <c r="H19" i="12"/>
  <c r="H17" i="12"/>
  <c r="H15" i="12"/>
  <c r="H13" i="12"/>
  <c r="H11" i="12"/>
  <c r="E2" i="13"/>
  <c r="E4" i="12"/>
  <c r="E5" i="12"/>
  <c r="E3" i="12"/>
  <c r="L4" i="11"/>
  <c r="K4" i="12"/>
  <c r="C4" i="9"/>
  <c r="L2" i="11"/>
  <c r="K2" i="12"/>
  <c r="G3" i="11"/>
  <c r="G1" i="11" s="1"/>
  <c r="L1" i="10"/>
  <c r="L6" i="10" s="1"/>
  <c r="K6" i="10"/>
  <c r="B4" i="10" s="1"/>
  <c r="K1" i="11"/>
  <c r="L3" i="11"/>
  <c r="K3" i="12"/>
  <c r="C2" i="8"/>
  <c r="B2" i="9"/>
  <c r="B1" i="8"/>
  <c r="K5" i="13"/>
  <c r="L5" i="12"/>
  <c r="B3" i="9"/>
  <c r="C3" i="8"/>
  <c r="K9" i="11"/>
  <c r="K8" i="12"/>
  <c r="C1" i="7"/>
  <c r="C4" i="10" l="1"/>
  <c r="K9" i="12"/>
  <c r="K8" i="13"/>
  <c r="C1" i="8"/>
  <c r="K4" i="13"/>
  <c r="L4" i="12"/>
  <c r="C3" i="9"/>
  <c r="B3" i="10"/>
  <c r="K6" i="11"/>
  <c r="B4" i="11" s="1"/>
  <c r="L1" i="11"/>
  <c r="L6" i="11" s="1"/>
  <c r="K1" i="12"/>
  <c r="K5" i="14"/>
  <c r="L5" i="13"/>
  <c r="L3" i="12"/>
  <c r="K3" i="13"/>
  <c r="G3" i="12"/>
  <c r="G1" i="12" s="1"/>
  <c r="H65" i="13"/>
  <c r="H63" i="13"/>
  <c r="H61" i="13"/>
  <c r="H59" i="13"/>
  <c r="H57" i="13"/>
  <c r="H55" i="13"/>
  <c r="H53" i="13"/>
  <c r="H51" i="13"/>
  <c r="H49" i="13"/>
  <c r="H47" i="13"/>
  <c r="H45" i="13"/>
  <c r="H43" i="13"/>
  <c r="H41" i="13"/>
  <c r="H39" i="13"/>
  <c r="H37" i="13"/>
  <c r="H35" i="13"/>
  <c r="H33" i="13"/>
  <c r="H31" i="13"/>
  <c r="H29" i="13"/>
  <c r="H27" i="13"/>
  <c r="H25" i="13"/>
  <c r="H23" i="13"/>
  <c r="H21" i="13"/>
  <c r="H19" i="13"/>
  <c r="H17" i="13"/>
  <c r="H15" i="13"/>
  <c r="H13" i="13"/>
  <c r="H11" i="13"/>
  <c r="E2" i="14"/>
  <c r="H66" i="13"/>
  <c r="H64" i="13"/>
  <c r="H62" i="13"/>
  <c r="H60" i="13"/>
  <c r="H58" i="13"/>
  <c r="H56" i="13"/>
  <c r="H54" i="13"/>
  <c r="H52" i="13"/>
  <c r="H50" i="13"/>
  <c r="H48" i="13"/>
  <c r="H46" i="13"/>
  <c r="H44" i="13"/>
  <c r="H42" i="13"/>
  <c r="H40" i="13"/>
  <c r="H38" i="13"/>
  <c r="H36" i="13"/>
  <c r="H34" i="13"/>
  <c r="H32" i="13"/>
  <c r="H30" i="13"/>
  <c r="H28" i="13"/>
  <c r="H26" i="13"/>
  <c r="H24" i="13"/>
  <c r="H22" i="13"/>
  <c r="H20" i="13"/>
  <c r="H18" i="13"/>
  <c r="H16" i="13"/>
  <c r="H14" i="13"/>
  <c r="H12" i="13"/>
  <c r="H10" i="13"/>
  <c r="E5" i="13"/>
  <c r="E4" i="13"/>
  <c r="E3" i="13"/>
  <c r="C2" i="9"/>
  <c r="C1" i="9" s="1"/>
  <c r="B1" i="9"/>
  <c r="B2" i="10"/>
  <c r="L2" i="12"/>
  <c r="K2" i="13"/>
  <c r="G2" i="13" l="1"/>
  <c r="C4" i="11"/>
  <c r="L1" i="12"/>
  <c r="L6" i="12" s="1"/>
  <c r="K6" i="12"/>
  <c r="B4" i="12" s="1"/>
  <c r="K1" i="13"/>
  <c r="G3" i="13"/>
  <c r="G1" i="13" s="1"/>
  <c r="K2" i="14"/>
  <c r="L2" i="13"/>
  <c r="C2" i="10"/>
  <c r="B2" i="11"/>
  <c r="B1" i="10"/>
  <c r="H66" i="14"/>
  <c r="H64" i="14"/>
  <c r="H62" i="14"/>
  <c r="H60" i="14"/>
  <c r="H58" i="14"/>
  <c r="H56" i="14"/>
  <c r="H54" i="14"/>
  <c r="H52" i="14"/>
  <c r="H50" i="14"/>
  <c r="H48" i="14"/>
  <c r="H46" i="14"/>
  <c r="H44" i="14"/>
  <c r="H42" i="14"/>
  <c r="H40" i="14"/>
  <c r="H38" i="14"/>
  <c r="H36" i="14"/>
  <c r="H65" i="14"/>
  <c r="H63" i="14"/>
  <c r="H61" i="14"/>
  <c r="H59" i="14"/>
  <c r="H57" i="14"/>
  <c r="H55" i="14"/>
  <c r="H53" i="14"/>
  <c r="H51" i="14"/>
  <c r="H49" i="14"/>
  <c r="H47" i="14"/>
  <c r="H45" i="14"/>
  <c r="H43" i="14"/>
  <c r="H41" i="14"/>
  <c r="H39" i="14"/>
  <c r="H37" i="14"/>
  <c r="H34" i="14"/>
  <c r="H32" i="14"/>
  <c r="H30" i="14"/>
  <c r="H28" i="14"/>
  <c r="H26" i="14"/>
  <c r="H24" i="14"/>
  <c r="H22" i="14"/>
  <c r="H20" i="14"/>
  <c r="H18" i="14"/>
  <c r="H16" i="14"/>
  <c r="H14" i="14"/>
  <c r="H12" i="14"/>
  <c r="H10" i="14"/>
  <c r="E5" i="14"/>
  <c r="E4" i="14"/>
  <c r="E3" i="14"/>
  <c r="H35" i="14"/>
  <c r="H33" i="14"/>
  <c r="H31" i="14"/>
  <c r="H29" i="14"/>
  <c r="H27" i="14"/>
  <c r="H25" i="14"/>
  <c r="H23" i="14"/>
  <c r="H21" i="14"/>
  <c r="H19" i="14"/>
  <c r="H17" i="14"/>
  <c r="H15" i="14"/>
  <c r="H13" i="14"/>
  <c r="H11" i="14"/>
  <c r="E2" i="15"/>
  <c r="L4" i="13"/>
  <c r="K4" i="14"/>
  <c r="K5" i="15"/>
  <c r="L5" i="14"/>
  <c r="C3" i="10"/>
  <c r="B3" i="11"/>
  <c r="K3" i="14"/>
  <c r="L3" i="13"/>
  <c r="K9" i="13"/>
  <c r="K8" i="14"/>
  <c r="G2" i="14" l="1"/>
  <c r="C4" i="12"/>
  <c r="C3" i="11"/>
  <c r="B3" i="12"/>
  <c r="K4" i="15"/>
  <c r="L4" i="14"/>
  <c r="K2" i="15"/>
  <c r="L2" i="14"/>
  <c r="K9" i="14"/>
  <c r="K8" i="15"/>
  <c r="G3" i="14"/>
  <c r="G1" i="14" s="1"/>
  <c r="C2" i="11"/>
  <c r="B2" i="12"/>
  <c r="B1" i="11"/>
  <c r="C1" i="10"/>
  <c r="K6" i="13"/>
  <c r="B4" i="13" s="1"/>
  <c r="K1" i="14"/>
  <c r="L1" i="13"/>
  <c r="L6" i="13" s="1"/>
  <c r="L3" i="14"/>
  <c r="K3" i="15"/>
  <c r="K5" i="16"/>
  <c r="L5" i="15"/>
  <c r="E2" i="16"/>
  <c r="H66" i="15"/>
  <c r="H64" i="15"/>
  <c r="H63" i="15"/>
  <c r="H61" i="15"/>
  <c r="H59" i="15"/>
  <c r="H57" i="15"/>
  <c r="H55" i="15"/>
  <c r="H53" i="15"/>
  <c r="H51" i="15"/>
  <c r="H49" i="15"/>
  <c r="H47" i="15"/>
  <c r="H45" i="15"/>
  <c r="H43" i="15"/>
  <c r="H41" i="15"/>
  <c r="H39" i="15"/>
  <c r="H37" i="15"/>
  <c r="H35" i="15"/>
  <c r="H33" i="15"/>
  <c r="H31" i="15"/>
  <c r="H29" i="15"/>
  <c r="H27" i="15"/>
  <c r="H25" i="15"/>
  <c r="H23" i="15"/>
  <c r="H21" i="15"/>
  <c r="H19" i="15"/>
  <c r="H17" i="15"/>
  <c r="H15" i="15"/>
  <c r="H13" i="15"/>
  <c r="H11" i="15"/>
  <c r="H65" i="15"/>
  <c r="H62" i="15"/>
  <c r="H60" i="15"/>
  <c r="H58" i="15"/>
  <c r="H56" i="15"/>
  <c r="H54" i="15"/>
  <c r="H52" i="15"/>
  <c r="H50" i="15"/>
  <c r="H48" i="15"/>
  <c r="H46" i="15"/>
  <c r="H44" i="15"/>
  <c r="H42" i="15"/>
  <c r="H40" i="15"/>
  <c r="H38" i="15"/>
  <c r="H36" i="15"/>
  <c r="H34" i="15"/>
  <c r="H32" i="15"/>
  <c r="H30" i="15"/>
  <c r="H28" i="15"/>
  <c r="H26" i="15"/>
  <c r="H24" i="15"/>
  <c r="H22" i="15"/>
  <c r="H20" i="15"/>
  <c r="H18" i="15"/>
  <c r="H16" i="15"/>
  <c r="H14" i="15"/>
  <c r="H12" i="15"/>
  <c r="H10" i="15"/>
  <c r="E4" i="15"/>
  <c r="E5" i="15"/>
  <c r="E3" i="15"/>
  <c r="G2" i="15" l="1"/>
  <c r="C1" i="11"/>
  <c r="C4" i="13"/>
  <c r="K5" i="17"/>
  <c r="L5" i="16"/>
  <c r="G3" i="15"/>
  <c r="K3" i="16"/>
  <c r="L3" i="15"/>
  <c r="H65" i="16"/>
  <c r="H63" i="16"/>
  <c r="H61" i="16"/>
  <c r="H59" i="16"/>
  <c r="H57" i="16"/>
  <c r="H55" i="16"/>
  <c r="H53" i="16"/>
  <c r="H51" i="16"/>
  <c r="H49" i="16"/>
  <c r="H47" i="16"/>
  <c r="H45" i="16"/>
  <c r="H43" i="16"/>
  <c r="H41" i="16"/>
  <c r="H39" i="16"/>
  <c r="H37" i="16"/>
  <c r="H35" i="16"/>
  <c r="H33" i="16"/>
  <c r="H31" i="16"/>
  <c r="H29" i="16"/>
  <c r="H27" i="16"/>
  <c r="H25" i="16"/>
  <c r="H23" i="16"/>
  <c r="H21" i="16"/>
  <c r="H19" i="16"/>
  <c r="H17" i="16"/>
  <c r="H15" i="16"/>
  <c r="H60" i="16"/>
  <c r="H52" i="16"/>
  <c r="H44" i="16"/>
  <c r="H36" i="16"/>
  <c r="H28" i="16"/>
  <c r="H20" i="16"/>
  <c r="E5" i="16"/>
  <c r="E4" i="16"/>
  <c r="E3" i="16"/>
  <c r="H66" i="16"/>
  <c r="H58" i="16"/>
  <c r="H50" i="16"/>
  <c r="H42" i="16"/>
  <c r="H34" i="16"/>
  <c r="H26" i="16"/>
  <c r="H18" i="16"/>
  <c r="H13" i="16"/>
  <c r="H11" i="16"/>
  <c r="H64" i="16"/>
  <c r="H56" i="16"/>
  <c r="H48" i="16"/>
  <c r="H40" i="16"/>
  <c r="H32" i="16"/>
  <c r="H24" i="16"/>
  <c r="H16" i="16"/>
  <c r="E2" i="17"/>
  <c r="H54" i="16"/>
  <c r="H14" i="16"/>
  <c r="H62" i="16"/>
  <c r="H30" i="16"/>
  <c r="H22" i="16"/>
  <c r="H12" i="16"/>
  <c r="G2" i="16" s="1"/>
  <c r="H38" i="16"/>
  <c r="H10" i="16"/>
  <c r="H46" i="16"/>
  <c r="K2" i="16"/>
  <c r="L2" i="15"/>
  <c r="K9" i="15"/>
  <c r="K8" i="16"/>
  <c r="L1" i="14"/>
  <c r="L6" i="14" s="1"/>
  <c r="K1" i="15"/>
  <c r="K6" i="14"/>
  <c r="B4" i="14" s="1"/>
  <c r="B2" i="13"/>
  <c r="C2" i="12"/>
  <c r="B1" i="12"/>
  <c r="K4" i="16"/>
  <c r="L4" i="15"/>
  <c r="B3" i="13"/>
  <c r="C3" i="12"/>
  <c r="G1" i="15" l="1"/>
  <c r="B4" i="15"/>
  <c r="C4" i="14"/>
  <c r="K1" i="16"/>
  <c r="K6" i="15"/>
  <c r="L1" i="15"/>
  <c r="L6" i="15" s="1"/>
  <c r="K5" i="18"/>
  <c r="L5" i="17"/>
  <c r="C3" i="13"/>
  <c r="B3" i="14"/>
  <c r="C1" i="12"/>
  <c r="L2" i="16"/>
  <c r="K2" i="17"/>
  <c r="G3" i="16"/>
  <c r="G1" i="16" s="1"/>
  <c r="K3" i="17"/>
  <c r="L3" i="16"/>
  <c r="C2" i="13"/>
  <c r="C1" i="13" s="1"/>
  <c r="B2" i="14"/>
  <c r="B1" i="13"/>
  <c r="K9" i="16"/>
  <c r="K8" i="17"/>
  <c r="K4" i="17"/>
  <c r="L4" i="16"/>
  <c r="H65" i="17"/>
  <c r="H63" i="17"/>
  <c r="H61" i="17"/>
  <c r="H59" i="17"/>
  <c r="H57" i="17"/>
  <c r="H55" i="17"/>
  <c r="H53" i="17"/>
  <c r="H51" i="17"/>
  <c r="H49" i="17"/>
  <c r="H47" i="17"/>
  <c r="H45" i="17"/>
  <c r="H43" i="17"/>
  <c r="H41" i="17"/>
  <c r="H39" i="17"/>
  <c r="H37" i="17"/>
  <c r="H35" i="17"/>
  <c r="H33" i="17"/>
  <c r="H31" i="17"/>
  <c r="H29" i="17"/>
  <c r="H27" i="17"/>
  <c r="H25" i="17"/>
  <c r="H23" i="17"/>
  <c r="H21" i="17"/>
  <c r="H19" i="17"/>
  <c r="H17" i="17"/>
  <c r="H15" i="17"/>
  <c r="H13" i="17"/>
  <c r="G2" i="17" s="1"/>
  <c r="G1" i="17" s="1"/>
  <c r="H11" i="17"/>
  <c r="H66" i="17"/>
  <c r="H64" i="17"/>
  <c r="H62" i="17"/>
  <c r="H60" i="17"/>
  <c r="H58" i="17"/>
  <c r="H56" i="17"/>
  <c r="H54" i="17"/>
  <c r="H52" i="17"/>
  <c r="H50" i="17"/>
  <c r="H48" i="17"/>
  <c r="H46" i="17"/>
  <c r="H44" i="17"/>
  <c r="H42" i="17"/>
  <c r="H40" i="17"/>
  <c r="H38" i="17"/>
  <c r="H36" i="17"/>
  <c r="H34" i="17"/>
  <c r="H32" i="17"/>
  <c r="H30" i="17"/>
  <c r="H28" i="17"/>
  <c r="H26" i="17"/>
  <c r="H24" i="17"/>
  <c r="H22" i="17"/>
  <c r="H20" i="17"/>
  <c r="H18" i="17"/>
  <c r="H16" i="17"/>
  <c r="H14" i="17"/>
  <c r="H12" i="17"/>
  <c r="H10" i="17"/>
  <c r="E5" i="17"/>
  <c r="E3" i="17"/>
  <c r="G3" i="17" s="1"/>
  <c r="E2" i="18"/>
  <c r="E4" i="17"/>
  <c r="H66" i="18" l="1"/>
  <c r="H64" i="18"/>
  <c r="H62" i="18"/>
  <c r="H60" i="18"/>
  <c r="H58" i="18"/>
  <c r="H56" i="18"/>
  <c r="H54" i="18"/>
  <c r="H52" i="18"/>
  <c r="H50" i="18"/>
  <c r="H48" i="18"/>
  <c r="H46" i="18"/>
  <c r="H44" i="18"/>
  <c r="H42" i="18"/>
  <c r="H40" i="18"/>
  <c r="H38" i="18"/>
  <c r="H36" i="18"/>
  <c r="H34" i="18"/>
  <c r="H32" i="18"/>
  <c r="H30" i="18"/>
  <c r="H28" i="18"/>
  <c r="H26" i="18"/>
  <c r="H24" i="18"/>
  <c r="H22" i="18"/>
  <c r="H20" i="18"/>
  <c r="H18" i="18"/>
  <c r="H16" i="18"/>
  <c r="H14" i="18"/>
  <c r="H12" i="18"/>
  <c r="H10" i="18"/>
  <c r="H65" i="18"/>
  <c r="H63" i="18"/>
  <c r="H61" i="18"/>
  <c r="H59" i="18"/>
  <c r="H57" i="18"/>
  <c r="H55" i="18"/>
  <c r="H53" i="18"/>
  <c r="H51" i="18"/>
  <c r="H49" i="18"/>
  <c r="H47" i="18"/>
  <c r="H45" i="18"/>
  <c r="H43" i="18"/>
  <c r="H41" i="18"/>
  <c r="H39" i="18"/>
  <c r="H37" i="18"/>
  <c r="H35" i="18"/>
  <c r="H33" i="18"/>
  <c r="H31" i="18"/>
  <c r="H29" i="18"/>
  <c r="H27" i="18"/>
  <c r="H25" i="18"/>
  <c r="H23" i="18"/>
  <c r="H21" i="18"/>
  <c r="H19" i="18"/>
  <c r="H17" i="18"/>
  <c r="H15" i="18"/>
  <c r="H13" i="18"/>
  <c r="H11" i="18"/>
  <c r="E4" i="18"/>
  <c r="E5" i="18"/>
  <c r="G2" i="18"/>
  <c r="E3" i="18"/>
  <c r="E2" i="19"/>
  <c r="K1" i="17"/>
  <c r="K6" i="16"/>
  <c r="B4" i="16" s="1"/>
  <c r="L1" i="16"/>
  <c r="L6" i="16" s="1"/>
  <c r="L4" i="17"/>
  <c r="K4" i="18"/>
  <c r="L3" i="17"/>
  <c r="K3" i="18"/>
  <c r="K5" i="19"/>
  <c r="L5" i="18"/>
  <c r="B2" i="15"/>
  <c r="B1" i="14"/>
  <c r="C2" i="14"/>
  <c r="C4" i="15"/>
  <c r="C3" i="14"/>
  <c r="B3" i="15"/>
  <c r="K9" i="17"/>
  <c r="K8" i="18"/>
  <c r="L2" i="17"/>
  <c r="K2" i="18"/>
  <c r="G3" i="18" l="1"/>
  <c r="G1" i="18" s="1"/>
  <c r="C4" i="16"/>
  <c r="L3" i="18"/>
  <c r="K3" i="19"/>
  <c r="K9" i="18"/>
  <c r="K8" i="19"/>
  <c r="B2" i="16"/>
  <c r="C2" i="15"/>
  <c r="B1" i="15"/>
  <c r="L4" i="18"/>
  <c r="K4" i="19"/>
  <c r="K6" i="17"/>
  <c r="B4" i="17" s="1"/>
  <c r="L1" i="17"/>
  <c r="L6" i="17" s="1"/>
  <c r="K1" i="18"/>
  <c r="L2" i="18"/>
  <c r="K2" i="19"/>
  <c r="B3" i="16"/>
  <c r="C3" i="15"/>
  <c r="C1" i="14"/>
  <c r="K5" i="20"/>
  <c r="L5" i="19"/>
  <c r="H65" i="19"/>
  <c r="H63" i="19"/>
  <c r="H61" i="19"/>
  <c r="H59" i="19"/>
  <c r="H57" i="19"/>
  <c r="H55" i="19"/>
  <c r="H53" i="19"/>
  <c r="H51" i="19"/>
  <c r="H49" i="19"/>
  <c r="H47" i="19"/>
  <c r="H45" i="19"/>
  <c r="H43" i="19"/>
  <c r="H41" i="19"/>
  <c r="H39" i="19"/>
  <c r="H37" i="19"/>
  <c r="H35" i="19"/>
  <c r="H33" i="19"/>
  <c r="H31" i="19"/>
  <c r="H29" i="19"/>
  <c r="H27" i="19"/>
  <c r="H25" i="19"/>
  <c r="H23" i="19"/>
  <c r="H21" i="19"/>
  <c r="H19" i="19"/>
  <c r="H17" i="19"/>
  <c r="H15" i="19"/>
  <c r="H13" i="19"/>
  <c r="H11" i="19"/>
  <c r="E2" i="20"/>
  <c r="H66" i="19"/>
  <c r="H64" i="19"/>
  <c r="H62" i="19"/>
  <c r="H60" i="19"/>
  <c r="H58" i="19"/>
  <c r="H56" i="19"/>
  <c r="H54" i="19"/>
  <c r="H52" i="19"/>
  <c r="H50" i="19"/>
  <c r="H48" i="19"/>
  <c r="H46" i="19"/>
  <c r="H44" i="19"/>
  <c r="H42" i="19"/>
  <c r="H40" i="19"/>
  <c r="H38" i="19"/>
  <c r="H36" i="19"/>
  <c r="H34" i="19"/>
  <c r="H32" i="19"/>
  <c r="H30" i="19"/>
  <c r="H28" i="19"/>
  <c r="H26" i="19"/>
  <c r="H24" i="19"/>
  <c r="H22" i="19"/>
  <c r="H20" i="19"/>
  <c r="H18" i="19"/>
  <c r="H16" i="19"/>
  <c r="H14" i="19"/>
  <c r="H12" i="19"/>
  <c r="H10" i="19"/>
  <c r="E5" i="19"/>
  <c r="E3" i="19"/>
  <c r="G3" i="19" s="1"/>
  <c r="E4" i="19"/>
  <c r="G2" i="19" l="1"/>
  <c r="G1" i="19" s="1"/>
  <c r="C4" i="17"/>
  <c r="K5" i="21"/>
  <c r="L5" i="20"/>
  <c r="K2" i="20"/>
  <c r="L2" i="19"/>
  <c r="C1" i="15"/>
  <c r="K3" i="20"/>
  <c r="L3" i="19"/>
  <c r="L4" i="19"/>
  <c r="K4" i="20"/>
  <c r="B2" i="17"/>
  <c r="B1" i="16"/>
  <c r="C2" i="16"/>
  <c r="H66" i="20"/>
  <c r="H64" i="20"/>
  <c r="H62" i="20"/>
  <c r="H60" i="20"/>
  <c r="H58" i="20"/>
  <c r="H56" i="20"/>
  <c r="H54" i="20"/>
  <c r="H52" i="20"/>
  <c r="H50" i="20"/>
  <c r="H48" i="20"/>
  <c r="H46" i="20"/>
  <c r="H44" i="20"/>
  <c r="H42" i="20"/>
  <c r="H40" i="20"/>
  <c r="H38" i="20"/>
  <c r="H36" i="20"/>
  <c r="H34" i="20"/>
  <c r="H32" i="20"/>
  <c r="H30" i="20"/>
  <c r="H28" i="20"/>
  <c r="H26" i="20"/>
  <c r="H24" i="20"/>
  <c r="H22" i="20"/>
  <c r="H20" i="20"/>
  <c r="H18" i="20"/>
  <c r="H16" i="20"/>
  <c r="H14" i="20"/>
  <c r="H12" i="20"/>
  <c r="H10" i="20"/>
  <c r="E5" i="20"/>
  <c r="E4" i="20"/>
  <c r="E3" i="20"/>
  <c r="H65" i="20"/>
  <c r="H63" i="20"/>
  <c r="H61" i="20"/>
  <c r="H59" i="20"/>
  <c r="H57" i="20"/>
  <c r="H55" i="20"/>
  <c r="H53" i="20"/>
  <c r="H51" i="20"/>
  <c r="H49" i="20"/>
  <c r="H47" i="20"/>
  <c r="H45" i="20"/>
  <c r="H43" i="20"/>
  <c r="H41" i="20"/>
  <c r="H39" i="20"/>
  <c r="H37" i="20"/>
  <c r="H35" i="20"/>
  <c r="H33" i="20"/>
  <c r="H31" i="20"/>
  <c r="H29" i="20"/>
  <c r="H27" i="20"/>
  <c r="H25" i="20"/>
  <c r="H23" i="20"/>
  <c r="H21" i="20"/>
  <c r="H19" i="20"/>
  <c r="H17" i="20"/>
  <c r="H15" i="20"/>
  <c r="H13" i="20"/>
  <c r="H11" i="20"/>
  <c r="E2" i="21"/>
  <c r="G2" i="20"/>
  <c r="L1" i="18"/>
  <c r="L6" i="18" s="1"/>
  <c r="K6" i="18"/>
  <c r="B4" i="18" s="1"/>
  <c r="K1" i="19"/>
  <c r="K9" i="19"/>
  <c r="K8" i="20"/>
  <c r="C3" i="16"/>
  <c r="B3" i="17"/>
  <c r="C4" i="18" l="1"/>
  <c r="C2" i="17"/>
  <c r="B2" i="18"/>
  <c r="B1" i="17"/>
  <c r="L3" i="20"/>
  <c r="K3" i="21"/>
  <c r="K4" i="21"/>
  <c r="L4" i="20"/>
  <c r="K5" i="22"/>
  <c r="L5" i="21"/>
  <c r="K6" i="19"/>
  <c r="B4" i="19" s="1"/>
  <c r="K1" i="20"/>
  <c r="L1" i="19"/>
  <c r="L6" i="19" s="1"/>
  <c r="E2" i="22"/>
  <c r="H65" i="21"/>
  <c r="H63" i="21"/>
  <c r="H61" i="21"/>
  <c r="H59" i="21"/>
  <c r="H57" i="21"/>
  <c r="H55" i="21"/>
  <c r="H53" i="21"/>
  <c r="H51" i="21"/>
  <c r="H49" i="21"/>
  <c r="H47" i="21"/>
  <c r="H45" i="21"/>
  <c r="H43" i="21"/>
  <c r="H41" i="21"/>
  <c r="H39" i="21"/>
  <c r="H37" i="21"/>
  <c r="H35" i="21"/>
  <c r="H33" i="21"/>
  <c r="H31" i="21"/>
  <c r="H29" i="21"/>
  <c r="H27" i="21"/>
  <c r="H25" i="21"/>
  <c r="H23" i="21"/>
  <c r="H21" i="21"/>
  <c r="H19" i="21"/>
  <c r="H17" i="21"/>
  <c r="H15" i="21"/>
  <c r="H13" i="21"/>
  <c r="H11" i="21"/>
  <c r="H66" i="21"/>
  <c r="H64" i="21"/>
  <c r="H62" i="21"/>
  <c r="H60" i="21"/>
  <c r="H58" i="21"/>
  <c r="H56" i="21"/>
  <c r="H54" i="21"/>
  <c r="H52" i="21"/>
  <c r="H50" i="21"/>
  <c r="H48" i="21"/>
  <c r="H46" i="21"/>
  <c r="H44" i="21"/>
  <c r="H42" i="21"/>
  <c r="H40" i="21"/>
  <c r="H38" i="21"/>
  <c r="H36" i="21"/>
  <c r="H34" i="21"/>
  <c r="H32" i="21"/>
  <c r="H30" i="21"/>
  <c r="H28" i="21"/>
  <c r="H26" i="21"/>
  <c r="H24" i="21"/>
  <c r="H22" i="21"/>
  <c r="H20" i="21"/>
  <c r="H18" i="21"/>
  <c r="H16" i="21"/>
  <c r="H14" i="21"/>
  <c r="H12" i="21"/>
  <c r="H10" i="21"/>
  <c r="G2" i="21" s="1"/>
  <c r="E5" i="21"/>
  <c r="E4" i="21"/>
  <c r="E3" i="21"/>
  <c r="G3" i="20"/>
  <c r="G1" i="20" s="1"/>
  <c r="C1" i="16"/>
  <c r="C3" i="17"/>
  <c r="B3" i="18"/>
  <c r="K9" i="20"/>
  <c r="K8" i="21"/>
  <c r="L2" i="20"/>
  <c r="K2" i="21"/>
  <c r="K2" i="22" l="1"/>
  <c r="L2" i="21"/>
  <c r="H66" i="22"/>
  <c r="H64" i="22"/>
  <c r="H62" i="22"/>
  <c r="H60" i="22"/>
  <c r="H58" i="22"/>
  <c r="H56" i="22"/>
  <c r="H54" i="22"/>
  <c r="H52" i="22"/>
  <c r="H50" i="22"/>
  <c r="H48" i="22"/>
  <c r="H46" i="22"/>
  <c r="H44" i="22"/>
  <c r="H42" i="22"/>
  <c r="H40" i="22"/>
  <c r="H38" i="22"/>
  <c r="H36" i="22"/>
  <c r="H34" i="22"/>
  <c r="H32" i="22"/>
  <c r="H30" i="22"/>
  <c r="H28" i="22"/>
  <c r="H65" i="22"/>
  <c r="H63" i="22"/>
  <c r="H61" i="22"/>
  <c r="H59" i="22"/>
  <c r="H57" i="22"/>
  <c r="H55" i="22"/>
  <c r="H53" i="22"/>
  <c r="H51" i="22"/>
  <c r="H49" i="22"/>
  <c r="H47" i="22"/>
  <c r="H45" i="22"/>
  <c r="H43" i="22"/>
  <c r="H41" i="22"/>
  <c r="H39" i="22"/>
  <c r="H37" i="22"/>
  <c r="H35" i="22"/>
  <c r="H33" i="22"/>
  <c r="H31" i="22"/>
  <c r="H29" i="22"/>
  <c r="H27" i="22"/>
  <c r="H25" i="22"/>
  <c r="H23" i="22"/>
  <c r="H21" i="22"/>
  <c r="H19" i="22"/>
  <c r="H17" i="22"/>
  <c r="H15" i="22"/>
  <c r="H13" i="22"/>
  <c r="H11" i="22"/>
  <c r="H22" i="22"/>
  <c r="H14" i="22"/>
  <c r="E4" i="22"/>
  <c r="H20" i="22"/>
  <c r="H12" i="22"/>
  <c r="E5" i="22"/>
  <c r="E2" i="23"/>
  <c r="H26" i="22"/>
  <c r="H18" i="22"/>
  <c r="H10" i="22"/>
  <c r="H24" i="22"/>
  <c r="H16" i="22"/>
  <c r="E3" i="22"/>
  <c r="G2" i="22"/>
  <c r="C2" i="18"/>
  <c r="B2" i="19"/>
  <c r="B1" i="18"/>
  <c r="K4" i="22"/>
  <c r="L4" i="21"/>
  <c r="K9" i="21"/>
  <c r="K8" i="22"/>
  <c r="K3" i="22"/>
  <c r="L3" i="21"/>
  <c r="C1" i="17"/>
  <c r="L1" i="20"/>
  <c r="L6" i="20" s="1"/>
  <c r="K6" i="20"/>
  <c r="B4" i="20" s="1"/>
  <c r="K1" i="21"/>
  <c r="K5" i="23"/>
  <c r="L5" i="22"/>
  <c r="C4" i="19"/>
  <c r="C3" i="18"/>
  <c r="B3" i="19"/>
  <c r="G3" i="21"/>
  <c r="G1" i="21" s="1"/>
  <c r="G3" i="22" l="1"/>
  <c r="G1" i="22" s="1"/>
  <c r="C4" i="20"/>
  <c r="K3" i="23"/>
  <c r="L3" i="22"/>
  <c r="L4" i="22"/>
  <c r="K4" i="23"/>
  <c r="K5" i="24"/>
  <c r="L5" i="23"/>
  <c r="C2" i="19"/>
  <c r="B2" i="20"/>
  <c r="B1" i="19"/>
  <c r="C3" i="19"/>
  <c r="B3" i="20"/>
  <c r="K9" i="22"/>
  <c r="K8" i="23"/>
  <c r="K1" i="22"/>
  <c r="K6" i="21"/>
  <c r="B4" i="21" s="1"/>
  <c r="L1" i="21"/>
  <c r="L6" i="21" s="1"/>
  <c r="C1" i="18"/>
  <c r="H65" i="23"/>
  <c r="H63" i="23"/>
  <c r="H61" i="23"/>
  <c r="H59" i="23"/>
  <c r="H57" i="23"/>
  <c r="H55" i="23"/>
  <c r="H53" i="23"/>
  <c r="H51" i="23"/>
  <c r="H49" i="23"/>
  <c r="H47" i="23"/>
  <c r="H45" i="23"/>
  <c r="H43" i="23"/>
  <c r="H41" i="23"/>
  <c r="H39" i="23"/>
  <c r="H37" i="23"/>
  <c r="H35" i="23"/>
  <c r="H33" i="23"/>
  <c r="H31" i="23"/>
  <c r="H29" i="23"/>
  <c r="H27" i="23"/>
  <c r="H25" i="23"/>
  <c r="H23" i="23"/>
  <c r="H21" i="23"/>
  <c r="H19" i="23"/>
  <c r="H17" i="23"/>
  <c r="H15" i="23"/>
  <c r="H13" i="23"/>
  <c r="H11" i="23"/>
  <c r="G2" i="23" s="1"/>
  <c r="H66" i="23"/>
  <c r="H64" i="23"/>
  <c r="H62" i="23"/>
  <c r="H60" i="23"/>
  <c r="H58" i="23"/>
  <c r="H56" i="23"/>
  <c r="H54" i="23"/>
  <c r="H52" i="23"/>
  <c r="H50" i="23"/>
  <c r="H48" i="23"/>
  <c r="H46" i="23"/>
  <c r="H44" i="23"/>
  <c r="H42" i="23"/>
  <c r="H40" i="23"/>
  <c r="H38" i="23"/>
  <c r="H36" i="23"/>
  <c r="H34" i="23"/>
  <c r="H32" i="23"/>
  <c r="H30" i="23"/>
  <c r="H28" i="23"/>
  <c r="H26" i="23"/>
  <c r="H24" i="23"/>
  <c r="H22" i="23"/>
  <c r="H20" i="23"/>
  <c r="H18" i="23"/>
  <c r="H16" i="23"/>
  <c r="H14" i="23"/>
  <c r="H12" i="23"/>
  <c r="H10" i="23"/>
  <c r="E3" i="23"/>
  <c r="E2" i="24"/>
  <c r="E4" i="23"/>
  <c r="E5" i="23"/>
  <c r="L2" i="22"/>
  <c r="K2" i="23"/>
  <c r="C1" i="19" l="1"/>
  <c r="B4" i="22"/>
  <c r="C4" i="21"/>
  <c r="G3" i="23"/>
  <c r="G1" i="23" s="1"/>
  <c r="K6" i="22"/>
  <c r="K1" i="23"/>
  <c r="L1" i="22"/>
  <c r="L6" i="22" s="1"/>
  <c r="L2" i="23"/>
  <c r="K2" i="24"/>
  <c r="H66" i="24"/>
  <c r="H64" i="24"/>
  <c r="H62" i="24"/>
  <c r="H60" i="24"/>
  <c r="H58" i="24"/>
  <c r="H56" i="24"/>
  <c r="H54" i="24"/>
  <c r="H52" i="24"/>
  <c r="H50" i="24"/>
  <c r="H48" i="24"/>
  <c r="H46" i="24"/>
  <c r="H44" i="24"/>
  <c r="H42" i="24"/>
  <c r="H40" i="24"/>
  <c r="H38" i="24"/>
  <c r="H36" i="24"/>
  <c r="H34" i="24"/>
  <c r="H32" i="24"/>
  <c r="H30" i="24"/>
  <c r="H28" i="24"/>
  <c r="H26" i="24"/>
  <c r="H24" i="24"/>
  <c r="H22" i="24"/>
  <c r="H20" i="24"/>
  <c r="H18" i="24"/>
  <c r="H16" i="24"/>
  <c r="H14" i="24"/>
  <c r="H12" i="24"/>
  <c r="H10" i="24"/>
  <c r="E2" i="25"/>
  <c r="H65" i="24"/>
  <c r="H63" i="24"/>
  <c r="H61" i="24"/>
  <c r="H59" i="24"/>
  <c r="H57" i="24"/>
  <c r="H55" i="24"/>
  <c r="H53" i="24"/>
  <c r="H51" i="24"/>
  <c r="H49" i="24"/>
  <c r="H47" i="24"/>
  <c r="H45" i="24"/>
  <c r="H43" i="24"/>
  <c r="H41" i="24"/>
  <c r="H39" i="24"/>
  <c r="H37" i="24"/>
  <c r="H35" i="24"/>
  <c r="H33" i="24"/>
  <c r="H31" i="24"/>
  <c r="H29" i="24"/>
  <c r="H27" i="24"/>
  <c r="H25" i="24"/>
  <c r="H23" i="24"/>
  <c r="H21" i="24"/>
  <c r="H19" i="24"/>
  <c r="H17" i="24"/>
  <c r="H15" i="24"/>
  <c r="H13" i="24"/>
  <c r="H11" i="24"/>
  <c r="E5" i="24"/>
  <c r="E3" i="24"/>
  <c r="E4" i="24"/>
  <c r="K9" i="23"/>
  <c r="K8" i="24"/>
  <c r="K5" i="25"/>
  <c r="L5" i="24"/>
  <c r="L3" i="23"/>
  <c r="K3" i="24"/>
  <c r="B2" i="21"/>
  <c r="B1" i="20"/>
  <c r="C2" i="20"/>
  <c r="L4" i="23"/>
  <c r="K4" i="24"/>
  <c r="B3" i="21"/>
  <c r="C3" i="20"/>
  <c r="G2" i="24" l="1"/>
  <c r="K5" i="26"/>
  <c r="L5" i="25"/>
  <c r="G3" i="24"/>
  <c r="G1" i="24" s="1"/>
  <c r="C1" i="20"/>
  <c r="K3" i="25"/>
  <c r="L3" i="24"/>
  <c r="K9" i="24"/>
  <c r="K8" i="25"/>
  <c r="L2" i="24"/>
  <c r="K2" i="25"/>
  <c r="K4" i="25"/>
  <c r="L4" i="24"/>
  <c r="C2" i="21"/>
  <c r="B2" i="22"/>
  <c r="B1" i="21"/>
  <c r="H66" i="25"/>
  <c r="H64" i="25"/>
  <c r="H62" i="25"/>
  <c r="H60" i="25"/>
  <c r="H58" i="25"/>
  <c r="H56" i="25"/>
  <c r="H54" i="25"/>
  <c r="H52" i="25"/>
  <c r="H50" i="25"/>
  <c r="H48" i="25"/>
  <c r="H46" i="25"/>
  <c r="H44" i="25"/>
  <c r="H42" i="25"/>
  <c r="H40" i="25"/>
  <c r="H38" i="25"/>
  <c r="H36" i="25"/>
  <c r="H34" i="25"/>
  <c r="H32" i="25"/>
  <c r="H30" i="25"/>
  <c r="H28" i="25"/>
  <c r="H26" i="25"/>
  <c r="H24" i="25"/>
  <c r="H22" i="25"/>
  <c r="H20" i="25"/>
  <c r="H18" i="25"/>
  <c r="H16" i="25"/>
  <c r="H14" i="25"/>
  <c r="H12" i="25"/>
  <c r="G2" i="25" s="1"/>
  <c r="H10" i="25"/>
  <c r="H65" i="25"/>
  <c r="H63" i="25"/>
  <c r="H61" i="25"/>
  <c r="H59" i="25"/>
  <c r="H57" i="25"/>
  <c r="H55" i="25"/>
  <c r="H53" i="25"/>
  <c r="H51" i="25"/>
  <c r="H49" i="25"/>
  <c r="H47" i="25"/>
  <c r="H45" i="25"/>
  <c r="H43" i="25"/>
  <c r="H41" i="25"/>
  <c r="H39" i="25"/>
  <c r="H37" i="25"/>
  <c r="H35" i="25"/>
  <c r="H33" i="25"/>
  <c r="H31" i="25"/>
  <c r="H29" i="25"/>
  <c r="H27" i="25"/>
  <c r="H25" i="25"/>
  <c r="H23" i="25"/>
  <c r="H21" i="25"/>
  <c r="H19" i="25"/>
  <c r="H17" i="25"/>
  <c r="H15" i="25"/>
  <c r="H13" i="25"/>
  <c r="H11" i="25"/>
  <c r="E3" i="25"/>
  <c r="E2" i="26"/>
  <c r="E4" i="25"/>
  <c r="E5" i="25"/>
  <c r="B3" i="22"/>
  <c r="C3" i="21"/>
  <c r="K6" i="23"/>
  <c r="L1" i="23"/>
  <c r="L6" i="23" s="1"/>
  <c r="K1" i="24"/>
  <c r="C4" i="22"/>
  <c r="B4" i="23"/>
  <c r="L4" i="25" l="1"/>
  <c r="K4" i="26"/>
  <c r="H65" i="26"/>
  <c r="H63" i="26"/>
  <c r="H61" i="26"/>
  <c r="H59" i="26"/>
  <c r="H57" i="26"/>
  <c r="H55" i="26"/>
  <c r="H53" i="26"/>
  <c r="H51" i="26"/>
  <c r="H49" i="26"/>
  <c r="H47" i="26"/>
  <c r="H45" i="26"/>
  <c r="H43" i="26"/>
  <c r="H41" i="26"/>
  <c r="H39" i="26"/>
  <c r="H37" i="26"/>
  <c r="H35" i="26"/>
  <c r="H33" i="26"/>
  <c r="H31" i="26"/>
  <c r="H29" i="26"/>
  <c r="H27" i="26"/>
  <c r="H25" i="26"/>
  <c r="H23" i="26"/>
  <c r="H21" i="26"/>
  <c r="H19" i="26"/>
  <c r="H17" i="26"/>
  <c r="H15" i="26"/>
  <c r="H13" i="26"/>
  <c r="H11" i="26"/>
  <c r="E2" i="27"/>
  <c r="H66" i="26"/>
  <c r="H64" i="26"/>
  <c r="H62" i="26"/>
  <c r="H60" i="26"/>
  <c r="H58" i="26"/>
  <c r="H56" i="26"/>
  <c r="H54" i="26"/>
  <c r="H52" i="26"/>
  <c r="H50" i="26"/>
  <c r="H48" i="26"/>
  <c r="H46" i="26"/>
  <c r="H44" i="26"/>
  <c r="H42" i="26"/>
  <c r="H40" i="26"/>
  <c r="H38" i="26"/>
  <c r="H36" i="26"/>
  <c r="H34" i="26"/>
  <c r="H32" i="26"/>
  <c r="H30" i="26"/>
  <c r="H28" i="26"/>
  <c r="H26" i="26"/>
  <c r="H24" i="26"/>
  <c r="H22" i="26"/>
  <c r="H20" i="26"/>
  <c r="H18" i="26"/>
  <c r="H16" i="26"/>
  <c r="H14" i="26"/>
  <c r="H12" i="26"/>
  <c r="H10" i="26"/>
  <c r="G2" i="26" s="1"/>
  <c r="E5" i="26"/>
  <c r="E3" i="26"/>
  <c r="E4" i="26"/>
  <c r="C2" i="22"/>
  <c r="B2" i="23"/>
  <c r="B1" i="22"/>
  <c r="L2" i="25"/>
  <c r="K2" i="26"/>
  <c r="K1" i="25"/>
  <c r="L1" i="24"/>
  <c r="L6" i="24" s="1"/>
  <c r="K6" i="24"/>
  <c r="B4" i="24" s="1"/>
  <c r="G3" i="25"/>
  <c r="G1" i="25" s="1"/>
  <c r="C1" i="21"/>
  <c r="L3" i="25"/>
  <c r="K3" i="26"/>
  <c r="K5" i="27"/>
  <c r="L5" i="26"/>
  <c r="C3" i="22"/>
  <c r="B3" i="23"/>
  <c r="C4" i="23"/>
  <c r="K9" i="25"/>
  <c r="K8" i="26"/>
  <c r="C2" i="23" l="1"/>
  <c r="B2" i="24"/>
  <c r="B1" i="23"/>
  <c r="K5" i="28"/>
  <c r="L5" i="27"/>
  <c r="K9" i="26"/>
  <c r="K8" i="27"/>
  <c r="G3" i="26"/>
  <c r="G1" i="26" s="1"/>
  <c r="H66" i="27"/>
  <c r="H64" i="27"/>
  <c r="H62" i="27"/>
  <c r="H60" i="27"/>
  <c r="H58" i="27"/>
  <c r="H56" i="27"/>
  <c r="H54" i="27"/>
  <c r="H52" i="27"/>
  <c r="H50" i="27"/>
  <c r="H48" i="27"/>
  <c r="H46" i="27"/>
  <c r="H44" i="27"/>
  <c r="H42" i="27"/>
  <c r="H40" i="27"/>
  <c r="H38" i="27"/>
  <c r="H36" i="27"/>
  <c r="H34" i="27"/>
  <c r="H32" i="27"/>
  <c r="H30" i="27"/>
  <c r="H28" i="27"/>
  <c r="H26" i="27"/>
  <c r="H24" i="27"/>
  <c r="H22" i="27"/>
  <c r="H20" i="27"/>
  <c r="H18" i="27"/>
  <c r="H16" i="27"/>
  <c r="H14" i="27"/>
  <c r="H12" i="27"/>
  <c r="H10" i="27"/>
  <c r="H65" i="27"/>
  <c r="H63" i="27"/>
  <c r="H61" i="27"/>
  <c r="H59" i="27"/>
  <c r="H57" i="27"/>
  <c r="H55" i="27"/>
  <c r="H53" i="27"/>
  <c r="H51" i="27"/>
  <c r="H49" i="27"/>
  <c r="H47" i="27"/>
  <c r="H45" i="27"/>
  <c r="H43" i="27"/>
  <c r="H41" i="27"/>
  <c r="H39" i="27"/>
  <c r="H37" i="27"/>
  <c r="H35" i="27"/>
  <c r="H33" i="27"/>
  <c r="H31" i="27"/>
  <c r="H29" i="27"/>
  <c r="H27" i="27"/>
  <c r="H25" i="27"/>
  <c r="H23" i="27"/>
  <c r="H21" i="27"/>
  <c r="H19" i="27"/>
  <c r="H17" i="27"/>
  <c r="H15" i="27"/>
  <c r="H13" i="27"/>
  <c r="H11" i="27"/>
  <c r="E5" i="27"/>
  <c r="E3" i="27"/>
  <c r="E2" i="28"/>
  <c r="E4" i="27"/>
  <c r="L4" i="26"/>
  <c r="K4" i="27"/>
  <c r="C4" i="24"/>
  <c r="L2" i="26"/>
  <c r="K2" i="27"/>
  <c r="C1" i="22"/>
  <c r="L1" i="25"/>
  <c r="L6" i="25" s="1"/>
  <c r="K6" i="25"/>
  <c r="B4" i="25" s="1"/>
  <c r="K1" i="26"/>
  <c r="C3" i="23"/>
  <c r="B3" i="24"/>
  <c r="K3" i="27"/>
  <c r="L3" i="26"/>
  <c r="G3" i="27" l="1"/>
  <c r="G2" i="27"/>
  <c r="G1" i="27" s="1"/>
  <c r="C4" i="25"/>
  <c r="K5" i="29"/>
  <c r="L5" i="28"/>
  <c r="L3" i="27"/>
  <c r="K3" i="28"/>
  <c r="B3" i="25"/>
  <c r="C3" i="24"/>
  <c r="K9" i="27"/>
  <c r="K8" i="28"/>
  <c r="C2" i="24"/>
  <c r="C1" i="24" s="1"/>
  <c r="B2" i="25"/>
  <c r="B1" i="24"/>
  <c r="K1" i="27"/>
  <c r="K6" i="26"/>
  <c r="B4" i="26" s="1"/>
  <c r="L1" i="26"/>
  <c r="L6" i="26" s="1"/>
  <c r="L2" i="27"/>
  <c r="K2" i="28"/>
  <c r="L4" i="27"/>
  <c r="K4" i="28"/>
  <c r="H65" i="28"/>
  <c r="H63" i="28"/>
  <c r="H61" i="28"/>
  <c r="H59" i="28"/>
  <c r="H57" i="28"/>
  <c r="H55" i="28"/>
  <c r="H53" i="28"/>
  <c r="H51" i="28"/>
  <c r="H49" i="28"/>
  <c r="H47" i="28"/>
  <c r="H45" i="28"/>
  <c r="H43" i="28"/>
  <c r="H41" i="28"/>
  <c r="H39" i="28"/>
  <c r="H37" i="28"/>
  <c r="H35" i="28"/>
  <c r="H33" i="28"/>
  <c r="H31" i="28"/>
  <c r="H29" i="28"/>
  <c r="H27" i="28"/>
  <c r="H25" i="28"/>
  <c r="H23" i="28"/>
  <c r="H21" i="28"/>
  <c r="H19" i="28"/>
  <c r="H17" i="28"/>
  <c r="H15" i="28"/>
  <c r="H13" i="28"/>
  <c r="H11" i="28"/>
  <c r="E2" i="29"/>
  <c r="H66" i="28"/>
  <c r="H64" i="28"/>
  <c r="H62" i="28"/>
  <c r="H60" i="28"/>
  <c r="H58" i="28"/>
  <c r="H56" i="28"/>
  <c r="H54" i="28"/>
  <c r="H52" i="28"/>
  <c r="H50" i="28"/>
  <c r="H48" i="28"/>
  <c r="H46" i="28"/>
  <c r="H44" i="28"/>
  <c r="H42" i="28"/>
  <c r="H40" i="28"/>
  <c r="H38" i="28"/>
  <c r="H36" i="28"/>
  <c r="H34" i="28"/>
  <c r="H32" i="28"/>
  <c r="H30" i="28"/>
  <c r="H28" i="28"/>
  <c r="H26" i="28"/>
  <c r="H24" i="28"/>
  <c r="H22" i="28"/>
  <c r="H20" i="28"/>
  <c r="H18" i="28"/>
  <c r="H16" i="28"/>
  <c r="H14" i="28"/>
  <c r="H12" i="28"/>
  <c r="H10" i="28"/>
  <c r="E3" i="28"/>
  <c r="G2" i="28"/>
  <c r="E4" i="28"/>
  <c r="E5" i="28"/>
  <c r="C1" i="23"/>
  <c r="C4" i="26" l="1"/>
  <c r="L4" i="28"/>
  <c r="K4" i="29"/>
  <c r="C2" i="25"/>
  <c r="B2" i="26"/>
  <c r="B1" i="25"/>
  <c r="C3" i="25"/>
  <c r="B3" i="26"/>
  <c r="K5" i="30"/>
  <c r="L5" i="29"/>
  <c r="K2" i="29"/>
  <c r="L2" i="28"/>
  <c r="K3" i="29"/>
  <c r="L3" i="28"/>
  <c r="G3" i="28"/>
  <c r="G1" i="28" s="1"/>
  <c r="L1" i="27"/>
  <c r="L6" i="27" s="1"/>
  <c r="K6" i="27"/>
  <c r="B4" i="27" s="1"/>
  <c r="K1" i="28"/>
  <c r="K9" i="28"/>
  <c r="K8" i="29"/>
  <c r="H65" i="29"/>
  <c r="H63" i="29"/>
  <c r="H61" i="29"/>
  <c r="H59" i="29"/>
  <c r="H57" i="29"/>
  <c r="H55" i="29"/>
  <c r="H53" i="29"/>
  <c r="H51" i="29"/>
  <c r="H49" i="29"/>
  <c r="H47" i="29"/>
  <c r="H60" i="29"/>
  <c r="H52" i="29"/>
  <c r="H46" i="29"/>
  <c r="H44" i="29"/>
  <c r="H42" i="29"/>
  <c r="H40" i="29"/>
  <c r="H38" i="29"/>
  <c r="H36" i="29"/>
  <c r="H34" i="29"/>
  <c r="H32" i="29"/>
  <c r="H30" i="29"/>
  <c r="H28" i="29"/>
  <c r="H26" i="29"/>
  <c r="H24" i="29"/>
  <c r="H22" i="29"/>
  <c r="H20" i="29"/>
  <c r="H18" i="29"/>
  <c r="H16" i="29"/>
  <c r="H14" i="29"/>
  <c r="H12" i="29"/>
  <c r="H10" i="29"/>
  <c r="G2" i="29" s="1"/>
  <c r="E2" i="30"/>
  <c r="H66" i="29"/>
  <c r="H58" i="29"/>
  <c r="H50" i="29"/>
  <c r="E5" i="29"/>
  <c r="E4" i="29"/>
  <c r="E3" i="29"/>
  <c r="H64" i="29"/>
  <c r="H56" i="29"/>
  <c r="H48" i="29"/>
  <c r="H45" i="29"/>
  <c r="H43" i="29"/>
  <c r="H41" i="29"/>
  <c r="H39" i="29"/>
  <c r="H37" i="29"/>
  <c r="H35" i="29"/>
  <c r="H33" i="29"/>
  <c r="H31" i="29"/>
  <c r="H29" i="29"/>
  <c r="H27" i="29"/>
  <c r="H25" i="29"/>
  <c r="H23" i="29"/>
  <c r="H21" i="29"/>
  <c r="H19" i="29"/>
  <c r="H17" i="29"/>
  <c r="H15" i="29"/>
  <c r="H13" i="29"/>
  <c r="H11" i="29"/>
  <c r="H62" i="29"/>
  <c r="H54" i="29"/>
  <c r="C1" i="25" l="1"/>
  <c r="L3" i="29"/>
  <c r="K3" i="30"/>
  <c r="G3" i="29"/>
  <c r="G1" i="29" s="1"/>
  <c r="L2" i="29"/>
  <c r="K2" i="30"/>
  <c r="L4" i="29"/>
  <c r="K4" i="30"/>
  <c r="K6" i="28"/>
  <c r="K1" i="29"/>
  <c r="L1" i="28"/>
  <c r="L6" i="28" s="1"/>
  <c r="H66" i="30"/>
  <c r="H64" i="30"/>
  <c r="H62" i="30"/>
  <c r="H60" i="30"/>
  <c r="H58" i="30"/>
  <c r="H56" i="30"/>
  <c r="H54" i="30"/>
  <c r="H52" i="30"/>
  <c r="H50" i="30"/>
  <c r="H48" i="30"/>
  <c r="H46" i="30"/>
  <c r="H44" i="30"/>
  <c r="H42" i="30"/>
  <c r="H40" i="30"/>
  <c r="H38" i="30"/>
  <c r="H36" i="30"/>
  <c r="H34" i="30"/>
  <c r="H32" i="30"/>
  <c r="H30" i="30"/>
  <c r="H28" i="30"/>
  <c r="H26" i="30"/>
  <c r="H24" i="30"/>
  <c r="H22" i="30"/>
  <c r="H20" i="30"/>
  <c r="H18" i="30"/>
  <c r="H16" i="30"/>
  <c r="H14" i="30"/>
  <c r="H12" i="30"/>
  <c r="H10" i="30"/>
  <c r="G2" i="30" s="1"/>
  <c r="G1" i="30" s="1"/>
  <c r="E2" i="31"/>
  <c r="H65" i="30"/>
  <c r="H63" i="30"/>
  <c r="H61" i="30"/>
  <c r="H59" i="30"/>
  <c r="H57" i="30"/>
  <c r="H55" i="30"/>
  <c r="H53" i="30"/>
  <c r="H51" i="30"/>
  <c r="H49" i="30"/>
  <c r="H47" i="30"/>
  <c r="H45" i="30"/>
  <c r="H43" i="30"/>
  <c r="H41" i="30"/>
  <c r="H39" i="30"/>
  <c r="H37" i="30"/>
  <c r="H35" i="30"/>
  <c r="H33" i="30"/>
  <c r="H31" i="30"/>
  <c r="H29" i="30"/>
  <c r="H27" i="30"/>
  <c r="H25" i="30"/>
  <c r="H23" i="30"/>
  <c r="H21" i="30"/>
  <c r="H19" i="30"/>
  <c r="H17" i="30"/>
  <c r="H15" i="30"/>
  <c r="H13" i="30"/>
  <c r="H11" i="30"/>
  <c r="E4" i="30"/>
  <c r="E5" i="30"/>
  <c r="E3" i="30"/>
  <c r="G3" i="30" s="1"/>
  <c r="K9" i="29"/>
  <c r="K8" i="30"/>
  <c r="K5" i="31"/>
  <c r="L5" i="30"/>
  <c r="C2" i="26"/>
  <c r="B2" i="27"/>
  <c r="B1" i="26"/>
  <c r="C3" i="26"/>
  <c r="B3" i="27"/>
  <c r="C4" i="27"/>
  <c r="B4" i="28"/>
  <c r="C1" i="26" l="1"/>
  <c r="K5" i="32"/>
  <c r="L5" i="31"/>
  <c r="C4" i="28"/>
  <c r="C2" i="27"/>
  <c r="B1" i="27"/>
  <c r="B2" i="28"/>
  <c r="K9" i="30"/>
  <c r="K8" i="31"/>
  <c r="L3" i="30"/>
  <c r="K3" i="31"/>
  <c r="K4" i="31"/>
  <c r="L4" i="30"/>
  <c r="L1" i="29"/>
  <c r="L6" i="29" s="1"/>
  <c r="K6" i="29"/>
  <c r="B4" i="29" s="1"/>
  <c r="K1" i="30"/>
  <c r="L2" i="30"/>
  <c r="K2" i="31"/>
  <c r="C3" i="27"/>
  <c r="B3" i="28"/>
  <c r="H65" i="31"/>
  <c r="H63" i="31"/>
  <c r="H61" i="31"/>
  <c r="H59" i="31"/>
  <c r="H57" i="31"/>
  <c r="H55" i="31"/>
  <c r="H53" i="31"/>
  <c r="H51" i="31"/>
  <c r="H49" i="31"/>
  <c r="H47" i="31"/>
  <c r="H45" i="31"/>
  <c r="H43" i="31"/>
  <c r="H41" i="31"/>
  <c r="H39" i="31"/>
  <c r="H37" i="31"/>
  <c r="H35" i="31"/>
  <c r="H33" i="31"/>
  <c r="H31" i="31"/>
  <c r="H29" i="31"/>
  <c r="H27" i="31"/>
  <c r="H25" i="31"/>
  <c r="H23" i="31"/>
  <c r="H21" i="31"/>
  <c r="H19" i="31"/>
  <c r="H17" i="31"/>
  <c r="H15" i="31"/>
  <c r="H13" i="31"/>
  <c r="H11" i="31"/>
  <c r="E2" i="32"/>
  <c r="H66" i="31"/>
  <c r="H64" i="31"/>
  <c r="H62" i="31"/>
  <c r="H60" i="31"/>
  <c r="H58" i="31"/>
  <c r="H56" i="31"/>
  <c r="H54" i="31"/>
  <c r="H52" i="31"/>
  <c r="H50" i="31"/>
  <c r="H48" i="31"/>
  <c r="H46" i="31"/>
  <c r="H44" i="31"/>
  <c r="H42" i="31"/>
  <c r="H40" i="31"/>
  <c r="H38" i="31"/>
  <c r="H36" i="31"/>
  <c r="H34" i="31"/>
  <c r="H32" i="31"/>
  <c r="H30" i="31"/>
  <c r="H28" i="31"/>
  <c r="H26" i="31"/>
  <c r="H24" i="31"/>
  <c r="H22" i="31"/>
  <c r="H20" i="31"/>
  <c r="H18" i="31"/>
  <c r="H16" i="31"/>
  <c r="H14" i="31"/>
  <c r="H12" i="31"/>
  <c r="H10" i="31"/>
  <c r="E5" i="31"/>
  <c r="G2" i="31"/>
  <c r="E3" i="31"/>
  <c r="E4" i="31"/>
  <c r="B4" i="30" l="1"/>
  <c r="C4" i="29"/>
  <c r="C3" i="28"/>
  <c r="B3" i="29"/>
  <c r="K1" i="31"/>
  <c r="L1" i="30"/>
  <c r="L6" i="30" s="1"/>
  <c r="K6" i="30"/>
  <c r="L4" i="31"/>
  <c r="K4" i="32"/>
  <c r="C2" i="28"/>
  <c r="B2" i="29"/>
  <c r="B1" i="28"/>
  <c r="K3" i="32"/>
  <c r="L3" i="31"/>
  <c r="K2" i="32"/>
  <c r="L2" i="31"/>
  <c r="G3" i="31"/>
  <c r="G1" i="31" s="1"/>
  <c r="H66" i="32"/>
  <c r="H64" i="32"/>
  <c r="H62" i="32"/>
  <c r="H60" i="32"/>
  <c r="H65" i="32"/>
  <c r="H63" i="32"/>
  <c r="H61" i="32"/>
  <c r="H59" i="32"/>
  <c r="H57" i="32"/>
  <c r="H55" i="32"/>
  <c r="H53" i="32"/>
  <c r="H51" i="32"/>
  <c r="H49" i="32"/>
  <c r="H47" i="32"/>
  <c r="H45" i="32"/>
  <c r="H43" i="32"/>
  <c r="H41" i="32"/>
  <c r="H39" i="32"/>
  <c r="H37" i="32"/>
  <c r="H35" i="32"/>
  <c r="H33" i="32"/>
  <c r="H31" i="32"/>
  <c r="H29" i="32"/>
  <c r="H27" i="32"/>
  <c r="H25" i="32"/>
  <c r="H23" i="32"/>
  <c r="H21" i="32"/>
  <c r="H19" i="32"/>
  <c r="H17" i="32"/>
  <c r="H15" i="32"/>
  <c r="H13" i="32"/>
  <c r="H11" i="32"/>
  <c r="E2" i="33"/>
  <c r="H54" i="32"/>
  <c r="H46" i="32"/>
  <c r="H38" i="32"/>
  <c r="H30" i="32"/>
  <c r="H22" i="32"/>
  <c r="H14" i="32"/>
  <c r="H52" i="32"/>
  <c r="H44" i="32"/>
  <c r="H36" i="32"/>
  <c r="H28" i="32"/>
  <c r="H20" i="32"/>
  <c r="H12" i="32"/>
  <c r="E5" i="32"/>
  <c r="E4" i="32"/>
  <c r="E3" i="32"/>
  <c r="G3" i="32" s="1"/>
  <c r="H58" i="32"/>
  <c r="H50" i="32"/>
  <c r="H42" i="32"/>
  <c r="H34" i="32"/>
  <c r="H26" i="32"/>
  <c r="H18" i="32"/>
  <c r="H10" i="32"/>
  <c r="H56" i="32"/>
  <c r="H48" i="32"/>
  <c r="H40" i="32"/>
  <c r="H32" i="32"/>
  <c r="H24" i="32"/>
  <c r="H16" i="32"/>
  <c r="K9" i="31"/>
  <c r="K8" i="32"/>
  <c r="C1" i="27"/>
  <c r="K5" i="33"/>
  <c r="L5" i="33" s="1"/>
  <c r="L5" i="32"/>
  <c r="G2" i="32" l="1"/>
  <c r="G1" i="32" s="1"/>
  <c r="C1" i="28"/>
  <c r="K2" i="33"/>
  <c r="L2" i="33" s="1"/>
  <c r="L2" i="32"/>
  <c r="B3" i="30"/>
  <c r="C3" i="29"/>
  <c r="H65" i="33"/>
  <c r="H63" i="33"/>
  <c r="H61" i="33"/>
  <c r="H59" i="33"/>
  <c r="H57" i="33"/>
  <c r="H55" i="33"/>
  <c r="H53" i="33"/>
  <c r="H51" i="33"/>
  <c r="H49" i="33"/>
  <c r="H47" i="33"/>
  <c r="H45" i="33"/>
  <c r="H43" i="33"/>
  <c r="H41" i="33"/>
  <c r="H39" i="33"/>
  <c r="H37" i="33"/>
  <c r="H35" i="33"/>
  <c r="H33" i="33"/>
  <c r="H31" i="33"/>
  <c r="H29" i="33"/>
  <c r="H27" i="33"/>
  <c r="H25" i="33"/>
  <c r="H23" i="33"/>
  <c r="H60" i="33"/>
  <c r="H52" i="33"/>
  <c r="H44" i="33"/>
  <c r="H36" i="33"/>
  <c r="H28" i="33"/>
  <c r="H21" i="33"/>
  <c r="H19" i="33"/>
  <c r="H17" i="33"/>
  <c r="H15" i="33"/>
  <c r="H13" i="33"/>
  <c r="H11" i="33"/>
  <c r="H66" i="33"/>
  <c r="H58" i="33"/>
  <c r="H50" i="33"/>
  <c r="H42" i="33"/>
  <c r="H34" i="33"/>
  <c r="H26" i="33"/>
  <c r="H64" i="33"/>
  <c r="H56" i="33"/>
  <c r="H48" i="33"/>
  <c r="H40" i="33"/>
  <c r="H32" i="33"/>
  <c r="H24" i="33"/>
  <c r="H20" i="33"/>
  <c r="H18" i="33"/>
  <c r="H16" i="33"/>
  <c r="H14" i="33"/>
  <c r="H12" i="33"/>
  <c r="H10" i="33"/>
  <c r="G2" i="33" s="1"/>
  <c r="H62" i="33"/>
  <c r="H54" i="33"/>
  <c r="H46" i="33"/>
  <c r="H38" i="33"/>
  <c r="H30" i="33"/>
  <c r="H22" i="33"/>
  <c r="E5" i="33"/>
  <c r="E4" i="33"/>
  <c r="E3" i="33"/>
  <c r="B1" i="29"/>
  <c r="B2" i="30"/>
  <c r="C2" i="29"/>
  <c r="K9" i="32"/>
  <c r="K8" i="33"/>
  <c r="K9" i="33" s="1"/>
  <c r="K3" i="33"/>
  <c r="L3" i="33" s="1"/>
  <c r="L3" i="32"/>
  <c r="K4" i="33"/>
  <c r="L4" i="33" s="1"/>
  <c r="L4" i="32"/>
  <c r="K6" i="31"/>
  <c r="B4" i="31" s="1"/>
  <c r="K1" i="32"/>
  <c r="L1" i="31"/>
  <c r="L6" i="31" s="1"/>
  <c r="C4" i="30"/>
  <c r="G3" i="33" l="1"/>
  <c r="G1" i="33" s="1"/>
  <c r="C1" i="29"/>
  <c r="C4" i="31"/>
  <c r="B4" i="32"/>
  <c r="K6" i="32"/>
  <c r="K1" i="33"/>
  <c r="L1" i="32"/>
  <c r="L6" i="32" s="1"/>
  <c r="B3" i="31"/>
  <c r="C3" i="30"/>
  <c r="C2" i="30"/>
  <c r="B2" i="31"/>
  <c r="B1" i="30"/>
  <c r="C1" i="30" l="1"/>
  <c r="K6" i="33"/>
  <c r="L1" i="33"/>
  <c r="L6" i="33" s="1"/>
  <c r="C3" i="31"/>
  <c r="B3" i="32"/>
  <c r="B4" i="33"/>
  <c r="C4" i="33" s="1"/>
  <c r="C4" i="32"/>
  <c r="C2" i="31"/>
  <c r="C1" i="31" s="1"/>
  <c r="B2" i="32"/>
  <c r="B1" i="31"/>
  <c r="B3" i="33" l="1"/>
  <c r="C3" i="33" s="1"/>
  <c r="C3" i="32"/>
  <c r="B2" i="33"/>
  <c r="B1" i="32"/>
  <c r="C2" i="32"/>
  <c r="C1" i="32" s="1"/>
  <c r="C2" i="33" l="1"/>
  <c r="C1" i="33" s="1"/>
  <c r="B1" i="33"/>
</calcChain>
</file>

<file path=xl/sharedStrings.xml><?xml version="1.0" encoding="utf-8"?>
<sst xmlns="http://schemas.openxmlformats.org/spreadsheetml/2006/main" count="24612" uniqueCount="11655">
  <si>
    <t>Hãng</t>
  </si>
  <si>
    <t>Số mã sp</t>
  </si>
  <si>
    <t>Mã SP</t>
  </si>
  <si>
    <t>Tên SP</t>
  </si>
  <si>
    <t>Tên phụ</t>
  </si>
  <si>
    <t>Loại SP</t>
  </si>
  <si>
    <t>Giá lẻ</t>
  </si>
  <si>
    <t>SONY</t>
  </si>
  <si>
    <t>Bình nước cao cấp</t>
  </si>
  <si>
    <t>PRD65085</t>
  </si>
  <si>
    <t>Bình nước cao cấp (KMKTT)</t>
  </si>
  <si>
    <t>Khuyến mãi</t>
  </si>
  <si>
    <t>MDR-XB70BTBZE</t>
  </si>
  <si>
    <t>PRD55032</t>
  </si>
  <si>
    <t>Bluetooth earphone Sony MDR-XB70BTBZE</t>
  </si>
  <si>
    <t>Tai nghe Sony MDR-XB70BTBZE</t>
  </si>
  <si>
    <t>Bluetooth Headset</t>
  </si>
  <si>
    <t>MDR-XB70BTLZE</t>
  </si>
  <si>
    <t>PRD55033</t>
  </si>
  <si>
    <t>Bluetooth earphone Sony MDR-XB70BTLZE</t>
  </si>
  <si>
    <t>Tai nghe Sony MDR-XB70BTLZE</t>
  </si>
  <si>
    <t>MDR-XB70BTRZE</t>
  </si>
  <si>
    <t>PRD55060</t>
  </si>
  <si>
    <t>Bluetooth earphone Sony MDR-XB70BTRZE</t>
  </si>
  <si>
    <t>Tai nghe Sony MDR-XB70BTRZE</t>
  </si>
  <si>
    <t>MDR-XB50BSBZE</t>
  </si>
  <si>
    <t>PRD55030</t>
  </si>
  <si>
    <t>Bluetooth sport MDR-XB50BSBZE</t>
  </si>
  <si>
    <t>Tai nghe Sony MDR-XB50BSBZE</t>
  </si>
  <si>
    <t>MDR-XB50BSLZE</t>
  </si>
  <si>
    <t>PRD55031</t>
  </si>
  <si>
    <t>Bluetooth sport MDR-XB50BSLZE</t>
  </si>
  <si>
    <t>Tai nghe Sony MDR-XB50BSLZE</t>
  </si>
  <si>
    <t>MDR-XB50BSRZE</t>
  </si>
  <si>
    <t>PRD55034</t>
  </si>
  <si>
    <t>Bluetooth sport MDR-XB50BSRZE</t>
  </si>
  <si>
    <t>Tai nghe Sony MDR-XB50BSRZE</t>
  </si>
  <si>
    <t>MDR-XB80BSBZE</t>
  </si>
  <si>
    <t>PRD55035</t>
  </si>
  <si>
    <t>Bluetooth sport MDR-XB80BSBZE</t>
  </si>
  <si>
    <t>Tai nghe Sony MDR-XB80BSBZE</t>
  </si>
  <si>
    <t>MDR-XB80BSLZE</t>
  </si>
  <si>
    <t>PRD55036</t>
  </si>
  <si>
    <t>Bluetooth sport MDR-XB80BSLZE</t>
  </si>
  <si>
    <t>Tai nghe Sony MDR-XB80BSLZE</t>
  </si>
  <si>
    <t>MDR-XB80BSRZE</t>
  </si>
  <si>
    <t>PRD55037</t>
  </si>
  <si>
    <t>Bluetooth sport MDR-XB80BSRZE</t>
  </si>
  <si>
    <t>Tai nghe Sony MDR-XB80BSRZE</t>
  </si>
  <si>
    <t>PCAS02035</t>
  </si>
  <si>
    <t>PRD58830</t>
  </si>
  <si>
    <t>Call of Duty:Infinite Warfare (đĩa game)</t>
  </si>
  <si>
    <t>Đĩa game Call of Duty:Infinite Warfare</t>
  </si>
  <si>
    <t>Playstation</t>
  </si>
  <si>
    <t xml:space="preserve">Ngày </t>
  </si>
  <si>
    <t>TH</t>
  </si>
  <si>
    <t xml:space="preserve">MDR-S40/BQ  E </t>
  </si>
  <si>
    <t>PRD36719</t>
  </si>
  <si>
    <t>Compact headphones MDR-S40/BQ  E (Black)</t>
  </si>
  <si>
    <t>Tai nghe Sony MDR-S40/BQ  E</t>
  </si>
  <si>
    <t>Headphone</t>
  </si>
  <si>
    <t>MDR-S40/WQ  E</t>
  </si>
  <si>
    <t>PRD36720</t>
  </si>
  <si>
    <t>Compact headphones MDR-S40/WQ  E (White)</t>
  </si>
  <si>
    <t>Tai nghe Sony MDR-S40/WQ  E</t>
  </si>
  <si>
    <t>ICD-PX440//CE</t>
  </si>
  <si>
    <t xml:space="preserve">nv ban </t>
  </si>
  <si>
    <t>ma stan</t>
  </si>
  <si>
    <t xml:space="preserve">Tên san pham </t>
  </si>
  <si>
    <t xml:space="preserve">giá lẻ </t>
  </si>
  <si>
    <t>ma vin</t>
  </si>
  <si>
    <t>stan</t>
  </si>
  <si>
    <t>of</t>
  </si>
  <si>
    <t>ngày nghỉ trong tuần</t>
  </si>
  <si>
    <t>PRD50462</t>
  </si>
  <si>
    <t>Digital Voice Recorder ICD-PX440//CE</t>
  </si>
  <si>
    <t>Máy ghi âm KTS SONY ICD-PX440//CE</t>
  </si>
  <si>
    <t>Recorder</t>
  </si>
  <si>
    <t>ICD-TX50//C E</t>
  </si>
  <si>
    <t>PRD50469</t>
  </si>
  <si>
    <t>Digital Voice Recorder ICD-TX50//C E</t>
  </si>
  <si>
    <t>Máy ghi âm KTS SONY ICD-TX50//C E</t>
  </si>
  <si>
    <t>ICD-TX650/BCE</t>
  </si>
  <si>
    <t>PRD50461</t>
  </si>
  <si>
    <t>Digital Voice Recorder ICD-TX650/BCE</t>
  </si>
  <si>
    <t>Máy ghi âm KTS SONY ICD-TX650/BCE</t>
  </si>
  <si>
    <t>Sony</t>
  </si>
  <si>
    <t>ICD-UX543FBCE</t>
  </si>
  <si>
    <t>PRD50465</t>
  </si>
  <si>
    <t>Digital Voice Recorder ICD-UX543FBCE</t>
  </si>
  <si>
    <t>Máy ghi âm KTS SONY ICD-UX543FBCE</t>
  </si>
  <si>
    <t>ICD-UX543FPCE</t>
  </si>
  <si>
    <t>PRD50466</t>
  </si>
  <si>
    <t>Digital Voice Recorder ICD-UX543FPCE</t>
  </si>
  <si>
    <t>Máy ghi âm KTS SONY ICD-UX543FPCE</t>
  </si>
  <si>
    <t>ICD-UX543FSCE</t>
  </si>
  <si>
    <t>PRD50467</t>
  </si>
  <si>
    <t>Digital Voice Recorder ICD-UX543FSCE</t>
  </si>
  <si>
    <t>Máy ghi âm KTS SONY ICD-UX543FSCE</t>
  </si>
  <si>
    <t>ICD-UX543FTCE</t>
  </si>
  <si>
    <t>PRD50468</t>
  </si>
  <si>
    <t>Digital Voice Recorder ICD-UX543FTCE</t>
  </si>
  <si>
    <t>Máy ghi âm KTS SONY ICD-UX543FTCE</t>
  </si>
  <si>
    <t>ICD-UX560FBCE</t>
  </si>
  <si>
    <t>PRD50463</t>
  </si>
  <si>
    <t>Digital Voice Recorder ICD-UX560FBCE</t>
  </si>
  <si>
    <t>Máy ghi âm KTS SONY ICD-UX560FBCE</t>
  </si>
  <si>
    <t>ICD-UX560FSCE</t>
  </si>
  <si>
    <t>PRD50464</t>
  </si>
  <si>
    <t>Digital Voice Recorder ICD-UX560FSCE</t>
  </si>
  <si>
    <t>Máy ghi âm KTS SONY ICD-UX560FSCE</t>
  </si>
  <si>
    <t>XBA-Z5      E</t>
  </si>
  <si>
    <t>PRD41813</t>
  </si>
  <si>
    <t>Earphone XBA-Z5      E</t>
  </si>
  <si>
    <t>Tai nghe Sony XBA-Z5      E</t>
  </si>
  <si>
    <t>Earphone</t>
  </si>
  <si>
    <t>MDR-E9LP/BC E</t>
  </si>
  <si>
    <t>PRD21829</t>
  </si>
  <si>
    <t>Entry earphones MDR-E9LP/BC E (Black)</t>
  </si>
  <si>
    <t>Tai nghe Sony MDR-E9LP/BC E</t>
  </si>
  <si>
    <t>MDR-E9LP/PC E</t>
  </si>
  <si>
    <t>PRD21831</t>
  </si>
  <si>
    <t>Entry earphones MDR-E9LP/PC E (Pink)</t>
  </si>
  <si>
    <t>Tai nghe Sony MDR-E9LP/PC E</t>
  </si>
  <si>
    <t>nghiviec</t>
  </si>
  <si>
    <t>MDR-XB250/BQE</t>
  </si>
  <si>
    <t>PRD21778</t>
  </si>
  <si>
    <t>Entry Extra Bass MDR-XB250/BQE</t>
  </si>
  <si>
    <t>Tai nghe Sony MDR-XB250/BQE</t>
  </si>
  <si>
    <t>XBA-A1AP/Q  E</t>
  </si>
  <si>
    <t>PRD21801</t>
  </si>
  <si>
    <t>Entry XBA series XBA-A1AP/Q  E</t>
  </si>
  <si>
    <t>Tai nghe Sony XBA-A1AP/QE</t>
  </si>
  <si>
    <t>XBA-C10/RQ  E</t>
  </si>
  <si>
    <t>PRD36723</t>
  </si>
  <si>
    <t>Entry XBA series XBA-C10/RQ  E (Red)</t>
  </si>
  <si>
    <t>Tai nghe Sony XBA-C10/RQ  E</t>
  </si>
  <si>
    <t>Vi</t>
  </si>
  <si>
    <t>MDR-ZX110/BCE</t>
  </si>
  <si>
    <t>PRD21796</t>
  </si>
  <si>
    <t>Entry ZX series MDR-ZX110/BCE (Black) - EOL</t>
  </si>
  <si>
    <t>Tai nghe MDR-ZX110/BCE</t>
  </si>
  <si>
    <t>Tai nghe</t>
  </si>
  <si>
    <t>MDR-ZX110/WCE</t>
  </si>
  <si>
    <t>PRD21797</t>
  </si>
  <si>
    <t>Entry ZX series MDR-ZX110/WCE (White) - EOL</t>
  </si>
  <si>
    <t>Tai nghe MDR-ZX110/WCE</t>
  </si>
  <si>
    <t>MDR-ZX110NC/ME</t>
  </si>
  <si>
    <t>PRD36724</t>
  </si>
  <si>
    <t>Entry ZX series MDR-ZX110NC/ME</t>
  </si>
  <si>
    <t>Tai nghe Sony MDR-ZX110NC/ME</t>
  </si>
  <si>
    <t>MDREX110APBQE</t>
  </si>
  <si>
    <t>PRD36725</t>
  </si>
  <si>
    <t>EX series - smartphones compatible MDREX110APBQE</t>
  </si>
  <si>
    <t>Tai nghe Sony MDREX110APBQE</t>
  </si>
  <si>
    <t>MDREX110APLIE</t>
  </si>
  <si>
    <t>PRD21821</t>
  </si>
  <si>
    <t>EX series - smartphones compatible MDREX110APLIE</t>
  </si>
  <si>
    <t>Tai nghe Sony MDREX110APLIE</t>
  </si>
  <si>
    <t>MDREX110APPIE</t>
  </si>
  <si>
    <t>PRD21820</t>
  </si>
  <si>
    <t>EX series - smartphones compatible MDREX110APPIE</t>
  </si>
  <si>
    <t>Tai nghe Sony MDREX110APPIE</t>
  </si>
  <si>
    <t>MDREX110APPQE</t>
  </si>
  <si>
    <t>PRD21823</t>
  </si>
  <si>
    <t>EX series - smartphones compatible MDREX110APPQE</t>
  </si>
  <si>
    <t>Tai nghe Sony MDREX110APPQE</t>
  </si>
  <si>
    <t>MDREX110APWQE</t>
  </si>
  <si>
    <t>Elecom</t>
  </si>
  <si>
    <t>PRD21822</t>
  </si>
  <si>
    <t>EX series - smartphones compatible MDREX110APWQE</t>
  </si>
  <si>
    <t>Tai nghe Sony MDREX110APWQE</t>
  </si>
  <si>
    <t>MDREX150APBQE</t>
  </si>
  <si>
    <t>PRD31043</t>
  </si>
  <si>
    <t>EX series - smartphones compatible MDREX150APBQE</t>
  </si>
  <si>
    <t>Tai nghe Sony MDREX150APBQE</t>
  </si>
  <si>
    <t>MDREX150APLQE</t>
  </si>
  <si>
    <t>PRD31044</t>
  </si>
  <si>
    <t>EX series - smartphones compatible MDREX150APLQE</t>
  </si>
  <si>
    <t>Tai nghe Sony MDREX150APLQE</t>
  </si>
  <si>
    <t>MDREX150APRQE</t>
  </si>
  <si>
    <t>PRD31045</t>
  </si>
  <si>
    <t>EX series - smartphones compatible MDREX150APRQE</t>
  </si>
  <si>
    <t>Tai nghe Sony MDREX150APRQE</t>
  </si>
  <si>
    <t>MDREX150APWQE</t>
  </si>
  <si>
    <t>PRD31046</t>
  </si>
  <si>
    <t>EX series - smartphones compatible MDREX150APWQE</t>
  </si>
  <si>
    <t>Tai nghe Sony MDREX150APWQE</t>
  </si>
  <si>
    <t>MDREX15AP/BCE</t>
  </si>
  <si>
    <t>PRD21814</t>
  </si>
  <si>
    <t>EX series - smartphones compatible MDREX15AP/BCE</t>
  </si>
  <si>
    <t>Tai nghe Sony MDREX15AP/BCE</t>
  </si>
  <si>
    <t>khac</t>
  </si>
  <si>
    <t>đã nghỉ việc</t>
  </si>
  <si>
    <t>MDREX15AP/WCE</t>
  </si>
  <si>
    <t>PRD21815</t>
  </si>
  <si>
    <t>EX series - smartphones compatible MDREX15AP/WCE</t>
  </si>
  <si>
    <t>Tai nghe Sony MDREX15AP/WCE</t>
  </si>
  <si>
    <t>MDREX750APBME</t>
  </si>
  <si>
    <t>PRD32969</t>
  </si>
  <si>
    <t>EX series - smartphones compatible MDREX750APBME</t>
  </si>
  <si>
    <t>Tai nghe Sony MDREX750APBME</t>
  </si>
  <si>
    <t>MDREX750APLME</t>
  </si>
  <si>
    <t>PRD36726</t>
  </si>
  <si>
    <t>EX series - smartphones compatible MDREX750APLME</t>
  </si>
  <si>
    <t>Tai nghe Sony MDREX750APLME</t>
  </si>
  <si>
    <t>MDREX750APPME</t>
  </si>
  <si>
    <t>PRD36727</t>
  </si>
  <si>
    <t>EX series - smartphones compatible MDREX750APPME</t>
  </si>
  <si>
    <t>Tai nghe Sony MDREX750APPME</t>
  </si>
  <si>
    <t>MDREX750APRME</t>
  </si>
  <si>
    <t>PRD36728</t>
  </si>
  <si>
    <t>EX series - smartphones compatible MDREX750APRME</t>
  </si>
  <si>
    <t>Tai nghe Sony MDREX750APRME</t>
  </si>
  <si>
    <t>MDREX750APYME</t>
  </si>
  <si>
    <t>PRD32970</t>
  </si>
  <si>
    <t>EX series - smartphones compatible MDREX750APYME</t>
  </si>
  <si>
    <t>Tai nghe Sony MDREX750APYME</t>
  </si>
  <si>
    <t>MDREX750BTBME</t>
  </si>
  <si>
    <t>PRD41769</t>
  </si>
  <si>
    <t>EX series - smartphones compatible MDREX750BTBME</t>
  </si>
  <si>
    <t>Tai nghe Sony MDREX750BTBME</t>
  </si>
  <si>
    <t>MDREX750BTLME</t>
  </si>
  <si>
    <t>PRD41773</t>
  </si>
  <si>
    <t>EX series - smartphones compatible MDREX750BTLME</t>
  </si>
  <si>
    <t>Tai nghe Sony MDREX750BTLME</t>
  </si>
  <si>
    <t>MDREX750BTPME</t>
  </si>
  <si>
    <t>PRD41771</t>
  </si>
  <si>
    <t>EX series - smartphones compatible MDREX750BTPME</t>
  </si>
  <si>
    <t>nghik</t>
  </si>
  <si>
    <t>Tai nghe Sony MDREX750BTPME</t>
  </si>
  <si>
    <t>ốm viec cá nhân ( ko phép )</t>
  </si>
  <si>
    <t>MDREX750BTRME</t>
  </si>
  <si>
    <t>PRD41772</t>
  </si>
  <si>
    <t>EX series - smartphones compatible MDREX750BTRME</t>
  </si>
  <si>
    <t>Tai nghe Sony MDREX750BTRME</t>
  </si>
  <si>
    <t>nghip</t>
  </si>
  <si>
    <t>ốm viec cá nhân ( có xin phép)</t>
  </si>
  <si>
    <t>MDREX750BTYME</t>
  </si>
  <si>
    <t>kobaocao</t>
  </si>
  <si>
    <t>PRD41770</t>
  </si>
  <si>
    <t xml:space="preserve">ko báo cáo bán hàng trên web </t>
  </si>
  <si>
    <t>EX series - smartphones compatible MDREX750BTYME</t>
  </si>
  <si>
    <t>Tai nghe Sony MDREX750BTYME</t>
  </si>
  <si>
    <t>ko</t>
  </si>
  <si>
    <t>ko bán được trong ngày</t>
  </si>
  <si>
    <t>MDR-XB450BVCE</t>
  </si>
  <si>
    <t>PRD21773</t>
  </si>
  <si>
    <t>Extra Bass + Vibrant MDR-XB450BVCE</t>
  </si>
  <si>
    <t>Tai nghe Sony MDR-XB450BVCE</t>
  </si>
  <si>
    <t>MDRXB50AP/BQE</t>
  </si>
  <si>
    <t>hoctranning</t>
  </si>
  <si>
    <t>PRD21810</t>
  </si>
  <si>
    <t>đi hoctranning sony</t>
  </si>
  <si>
    <t>Extra Bass - smartphones compatible MDRXB50AP/BQE</t>
  </si>
  <si>
    <t>Tai nghe Sony MDRXB50AP/BQE</t>
  </si>
  <si>
    <t>hoc</t>
  </si>
  <si>
    <t>MDRXB50AP/LQE</t>
  </si>
  <si>
    <t>PRD21812</t>
  </si>
  <si>
    <t>Extra Bass - smartphones compatible MDRXB50AP/LQE</t>
  </si>
  <si>
    <t>Tai nghe Sony MDRXB50AP/LQE</t>
  </si>
  <si>
    <t>KM-SN-OCT17-01</t>
  </si>
  <si>
    <t>KM Túi đeo chéo Sony</t>
  </si>
  <si>
    <t>MDRXB50AP/WQE</t>
  </si>
  <si>
    <t>PRD21811</t>
  </si>
  <si>
    <t>Extra Bass - smartphones compatible MDRXB50AP/WQE</t>
  </si>
  <si>
    <t>Tai nghe Sony MDRXB50AP/WQE</t>
  </si>
  <si>
    <t>PK Sony Bình nước cao cấp</t>
  </si>
  <si>
    <t>MDRXB50AP/YQE</t>
  </si>
  <si>
    <t>PRD21813</t>
  </si>
  <si>
    <t>Extra Bass - smartphones compatible MDRXB50AP/YQE</t>
  </si>
  <si>
    <t>Tai nghe Sony MDRXB50AP/YQE</t>
  </si>
  <si>
    <t>KM-SN-JUN18-04</t>
  </si>
  <si>
    <t>MDRXB70AP/NQE</t>
  </si>
  <si>
    <t>KM Túi đeo ExtraBass (KMKTT) Sony</t>
  </si>
  <si>
    <t>PRD36729</t>
  </si>
  <si>
    <t>Extra Bass - smartphones compatible MDRXB70AP/NQE</t>
  </si>
  <si>
    <t>Tai nghe Sony MDRXB70AP/NQE</t>
  </si>
  <si>
    <t>MDRXB450APBQE</t>
  </si>
  <si>
    <t>PRD21770</t>
  </si>
  <si>
    <t>Maxell</t>
  </si>
  <si>
    <t>Extra Bass MDRXB450APBQE (Black)</t>
  </si>
  <si>
    <t>LR03GD2B</t>
  </si>
  <si>
    <t>Tai nghe Sony MDRXB450APBQE</t>
  </si>
  <si>
    <t>Pin Maxell LR03</t>
  </si>
  <si>
    <t>MDRXB450APLQE</t>
  </si>
  <si>
    <t>PRD21771</t>
  </si>
  <si>
    <t>Extra Bass MDRXB450APLQE (Blue)</t>
  </si>
  <si>
    <t>Tai nghe Sony MDRXB450APLQE</t>
  </si>
  <si>
    <t>LR6GD2B</t>
  </si>
  <si>
    <t>Pin tiểu Maxell LR6-2B</t>
  </si>
  <si>
    <t>MDRXB450APRQE</t>
  </si>
  <si>
    <t>PRD21772</t>
  </si>
  <si>
    <t>Extra Bass MDRXB450APRQE (Red)</t>
  </si>
  <si>
    <t>Tai nghe Sony MDRXB450APRQE</t>
  </si>
  <si>
    <t>ELECOM</t>
  </si>
  <si>
    <t>LD-GPT/BK10-G</t>
  </si>
  <si>
    <t>Cáp LAN ELECOM LD-GPT/BK10-G</t>
  </si>
  <si>
    <t>MDRXB550APBCE</t>
  </si>
  <si>
    <t>PRD58669</t>
  </si>
  <si>
    <t>Extra Bass MDRXB550APBCE</t>
  </si>
  <si>
    <t>Tai nghe Sony MDRXB550APBCE</t>
  </si>
  <si>
    <t>LD-GPT/BK05-G</t>
  </si>
  <si>
    <t>Cáp LAN ELECOM LD-GPT/BK05-G</t>
  </si>
  <si>
    <t>MDRXB550APGCE</t>
  </si>
  <si>
    <t>PRD58670</t>
  </si>
  <si>
    <t>Extra Bass MDRXB550APGCE</t>
  </si>
  <si>
    <t>Tai nghe Sony MDRXB550APGCE</t>
  </si>
  <si>
    <t>BMA-PDA</t>
  </si>
  <si>
    <t>Túi đựng phụ kiện Elecom BMA-PDA</t>
  </si>
  <si>
    <t>MDRXB550APLCE</t>
  </si>
  <si>
    <t>PRD58671</t>
  </si>
  <si>
    <t>Extra Bass MDRXB550APLCE</t>
  </si>
  <si>
    <t>Tai nghe Sony MDRXB550APLCE</t>
  </si>
  <si>
    <t>MDRXB550APRCE</t>
  </si>
  <si>
    <t>ANITECH</t>
  </si>
  <si>
    <t>PRD58672</t>
  </si>
  <si>
    <t>A101</t>
  </si>
  <si>
    <t>Extra Bass MDRXB550APRCE</t>
  </si>
  <si>
    <t>PK Chuột có dây Anitech A101</t>
  </si>
  <si>
    <t>Tai nghe Sony MDRXB550APRCE</t>
  </si>
  <si>
    <t>MDRXB550APWCE</t>
  </si>
  <si>
    <t>PRD58679</t>
  </si>
  <si>
    <t>Extra Bass MDRXB550APWCE</t>
  </si>
  <si>
    <t>LOGITECH</t>
  </si>
  <si>
    <t>Tai nghe Sony MDRXB550APWCE</t>
  </si>
  <si>
    <t>910-001439</t>
  </si>
  <si>
    <t>Chuột quang có dây Logitech B100</t>
  </si>
  <si>
    <t>PCAS00041</t>
  </si>
  <si>
    <t>PRD63070</t>
  </si>
  <si>
    <t>Game disk DISGAEA 5: ALLIANCE OF VENGEANCE (Đĩa game)</t>
  </si>
  <si>
    <t>Đĩa game DISGAEA 5: ALLIANCE OF VENGEANCE</t>
  </si>
  <si>
    <t>Game disk</t>
  </si>
  <si>
    <t>MPA-AMBC2U02WH</t>
  </si>
  <si>
    <t>Cáp microUSB ELECOM MPA-AMBC2U02WH</t>
  </si>
  <si>
    <t>PCAS02022E</t>
  </si>
  <si>
    <t>PRD63072</t>
  </si>
  <si>
    <t>Game disk Uncharted 4 (Đĩa game)</t>
  </si>
  <si>
    <t>Đĩa game Uncharted 4</t>
  </si>
  <si>
    <t>ghi chú : hết hàng + sp thứ ……</t>
  </si>
  <si>
    <t>MPA-AMBC2U02BK</t>
  </si>
  <si>
    <t>Cáp microUSB ELECOM MPA-AMBC2U02BK</t>
  </si>
  <si>
    <t>PCAS00070</t>
  </si>
  <si>
    <t>PRD63071</t>
  </si>
  <si>
    <t>Game disk WORLD OF FINAL FANTASY (Đĩa game)</t>
  </si>
  <si>
    <t>Đĩa game WORLD OF FINAL FANTASY</t>
  </si>
  <si>
    <t>LD-GPT/BK15-G</t>
  </si>
  <si>
    <t>Cáp LAN ELECOM LD-GPT/BK15-G</t>
  </si>
  <si>
    <t>MDR-1ABT/BM E</t>
  </si>
  <si>
    <t>PRD28125</t>
  </si>
  <si>
    <t>Headphone MDR-1ABT/BM E</t>
  </si>
  <si>
    <t>Tai nghe Sony MDR-1ABT/BM E</t>
  </si>
  <si>
    <t>MDR-1ADAC/BME</t>
  </si>
  <si>
    <t>PRD36751</t>
  </si>
  <si>
    <t>Kashimura</t>
  </si>
  <si>
    <t>Headphone MDR-1ADAC/BME</t>
  </si>
  <si>
    <t>Target</t>
  </si>
  <si>
    <t>Tai nghe Sony MDR-1ADAC/BME</t>
  </si>
  <si>
    <t>KD-174</t>
  </si>
  <si>
    <t>Dây cuộn AUX KD-174</t>
  </si>
  <si>
    <t>AJ-466</t>
  </si>
  <si>
    <t>Cáp USB - microUSB 1.8A 1.2m Kashimura AJ-466</t>
  </si>
  <si>
    <t>MDR-Z7</t>
  </si>
  <si>
    <t>PRD41812</t>
  </si>
  <si>
    <t>Headphone MDR-Z7</t>
  </si>
  <si>
    <t>Tai nghe Sony MDR-Z7</t>
  </si>
  <si>
    <t>LL-7</t>
  </si>
  <si>
    <t>LED đèn pin cầm tay Kashimura LL-7</t>
  </si>
  <si>
    <t>MDRAS800APBQE</t>
  </si>
  <si>
    <t>PRD28106</t>
  </si>
  <si>
    <t>Headphone MDRAS800APBQE</t>
  </si>
  <si>
    <t>Tai nghe Sony MDRAS800APBQE</t>
  </si>
  <si>
    <t>AJ-465</t>
  </si>
  <si>
    <t>Cáp USB - microUSB 1.8A 50cm Kashimura AJ-465</t>
  </si>
  <si>
    <t>Chỉ tiêu cả tháng (Bao gồm VAT)</t>
  </si>
  <si>
    <t>MDRAS800APDQE</t>
  </si>
  <si>
    <t>PRD28107</t>
  </si>
  <si>
    <t>Headphone MDRAS800APDQE</t>
  </si>
  <si>
    <t>Tai nghe Sony MDRAS800APDQE</t>
  </si>
  <si>
    <t>KD-97</t>
  </si>
  <si>
    <t>MDRAS800APLQE</t>
  </si>
  <si>
    <t>Cáp AV Kashimura KD-97</t>
  </si>
  <si>
    <t>PRD36752</t>
  </si>
  <si>
    <t>Headphone MDRAS800APLQE</t>
  </si>
  <si>
    <t>Tai nghe Sony MDRAS800APLQE</t>
  </si>
  <si>
    <t>MA NCC</t>
  </si>
  <si>
    <t>MPA-AMBCL12PU</t>
  </si>
  <si>
    <t>Cáp điện thoại Elecom MPA-AMBCL12PU</t>
  </si>
  <si>
    <t>MDRZX770BNBME</t>
  </si>
  <si>
    <t>PRD36750</t>
  </si>
  <si>
    <t>Headphone MDRZX770BNBME</t>
  </si>
  <si>
    <t>Tai nghe Sony MDRZX770BNBME</t>
  </si>
  <si>
    <t>MPA-AMBCL12PN</t>
  </si>
  <si>
    <t>Cáp điện thoại Elecom MPA-AMBCL12PN</t>
  </si>
  <si>
    <t>MDR-1000X/BME</t>
  </si>
  <si>
    <t>PRD55038</t>
  </si>
  <si>
    <t>Headphone Sony MDR-1000X/BME</t>
  </si>
  <si>
    <t>Tai nghe Sony MDR-1000X/BME</t>
  </si>
  <si>
    <t xml:space="preserve">MA STAN </t>
  </si>
  <si>
    <t>Tên sản phẩm</t>
  </si>
  <si>
    <t>SL</t>
  </si>
  <si>
    <t>Giá bán</t>
  </si>
  <si>
    <t>Thành tiền</t>
  </si>
  <si>
    <t>MDR-1000X/CME</t>
  </si>
  <si>
    <t>PRD58841</t>
  </si>
  <si>
    <t>Headphone Sony MDR-1000X/CME</t>
  </si>
  <si>
    <t>Tai nghe Sony MDR-1000X/CME</t>
  </si>
  <si>
    <t>MPA-AMBCL12GN</t>
  </si>
  <si>
    <t>Cáp điện thoại Elecom MPA-AMBCL12GN</t>
  </si>
  <si>
    <t>MDR-100AAPBCE</t>
  </si>
  <si>
    <t>PRD36612</t>
  </si>
  <si>
    <t>Headphone Sony MDR-100AAPBCE</t>
  </si>
  <si>
    <t>Tai nghe Sony MDR-100AAPBCE</t>
  </si>
  <si>
    <t xml:space="preserve">ghi chú </t>
  </si>
  <si>
    <t>Actual</t>
  </si>
  <si>
    <t>MPA-AMBCL12BK</t>
  </si>
  <si>
    <t>Cáp điện thoại Elecom MPA-AMBCL12BK</t>
  </si>
  <si>
    <t>MDR-100AAPLCE</t>
  </si>
  <si>
    <t>PRD36613</t>
  </si>
  <si>
    <t>Headphone Sony MDR-100AAPLCE</t>
  </si>
  <si>
    <t>Tai nghe Sony MDR-100AAPLCE</t>
  </si>
  <si>
    <t>EHP-IN100AWH-G</t>
  </si>
  <si>
    <t>ai nghe ELECOME HP-IN100AWH-G</t>
  </si>
  <si>
    <t>MDR-100AAPPCE</t>
  </si>
  <si>
    <t>PRD36730</t>
  </si>
  <si>
    <t>Headphone Sony MDR-100AAPPCE</t>
  </si>
  <si>
    <t>Tai nghe Sony MDR-100AAPPCE</t>
  </si>
  <si>
    <t>EHP-IN100ABK-G</t>
  </si>
  <si>
    <t>ai nghe ELECOME HP-IN100ABK-G</t>
  </si>
  <si>
    <t>MDR-100AAPRCE</t>
  </si>
  <si>
    <t>PRD36731</t>
  </si>
  <si>
    <t>Headphone Sony MDR-100AAPRCE</t>
  </si>
  <si>
    <t>Tai nghe Sony MDR-100AAPRCE</t>
  </si>
  <si>
    <t>MDR-100AAPYCE</t>
  </si>
  <si>
    <t>DH-MWRN05</t>
  </si>
  <si>
    <t>PRD36732</t>
  </si>
  <si>
    <t>Cáp AV ELECOM DH-MWRN05</t>
  </si>
  <si>
    <t>Headphone Sony MDR-100AAPYCE</t>
  </si>
  <si>
    <t>Tai nghe Sony MDR-100AAPYCE</t>
  </si>
  <si>
    <t>Doanh số cộng dồn đến hiện tại</t>
  </si>
  <si>
    <t>MDR-100ABNBME</t>
  </si>
  <si>
    <t>PRD41807</t>
  </si>
  <si>
    <t>Headphone Sony MDR-100ABNBME</t>
  </si>
  <si>
    <t>Tai nghe Sony MDR-100ABNBME</t>
  </si>
  <si>
    <t>DH-MPJN15</t>
  </si>
  <si>
    <t> Cáp AV ELECOM DH-MPJN15</t>
  </si>
  <si>
    <t>Total thành tiền</t>
  </si>
  <si>
    <t>MDR-100ABNLME</t>
  </si>
  <si>
    <t>PRD41808</t>
  </si>
  <si>
    <t>Headphone Sony MDR-100ABNLME</t>
  </si>
  <si>
    <t>Tai nghe Sony MDR-100ABNLME</t>
  </si>
  <si>
    <t>DH-MMRN05</t>
  </si>
  <si>
    <t>Cáp AV ELECOM DH-MMRN05</t>
  </si>
  <si>
    <t>MDR-100ABNPME</t>
  </si>
  <si>
    <t>PRD41809</t>
  </si>
  <si>
    <t>Headphone Sony MDR-100ABNPME</t>
  </si>
  <si>
    <t>Tai nghe Sony MDR-100ABNPME</t>
  </si>
  <si>
    <t>DH-MMIP05WH</t>
  </si>
  <si>
    <t>Cáp AV ELECOM DH-MMIP05WH</t>
  </si>
  <si>
    <t>MDR-100ABNRME</t>
  </si>
  <si>
    <t>PRD41810</t>
  </si>
  <si>
    <t>Headphone Sony MDR-100ABNRME</t>
  </si>
  <si>
    <t>Tai nghe Sony MDR-100ABNRME</t>
  </si>
  <si>
    <t>DH-MMCN05</t>
  </si>
  <si>
    <t>Cáp AV ELECOM DH-MMCN05</t>
  </si>
  <si>
    <t>MDR-100ABNYME</t>
  </si>
  <si>
    <t>PRD41811</t>
  </si>
  <si>
    <t>Headphone Sony MDR-100ABNYME</t>
  </si>
  <si>
    <t>Tai nghe Sony MDR-100ABNYME</t>
  </si>
  <si>
    <t>MPA-AMB2U08BK</t>
  </si>
  <si>
    <t>PK Dây cáp microUSB ELECOM MPA-AMB2U08BK</t>
  </si>
  <si>
    <t>MDRXB650BTBZE</t>
  </si>
  <si>
    <t>PRD41987</t>
  </si>
  <si>
    <t>Headphone Sony MDRXB650BTBZE</t>
  </si>
  <si>
    <t>Tai nghe Sony MDRXB650BTBZE</t>
  </si>
  <si>
    <t>MPA-AMB2U08WH</t>
  </si>
  <si>
    <t>PK Dây cáp microUSB ELECOM MPA-AMB2U08WH</t>
  </si>
  <si>
    <t>MDRXB650BTLZE</t>
  </si>
  <si>
    <t>PRD50957</t>
  </si>
  <si>
    <t>Headphone Sony MDRXB650BTLZE</t>
  </si>
  <si>
    <t>Tai nghe Sony MDRXB650BTLZE</t>
  </si>
  <si>
    <t>LD-MCTGT/BK2-G</t>
  </si>
  <si>
    <t>Cáp LAN ELECOM LD-MCTGT/BK2-G</t>
  </si>
  <si>
    <t>MDRXB650BTRZE</t>
  </si>
  <si>
    <t>PRD50958</t>
  </si>
  <si>
    <t>Headphone Sony MDRXB650BTRZE</t>
  </si>
  <si>
    <t>Tai nghe Sony MDRXB650BTRZE</t>
  </si>
  <si>
    <t>MDRXB950B1BCE</t>
  </si>
  <si>
    <t>PRD58675</t>
  </si>
  <si>
    <t>Headphone Sony MDRXB950B1BCE</t>
  </si>
  <si>
    <t>CAC-10BK</t>
  </si>
  <si>
    <t>Tai nghe Sony MDRXB950B1BCE</t>
  </si>
  <si>
    <t>PK Cáp MH Dsub15 1.0m ELECOM CAC-10BK</t>
  </si>
  <si>
    <t>MDRXB950B1LCE</t>
  </si>
  <si>
    <t>PRD58676</t>
  </si>
  <si>
    <t>Headphone Sony MDRXB950B1LCE</t>
  </si>
  <si>
    <t>Tai nghe Sony MDRXB950B1LCE</t>
  </si>
  <si>
    <t>M-K5URBK/RS</t>
  </si>
  <si>
    <t>PK Chuột ELECOM M-K5URBK/RS</t>
  </si>
  <si>
    <t>MDRXB950B1RCE</t>
  </si>
  <si>
    <t>PRD58677</t>
  </si>
  <si>
    <t>Headphone Sony MDRXB950B1RCE</t>
  </si>
  <si>
    <t>Tai nghe Sony MDRXB950B1RCE</t>
  </si>
  <si>
    <t>% Target/Actual</t>
  </si>
  <si>
    <t>910-002932</t>
  </si>
  <si>
    <t>Chuột Logitech M105 trắng</t>
  </si>
  <si>
    <t>MDRXB950N1BME</t>
  </si>
  <si>
    <t>PRD58673</t>
  </si>
  <si>
    <t>Headphone Sony MDRXB950N1BME</t>
  </si>
  <si>
    <t>Tai nghe Sony MDRXB950N1BME</t>
  </si>
  <si>
    <t>MDRXB950N1GME</t>
  </si>
  <si>
    <t>PRD58674</t>
  </si>
  <si>
    <t>Headphone Sony MDRXB950N1GME</t>
  </si>
  <si>
    <t>Tai nghe Sony MDRXB950N1GME</t>
  </si>
  <si>
    <t>MOH-013GY</t>
  </si>
  <si>
    <t>PK Kê cổ tay dùng chuột ELECOM MOH-013GY</t>
  </si>
  <si>
    <t>XBA-A2/Q    E</t>
  </si>
  <si>
    <t>PRD21800</t>
  </si>
  <si>
    <t>Headphone XBA-A2/Q E</t>
  </si>
  <si>
    <t>Tai nghe Sony XBA-A2/Q E</t>
  </si>
  <si>
    <t>MOH-013BK</t>
  </si>
  <si>
    <t>PK Kê cổ tay dùng chuột ELECOM MOH-013BK</t>
  </si>
  <si>
    <t>XBA-A3/Q    E</t>
  </si>
  <si>
    <t>PRD21799</t>
  </si>
  <si>
    <t>Headphone XBA-A3/Q E</t>
  </si>
  <si>
    <t>Tai nghe Sony XBA-A3/Q E</t>
  </si>
  <si>
    <t>XBA-N1AP//Q E</t>
  </si>
  <si>
    <t>PRD58668</t>
  </si>
  <si>
    <t>DH-HD14EK15/P</t>
  </si>
  <si>
    <t>Headphone XBA-N1AP//Q E</t>
  </si>
  <si>
    <t>PK Cáp HDMI 4K2K ELECOM DH-HD14EK15/P</t>
  </si>
  <si>
    <t>Tai nghe Sony XBA-N1AP//Q E</t>
  </si>
  <si>
    <t>PHA-1A//M E</t>
  </si>
  <si>
    <t>PRD41815</t>
  </si>
  <si>
    <t>Headphones Amplifier PHA-1A//M E</t>
  </si>
  <si>
    <t>Bộ tinh chỉnh âm thanh Sony PHA-1A//M E</t>
  </si>
  <si>
    <t>CAC-20BK</t>
  </si>
  <si>
    <t>PHA</t>
  </si>
  <si>
    <t>Tỷ lệ % đạt được</t>
  </si>
  <si>
    <t>PK Cáp D-sub15 - Dsub15 ELECOM CAC-20BK</t>
  </si>
  <si>
    <t>PHA-3/C E</t>
  </si>
  <si>
    <t>PRD41814</t>
  </si>
  <si>
    <t>Headphones Amplifier PHA-3/C E</t>
  </si>
  <si>
    <t>Bộ tin chỉnh âm thanh Sony PHA-3/C E</t>
  </si>
  <si>
    <t>W214-RD</t>
  </si>
  <si>
    <t>PK Chuột không dây Anitech W214-RD</t>
  </si>
  <si>
    <t>MDR-1RBTMK2CE</t>
  </si>
  <si>
    <t>PRD36733</t>
  </si>
  <si>
    <t>Hi end Bluetooth MDR-1RBTMK2CE</t>
  </si>
  <si>
    <t>Tai nghe Sony MDR-1RBTMK2CE</t>
  </si>
  <si>
    <t>W214-GY</t>
  </si>
  <si>
    <t>PK Chuột không dây Anitech W214-GY</t>
  </si>
  <si>
    <t>MDRXB950BTBCE</t>
  </si>
  <si>
    <t>PRD21765</t>
  </si>
  <si>
    <t>Hi end Extra Bass + Bluetooth MDRXB950BTBCE (Black)</t>
  </si>
  <si>
    <t>Tai nghe bluetooth Sony MDR-XB950BTBCE</t>
  </si>
  <si>
    <t>W214-BL</t>
  </si>
  <si>
    <t>PK Chuột không dây Anitech W214-BL</t>
  </si>
  <si>
    <t>MDRXB950BTRCE</t>
  </si>
  <si>
    <t>PRD36734</t>
  </si>
  <si>
    <t>Hi end Extra Bass + Bluetooth MDRXB950BTRCE</t>
  </si>
  <si>
    <t>Tai nghe bluetooth Sony MDR-XB950BTRCE</t>
  </si>
  <si>
    <t>MDR-1A/BQ   E</t>
  </si>
  <si>
    <t>EHP-C3520PND-G</t>
  </si>
  <si>
    <t>PRD21756</t>
  </si>
  <si>
    <t>Tai nghe Elecom EHP-C3520PND-G</t>
  </si>
  <si>
    <t>Hi end MDR-1A/BQ   E (Black)</t>
  </si>
  <si>
    <t>Tai nghe Sony MDR-1A/BQ   E</t>
  </si>
  <si>
    <t>MDR-1RNCMK2ME</t>
  </si>
  <si>
    <t>PRD36735</t>
  </si>
  <si>
    <t>Hi end Noise Cancelling  MDR-1RNCMK2ME</t>
  </si>
  <si>
    <t>Tai nghe Sony MDR-1RNCMK2ME</t>
  </si>
  <si>
    <t>MPA-AMBC2U08WH</t>
  </si>
  <si>
    <t>Cáp microUSB ELECOM MPA-AMBC2U08WH</t>
  </si>
  <si>
    <t>MDR-Z7 E</t>
  </si>
  <si>
    <t>PRD39434</t>
  </si>
  <si>
    <t>Hi-res headphone Sony MDR-Z7 E</t>
  </si>
  <si>
    <t>Tai nghe Sony MDR-Z7 E</t>
  </si>
  <si>
    <t>MPA-AMBC2U08BK</t>
  </si>
  <si>
    <t>Cáp microUSB ELECOM MPA-AMBC2U08BK</t>
  </si>
  <si>
    <t>MDRNC750WW/BCE7</t>
  </si>
  <si>
    <t>PRD39450</t>
  </si>
  <si>
    <t>Hi-res headphone Sony MDRNC750WW/BCE7</t>
  </si>
  <si>
    <t>Tai nghe Sony MDRNC750WW/BCE7</t>
  </si>
  <si>
    <t>AJ-460</t>
  </si>
  <si>
    <t>Cáp điện thoại Kashimura AJ-460</t>
  </si>
  <si>
    <t>GTK-XB5/GC SP6</t>
  </si>
  <si>
    <t>PRD57039</t>
  </si>
  <si>
    <t>Home Theater GTK-XB5/GC SP6</t>
  </si>
  <si>
    <t>Dàn âm thanh Hifi SONY GTK-XB5/GC SP6</t>
  </si>
  <si>
    <t>Home audio</t>
  </si>
  <si>
    <t>EHP-C3520DR-G</t>
  </si>
  <si>
    <t>Tai nghe ELECOM  EHP-C3520DR-G</t>
  </si>
  <si>
    <t>GTK-XB5/LC SP6</t>
  </si>
  <si>
    <t>PRD57040</t>
  </si>
  <si>
    <t>Home Theater GTK-XB5/LC SP6</t>
  </si>
  <si>
    <t>Dàn âm thanh Hifi SONY GTK-XB5/LC SP6</t>
  </si>
  <si>
    <t>DH-HD14ER07BK</t>
  </si>
  <si>
    <t>Cáp HDMI ELECOM DH-HD14ER07BK</t>
  </si>
  <si>
    <t>GTK-XB7/BC SP6</t>
  </si>
  <si>
    <t>PRD56700</t>
  </si>
  <si>
    <t>Home Theater GTK-XB7/BC SP6</t>
  </si>
  <si>
    <t>Dàn âm thanh Hifi SONY GTK-XB7/BC SP6</t>
  </si>
  <si>
    <t>BMA-GP01NV</t>
  </si>
  <si>
    <t>Túi dựng ELECOM BMA-GP01NV</t>
  </si>
  <si>
    <t>GTK-XB7/LC SP6</t>
  </si>
  <si>
    <t>PRD56701</t>
  </si>
  <si>
    <t>Home Theater GTK-XB7/LC SP6</t>
  </si>
  <si>
    <t>Dàn âm thanh Hifi SONY GTK-XB7/LC SP6</t>
  </si>
  <si>
    <t>LD-GPT/BK20-G</t>
  </si>
  <si>
    <t>Cáp LAN ELECOM LD-GPT/BK20-G</t>
  </si>
  <si>
    <t>GTK-XB7/RC SP6</t>
  </si>
  <si>
    <t>PRD56702</t>
  </si>
  <si>
    <t>Home Theater GTK-XB7/RC SP6</t>
  </si>
  <si>
    <t>Dàn âm thanh Hifi SONY GTK-XB7/RC SP6</t>
  </si>
  <si>
    <t>GM-U2CAMB10BK</t>
  </si>
  <si>
    <t>Cáp MicroUSB ELECOM GM-U2CAMB10BK</t>
  </si>
  <si>
    <t>MHC-V11/C SP6</t>
  </si>
  <si>
    <t>PRD57235</t>
  </si>
  <si>
    <t>Home Theater MHC-V11/C SP6</t>
  </si>
  <si>
    <t>Dàn âm thanh Hifi Sony MHC-V11/C SP6</t>
  </si>
  <si>
    <t>MPA-AMBSWCRLBK</t>
  </si>
  <si>
    <t>Cáp điện thoại ELECOM MPA-AMBSWCRLBK</t>
  </si>
  <si>
    <t>SRS-XB10/BC E</t>
  </si>
  <si>
    <t>PRD63217</t>
  </si>
  <si>
    <t>Loa di động SRS-XB10/BC E</t>
  </si>
  <si>
    <t>Loa di động SONY SRS-XB10/BC E</t>
  </si>
  <si>
    <t>Phone speaker</t>
  </si>
  <si>
    <t>SRS-XB10/GC E</t>
  </si>
  <si>
    <t>PRD63220</t>
  </si>
  <si>
    <t>BP-773</t>
  </si>
  <si>
    <t>Loa di động SRS-XB10/GC E</t>
  </si>
  <si>
    <t>Dán bảo vệ màn hình iPhone6/6s plus Kashimura BP-773</t>
  </si>
  <si>
    <t>Loa di động SONY SRS-XB10/GC E</t>
  </si>
  <si>
    <t>SRS-XB10/LC E</t>
  </si>
  <si>
    <t>PRD63218</t>
  </si>
  <si>
    <t>Loa di động SRS-XB10/LC E</t>
  </si>
  <si>
    <t>Loa di động SONY SRS-XB10/LC E</t>
  </si>
  <si>
    <t>BP-772</t>
  </si>
  <si>
    <t>Dán bảo vệ màn hình iPhone6/6s plus Kashimura BP-772</t>
  </si>
  <si>
    <t>SRS-XB10/RC E</t>
  </si>
  <si>
    <t>PRD63219</t>
  </si>
  <si>
    <t>Loa di động SRS-XB10/RC E</t>
  </si>
  <si>
    <t>Loa di động SONY SRS-XB10/RC E</t>
  </si>
  <si>
    <t>BP-770</t>
  </si>
  <si>
    <t>Dán bảo vệ màn hình iPhone6/6s Kashimura BP-770</t>
  </si>
  <si>
    <t>SRS-XB10/WC E</t>
  </si>
  <si>
    <t>PRD63221</t>
  </si>
  <si>
    <t>Loa di động SRS-XB10/WC E</t>
  </si>
  <si>
    <t>Loa di động SONY SRS-XB10/WC E</t>
  </si>
  <si>
    <t>BP-769</t>
  </si>
  <si>
    <t>SRS-XB10/YC E</t>
  </si>
  <si>
    <t>Dán bảo vệ màn hình iPhone6/6s Kashimura BP-769</t>
  </si>
  <si>
    <t>PRD63222</t>
  </si>
  <si>
    <t>Loa di động SRS-XB10/YC E</t>
  </si>
  <si>
    <t>Loa di động SONY SRS-XB10/YC E</t>
  </si>
  <si>
    <t>SRS-XB20/BC E</t>
  </si>
  <si>
    <t>PRD64813</t>
  </si>
  <si>
    <t>Loa di động SRS-XB20/BC E</t>
  </si>
  <si>
    <t>Loa di động SONY SRS-XB20/BC E</t>
  </si>
  <si>
    <t>BP-767</t>
  </si>
  <si>
    <t>Dán bảo vệ màn hình 5 inches Kashimura BP-767</t>
  </si>
  <si>
    <t>SRS-XB20/GC E</t>
  </si>
  <si>
    <t>PRD63225</t>
  </si>
  <si>
    <t>Loa di động SRS-XB20/GC E</t>
  </si>
  <si>
    <t>Loa di động SONY SRS-XB20/GC E</t>
  </si>
  <si>
    <t>BP-765</t>
  </si>
  <si>
    <t>Dán bảo vệ màn hình 5 inches Kashimura BP-765</t>
  </si>
  <si>
    <t>SRS-XB20/LC E</t>
  </si>
  <si>
    <t>PRD63223</t>
  </si>
  <si>
    <t>Loa di động SRS-XB20/LC E</t>
  </si>
  <si>
    <t>Loa di động SONY SRS-XB20/LC E</t>
  </si>
  <si>
    <t>BP-752</t>
  </si>
  <si>
    <t>Dán bảo vệ màn hình 3.5 inches Kashimura BP-752</t>
  </si>
  <si>
    <t>SRS-XB20/RC E</t>
  </si>
  <si>
    <t>PRD63224</t>
  </si>
  <si>
    <t>Loa di động SRS-XB20/RC E</t>
  </si>
  <si>
    <t>Loa di động SONY SRS-XB20/RC E</t>
  </si>
  <si>
    <t>BP-751</t>
  </si>
  <si>
    <t>Dán bảo vệ màn hình 3.2 inches Kashimura BP-751</t>
  </si>
  <si>
    <t>SRS-XB20/WC E</t>
  </si>
  <si>
    <t>PRD63226</t>
  </si>
  <si>
    <t>Loa di động SRS-XB20/WC E</t>
  </si>
  <si>
    <t>Loa di động SONY SRS-XB20/WC E</t>
  </si>
  <si>
    <t>SRS-XB20/YC E</t>
  </si>
  <si>
    <t>PRD64814</t>
  </si>
  <si>
    <t>Loa di động SRS-XB20/YC E</t>
  </si>
  <si>
    <t>Loa di động SONY SRS-XB20/YC E</t>
  </si>
  <si>
    <t>BP-750</t>
  </si>
  <si>
    <t>Dán bảo vệ màn hình 3.0 inches Kashimura BP-750</t>
  </si>
  <si>
    <t>SRS-XB30/BC SP6</t>
  </si>
  <si>
    <t>PRD63227</t>
  </si>
  <si>
    <t>Loa di động SRS-XB30/BC SP6</t>
  </si>
  <si>
    <t>Loa di động SONY SRS-XB30/BC SP6</t>
  </si>
  <si>
    <t>SRS-XB30/GC SP6</t>
  </si>
  <si>
    <t>PRD63230</t>
  </si>
  <si>
    <t>Loa di động SRS-XB30/GC SP6</t>
  </si>
  <si>
    <t>Loa di động SONY SRS-XB30/GC SP6</t>
  </si>
  <si>
    <t>AJ-467</t>
  </si>
  <si>
    <t>Cáp USB - microUSB 1.8A 2m Kashimura AJ-467</t>
  </si>
  <si>
    <t>SRS-XB30/LC SP6</t>
  </si>
  <si>
    <t>PRD63228</t>
  </si>
  <si>
    <t>Loa di động SRS-XB30/LC SP6</t>
  </si>
  <si>
    <t>Loa di động SONY SRS-XB30/LC SP6</t>
  </si>
  <si>
    <t>AJ-330</t>
  </si>
  <si>
    <t>Cáp USB - microUSB 1A 70cm Kashimura AJ-330</t>
  </si>
  <si>
    <t>SRS-XB30/RC SP6</t>
  </si>
  <si>
    <t>PRD63229</t>
  </si>
  <si>
    <t>Loa di động SRS-XB30/RC SP6</t>
  </si>
  <si>
    <t>Loa di động SONY SRS-XB30/RC SP6</t>
  </si>
  <si>
    <t>KD-177</t>
  </si>
  <si>
    <t>Cáp AV Kashimura KD-177</t>
  </si>
  <si>
    <t>Buffalo</t>
  </si>
  <si>
    <t>SRS-XB30/WC SP6</t>
  </si>
  <si>
    <t>PRD63231</t>
  </si>
  <si>
    <t>Loa di động SRS-XB30/WC SP6</t>
  </si>
  <si>
    <t>Loa di động SONY SRS-XB30/WC SP6</t>
  </si>
  <si>
    <t>KD-176</t>
  </si>
  <si>
    <t>Cáp AV Kashimura KD-176</t>
  </si>
  <si>
    <t>SRS-XB30/YC E</t>
  </si>
  <si>
    <t>PRD64815</t>
  </si>
  <si>
    <t>Loa di động SRS-XB30/YC E</t>
  </si>
  <si>
    <t>Loa di động SONY SRS-XB30/YC E</t>
  </si>
  <si>
    <t>KD-175</t>
  </si>
  <si>
    <t>Cáp AV Kashimura KD-175</t>
  </si>
  <si>
    <t>SRS-XB40/BC SP6</t>
  </si>
  <si>
    <t>PRD63232</t>
  </si>
  <si>
    <t>Loa di động SRS-XB40/BC SP6</t>
  </si>
  <si>
    <t>Loa di động SONY SRS-XB40/BC SP6</t>
  </si>
  <si>
    <t>U2H-SN4BRD</t>
  </si>
  <si>
    <t>Bộ chia USB Elecom U2H-SN4BRD</t>
  </si>
  <si>
    <t>SRS-XB40/LC SP6</t>
  </si>
  <si>
    <t>PRD63233</t>
  </si>
  <si>
    <t>Loa di động SRS-XB40/LC SP6</t>
  </si>
  <si>
    <t>Loa di động SONY SRS-XB40/LC SP6</t>
  </si>
  <si>
    <t>Anitech</t>
  </si>
  <si>
    <t>SRS-XB40/RC SP6</t>
  </si>
  <si>
    <t>PRD63234</t>
  </si>
  <si>
    <t>Loa di động SRS-XB40/RC SP6</t>
  </si>
  <si>
    <t>Loa di động SONY SRS-XB40/RC SP6</t>
  </si>
  <si>
    <t>U2H-SN4BGN</t>
  </si>
  <si>
    <t>Bộ chia USB Elecom U2H-SN4BGN</t>
  </si>
  <si>
    <t>MDR-10RBT/BCE</t>
  </si>
  <si>
    <t>PRD36740</t>
  </si>
  <si>
    <t>Mid range Bluetooth MDR-10RBT/BCE</t>
  </si>
  <si>
    <t>Tai nghe Sony Bluetooth MDR-10RBT/BCE</t>
  </si>
  <si>
    <t>U2H-SN4BF2WH</t>
  </si>
  <si>
    <t>Bộ chia USB Elecom U2H-SN4BF2WH</t>
  </si>
  <si>
    <t>MDR-10RC/BC E</t>
  </si>
  <si>
    <t>PRD36741</t>
  </si>
  <si>
    <t>U2H-SN4BBU</t>
  </si>
  <si>
    <t>Mid range Compact version (Black) MDR-10RC/BC E (Black)</t>
  </si>
  <si>
    <t>Bộ chia USB Elecom U2H-SN4BBU</t>
  </si>
  <si>
    <t>Tai nghe Sony MDR-10RC/BC E</t>
  </si>
  <si>
    <t>MDR-10RC/RC E</t>
  </si>
  <si>
    <t>PRD36742</t>
  </si>
  <si>
    <t>Mid range Compact version MDR-10RC/RC E (Red)</t>
  </si>
  <si>
    <t>Tai nghe Sony MDR-10RC/RC E</t>
  </si>
  <si>
    <t>U2H-SN4BBK</t>
  </si>
  <si>
    <t>Bộ chia USB Elecom U2H-SN4BBK</t>
  </si>
  <si>
    <t>MDR-10RC/WC E</t>
  </si>
  <si>
    <t>PRD36743</t>
  </si>
  <si>
    <t>Mid range Compact version MDR-10RC/WC E (White)</t>
  </si>
  <si>
    <t>Tai nghe Sony MDR-10RC/WC E</t>
  </si>
  <si>
    <t>M-Y7URWH</t>
  </si>
  <si>
    <t>Chuột Elecom M-Y7URWH</t>
  </si>
  <si>
    <t>MDR-10R/BM  E</t>
  </si>
  <si>
    <t>PRD36744</t>
  </si>
  <si>
    <t>Mid range MDR-10R/BM  E (Black)</t>
  </si>
  <si>
    <t>Elpa</t>
  </si>
  <si>
    <t>M-Y7URRD</t>
  </si>
  <si>
    <t>Tai nghe Sony MDR-10R/BM  E</t>
  </si>
  <si>
    <t>Chuột Elecom M-Y7URRD</t>
  </si>
  <si>
    <t>MDR-10R/WM  E</t>
  </si>
  <si>
    <t>PRD36745</t>
  </si>
  <si>
    <t>Mid range MDR-10R/WM  E (White)</t>
  </si>
  <si>
    <t>Tai nghe Sony MDR-10R/WM  E</t>
  </si>
  <si>
    <t>M-Y7URBU</t>
  </si>
  <si>
    <t>Chuột Elecom M-Y7URBU</t>
  </si>
  <si>
    <t>MDR-10RNC/M E</t>
  </si>
  <si>
    <t>PRD21758</t>
  </si>
  <si>
    <t>Mid range Noise Cancelling MDR-10RNC/M E</t>
  </si>
  <si>
    <t>Tai nghe Sony MDR-10RNC/M E</t>
  </si>
  <si>
    <t>SRS-HG1/BM SP6</t>
  </si>
  <si>
    <t>M-Y7URBK</t>
  </si>
  <si>
    <t>PRD49328</t>
  </si>
  <si>
    <t>Chuột Elecom M-Y7URBK</t>
  </si>
  <si>
    <t>Mini speaker SRS-HG1/BM SP6</t>
  </si>
  <si>
    <t>Loa SONY SRS-HG1/BM SP6</t>
  </si>
  <si>
    <t>SRS-HG1/LM SP6</t>
  </si>
  <si>
    <t>PRD49329</t>
  </si>
  <si>
    <t>Mini speaker SRS-HG1/LM SP6</t>
  </si>
  <si>
    <t>Loa SONY SRS-HG1/LM SP6</t>
  </si>
  <si>
    <t>M-Y6URWH</t>
  </si>
  <si>
    <t>Chuột Elecom M-Y6URWH</t>
  </si>
  <si>
    <t>SRS-HG1/PM SP6</t>
  </si>
  <si>
    <t>PRD49330</t>
  </si>
  <si>
    <t>Mini speaker SRS-HG1/PM SP6</t>
  </si>
  <si>
    <t>Loa SONY SRS-HG1/PM SP6</t>
  </si>
  <si>
    <t>M-Y6URRD</t>
  </si>
  <si>
    <t>Chuột Elecom M-Y6URRD</t>
  </si>
  <si>
    <t>SRS-HG1/RM SP6</t>
  </si>
  <si>
    <t>PRD49331</t>
  </si>
  <si>
    <t>Mini speaker SRS-HG1/RM SP6</t>
  </si>
  <si>
    <t>Loa SONY SRS-HG1/RM SP6</t>
  </si>
  <si>
    <t>Energizer</t>
  </si>
  <si>
    <t>M-Y6URPN</t>
  </si>
  <si>
    <t>Chuột Elecom M-Y6URPN</t>
  </si>
  <si>
    <t>SRS-HG1/YM SP6</t>
  </si>
  <si>
    <t>PRD49332</t>
  </si>
  <si>
    <t>Mini speaker SRS-HG1/YM SP6</t>
  </si>
  <si>
    <t>Loa SONY SRS-HG1/YM SP6</t>
  </si>
  <si>
    <t>SRS-X11/BC E</t>
  </si>
  <si>
    <t>PRD36108</t>
  </si>
  <si>
    <t>M-Y6URBK</t>
  </si>
  <si>
    <t>Mini speaker SRS-X11/BC E</t>
  </si>
  <si>
    <t>Chuột Elecom M-Y6URBK</t>
  </si>
  <si>
    <t>Loa SONY SRS-X11/BC E</t>
  </si>
  <si>
    <t>SRS-X11/LC E</t>
  </si>
  <si>
    <t>PRD36736</t>
  </si>
  <si>
    <t>Mini speaker SRS-X11/LC E</t>
  </si>
  <si>
    <t>Loa SONY SRS-X11/LC E</t>
  </si>
  <si>
    <t>MPA-AMBCL2U12WH</t>
  </si>
  <si>
    <t>Cáp điện thoại Elecom MPA-AMBCL2U12WH</t>
  </si>
  <si>
    <t>JBL</t>
  </si>
  <si>
    <t>SRS-X11/PC E</t>
  </si>
  <si>
    <t>PRD36737</t>
  </si>
  <si>
    <t>Mini speaker SRS-X11/PC E</t>
  </si>
  <si>
    <t>Loa SONY SRS-X11/PC E</t>
  </si>
  <si>
    <t>MPA-AMBCL2U12PU</t>
  </si>
  <si>
    <t>Cáp điện thoại Elecom MPA-AMBCL2U12PU</t>
  </si>
  <si>
    <t>SRS-X11/RC E</t>
  </si>
  <si>
    <t>PRD33322</t>
  </si>
  <si>
    <t>Mini speaker SRS-X11/RC E</t>
  </si>
  <si>
    <t>Loa SONY SRS-X11/RC E</t>
  </si>
  <si>
    <t>MPA-AMBCL2U12PN</t>
  </si>
  <si>
    <t>Cáp điện thoại Elecom MPA-AMBCL2U12PN</t>
  </si>
  <si>
    <t>SRS-X11/WC E</t>
  </si>
  <si>
    <t>PRD36738</t>
  </si>
  <si>
    <t>Mini speaker SRS-X11/WC E</t>
  </si>
  <si>
    <t>Loa SONY SRS-X11/WC E</t>
  </si>
  <si>
    <t>MPA-AMBCL2U12GN</t>
  </si>
  <si>
    <t>SRS-X33/BC SP6</t>
  </si>
  <si>
    <t>Cáp điện thoại Elecom MPA-AMBCL2U12GN</t>
  </si>
  <si>
    <t>PRD36685</t>
  </si>
  <si>
    <t>Mini speaker SRS-X33/BC SP6</t>
  </si>
  <si>
    <t>Loa SONY SRS-X33/BC SP6</t>
  </si>
  <si>
    <t>SRS-X33/RC SP6</t>
  </si>
  <si>
    <t>PRD36739</t>
  </si>
  <si>
    <t>Mini speaker SRS-X33/RC SP6</t>
  </si>
  <si>
    <t>MPA-AMBCL2U12BU</t>
  </si>
  <si>
    <t>Loa SONY SRS-X33/RC SP6</t>
  </si>
  <si>
    <t>Cáp điện thoại Elecom MPA-AMBCL2U12BU</t>
  </si>
  <si>
    <t>MPA-AMBCL2U12BK</t>
  </si>
  <si>
    <t>SRS-X55/BC SP6</t>
  </si>
  <si>
    <t>Cáp điện thoại Elecom MPA-AMBCL2U12BK</t>
  </si>
  <si>
    <t>PRD36686</t>
  </si>
  <si>
    <t>Mini speaker SRS-X55/BC SP6</t>
  </si>
  <si>
    <t>Loa SONY SRS-X55/BC SP6</t>
  </si>
  <si>
    <t>SRS-X88/BC SP5</t>
  </si>
  <si>
    <t>PRD36615</t>
  </si>
  <si>
    <t>Mini speaker SRS-X88/BC E</t>
  </si>
  <si>
    <t>Loa SONY SRS-X88/BC E</t>
  </si>
  <si>
    <t>MP-117B</t>
  </si>
  <si>
    <t>Bàn di chuột ELECOM MP-117B</t>
  </si>
  <si>
    <t>SRS-XB2/BC SP6</t>
  </si>
  <si>
    <t>PRD43660</t>
  </si>
  <si>
    <t>Mini speaker SRS-XB2/BC SP6</t>
  </si>
  <si>
    <t>Loa SONY SRS-XB2/BC SP6</t>
  </si>
  <si>
    <t>MP-112RD</t>
  </si>
  <si>
    <t>Bàn di chuột Elecom MP-112RD</t>
  </si>
  <si>
    <t>Kashi</t>
  </si>
  <si>
    <t>SRS-XB2/GC SP6</t>
  </si>
  <si>
    <t>PRD43661</t>
  </si>
  <si>
    <t>Mini speaker SRS-XB2/GC SP6</t>
  </si>
  <si>
    <t>Loa SONY SRS-XB2/GC SP6</t>
  </si>
  <si>
    <t>M-GM01BK-G</t>
  </si>
  <si>
    <t>Chuột ELECOM M-GM01BK-G</t>
  </si>
  <si>
    <t>SRS-XB2/GIC SP6</t>
  </si>
  <si>
    <t>PRD48558</t>
  </si>
  <si>
    <t>Mini speaker SRS-XB2/GIC SP6</t>
  </si>
  <si>
    <t>Loa SONY SRS-XB2/GIC SP6</t>
  </si>
  <si>
    <t>EHP-IN100MWH-G</t>
  </si>
  <si>
    <t>Tai nghe ELECOM EHP-IN100MWH-G</t>
  </si>
  <si>
    <t>SRS-XB2/LC SP6</t>
  </si>
  <si>
    <t>PRD43662</t>
  </si>
  <si>
    <t>Mini speaker SRS-XB2/LC SP6</t>
  </si>
  <si>
    <t>Loa SONY SRS-XB2/LC SP6</t>
  </si>
  <si>
    <t>EHP-IN100MBK-G</t>
  </si>
  <si>
    <t>Tai nghe ELECOM EHP-IN100MBK-G</t>
  </si>
  <si>
    <t>SRS-XB2/RC SP6</t>
  </si>
  <si>
    <t>PRD43663</t>
  </si>
  <si>
    <t>Mini speaker SRS-XB2/RC SP6</t>
  </si>
  <si>
    <t>Logitech</t>
  </si>
  <si>
    <t>Loa SONY SRS-XB2/RC SP6</t>
  </si>
  <si>
    <t>SRS-XB3/BC SP6</t>
  </si>
  <si>
    <t>PRD42002</t>
  </si>
  <si>
    <t>EHP-C3520GN-G</t>
  </si>
  <si>
    <t>Mini speaker SRS-XB3/BC SP6</t>
  </si>
  <si>
    <t>Loa SONY SRS-XB3/BC SP6</t>
  </si>
  <si>
    <t>Tai nghe Elecom EHP-C3520GN-G</t>
  </si>
  <si>
    <t>SRS-XB3/GC SP6</t>
  </si>
  <si>
    <t>PRD42003</t>
  </si>
  <si>
    <t>Mini speaker SRS-XB3/GC SP6</t>
  </si>
  <si>
    <t>Loa SONY SRS-XB3/GC SP6</t>
  </si>
  <si>
    <t>EHP-C3520BUL-G</t>
  </si>
  <si>
    <t>Tai nghe Elecom EHP-C3520BUL-G</t>
  </si>
  <si>
    <t>SRS-XB3/GIC SP6</t>
  </si>
  <si>
    <t>PRD42004</t>
  </si>
  <si>
    <t>Mini speaker SRS-XB3/GIC SP6</t>
  </si>
  <si>
    <t>Loa SONY SRS-XB3/GIC SP6</t>
  </si>
  <si>
    <t>DH-WRN10</t>
  </si>
  <si>
    <t>Cáp AV ELECOM DH-WRN10</t>
  </si>
  <si>
    <t>SRS-XB3/LC SP6</t>
  </si>
  <si>
    <t>PRD42005</t>
  </si>
  <si>
    <t>Mini speaker SRS-XB3/LC SP6</t>
  </si>
  <si>
    <t>Loa SONY SRS-XB3/LC SP6</t>
  </si>
  <si>
    <t>DH-MWRN10</t>
  </si>
  <si>
    <t>Cáp AV ELECOM DH-MWRN10</t>
  </si>
  <si>
    <t>SRS-XB3/RC SP6</t>
  </si>
  <si>
    <t>PRD42006</t>
  </si>
  <si>
    <t>Mini speaker SRS-XB3/RC SP6</t>
  </si>
  <si>
    <t>Loa SONY SRS-XB3/RC SP6</t>
  </si>
  <si>
    <t>SRS-XB3/TC SP6</t>
  </si>
  <si>
    <t>PRD42007</t>
  </si>
  <si>
    <t>Mini speaker SRS-XB3/TC SP6</t>
  </si>
  <si>
    <t>Loa SONY SRS-XB3/TC SP6</t>
  </si>
  <si>
    <t>DH-MWRFN03</t>
  </si>
  <si>
    <t>Cáp AV ELECOM DH-MWRFN03</t>
  </si>
  <si>
    <t>SRS-ZR7/BM SP5</t>
  </si>
  <si>
    <t>PRD56703</t>
  </si>
  <si>
    <t>Mini speaker SRS-ZR7/BM SP5</t>
  </si>
  <si>
    <t>Loa SONY SRS-ZR7/BM SP5</t>
  </si>
  <si>
    <t>DH-MPJN30</t>
  </si>
  <si>
    <t> Cáp AV ELECOM DH-MPJN30</t>
  </si>
  <si>
    <t>CUH-7006B B01</t>
  </si>
  <si>
    <t>PRD63066</t>
  </si>
  <si>
    <t>Playstation 4 Pro SONY CUH-7006B B01 (Máy game PS4)</t>
  </si>
  <si>
    <t>Máy chơi game Playstation 4 Pro SONY CUH-7006B B01</t>
  </si>
  <si>
    <t>DH-MMRN10</t>
  </si>
  <si>
    <t>  Cáp AV ELECOM DH-MMRN10</t>
  </si>
  <si>
    <t>CUH-2006A B01</t>
  </si>
  <si>
    <t>PRD63067</t>
  </si>
  <si>
    <t>Playstation 4 SONY CUH-2006A B01 (Máy game PS4)</t>
  </si>
  <si>
    <t>Máy chơi game Playstation 4 SONY CUH-2006A B01</t>
  </si>
  <si>
    <t>DH-MMIP10WH</t>
  </si>
  <si>
    <t>Cáp AV ELECOM DH-MMIP10WH</t>
  </si>
  <si>
    <t>CUH-2006B B01</t>
  </si>
  <si>
    <t>PRD63068</t>
  </si>
  <si>
    <t>Playstation 4 SONY CUH-2006B B01 (Máy game PS4)</t>
  </si>
  <si>
    <t>Máy chơi game Playstation 4 SONY CUH-2006B B01</t>
  </si>
  <si>
    <t>DH-MMCN10</t>
  </si>
  <si>
    <t>Cáp AV ELECOM DH-MMCN10</t>
  </si>
  <si>
    <t>PRD56767</t>
  </si>
  <si>
    <t>Premium inox jug (for bundle)</t>
  </si>
  <si>
    <t>Bình nước inox cao cấp (KMKTT)</t>
  </si>
  <si>
    <t>DH-MFWR03</t>
  </si>
  <si>
    <t>PRD27508</t>
  </si>
  <si>
    <t>Cáp AV ELECOM DH-MFWR03</t>
  </si>
  <si>
    <t>Promotion gift-Headphones box (in-ear)</t>
  </si>
  <si>
    <t>Hộp đựng tai nghe nhét tai</t>
  </si>
  <si>
    <t>PRD27509</t>
  </si>
  <si>
    <t>Promotion gift-Headphones box (overhead)</t>
  </si>
  <si>
    <t>Hộp đựng tai nghe choàng đầu</t>
  </si>
  <si>
    <t>DH-AB2F20BK</t>
  </si>
  <si>
    <t>Dây cáp USB2.0 A-B ELECOM DH-AB2F20BK</t>
  </si>
  <si>
    <t>PRD42009</t>
  </si>
  <si>
    <t>Promotion gift-T-shirt</t>
  </si>
  <si>
    <t>Áo Thun Promotion gift - T-Shirt</t>
  </si>
  <si>
    <t>CAC-HD14EL10BK</t>
  </si>
  <si>
    <t>Dây cáp HDMI ELECOM CAC-HD14EL10BK</t>
  </si>
  <si>
    <t>PRD46394</t>
  </si>
  <si>
    <t>Promotion gift-wareproof bag</t>
  </si>
  <si>
    <t>Áo Thun Promotion gift - wareproof bag</t>
  </si>
  <si>
    <t>BMA-GP01RD</t>
  </si>
  <si>
    <t>Túi đựng phụ kiện Elecom BMA-GP01RD</t>
  </si>
  <si>
    <t>PRD57052</t>
  </si>
  <si>
    <t>Promotion Leather case-small Sony walkman (Bao da KM)</t>
  </si>
  <si>
    <t>Bao da nhỏ Sony walkman</t>
  </si>
  <si>
    <t>AV-SWR1</t>
  </si>
  <si>
    <t>Cáp âm thanh ELECOM AV-SWR1</t>
  </si>
  <si>
    <t>MDR-S70AP/BQE</t>
  </si>
  <si>
    <t>PRD36746</t>
  </si>
  <si>
    <t>Smartphones compatible MDR-S70AP/BQE (Black)</t>
  </si>
  <si>
    <t>Tai nghe Sony MDR-S70AP/BQE</t>
  </si>
  <si>
    <t>AV-351</t>
  </si>
  <si>
    <t>Cáp Elecom AV-351</t>
  </si>
  <si>
    <t>MDR-S70AP/WQE</t>
  </si>
  <si>
    <t>PRD36747</t>
  </si>
  <si>
    <t>Smartphones compatible MDR-S70AP/WQE (White)</t>
  </si>
  <si>
    <t>Tai nghe Sony MDR-S70AP/WQE</t>
  </si>
  <si>
    <t>EHP-C3520BUD-G</t>
  </si>
  <si>
    <t>PK Tai nghe Elecom EHP-C3520BUD-G</t>
  </si>
  <si>
    <t>CP-F10L//C ULA</t>
  </si>
  <si>
    <t>PRD58192</t>
  </si>
  <si>
    <t>Sony Battery 10000mAh CP-F10L//C ULA</t>
  </si>
  <si>
    <t>Pin di động Sony 10000mAh CP-F10L//C ULA</t>
  </si>
  <si>
    <t>Battery</t>
  </si>
  <si>
    <t>EHP-C3520PNL-G</t>
  </si>
  <si>
    <t>PK Tai nghe Elecom EHP-C3520PNL-G</t>
  </si>
  <si>
    <t>CP-F10L/BC ULA</t>
  </si>
  <si>
    <t>PRD58193</t>
  </si>
  <si>
    <t>Sony Battery 10000mAh CP-F10L/BC ULA</t>
  </si>
  <si>
    <t>Pin di động Sony 10000mAh CP-F10L/BC ULA</t>
  </si>
  <si>
    <t>MP-117A</t>
  </si>
  <si>
    <t>PK Bàn di chuột ELECOM MP-117A</t>
  </si>
  <si>
    <t>CP-V10A/BC ULA</t>
  </si>
  <si>
    <t>PRD58190</t>
  </si>
  <si>
    <t>Sony Battery 10000mAh CP-V10A/BC ULA</t>
  </si>
  <si>
    <t>Pin di động Sony 10000mAh CP-V10A/BC ULA</t>
  </si>
  <si>
    <t>CP-V10A/WC ULA</t>
  </si>
  <si>
    <t>PRD58191</t>
  </si>
  <si>
    <t>Sony Battery 10000mAh CP-V10A/WC ULA</t>
  </si>
  <si>
    <t>MP-112PN</t>
  </si>
  <si>
    <t>Pin di động Sony 10000mAh CP-V10A/WC ULA</t>
  </si>
  <si>
    <t>Bàn di chuột tấm kim loại ELECOM MP-112PN</t>
  </si>
  <si>
    <t>CP-S20/BC ULA</t>
  </si>
  <si>
    <t>PRD58832</t>
  </si>
  <si>
    <t>Sony Battery 20000mAh CP-S20/BC ULA</t>
  </si>
  <si>
    <t>Pin di động Sony 20000mAh CP-S20/BC ULA</t>
  </si>
  <si>
    <t>CP-E6/BC ULA</t>
  </si>
  <si>
    <t>PRD58195</t>
  </si>
  <si>
    <t>Sony Battery 5800mAh CP-E6/BC ULA</t>
  </si>
  <si>
    <t>MP-112BU</t>
  </si>
  <si>
    <t>Pin di động Sony CP-E6/BC ULA</t>
  </si>
  <si>
    <t>PK Bàn di chuột kim loại ELECOM MP-112BU</t>
  </si>
  <si>
    <t>CP-E6/WC ULA</t>
  </si>
  <si>
    <t>PRD58188</t>
  </si>
  <si>
    <t>Sony Battery 5800mAh CP-E6/WC ULA</t>
  </si>
  <si>
    <t>Pin di động Sony CP-E6/WC ULA</t>
  </si>
  <si>
    <t>MDR-AS200/BQE</t>
  </si>
  <si>
    <t>MP-112SV</t>
  </si>
  <si>
    <t>PRD21824</t>
  </si>
  <si>
    <t>PK Bàn di chuột kim loại ELECOM MP-112SV</t>
  </si>
  <si>
    <t>Sport style - water resistant MDR-AS200/BQE</t>
  </si>
  <si>
    <t>Tai nghe Sony MDR-AS200/BQE</t>
  </si>
  <si>
    <t>MDR-AS200/DQE</t>
  </si>
  <si>
    <t>PRD21828</t>
  </si>
  <si>
    <t>Sport style - water resistant MDR-AS200/DQE</t>
  </si>
  <si>
    <t>Tai nghe Sony MDR-AS200/DQE</t>
  </si>
  <si>
    <t>CAC-DVSL10BK</t>
  </si>
  <si>
    <t>PK Cáp DVI-D 1.0m ELECOM CAC-DVSL10BK</t>
  </si>
  <si>
    <t>MDR-AS200/LQE</t>
  </si>
  <si>
    <t>PRD36748</t>
  </si>
  <si>
    <t>Sport style - water resistant MDR-AS200/LQE (Blue)</t>
  </si>
  <si>
    <t>Tai nghe Sony MDR-AS200/LQE</t>
  </si>
  <si>
    <t>M-K6URBK/RS</t>
  </si>
  <si>
    <t>PK Chuột ELECOM M-K6URBK/RS</t>
  </si>
  <si>
    <t>MDR-AS200/PQE</t>
  </si>
  <si>
    <t>PRD36749</t>
  </si>
  <si>
    <t>Sport style - water resistant MDR-AS200/PQE (Pink)</t>
  </si>
  <si>
    <t>Tai nghe Sony MDR-AS200/PQE</t>
  </si>
  <si>
    <t>U2H-SN4NBWH</t>
  </si>
  <si>
    <t>MDR-AS200/WQE</t>
  </si>
  <si>
    <t>PK Bộ chia USB ELECOM U2H-SN4NBWH</t>
  </si>
  <si>
    <t>PRD21825</t>
  </si>
  <si>
    <t>Sport style - water resistant MDR-AS200/WQE</t>
  </si>
  <si>
    <t>Tai nghe Sony MDR-AS200/WQE</t>
  </si>
  <si>
    <t>MDRAS400EXBQE</t>
  </si>
  <si>
    <t>PRD21807</t>
  </si>
  <si>
    <t>Sport style - water resistant MDRAS400EXBQE (Black)</t>
  </si>
  <si>
    <t>Tai nghe Sony MDRAS400EXBQE (đen)</t>
  </si>
  <si>
    <t>CP-AB100/BCEWW</t>
  </si>
  <si>
    <t>Cáp USB SONY CP-AB100/BCEWW</t>
  </si>
  <si>
    <t>MDRAS400EXDQE</t>
  </si>
  <si>
    <t>PRD21809</t>
  </si>
  <si>
    <t>Sport style - water resistant MDRAS400EXDQE (Orange)</t>
  </si>
  <si>
    <t>Tai nghe Sony MDRAS400EXDQE (cam)</t>
  </si>
  <si>
    <t>MDRAS400EXWQE</t>
  </si>
  <si>
    <t>PRD21808</t>
  </si>
  <si>
    <t>Sport style - water resistant MDRAS400EXWQE (White)</t>
  </si>
  <si>
    <t>Tai nghe Sony MDRAS400EXWQE (trắng)</t>
  </si>
  <si>
    <t>D224</t>
  </si>
  <si>
    <t>PK Cáp type C Anitech D224</t>
  </si>
  <si>
    <t>PCAS00051</t>
  </si>
  <si>
    <t>PRD59107</t>
  </si>
  <si>
    <t>STREET FIGHTER V (đĩa game)</t>
  </si>
  <si>
    <t>Đĩa game STREET FIGHTER V</t>
  </si>
  <si>
    <t>D223</t>
  </si>
  <si>
    <t>PK Cáp lightning Anitech D223</t>
  </si>
  <si>
    <t>MBH20WW/B SYM</t>
  </si>
  <si>
    <t>PRD50985</t>
  </si>
  <si>
    <t>Tai nghe Bluetooth MBH20WW/B SYM</t>
  </si>
  <si>
    <t>Tai nghe Sony Bluetooth MBH20WW/B SYM</t>
  </si>
  <si>
    <t>MBH20WW/W SYM</t>
  </si>
  <si>
    <t>PRD50986</t>
  </si>
  <si>
    <t>B299-BK</t>
  </si>
  <si>
    <t>Tai nghe Bluetooth MBH20WW/W SYM</t>
  </si>
  <si>
    <t>PK Bộ chia USB Anitech B299-BK</t>
  </si>
  <si>
    <t>Tai nghe Sony Bluetooth MBH20WW/W SYM</t>
  </si>
  <si>
    <t>SBH54WW/B SYM</t>
  </si>
  <si>
    <t>PRD50947</t>
  </si>
  <si>
    <t>Tai nghe Bluetooth SBH54WW/B SYM</t>
  </si>
  <si>
    <t>Tai nghe Sony Bluetooth SBH54WW/B SYM</t>
  </si>
  <si>
    <t>A522-BL</t>
  </si>
  <si>
    <t>PK Chuột có dây Anitech A522-BL</t>
  </si>
  <si>
    <t>SBH80EU4/B CE7</t>
  </si>
  <si>
    <t>PRD50948</t>
  </si>
  <si>
    <t>Tai nghe Bluetooth SBH80EU4/B CE7</t>
  </si>
  <si>
    <t>Tai nghe Sony Bluetooth SBH80EU4/B CE7</t>
  </si>
  <si>
    <t>A522-BK</t>
  </si>
  <si>
    <t>PK Chuột có dây Anitech A522-BK</t>
  </si>
  <si>
    <t>CUH-ZCT2G</t>
  </si>
  <si>
    <t>PRD63069</t>
  </si>
  <si>
    <t>Tay chơi game DualShock 4 CUH-ZCT2G</t>
  </si>
  <si>
    <t>A512/U</t>
  </si>
  <si>
    <t>PK Chuột có dây Anitech A512/U</t>
  </si>
  <si>
    <t>PCAS02004</t>
  </si>
  <si>
    <t>PRD59106</t>
  </si>
  <si>
    <t>The Last of Us™ Remastered (đĩa game)</t>
  </si>
  <si>
    <t>Đĩa game The Last of Us™ Remastered</t>
  </si>
  <si>
    <t>NW-A25/BM   E</t>
  </si>
  <si>
    <t>PRD50483</t>
  </si>
  <si>
    <t>Walkman Digital Music Players NW-A25/BM   E</t>
  </si>
  <si>
    <t>910-002635</t>
  </si>
  <si>
    <t>PK Chuột không dây Logitech B175</t>
  </si>
  <si>
    <t>Máy nghe nhạc KTS SONY NW-A25/BM   E</t>
  </si>
  <si>
    <t>Music Player</t>
  </si>
  <si>
    <t>NW-A25/LM   E</t>
  </si>
  <si>
    <t>PRD50484</t>
  </si>
  <si>
    <t>Walkman Digital Music Players NW-A25/LM   E</t>
  </si>
  <si>
    <t>Máy nghe nhạc KTS SONY NW-A25/LM   E</t>
  </si>
  <si>
    <t>D225</t>
  </si>
  <si>
    <t>PK Cáp Anitech 2in1 Micro/Lightning D225</t>
  </si>
  <si>
    <t>NW-A25/PM   E</t>
  </si>
  <si>
    <t>PRD50486</t>
  </si>
  <si>
    <t>Walkman Digital Music Players NW-A25/PM   E</t>
  </si>
  <si>
    <t>Máy nghe nhạc KTS SONY NW-A25/PM   E</t>
  </si>
  <si>
    <t>EP22-BK</t>
  </si>
  <si>
    <t>PK Tai nghe Anitech EP22-BK</t>
  </si>
  <si>
    <t>NW-A25/RM   E</t>
  </si>
  <si>
    <t>PRD50485</t>
  </si>
  <si>
    <t>Walkman Digital Music Players NW-A25/RM   E</t>
  </si>
  <si>
    <t>Máy nghe nhạc KTS SONY NW-A25/RM   E</t>
  </si>
  <si>
    <t>CP-AB150/WC WW</t>
  </si>
  <si>
    <t>PK Cáp Micro USB SONY CP-AB150/WC WW</t>
  </si>
  <si>
    <t>NW-A25/SM   E</t>
  </si>
  <si>
    <t>PRD50487</t>
  </si>
  <si>
    <t>Walkman Digital Music Players NW-A25/SM   E</t>
  </si>
  <si>
    <t>Máy nghe nhạc KTS SONY NW-A25/SM   E</t>
  </si>
  <si>
    <t>CP-AB150/BC WW</t>
  </si>
  <si>
    <t>PK Cáp Micro USB SONY CP-AB150/BC WW</t>
  </si>
  <si>
    <t>NW-A25/YM   E</t>
  </si>
  <si>
    <t>PRD50488</t>
  </si>
  <si>
    <t>MP-111E</t>
  </si>
  <si>
    <t>PK Bàn di chuột  ELECOM MP-111E</t>
  </si>
  <si>
    <t>Walkman Digital Music Players NW-A25/YM   E</t>
  </si>
  <si>
    <t>Máy nghe nhạc KTS SONY NW-A25/YM   E</t>
  </si>
  <si>
    <t>NW-A26HN/BM E</t>
  </si>
  <si>
    <t>PRD50489</t>
  </si>
  <si>
    <t>M-BL24UBSWH</t>
  </si>
  <si>
    <t>Walkman Digital Music Players NW-A26HN/BM E</t>
  </si>
  <si>
    <t>PK Chuột BlueLED  ELECOM M-BL24UBSWH</t>
  </si>
  <si>
    <t>Máy nghe nhạc KTS SONY NW-A26HN/BM E</t>
  </si>
  <si>
    <t>NW-A26HN/LM E</t>
  </si>
  <si>
    <t>PRD50490</t>
  </si>
  <si>
    <t>Walkman Digital Music Players NW-A26HN/LM E</t>
  </si>
  <si>
    <t>Máy nghe nhạc KTS SONY NW-A26HN/LM E</t>
  </si>
  <si>
    <t>M-BL24UBSSV</t>
  </si>
  <si>
    <t>PK Chuột BlueLED  ELECOM M-BL24UBSSV</t>
  </si>
  <si>
    <t>NW-A26HN/PM E</t>
  </si>
  <si>
    <t>PRD50491</t>
  </si>
  <si>
    <t>Walkman Digital Music Players NW-A26HN/PM E</t>
  </si>
  <si>
    <t>Máy nghe nhạc KTS SONY NW-A26HN/PM E</t>
  </si>
  <si>
    <t>M-BL24UBSRD</t>
  </si>
  <si>
    <t>PK Chuột BlueLED  ELECOM M-BL24UBSRD</t>
  </si>
  <si>
    <t>NW-A26HN/SM E</t>
  </si>
  <si>
    <t>PRD50492</t>
  </si>
  <si>
    <t>Walkman Digital Music Players NW-A26HN/SM E</t>
  </si>
  <si>
    <t>Máy nghe nhạc KTS SONY NW-A26HN/SM E</t>
  </si>
  <si>
    <t>M-BL24UBSBU</t>
  </si>
  <si>
    <t>PK Chuột BlueLED  ELECOM M-BL24UBSBU</t>
  </si>
  <si>
    <t>NW-A26HN/YM E</t>
  </si>
  <si>
    <t>PRD50493</t>
  </si>
  <si>
    <t>Walkman Digital Music Players NW-A26HN/YM E</t>
  </si>
  <si>
    <t>Máy nghe nhạc KTS SONY NW-A26HN/YM E</t>
  </si>
  <si>
    <t>M-BL24UBSBK</t>
  </si>
  <si>
    <t>PK Chuột BlueLED  ELECOM M-BL24UBSBK</t>
  </si>
  <si>
    <t>NW-A35/BM E</t>
  </si>
  <si>
    <t>PRD55052</t>
  </si>
  <si>
    <t>Walkman Digital Music Players NW-A35/BM E</t>
  </si>
  <si>
    <t>Máy nghe nhạc KTS SONY NW-A35/BM E</t>
  </si>
  <si>
    <t>M-BL16UBWH</t>
  </si>
  <si>
    <t>PK Chuột BlueLED ELECOM M-BL16UBWH</t>
  </si>
  <si>
    <t>NW-A35/LM E</t>
  </si>
  <si>
    <t>PRD55053</t>
  </si>
  <si>
    <t>Walkman Digital Music Players NW-A35/LM E</t>
  </si>
  <si>
    <t>Máy nghe nhạc KTS SONY NW-A35/LM E</t>
  </si>
  <si>
    <t>M-BL16UBRD</t>
  </si>
  <si>
    <t>NW-A35/PM E</t>
  </si>
  <si>
    <t>PK Chuột BlueLED ELECOM M-BL16UBRD</t>
  </si>
  <si>
    <t>PRD55054</t>
  </si>
  <si>
    <t>Walkman Digital Music Players NW-A35/PM E</t>
  </si>
  <si>
    <t>Máy nghe nhạc KTS SONY NW-A35/PM E</t>
  </si>
  <si>
    <t>NW-A35/RM E</t>
  </si>
  <si>
    <t>PRD55055</t>
  </si>
  <si>
    <t>Walkman Digital Music Players NW-A35/RM E</t>
  </si>
  <si>
    <t>CAC-HD14EY10BK</t>
  </si>
  <si>
    <t>Máy nghe nhạc KTS SONY NW-A35/RM E</t>
  </si>
  <si>
    <t>PK cáp HDMI 4K2K ELECOM CAC-HD14EY10BK</t>
  </si>
  <si>
    <t>NW-A35/YM E</t>
  </si>
  <si>
    <t>PRD55056</t>
  </si>
  <si>
    <t>Walkman Digital Music Players NW-A35/YM E</t>
  </si>
  <si>
    <t>Máy nghe nhạc KTS SONY NW-A35/YM E</t>
  </si>
  <si>
    <t>CAC-30BK</t>
  </si>
  <si>
    <t>PK Cáp D-sub15 - Dsub15 ELECOM CAC-30BK</t>
  </si>
  <si>
    <t>NW-A36HN/BM E</t>
  </si>
  <si>
    <t>PRD55057</t>
  </si>
  <si>
    <t>Walkman Digital Music Players NW-A36HN/BM E</t>
  </si>
  <si>
    <t>Máy nghe nhạc KTS SONY NW-A36HN/BM E</t>
  </si>
  <si>
    <t>LD-GPST/BU30</t>
  </si>
  <si>
    <t>PK Cáp mạng Elecom LD-GPST/BU30</t>
  </si>
  <si>
    <t>NW-A36HN/LM E</t>
  </si>
  <si>
    <t>PRD55058</t>
  </si>
  <si>
    <t>Walkman Digital Music Players NW-A36HN/LM E</t>
  </si>
  <si>
    <t>Máy nghe nhạc KTS SONY NW-A36HN/LM E</t>
  </si>
  <si>
    <t>EHP-CN300AYL</t>
  </si>
  <si>
    <t>PK Tai nghe ELECOM EHP-CN300AYL</t>
  </si>
  <si>
    <t>NW-E394/BC  E</t>
  </si>
  <si>
    <t>PRD50474</t>
  </si>
  <si>
    <t>Walkman Digital Music Players NW-E394/BC  E</t>
  </si>
  <si>
    <t>Máy nghe nhạc KTS SONY NW-E394/BC  E</t>
  </si>
  <si>
    <t>EHP-CN300AWH</t>
  </si>
  <si>
    <t>PK PK Tai nghe ELECOM EHP-CN300AWH</t>
  </si>
  <si>
    <t>NW-E394/LC  E</t>
  </si>
  <si>
    <t>PRD50475</t>
  </si>
  <si>
    <t>Walkman Digital Music Players NW-E394/LC  E</t>
  </si>
  <si>
    <t>Máy nghe nhạc KTS SONY NW-E394/LC  E</t>
  </si>
  <si>
    <t>EHP-CN300APN2</t>
  </si>
  <si>
    <t>PK PK Tai nghe ELECOM EHP-CN300APN2</t>
  </si>
  <si>
    <t>NW-E394/RC  E</t>
  </si>
  <si>
    <t>PRD50476</t>
  </si>
  <si>
    <t>Walkman Digital Music Players NW-E394/RC  E</t>
  </si>
  <si>
    <t>Máy nghe nhạc KTS SONY NW-E394/RC  E</t>
  </si>
  <si>
    <t>EHP-CN300APN1</t>
  </si>
  <si>
    <t>PK PK Tai nghe ELECOM EHP-CN300APN1</t>
  </si>
  <si>
    <t>NW-WS413/BM E</t>
  </si>
  <si>
    <t>PRD50470</t>
  </si>
  <si>
    <t>Walkman Digital Music Players NW-WS413/BM E</t>
  </si>
  <si>
    <t>Máy nghe nhạc KTS SONY NW-WS413/BM E</t>
  </si>
  <si>
    <t>NW-WS413/CM E</t>
  </si>
  <si>
    <t>PRD50471</t>
  </si>
  <si>
    <t>Walkman Digital Music Players NW-WS413/CM E</t>
  </si>
  <si>
    <t>Máy nghe nhạc KTS SONY NW-WS413/CM E</t>
  </si>
  <si>
    <t>EHP-CN300AGY</t>
  </si>
  <si>
    <t>PK PK Tai nghe ELECOM EHP-CN300AGY</t>
  </si>
  <si>
    <t>NW-WS413/GM E</t>
  </si>
  <si>
    <t>PRD50472</t>
  </si>
  <si>
    <t>Walkman Digital Music Players NW-WS413/GM E</t>
  </si>
  <si>
    <t>Máy nghe nhạc KTS SONY NW-WS413/GM E</t>
  </si>
  <si>
    <t>EHP-CN300AGN</t>
  </si>
  <si>
    <t>NW-WS413/LM E</t>
  </si>
  <si>
    <t>PK PK Tai nghe ELECOM EHP-CN300AGN</t>
  </si>
  <si>
    <t>PRD50473</t>
  </si>
  <si>
    <t>Walkman Digital Music Players NW-WS413/LM E</t>
  </si>
  <si>
    <t>Máy nghe nhạc KTS SONY NW-WS413/LM E</t>
  </si>
  <si>
    <t>NW-ZX100/SM E</t>
  </si>
  <si>
    <t>PRD50482</t>
  </si>
  <si>
    <t>EHP-CN300ABU2</t>
  </si>
  <si>
    <t>Walkman Digital Music Players NW-ZX100/SM E</t>
  </si>
  <si>
    <t>PK PK Tai nghe ELECOM EHP-CN300ABU2</t>
  </si>
  <si>
    <t>Máy nghe nhạc KTS SONY NW-ZX100/SM E</t>
  </si>
  <si>
    <t>NWZ-B183F/BCE</t>
  </si>
  <si>
    <t>PRD50517</t>
  </si>
  <si>
    <t>Walkman Digital Music Players NWZ-B183F/BCE</t>
  </si>
  <si>
    <t>Máy nghe nhạc KTS SONY NWZ-B183F/BCE</t>
  </si>
  <si>
    <t>EHP-CN300ABU1</t>
  </si>
  <si>
    <t>PK PK Tai nghe ELECOM EHP-CN300ABU1</t>
  </si>
  <si>
    <t>NWZ-B183F/LCE</t>
  </si>
  <si>
    <t>PRD50518</t>
  </si>
  <si>
    <t>Walkman Digital Music Players NWZ-B183F/LCE</t>
  </si>
  <si>
    <t>Máy nghe nhạc KTS SONY NWZ-B183F/LCE</t>
  </si>
  <si>
    <t>LHC-UAL03CWH-G</t>
  </si>
  <si>
    <t>PK Cáp Lightning Elecom LHC-UAL03CWH-G</t>
  </si>
  <si>
    <t>NWZ-B183F/NCE</t>
  </si>
  <si>
    <t>PRD50519</t>
  </si>
  <si>
    <t>Walkman Digital Music Players NWZ-B183F/NCE</t>
  </si>
  <si>
    <t>Máy nghe nhạc KTS SONY NWZ-B183F/NCE</t>
  </si>
  <si>
    <t>NWZ-B183F/PCE</t>
  </si>
  <si>
    <t>LHC-UAL03CBK-G</t>
  </si>
  <si>
    <t>PK Cáp Lightning Elecom LHC-UAL03CBK-G</t>
  </si>
  <si>
    <t>PRD50520</t>
  </si>
  <si>
    <t>Walkman Digital Music Players NWZ-B183F/PCE</t>
  </si>
  <si>
    <t>Máy nghe nhạc KTS SONY NWZ-B183F/PCE</t>
  </si>
  <si>
    <t>NWZ-B183F/RCE</t>
  </si>
  <si>
    <t>PRD50521</t>
  </si>
  <si>
    <t>Walkman Digital Music Players NWZ-B183F/RCE</t>
  </si>
  <si>
    <t>Máy nghe nhạc KTS SONY NWZ-B183F/RCE</t>
  </si>
  <si>
    <t>AK20</t>
  </si>
  <si>
    <t>PK Tai nghe Anitech AK20</t>
  </si>
  <si>
    <t>NWZ-E383/BC E</t>
  </si>
  <si>
    <t>PRD50499</t>
  </si>
  <si>
    <t>Walkman Digital Music Players NWZ-E383/BC E</t>
  </si>
  <si>
    <t>Máy nghe nhạc KTS SONY NWZ-E383/BC E</t>
  </si>
  <si>
    <t>AJ-516</t>
  </si>
  <si>
    <t>NWZ-E383/LC E</t>
  </si>
  <si>
    <t>Cáp điện thoại Kashimura AJ-516</t>
  </si>
  <si>
    <t>PRD50500</t>
  </si>
  <si>
    <t>Walkman Digital Music Players NWZ-E383/LC E</t>
  </si>
  <si>
    <t>Máy nghe nhạc KTS SONY NWZ-E383/LC E</t>
  </si>
  <si>
    <t>NWZ-E383/PC E</t>
  </si>
  <si>
    <t>PRD50501</t>
  </si>
  <si>
    <t>Walkman Digital Music Players NWZ-E383/PC E</t>
  </si>
  <si>
    <t>Máy nghe nhạc KTS SONY NWZ-E383/PC E</t>
  </si>
  <si>
    <t>AJ-524</t>
  </si>
  <si>
    <t>Cáp điện thoại Kashimura AJ-524</t>
  </si>
  <si>
    <t>NWZ-E383/RC E</t>
  </si>
  <si>
    <t>PRD50502</t>
  </si>
  <si>
    <t>Walkman Digital Music Players NWZ-E383/RC E</t>
  </si>
  <si>
    <t>Máy nghe nhạc KTS SONY NWZ-E383/RC E</t>
  </si>
  <si>
    <t>iBUFFALO</t>
  </si>
  <si>
    <t>NWZ-E384/BC E</t>
  </si>
  <si>
    <t>PRD50503</t>
  </si>
  <si>
    <t>BSIPA06BK</t>
  </si>
  <si>
    <t>Walkman Digital Music Players NWZ-E384/BC E</t>
  </si>
  <si>
    <t>Sạc USB iBuffalo BSIPA06BK</t>
  </si>
  <si>
    <t>Máy nghe nhạc KTS SONY NWZ-E384/BC E</t>
  </si>
  <si>
    <t>NWZ-E384/RC E</t>
  </si>
  <si>
    <t>PRD50504</t>
  </si>
  <si>
    <t>Walkman Digital Music Players NWZ-E384/RC E</t>
  </si>
  <si>
    <t>BSIPA06PK</t>
  </si>
  <si>
    <t>Máy nghe nhạc KTS SONY NWZ-E384/RC E</t>
  </si>
  <si>
    <t>Sạc USB iBuffalo BSIPA06PK</t>
  </si>
  <si>
    <t>NWZ-M504/BM E</t>
  </si>
  <si>
    <t>PRD50495</t>
  </si>
  <si>
    <t>Walkman Digital Music Players NWZ-M504/BM E</t>
  </si>
  <si>
    <t>Máy nghe nhạc KTS SONY NWZ-M504/BM E</t>
  </si>
  <si>
    <t>BSMOU07MRD</t>
  </si>
  <si>
    <t>Chuột quang iBuffalo BSMOU07MRD</t>
  </si>
  <si>
    <t>NWZ-M504/PM E</t>
  </si>
  <si>
    <t>PRD50496</t>
  </si>
  <si>
    <t>Walkman Digital Music Players NWZ-M504/PM E</t>
  </si>
  <si>
    <t>Máy nghe nhạc KTS SONY NWZ-M504/PM E</t>
  </si>
  <si>
    <t>NWZ-M504/SM E</t>
  </si>
  <si>
    <t>PRD50497</t>
  </si>
  <si>
    <t>Walkman Digital Music Players NWZ-M504/SM E</t>
  </si>
  <si>
    <t>Máy nghe nhạc KTS SONY NWZ-M504/SM E</t>
  </si>
  <si>
    <t>BMA-GP04RD</t>
  </si>
  <si>
    <t>Túi xách ELECOM BMA-GP04RD</t>
  </si>
  <si>
    <t>NWZ-M504/VM E</t>
  </si>
  <si>
    <t>PRD50498</t>
  </si>
  <si>
    <t>Walkman Digital Music Players NWZ-M504/VM E</t>
  </si>
  <si>
    <t>Máy nghe nhạc KTS SONY NWZ-M504/VM E</t>
  </si>
  <si>
    <t>BMA-GP04PN</t>
  </si>
  <si>
    <t>Túi xách ELECOM BMA-GP04PN</t>
  </si>
  <si>
    <t>NWZ-W273S/BME</t>
  </si>
  <si>
    <t>PRD50510</t>
  </si>
  <si>
    <t>Walkman Digital Music Players NWZ-W273S/BME</t>
  </si>
  <si>
    <t>Máy nghe nhạc KTS SONY NWZ-W273S/BME</t>
  </si>
  <si>
    <t>BMA-GP04GN</t>
  </si>
  <si>
    <t>Túi xách ELECOM BMA-GP04GN</t>
  </si>
  <si>
    <t>NWZ-W273S/DME</t>
  </si>
  <si>
    <t>PRD50511</t>
  </si>
  <si>
    <t>Walkman Digital Music Players NWZ-W273S/DME</t>
  </si>
  <si>
    <t>Máy nghe nhạc KTS SONY NWZ-W273S/DME</t>
  </si>
  <si>
    <t>NWZ-W273S/LME</t>
  </si>
  <si>
    <t>PRD50512</t>
  </si>
  <si>
    <t>Walkman Digital Music Players NWZ-W273S/LME</t>
  </si>
  <si>
    <t>Máy nghe nhạc KTS SONY NWZ-W273S/LME</t>
  </si>
  <si>
    <t>BMA-GP04DR</t>
  </si>
  <si>
    <t>Túi xách ELECOM BMA-GP04DR</t>
  </si>
  <si>
    <t>NWZ-W273S/PME</t>
  </si>
  <si>
    <t>PRD50513</t>
  </si>
  <si>
    <t>Walkman Digital Music Players NWZ-W273S/PME</t>
  </si>
  <si>
    <t>Máy nghe nhạc KTS SONY NWZ-W273S/PME</t>
  </si>
  <si>
    <t>BMA-GP04BU</t>
  </si>
  <si>
    <t>Túi xách ELECOM BMA-GP04BU</t>
  </si>
  <si>
    <t>NWZ-W273S/RME</t>
  </si>
  <si>
    <t>PRD50516</t>
  </si>
  <si>
    <t>Walkman Digital Music Players NWZ-W273S/RME</t>
  </si>
  <si>
    <t>Máy nghe nhạc KTS SONY NWZ-W273S/RME</t>
  </si>
  <si>
    <t>BMA-GP04BK</t>
  </si>
  <si>
    <t>NWZ-W273S/WME</t>
  </si>
  <si>
    <t>Túi xách ELECOM BMA-GP04BK</t>
  </si>
  <si>
    <t>PRD50514</t>
  </si>
  <si>
    <t>Walkman Digital Music Players NWZ-W273S/WME</t>
  </si>
  <si>
    <t>Máy nghe nhạc KTS SONY NWZ-W273S/WME</t>
  </si>
  <si>
    <t>NWZ-W273SBIME</t>
  </si>
  <si>
    <t>PRD50515</t>
  </si>
  <si>
    <t>EHP-I3510WH</t>
  </si>
  <si>
    <t>Walkman Digital Music Players NWZ-W273SBIME</t>
  </si>
  <si>
    <t>Tai nghe ELECOM EHP-I3510WH</t>
  </si>
  <si>
    <t>Máy nghe nhạc KTS SONY NWZ-W273SBIME</t>
  </si>
  <si>
    <t>NWZ-WH303/BME</t>
  </si>
  <si>
    <t>PRD50505</t>
  </si>
  <si>
    <t>Walkman Digital Music Players NWZ-WH303/BME</t>
  </si>
  <si>
    <t>Máy nghe nhạc KTS SONY NWZ-WH303/BME</t>
  </si>
  <si>
    <t>EHP-I3510BK</t>
  </si>
  <si>
    <t>Tai nghe ELECOM EHP-I3510BK</t>
  </si>
  <si>
    <t>NWZ-WH303/RME</t>
  </si>
  <si>
    <t>PRD50506</t>
  </si>
  <si>
    <t>Walkman Digital Music Players NWZ-WH303/RME</t>
  </si>
  <si>
    <t>Máy nghe nhạc KTS SONY NWZ-WH303/RME</t>
  </si>
  <si>
    <t>LD-GPT/BK30-G</t>
  </si>
  <si>
    <t>Cáp LAN ELECOM LD-GPT/BK30-G</t>
  </si>
  <si>
    <t>NWZ-WH303/WME</t>
  </si>
  <si>
    <t>PRD50507</t>
  </si>
  <si>
    <t>Walkman Digital Music Players NWZ-WH303/WME</t>
  </si>
  <si>
    <t>Máy nghe nhạc KTS SONY NWZ-WH303/WME</t>
  </si>
  <si>
    <t>GM-U2CAMBIRL7BK</t>
  </si>
  <si>
    <t>Cáp MicroUSB ELECOM GM-U2CAMBIRL7BK</t>
  </si>
  <si>
    <t>NWZ-WH505/BME</t>
  </si>
  <si>
    <t>PRD50508</t>
  </si>
  <si>
    <t>Walkman Digital Music Players NWZ-WH505/BME</t>
  </si>
  <si>
    <t>Máy nghe nhạc KTS SONY NWZ-WH505/BME</t>
  </si>
  <si>
    <t>GM-U2CAMB15BK</t>
  </si>
  <si>
    <t>Cáp MicroUSB ELECOM GM-U2CAMB15BK</t>
  </si>
  <si>
    <t>NWZ-WH505/SME</t>
  </si>
  <si>
    <t>PRD50509</t>
  </si>
  <si>
    <t>Walkman Digital Music Players NWZ-WH505/SME</t>
  </si>
  <si>
    <t>Máy nghe nhạc KTS SONY NWZ-WH505/SME</t>
  </si>
  <si>
    <t>NWZ-ZX1/SM E</t>
  </si>
  <si>
    <t>PRD50494</t>
  </si>
  <si>
    <t>Walkman Digital Music Players NWZ-ZX1/SM E</t>
  </si>
  <si>
    <t>Máy nghe nhạc KTS SONY NWZ-ZX1/SM E</t>
  </si>
  <si>
    <t>MR-K009WH</t>
  </si>
  <si>
    <t>Thiết bị đọc thẻ nhớ ELECOM MR-K009WH</t>
  </si>
  <si>
    <t>SSE-BTR1/BM E</t>
  </si>
  <si>
    <t>PRD50477</t>
  </si>
  <si>
    <t>Walkman Digital Music Players SSE-BTR1/BM E</t>
  </si>
  <si>
    <t>Máy nghe nhạc KTS SONY SSE-BTR1/BM E</t>
  </si>
  <si>
    <t>AJ-489</t>
  </si>
  <si>
    <t>Đầu chuyển type C AJ-489</t>
  </si>
  <si>
    <t>SSE-BTR1/LM E</t>
  </si>
  <si>
    <t>PRD50478</t>
  </si>
  <si>
    <t>Walkman Digital Music Players SSE-BTR1/LM E</t>
  </si>
  <si>
    <t>Máy nghe nhạc KTS SONY SSE-BTR1/LM E</t>
  </si>
  <si>
    <t>AJ-452</t>
  </si>
  <si>
    <t>Cáp cuộn USB - MicroUSB 80cm Kashimura AJ-452</t>
  </si>
  <si>
    <t>SSE-BTR1/PM E</t>
  </si>
  <si>
    <t>PRD50479</t>
  </si>
  <si>
    <t>Walkman Digital Music Players SSE-BTR1/PM E</t>
  </si>
  <si>
    <t>Máy nghe nhạc KTS SONY SSE-BTR1/PM E</t>
  </si>
  <si>
    <t>AJ-514</t>
  </si>
  <si>
    <t>Cáp USB - microUSB 1.2m cable Kashimura AJ-514</t>
  </si>
  <si>
    <t>SSE-BTR1/WM E</t>
  </si>
  <si>
    <t>PRD50481</t>
  </si>
  <si>
    <t>Walkman Digital Music Players SSE-BTR1/WM E</t>
  </si>
  <si>
    <t>Máy nghe nhạc KTS SONY SSE-BTR1/WM E</t>
  </si>
  <si>
    <t>YO-533</t>
  </si>
  <si>
    <t>Vỏ ốp lưng dành cho iPhone 6/6s Kashimura YO-533</t>
  </si>
  <si>
    <t>SSE-BTR1/YM E</t>
  </si>
  <si>
    <t>PRD50480</t>
  </si>
  <si>
    <t>Walkman Digital Music Players SSE-BTR1/YM E</t>
  </si>
  <si>
    <t>Máy nghe nhạc KTS SONY SSE-BTR1/YM E</t>
  </si>
  <si>
    <t>YO-532</t>
  </si>
  <si>
    <t>Vỏ ốp lưng dành cho iPhone 6/6s Kashimura YO-532</t>
  </si>
  <si>
    <t>MDRZX750BNBME</t>
  </si>
  <si>
    <t>PRD36753</t>
  </si>
  <si>
    <t>ZX Noise Cancelling NFC MDRZX750BNBME (Black)</t>
  </si>
  <si>
    <t>Tai nghe Sony MDRZX750BNBME</t>
  </si>
  <si>
    <t>YO-531</t>
  </si>
  <si>
    <t>Vỏ ốp lưng dành cho iPhone 6/6s Kashimura YO-531</t>
  </si>
  <si>
    <t>MDRZX110APBCE</t>
  </si>
  <si>
    <t>PRD21794</t>
  </si>
  <si>
    <t>ZX series - smartphones compatible MDRZX110APBCE</t>
  </si>
  <si>
    <t>Tai nghe Sony MDRZX110APBCE</t>
  </si>
  <si>
    <t>MDRZX110APWCE</t>
  </si>
  <si>
    <t>PRD21795</t>
  </si>
  <si>
    <t>ZX series - smartphones compatible MDRZX110APWCE</t>
  </si>
  <si>
    <t>Tai nghe Sony MDRZX110APWCE</t>
  </si>
  <si>
    <t>AJ-393</t>
  </si>
  <si>
    <t>Sạc dùng cho xe hơi Kashimura AJ-393</t>
  </si>
  <si>
    <t>MDRZX310APBCE</t>
  </si>
  <si>
    <t>PRD27576</t>
  </si>
  <si>
    <t>ZX series - smartphones compatible MDRZX310APBCE</t>
  </si>
  <si>
    <t>Tai nghe Sony MDRZX310APBCE</t>
  </si>
  <si>
    <t>AJ-300</t>
  </si>
  <si>
    <t>Sạc dùng cho xe hơi Kashimura AJ-300</t>
  </si>
  <si>
    <t>MDRZX310APBQE</t>
  </si>
  <si>
    <t>PRD21784</t>
  </si>
  <si>
    <t>ZX series - smartphones compatible MDRZX310APBQE</t>
  </si>
  <si>
    <t>Tai nghe Sony MDRZX310APBQE</t>
  </si>
  <si>
    <t>AT-36</t>
  </si>
  <si>
    <t>Giá đỡ điện thoại dùng cho xe hơi Kashimura AT-36</t>
  </si>
  <si>
    <t>MDRZX310APLCE</t>
  </si>
  <si>
    <t>PRD27577</t>
  </si>
  <si>
    <t>ZX series - smartphones compatible MDRZX310APLCE</t>
  </si>
  <si>
    <t>Tai nghe Sony MDRZX310APLCE</t>
  </si>
  <si>
    <t>AJ-368</t>
  </si>
  <si>
    <t>Sạc dùng cho xe hơi USB 2A Kashimura AJ-368</t>
  </si>
  <si>
    <t>MDRZX310APLQE</t>
  </si>
  <si>
    <t>PRD36754</t>
  </si>
  <si>
    <t>ZX series - smartphones compatible MDRZX310APLQE</t>
  </si>
  <si>
    <t>Tai nghe Sony MDRZX310APLQE</t>
  </si>
  <si>
    <t>MDRZX310APRCE</t>
  </si>
  <si>
    <t>PRD27578</t>
  </si>
  <si>
    <t>ZX series - smartphones compatible MDRZX310APRCE</t>
  </si>
  <si>
    <t>Tai nghe Sony MDRZX310APRCE</t>
  </si>
  <si>
    <t>KX-163</t>
  </si>
  <si>
    <t>Sạc dùng cho xe hơi Kashimura KX-163</t>
  </si>
  <si>
    <t>MDRZX310APRQE</t>
  </si>
  <si>
    <t>PRD36755</t>
  </si>
  <si>
    <t>ZX series - smartphones compatible MDRZX310APRQE</t>
  </si>
  <si>
    <t>Tai nghe Sony MDRZX310APRQE</t>
  </si>
  <si>
    <t>KD-92</t>
  </si>
  <si>
    <t>Sạc dùng cho xe hơi micro USB+AUX Kashimura KD-92</t>
  </si>
  <si>
    <t>MDRZX310APWCE</t>
  </si>
  <si>
    <t>PRD27579</t>
  </si>
  <si>
    <t>ZX series - smartphones compatible MDRZX310APWCE</t>
  </si>
  <si>
    <t>Tai nghe Sony MDRZX310APWCE</t>
  </si>
  <si>
    <t>MDRZX310APWQE</t>
  </si>
  <si>
    <t>PRD36756</t>
  </si>
  <si>
    <t>ZX series - smartphones compatible MDRZX310APWQE</t>
  </si>
  <si>
    <t>Tai nghe Sony MDRZX310APWQE</t>
  </si>
  <si>
    <t>AJ-448</t>
  </si>
  <si>
    <t>Sạc dùng cho xe hơi USB 2.1A Kashimura AJ-448</t>
  </si>
  <si>
    <t>MDRZX600APBCE</t>
  </si>
  <si>
    <t>PRD36757</t>
  </si>
  <si>
    <t>ZX series - smartphones compatible MDRZX600APBCE</t>
  </si>
  <si>
    <t>Tai nghe Sony MDRZX600APBCE</t>
  </si>
  <si>
    <t>MDRZX750APRCE</t>
  </si>
  <si>
    <t>PRD36758</t>
  </si>
  <si>
    <t>ZX series - smartphones compatible MDRZX750APRCE</t>
  </si>
  <si>
    <t>Tai nghe Sony MDRZX750APRCE</t>
  </si>
  <si>
    <t>MR-A39NWHF1</t>
  </si>
  <si>
    <t>Đầu đọc thẻ nhớ Elecom MR-A39NWHF1</t>
  </si>
  <si>
    <t>MDR-ZX310/BQE</t>
  </si>
  <si>
    <t>PRD36759</t>
  </si>
  <si>
    <t>ZX series MDR-ZX310/BQE (Black)</t>
  </si>
  <si>
    <t>Tai nghe Sony MDR-ZX310/BQE</t>
  </si>
  <si>
    <t>MR-A39NRD</t>
  </si>
  <si>
    <t>Đầu đọc thẻ nhớ Elecom MR-A39NRD</t>
  </si>
  <si>
    <t>MDR-ZX310/LQE</t>
  </si>
  <si>
    <t>PRD36760</t>
  </si>
  <si>
    <t>ZX series MDR-ZX310/LQE (Blue)</t>
  </si>
  <si>
    <t>Tai nghe Sony MDR-ZX310/LQE</t>
  </si>
  <si>
    <t>MDR-ZX310/RQE</t>
  </si>
  <si>
    <t>PRD36761</t>
  </si>
  <si>
    <t>MR-A39NBK</t>
  </si>
  <si>
    <t>ZX series MDR-ZX310/RQE (Red)</t>
  </si>
  <si>
    <t>Đầu đọc thẻ nhớ Elecom MR-A39NBK</t>
  </si>
  <si>
    <t>Tai nghe Sony MDR-ZX310/RQE</t>
  </si>
  <si>
    <t>MDR-ZX310/WQE</t>
  </si>
  <si>
    <t>PRD36762</t>
  </si>
  <si>
    <t>ZX series MDR-ZX310/WQE (White)</t>
  </si>
  <si>
    <t>Tai nghe Sony MDR-ZX310/WQE</t>
  </si>
  <si>
    <t>MPA-AMBC2U12WH</t>
  </si>
  <si>
    <t>Cáp điện thoại Elecom MPA-AMBC2U12WH</t>
  </si>
  <si>
    <t>PCAS02018E</t>
  </si>
  <si>
    <t>PRD58831</t>
  </si>
  <si>
    <t>Đĩa Game Gol Of Wal III Remastered</t>
  </si>
  <si>
    <t>MPA-AMBC2U12BK</t>
  </si>
  <si>
    <t>Cáp điện thoại Elecom MPA-AMBC2U12BK</t>
  </si>
  <si>
    <t>RAZER</t>
  </si>
  <si>
    <t>920-000001</t>
  </si>
  <si>
    <t>PRD2314</t>
  </si>
  <si>
    <t>Keyboard Razer USB K130</t>
  </si>
  <si>
    <t>Keyboard</t>
  </si>
  <si>
    <t>M-BL17UBRD</t>
  </si>
  <si>
    <t>Chuột vi tính Elecom M-BL17UBRD</t>
  </si>
  <si>
    <t>910-000004</t>
  </si>
  <si>
    <t>PRD2315</t>
  </si>
  <si>
    <t>Optical Mouse Razer USB M130</t>
  </si>
  <si>
    <t>Mouse</t>
  </si>
  <si>
    <t>M800BLACK</t>
  </si>
  <si>
    <t>M-BL17UBBK</t>
  </si>
  <si>
    <t>PRD2316</t>
  </si>
  <si>
    <t>Chuột vi tính Elecom M-BL17UBBK</t>
  </si>
  <si>
    <t>Wire mouse M800 (black)</t>
  </si>
  <si>
    <t>910-000003</t>
  </si>
  <si>
    <t>PRD1164</t>
  </si>
  <si>
    <t>Wireless mouse M915 black</t>
  </si>
  <si>
    <t>DH-WRYNE</t>
  </si>
  <si>
    <t>Cáp AV ELECOM DH-WRYNE</t>
  </si>
  <si>
    <t>910-000002</t>
  </si>
  <si>
    <t>PRD1165</t>
  </si>
  <si>
    <t>Wireless mouse M915 blue</t>
  </si>
  <si>
    <t>DH-WRYN10</t>
  </si>
  <si>
    <t>Cáp AV ELECOM DH-WRYN10</t>
  </si>
  <si>
    <t>910-000001</t>
  </si>
  <si>
    <t>PRD1166</t>
  </si>
  <si>
    <t>Wireless mouse M915 red</t>
  </si>
  <si>
    <t>DH-WRN30</t>
  </si>
  <si>
    <t>Cáp AV ELECOM DH-WRN30</t>
  </si>
  <si>
    <t>RAPOO</t>
  </si>
  <si>
    <t>PRD2674</t>
  </si>
  <si>
    <t>1070P Wireless Optical Mouse  BLACK</t>
  </si>
  <si>
    <t>Chuột không dây 1070P Đen</t>
  </si>
  <si>
    <t>DH-MWRN20</t>
  </si>
  <si>
    <t>Cáp AV ELECOM DH-MWRN20</t>
  </si>
  <si>
    <t>PRD2675</t>
  </si>
  <si>
    <t>1070P Wireless Optical Mouse  BLUE</t>
  </si>
  <si>
    <t>Chuột không dây 1070P Xanh</t>
  </si>
  <si>
    <t>DH-MMRN15</t>
  </si>
  <si>
    <t>Cáp AV ELECOM DH-MMRN15</t>
  </si>
  <si>
    <t>PRD2676</t>
  </si>
  <si>
    <t>1070P Wireless Optical Mouse  GREY</t>
  </si>
  <si>
    <t>Chuột không dây 1070P Xám</t>
  </si>
  <si>
    <t>DH-MMCN15</t>
  </si>
  <si>
    <t>Cáp AV ELECOM DH-MMCN15</t>
  </si>
  <si>
    <t>PRD2677</t>
  </si>
  <si>
    <t>1070P Wireless Optical Mouse  RED</t>
  </si>
  <si>
    <t>Chuột không dây 1070P Đỏ</t>
  </si>
  <si>
    <t>PRD2678</t>
  </si>
  <si>
    <t>DH-HD14ER10BK</t>
  </si>
  <si>
    <t>1190 Wireless Optical Mouse  BLACK</t>
  </si>
  <si>
    <t>Cáp HDMI Elecom DH-HD14ER10BK</t>
  </si>
  <si>
    <t>Chuột không dây 1190 Đen</t>
  </si>
  <si>
    <t>PRD2679</t>
  </si>
  <si>
    <t>1190 Wireless Optical Mouse  BLUE_LITE</t>
  </si>
  <si>
    <t>Chuột không dây 1190 Xanh</t>
  </si>
  <si>
    <t>DH-HD14EC15WH</t>
  </si>
  <si>
    <t>Cáp HDMI Elecom DH-HD14EC15WH</t>
  </si>
  <si>
    <t>PRD2680</t>
  </si>
  <si>
    <t>1190 Wireless Optical Mouse  RED</t>
  </si>
  <si>
    <t>Chuột không dây 1190 Đỏ</t>
  </si>
  <si>
    <t>DH-HD14EC15PN</t>
  </si>
  <si>
    <t>Cáp HDMI Elecom DH-HD14EC15PN</t>
  </si>
  <si>
    <t>PRD2681</t>
  </si>
  <si>
    <t>1860 Wireless Optical Combo  BLACK</t>
  </si>
  <si>
    <t>Bộ bàn phím chuột không dây 1860 Đen</t>
  </si>
  <si>
    <t>DH-HD14EC15GN</t>
  </si>
  <si>
    <t>Cáp HDMI Elecom DH-HD14EC15GN</t>
  </si>
  <si>
    <t>PRD2682</t>
  </si>
  <si>
    <t>3100P Wireless Optical Mouse  BLACK</t>
  </si>
  <si>
    <t>Chuột không dây 3100P Đen</t>
  </si>
  <si>
    <t>DH-HD14EC15DR</t>
  </si>
  <si>
    <t>Cáp HDMI Elecom DH-HD14EC15DR</t>
  </si>
  <si>
    <t>PRD2683</t>
  </si>
  <si>
    <t>3100P Wireless Optical Mouse  BLUE</t>
  </si>
  <si>
    <t>Chuột không dây 3100P Xanh</t>
  </si>
  <si>
    <t>DH-HD14EC15BU</t>
  </si>
  <si>
    <t>PRD2684</t>
  </si>
  <si>
    <t>Cáp HDMI Elecom DH-HD14EC15BU</t>
  </si>
  <si>
    <t>3100P Wireless Optical Mouse  WHITE</t>
  </si>
  <si>
    <t>Chuột không dây 3100P Trắng</t>
  </si>
  <si>
    <t>PRD19441</t>
  </si>
  <si>
    <t>3360 wireless mouse BLACK</t>
  </si>
  <si>
    <t>Chuột không dây 3360 Đen</t>
  </si>
  <si>
    <t>DH-HD14EC15BK</t>
  </si>
  <si>
    <t>Cáp HDMI Elecom DH-HD14EC15BK</t>
  </si>
  <si>
    <t>PRD19442</t>
  </si>
  <si>
    <t>3360 wireless mouse BLUE</t>
  </si>
  <si>
    <t>Chuột không dây 3360 Xanh</t>
  </si>
  <si>
    <t>CAC-HD14EL15BK</t>
  </si>
  <si>
    <t>Dây cáp HDMI ELECOM CAC-HD14EL15BK</t>
  </si>
  <si>
    <t>PRD19443</t>
  </si>
  <si>
    <t>3360 wireless mouse WHITE</t>
  </si>
  <si>
    <t>Chuột không dây 3360 Trắng</t>
  </si>
  <si>
    <t>AV-WRY1</t>
  </si>
  <si>
    <t>Cáp AV ELECOM 1.0m AV-WRY1</t>
  </si>
  <si>
    <t>PRD31048</t>
  </si>
  <si>
    <t>3920P Wireless Laser Mouse BLACK</t>
  </si>
  <si>
    <t>Chuột không dây laser 3920P Đen</t>
  </si>
  <si>
    <t>AV-35E</t>
  </si>
  <si>
    <t>Cáp AV ELECOM 1.5m AV-35E</t>
  </si>
  <si>
    <t>PRD2685</t>
  </si>
  <si>
    <t>6080 Bluetooth Optical Mouse  BLACK</t>
  </si>
  <si>
    <t>Chuột không dây bluetooth 6080 Đen</t>
  </si>
  <si>
    <t>AV-352</t>
  </si>
  <si>
    <t>Cáp Elecom AV-352</t>
  </si>
  <si>
    <t>PRD2686</t>
  </si>
  <si>
    <t>7100P Wireless Optical Mouse  BLACK</t>
  </si>
  <si>
    <t>Chuột không dây 7100P Đen</t>
  </si>
  <si>
    <t>PRD2687</t>
  </si>
  <si>
    <t>MDR-E9LP/WICE</t>
  </si>
  <si>
    <t>7100P Wireless Optical Mouse  GREY</t>
  </si>
  <si>
    <t>Tai nghe Sony MDR-E9LP/WICE</t>
  </si>
  <si>
    <t>Chuột không dây 7100P Xám</t>
  </si>
  <si>
    <t>PRD2688</t>
  </si>
  <si>
    <t>7100P Wireless Optical Mouse  RED</t>
  </si>
  <si>
    <t>Chuột không dây 7100P Đỏ</t>
  </si>
  <si>
    <t>MDR-E9LP/LC E</t>
  </si>
  <si>
    <t>Tai nghe Sony MDR-E9LP/LC E</t>
  </si>
  <si>
    <t>PRD2689</t>
  </si>
  <si>
    <t>E1050 Wireless Keyboard  US_BLACK</t>
  </si>
  <si>
    <t>Bàn phím không dây E1050 Đen</t>
  </si>
  <si>
    <t>PRD2690</t>
  </si>
  <si>
    <t>E2700 Wireless Multi-media Touchpad Keyboard  US_BLACK</t>
  </si>
  <si>
    <t>Bàn phím không dây E2700 Đen</t>
  </si>
  <si>
    <t>M-BL17UBWH</t>
  </si>
  <si>
    <t>Mouse M-BL17UBWH</t>
  </si>
  <si>
    <t>PRD2691</t>
  </si>
  <si>
    <t>E2700 Wireless Multi-media Touchpad Keyboard  US_WHITE</t>
  </si>
  <si>
    <t>Bàn phím không dây E2700 Trắng</t>
  </si>
  <si>
    <t>PRD2692</t>
  </si>
  <si>
    <t>E6500 BT Ultra-slim Keyboard for Android  US_BLACK</t>
  </si>
  <si>
    <t>M-BL16UBBK</t>
  </si>
  <si>
    <t>PK Chuột BlueLED ELECOM M-BL16UBBK</t>
  </si>
  <si>
    <t>Bàn phím Bluetooth Android E6500 Đen</t>
  </si>
  <si>
    <t>PM-A17MFLGG</t>
  </si>
  <si>
    <t>PK DMH iP8 cường lực ELECOM PM-A17MFLGG</t>
  </si>
  <si>
    <t>PRD2693</t>
  </si>
  <si>
    <t>E6500 BT Ultra-slim Keyboard for Android  US_WHITE</t>
  </si>
  <si>
    <t>Bàn phím Bluetooth Android E6500 Trắng</t>
  </si>
  <si>
    <t>PMCA17MUCUKBK</t>
  </si>
  <si>
    <t>PK Ốp lưng Iphone8 ELECOM PMCA17MUCUKBK</t>
  </si>
  <si>
    <t>PRD2694</t>
  </si>
  <si>
    <t>E9050 Wireless Compact Ultra-slim Keyboard  US_BLACK</t>
  </si>
  <si>
    <t>Bàn phím không dây E9050 Đen</t>
  </si>
  <si>
    <t>PRD2695</t>
  </si>
  <si>
    <t>PMCA17MUCUKCR</t>
  </si>
  <si>
    <t>PK Ốp lưng Iphone8 ELECOM PMCA17MUCUKCR</t>
  </si>
  <si>
    <t>E9050 Wireless Compact Ultra-slim Keyboard  US_WHITE</t>
  </si>
  <si>
    <t>Bàn phím không dây E9050 Trắng</t>
  </si>
  <si>
    <t>PRD9199</t>
  </si>
  <si>
    <t>E9180P Wireless Touchpad Keyboard US-Black</t>
  </si>
  <si>
    <t>Bàn phím Bluetooth E9180P đen</t>
  </si>
  <si>
    <t>PM-A17LFLGG</t>
  </si>
  <si>
    <t>PK DMH iP8 plus CL ELECOM PM-A17LFLGG</t>
  </si>
  <si>
    <t>PRD2661</t>
  </si>
  <si>
    <t>H1030 Wireless Stereo Headset  BLACK</t>
  </si>
  <si>
    <t>Tai nghe không dây H1030 Đen</t>
  </si>
  <si>
    <t>PMCA17LUCUKBK</t>
  </si>
  <si>
    <t>PK Ốp lưng iP8 plus ELECOM PMCA17LUCUKBK</t>
  </si>
  <si>
    <t>PRD2662</t>
  </si>
  <si>
    <t>H1030 Wireless Stereo Headset  RED</t>
  </si>
  <si>
    <t>Tai nghe không dây H1030 Đỏ</t>
  </si>
  <si>
    <t>PMCA17LUCUKCR</t>
  </si>
  <si>
    <t>PK Ốp lưng iP8 plus ELECOM PMCA17LUCUKCR</t>
  </si>
  <si>
    <t>PRD2663</t>
  </si>
  <si>
    <t>H1030 Wireless Stereo Headset  SILVER</t>
  </si>
  <si>
    <t>Tai nghe không dây H1030 Xám</t>
  </si>
  <si>
    <t>PRD2664</t>
  </si>
  <si>
    <t>H3070 Wireless Stereo Headset  BLACK</t>
  </si>
  <si>
    <t>Tai nghe không dây H3070 Đen</t>
  </si>
  <si>
    <t>PM-A17XFLGG</t>
  </si>
  <si>
    <t>PK DMH IphoneX ELECOM PM-A17XFLGG</t>
  </si>
  <si>
    <t>PRD2665</t>
  </si>
  <si>
    <t>H3070 Wireless Stereo Headset  BLUE</t>
  </si>
  <si>
    <t>Tai nghe không dây H3070 Xanh</t>
  </si>
  <si>
    <t>PM-A17XUCUBK</t>
  </si>
  <si>
    <t>PRD2666</t>
  </si>
  <si>
    <t>PK Ốp lưng IphoneX ELECOM PM-A17XUCUBK</t>
  </si>
  <si>
    <t>H6020 Bluetooth Stereo Headset  BLACK</t>
  </si>
  <si>
    <t>Tai nghe bluetooth H6020 Đen</t>
  </si>
  <si>
    <t>PRD2667</t>
  </si>
  <si>
    <t>H6020 Bluetooth Stereo Headset  BLUE</t>
  </si>
  <si>
    <t>Tai nghe bluetooth H6020 Xanh</t>
  </si>
  <si>
    <t>PM-A17XUCUCR</t>
  </si>
  <si>
    <t>PK Ốp lưng IphoneX ELECOM PM-A17XUCUCR</t>
  </si>
  <si>
    <t>PRD2668</t>
  </si>
  <si>
    <t>H6020 Bluetooth Stereo Headset  GREY</t>
  </si>
  <si>
    <t>Tai nghe bluetooth H6020 Xám</t>
  </si>
  <si>
    <t>MPA-ACX12BK</t>
  </si>
  <si>
    <t>PK Cáp USB chuẩn C ELECOM MPA-ACX12BK</t>
  </si>
  <si>
    <t>PRD2669</t>
  </si>
  <si>
    <t>H8020 Wireless Stereo Headset  BLACK</t>
  </si>
  <si>
    <t>Tai nghe không dây H8020 Đen</t>
  </si>
  <si>
    <t>MPA-AMBS2U20BK</t>
  </si>
  <si>
    <t>PK Cáp microUSB ELECOM MPA-AMBS2U20BK</t>
  </si>
  <si>
    <t>PRD2670</t>
  </si>
  <si>
    <t>H8020 Wireless Stereo Headset  WHITE</t>
  </si>
  <si>
    <t>Tai nghe không dây H8020 Trắng</t>
  </si>
  <si>
    <t>MPA-AMBS2U20BU</t>
  </si>
  <si>
    <t>PRD2671</t>
  </si>
  <si>
    <t>PK Cáp microUSB ELECOM MPA-AMBS2U20BU</t>
  </si>
  <si>
    <t>H8030 Wireless Stereo Headphone  BLACK</t>
  </si>
  <si>
    <t>Tai nghe không dây H8030 Đen</t>
  </si>
  <si>
    <t>PRD2672</t>
  </si>
  <si>
    <t>H8030 Wireless Stereo Headphone  BLUE</t>
  </si>
  <si>
    <t>Tai nghe không dây H8030 Xanh</t>
  </si>
  <si>
    <t>PM-A17MPVKCR</t>
  </si>
  <si>
    <t>PK Ốp lưng iP8 cứng ELECOM PM-A17MPVKCR</t>
  </si>
  <si>
    <t>PRD2673</t>
  </si>
  <si>
    <t>H8030 Wireless Stereo Headphone  RED</t>
  </si>
  <si>
    <t>Tai nghe không dây H8030 Đỏ</t>
  </si>
  <si>
    <t>MPA-ACX12WH</t>
  </si>
  <si>
    <t>PK Cáp USB chuẩn C ELECOM MPA-ACX12WH</t>
  </si>
  <si>
    <t>PRD2696</t>
  </si>
  <si>
    <t>N1820 USB keyboard and mouse combo  BLACK_KUU</t>
  </si>
  <si>
    <t>Bộ bàn phím chuột không dây N1820 Đen</t>
  </si>
  <si>
    <t>MPA-AMBS2U20RD</t>
  </si>
  <si>
    <t>PK Cáp microUSB ELECOM MPA-AMBS2U20RD</t>
  </si>
  <si>
    <t>PRD21989</t>
  </si>
  <si>
    <t> 2650 MOUSE</t>
  </si>
  <si>
    <t>LHC-UAL01BK</t>
  </si>
  <si>
    <t>PK Cáp Lingtning 10cm ELECOM LHC-UAL01BK</t>
  </si>
  <si>
    <t>LR03(GD)2B CX (F) B</t>
  </si>
  <si>
    <t>PRD61052</t>
  </si>
  <si>
    <t>Battery Maxell LR03</t>
  </si>
  <si>
    <t>LHC-UAL01PN</t>
  </si>
  <si>
    <t>PK Cáp Lingtning 10cm ELECOM LHC-UAL01PN</t>
  </si>
  <si>
    <t>960-000533</t>
  </si>
  <si>
    <t>PRD255</t>
  </si>
  <si>
    <t>2.0 MP Portable Webcam C905 - USB - FE (EOL)</t>
  </si>
  <si>
    <t>2.0 MP Portable Webcam C905 - USB - FE</t>
  </si>
  <si>
    <t>Webcam</t>
  </si>
  <si>
    <t>LHC-UAL01WH</t>
  </si>
  <si>
    <t>PK Cáp Lingtning 10cm ELECOM LHC-UAL01WH</t>
  </si>
  <si>
    <t>910-000874</t>
  </si>
  <si>
    <t>PRD181</t>
  </si>
  <si>
    <t>Anywhere Mouse M905 - USB - FE</t>
  </si>
  <si>
    <t>910-002914</t>
  </si>
  <si>
    <t>PRD2435</t>
  </si>
  <si>
    <t>MP-111C</t>
  </si>
  <si>
    <t>Anywhere Mouse M905 - USB - FE (new PN)</t>
  </si>
  <si>
    <t>Bàn di chuột hình động vật ELECOM MP-111C</t>
  </si>
  <si>
    <t>Acess</t>
  </si>
  <si>
    <t>942-000001</t>
  </si>
  <si>
    <t>PRD244</t>
  </si>
  <si>
    <t>Attack 3 - EU</t>
  </si>
  <si>
    <t>Bộ điều khiển game Logitech cần lái Attack 3</t>
  </si>
  <si>
    <t>Joystick</t>
  </si>
  <si>
    <t>MP-111D</t>
  </si>
  <si>
    <t>Bàn di chuột hình động vật ELECOM MP-111D</t>
  </si>
  <si>
    <t>PRD216</t>
  </si>
  <si>
    <t>B100 Optical USB Mouse - AP</t>
  </si>
  <si>
    <t>Chuột Logitech B100</t>
  </si>
  <si>
    <t>981-000335</t>
  </si>
  <si>
    <t>PRD3906</t>
  </si>
  <si>
    <t>MP-111B</t>
  </si>
  <si>
    <t>B530 USB Headsets - AMR</t>
  </si>
  <si>
    <t>PK Bàn di chuột ELECOM MP-111B</t>
  </si>
  <si>
    <t>Tai nghe USB H530</t>
  </si>
  <si>
    <t>960-000939</t>
  </si>
  <si>
    <t>PRD8858</t>
  </si>
  <si>
    <t>BCC950 ConferenceCam</t>
  </si>
  <si>
    <t>Webcam Logitech BCC950</t>
  </si>
  <si>
    <t>MP-BGBK</t>
  </si>
  <si>
    <t>PK Bàn di chuột ELECOM MP-BGBK</t>
  </si>
  <si>
    <t>980-000619</t>
  </si>
  <si>
    <t>PRD2410</t>
  </si>
  <si>
    <t>Bedside Dock for iPad - EU</t>
  </si>
  <si>
    <t>Loa Bedside cho Ipad</t>
  </si>
  <si>
    <t>Loa</t>
  </si>
  <si>
    <t>980-000915</t>
  </si>
  <si>
    <t>PRD39502</t>
  </si>
  <si>
    <t>Bluetooth Audio Adapt</t>
  </si>
  <si>
    <t>Thiết bị chuyển đổi Logitech Bluetooth</t>
  </si>
  <si>
    <t>Adapter</t>
  </si>
  <si>
    <t>920-003649</t>
  </si>
  <si>
    <t>PRD39521</t>
  </si>
  <si>
    <t>Classic Desktop MK100 for Retail</t>
  </si>
  <si>
    <t>Bộ bàn phím Logitech MK100</t>
  </si>
  <si>
    <t>920-002145</t>
  </si>
  <si>
    <t>PRD180</t>
  </si>
  <si>
    <t>Classic Keyboard K100</t>
  </si>
  <si>
    <t>Bàn phím Logitech k100</t>
  </si>
  <si>
    <t>MP-BGBU</t>
  </si>
  <si>
    <t>PK Bàn di chuột ELECOM MP-BGBU</t>
  </si>
  <si>
    <t>939-000105</t>
  </si>
  <si>
    <t>PRD225</t>
  </si>
  <si>
    <t>Comfort Lapdesk for Notebooks - AP</t>
  </si>
  <si>
    <t>Comfort Lapdesk for Notebook Logitech</t>
  </si>
  <si>
    <t>Stand</t>
  </si>
  <si>
    <t>MP-BGSV</t>
  </si>
  <si>
    <t>PK Bàn di chuột ELECOM MP-BGSV</t>
  </si>
  <si>
    <t>939-000352</t>
  </si>
  <si>
    <t>PRD226</t>
  </si>
  <si>
    <t>Cooling Pad N200 - AP</t>
  </si>
  <si>
    <t>Cooling Pad N200 Logitech</t>
  </si>
  <si>
    <t>MP-BOBU</t>
  </si>
  <si>
    <t>PK Bàn di chuột ELECOM MP-BOBU</t>
  </si>
  <si>
    <t>920-000531</t>
  </si>
  <si>
    <t>PRD318</t>
  </si>
  <si>
    <t>Cordless Desktop MX5500 Revolution - USB - AP (EOL)</t>
  </si>
  <si>
    <t>Cordless Desktop MX5500 Revolution - USB - AP</t>
  </si>
  <si>
    <t>910-000810</t>
  </si>
  <si>
    <t>PRD230</t>
  </si>
  <si>
    <t>MP-BOGN</t>
  </si>
  <si>
    <t>Cordless TrackMan 935</t>
  </si>
  <si>
    <t>PK Bàn di chuột ELECOM MP-BOGN</t>
  </si>
  <si>
    <t>Chuột vi tính Logitech (KD) Trackman 935</t>
  </si>
  <si>
    <t>920-005508</t>
  </si>
  <si>
    <t>PRD2174</t>
  </si>
  <si>
    <t>DESKTOP G100s Gaming Combo</t>
  </si>
  <si>
    <t>MP-BOWH</t>
  </si>
  <si>
    <t>Bộ bàn phím Logitech G100s</t>
  </si>
  <si>
    <t>PK Bàn di chuột ELECOM MP-BOWH</t>
  </si>
  <si>
    <t>920-002586</t>
  </si>
  <si>
    <t>PRD168</t>
  </si>
  <si>
    <t>DESKTOP MK120</t>
  </si>
  <si>
    <t>Bộ bàn phím logitech MK120</t>
  </si>
  <si>
    <t>MP-GELBK</t>
  </si>
  <si>
    <t>PK Bàn di chuột ELECOM MP-GELBK</t>
  </si>
  <si>
    <t>920-006314</t>
  </si>
  <si>
    <t>PRD1084</t>
  </si>
  <si>
    <t>DESKTOP WIRELESS COMBO MK270r</t>
  </si>
  <si>
    <t>Bộ bàn phím KD logitech MK270r</t>
  </si>
  <si>
    <t>MP-GELWH</t>
  </si>
  <si>
    <t>PK Bàn di chuột ELECOM MP-GELWH</t>
  </si>
  <si>
    <t>920-006491</t>
  </si>
  <si>
    <t>PRD18815</t>
  </si>
  <si>
    <t>DESKTOP Wireless Combo MK345</t>
  </si>
  <si>
    <t>Bộ Bàn phím KD Logitech MK345</t>
  </si>
  <si>
    <t>CAC-DVSL20BK</t>
  </si>
  <si>
    <t>PK Cáp DVI-D 2.0m ELECOM CAC-DVSL20BK</t>
  </si>
  <si>
    <t>941-000021</t>
  </si>
  <si>
    <t>PRD246</t>
  </si>
  <si>
    <t>Driving Force GT - EU</t>
  </si>
  <si>
    <t>Bộ điều khiển game Logitech vô lăng Driving Force GT</t>
  </si>
  <si>
    <t>Không thể truy cập</t>
  </si>
  <si>
    <t>RA410-BL</t>
  </si>
  <si>
    <t>PK Bộ đầu đọc thẻ nhớ Anitech RA410-BL</t>
  </si>
  <si>
    <t>942-000008</t>
  </si>
  <si>
    <t>PRD243</t>
  </si>
  <si>
    <t>Extreme 3D Pro</t>
  </si>
  <si>
    <t>Thiết bị điều khiển Logitech 3D Pro</t>
  </si>
  <si>
    <t>H107-WH</t>
  </si>
  <si>
    <t>PK Bộ chia ổ cắm điện Anitech H107-WH</t>
  </si>
  <si>
    <t>939-000895</t>
  </si>
  <si>
    <t>PRD39515</t>
  </si>
  <si>
    <t xml:space="preserve">Folio Protective case for iPad® Mini - Acid Yellow </t>
  </si>
  <si>
    <t>Vỏ Logitech Folio iPad® Mini</t>
  </si>
  <si>
    <t>Case</t>
  </si>
  <si>
    <t>920-002582</t>
  </si>
  <si>
    <t>Bàn phím Logitech K120</t>
  </si>
  <si>
    <t>939-000893</t>
  </si>
  <si>
    <t>PRD39524</t>
  </si>
  <si>
    <t>Folio Protective case for iPad® Mini - Carbon Black</t>
  </si>
  <si>
    <t>Vỏ Logitech ipad mini</t>
  </si>
  <si>
    <t>H160-WH</t>
  </si>
  <si>
    <t>PK Bộ chia ổ cắm điện Anitech H160-WH</t>
  </si>
  <si>
    <t>939-000894</t>
  </si>
  <si>
    <t>PRD39520</t>
  </si>
  <si>
    <t>Folio Protective case for iPad® Mini - Fantasy Pink</t>
  </si>
  <si>
    <t>P301</t>
  </si>
  <si>
    <t>PK Bàn phím Anitech P301</t>
  </si>
  <si>
    <t>910-003606</t>
  </si>
  <si>
    <t>PRD2336</t>
  </si>
  <si>
    <t>FPS Laser Gaming Mouse G500s - AP</t>
  </si>
  <si>
    <t>Chuột vi tính Logitech G500s</t>
  </si>
  <si>
    <t>910-002255</t>
  </si>
  <si>
    <t>Chuột vi tính Logitech (KD) M185 xám</t>
  </si>
  <si>
    <t>910-003591</t>
  </si>
  <si>
    <t>PRD2408</t>
  </si>
  <si>
    <t>FPS Optical Gaming Mouse G400s - AP</t>
  </si>
  <si>
    <t>Chuột vi tính Logitech G400s</t>
  </si>
  <si>
    <t>920-003387</t>
  </si>
  <si>
    <t>910-002503</t>
  </si>
  <si>
    <t>PRD1099</t>
  </si>
  <si>
    <t>Chuột vi tính Logitech (KD) M185 đỏ</t>
  </si>
  <si>
    <t>G100 Gaming Desktop - Combo - FE</t>
  </si>
  <si>
    <t>920-002245</t>
  </si>
  <si>
    <t>PRD236</t>
  </si>
  <si>
    <t>G110 Gaming Keyboard - USB - FE</t>
  </si>
  <si>
    <t>Bàn phím Logitech G110</t>
  </si>
  <si>
    <t>910-002502</t>
  </si>
  <si>
    <t>Chuột vi tính Logitech (KD) M185 xanh</t>
  </si>
  <si>
    <t>920-001552</t>
  </si>
  <si>
    <t>PRD2304</t>
  </si>
  <si>
    <t>G13 Gaming Keyboard - USB - AU</t>
  </si>
  <si>
    <t>W213WH</t>
  </si>
  <si>
    <t>PK Chuột KD Anitech W213WH</t>
  </si>
  <si>
    <t>920-001802</t>
  </si>
  <si>
    <t>PRD233</t>
  </si>
  <si>
    <t>G19 Gaming Keyboard - USB - FE</t>
  </si>
  <si>
    <t>Bàn phím Logitech G19</t>
  </si>
  <si>
    <t>920-004999</t>
  </si>
  <si>
    <t>PRD39516</t>
  </si>
  <si>
    <t>G19s Gaming Keyboard</t>
  </si>
  <si>
    <t>Bàn phím Logitech G19s</t>
  </si>
  <si>
    <t>943-000046</t>
  </si>
  <si>
    <t>PRD3977</t>
  </si>
  <si>
    <t>G240 Gaming Mouse Pad</t>
  </si>
  <si>
    <t>Bàn di chuột Logitech G240</t>
  </si>
  <si>
    <t>W213BK</t>
  </si>
  <si>
    <t>PK Chuột KD Anitech W213BK</t>
  </si>
  <si>
    <t>941-000092</t>
  </si>
  <si>
    <t>PRD4709</t>
  </si>
  <si>
    <t>G27 Racing Wheel</t>
  </si>
  <si>
    <t>Thiết bị điều khiển Game G27</t>
  </si>
  <si>
    <t>Wheel</t>
  </si>
  <si>
    <t>CAC-HD14EY15BK</t>
  </si>
  <si>
    <t>PK cáp HDMI 4K2K  ELECOM CAC-HD14EY15BK</t>
  </si>
  <si>
    <t>941-000046</t>
  </si>
  <si>
    <t>PRD245</t>
  </si>
  <si>
    <t>G27 Racing Wheel - EU (EOL)</t>
  </si>
  <si>
    <t>Bộ điều khiển game Logitech vô lăng G27</t>
  </si>
  <si>
    <t>941-000139</t>
  </si>
  <si>
    <t>PRD34159</t>
  </si>
  <si>
    <t>MPA-AMBIRLC08WH</t>
  </si>
  <si>
    <t xml:space="preserve">G29 Racing Wheel </t>
  </si>
  <si>
    <t>PK Cáp cuộn microUSB  ELECOM AMBIRLC08WH</t>
  </si>
  <si>
    <t>Thiết bị điều khiển Game G29</t>
  </si>
  <si>
    <t>981-000532</t>
  </si>
  <si>
    <t>PRD39518</t>
  </si>
  <si>
    <t>G35 Surround Sound Headset</t>
  </si>
  <si>
    <t>Tai nghe Logitech G35</t>
  </si>
  <si>
    <t>MPA-AMBIRLC08BU</t>
  </si>
  <si>
    <t>PK Cáp cuộn microUSB ELECOM AMBIRLC08BU</t>
  </si>
  <si>
    <t>981-000116</t>
  </si>
  <si>
    <t>PRD3398</t>
  </si>
  <si>
    <t>G35 Surround Sound Headset - NAMR</t>
  </si>
  <si>
    <t>MPA-AMBIRLC08BK</t>
  </si>
  <si>
    <t>PK Cáp cuộn microUSB ELECOM AMBIRLC08BK</t>
  </si>
  <si>
    <t>943-000052</t>
  </si>
  <si>
    <t>PRD3978</t>
  </si>
  <si>
    <t>G440 Gaming Mouse Pad</t>
  </si>
  <si>
    <t>Bàn di chuột Logitech G440</t>
  </si>
  <si>
    <t>MPA-AMBIRLC08PU</t>
  </si>
  <si>
    <t>PK Cáp cuộn microUSB ELECOM AMBIRLC08PU</t>
  </si>
  <si>
    <t>910-002867</t>
  </si>
  <si>
    <t>PRD2438</t>
  </si>
  <si>
    <t>G600 Gaming Mouse</t>
  </si>
  <si>
    <t>Chuột Logitech G600</t>
  </si>
  <si>
    <t>M-IR07DRWH</t>
  </si>
  <si>
    <t>PK Chuột ELECOM M-IR07DRWH</t>
  </si>
  <si>
    <t>910-003930</t>
  </si>
  <si>
    <t>PRD27601</t>
  </si>
  <si>
    <t>G602 Wireless Gaming Mouse</t>
  </si>
  <si>
    <t>Chuột Logitech G602</t>
  </si>
  <si>
    <t>M-IR07DRRD</t>
  </si>
  <si>
    <t>910-004358</t>
  </si>
  <si>
    <t>PK Chuột ELECOM M-IR07DRRD</t>
  </si>
  <si>
    <t>PRD27752</t>
  </si>
  <si>
    <t>G90 OPTICAL GAMING MOUSE</t>
  </si>
  <si>
    <t>Chuột Logitech G90</t>
  </si>
  <si>
    <t>910-001593</t>
  </si>
  <si>
    <t>PRD218</t>
  </si>
  <si>
    <t>G9x Laser Mouse - USB - AP</t>
  </si>
  <si>
    <t>Chuột vi tính Logitech G9x</t>
  </si>
  <si>
    <t>M-IR07DRPN</t>
  </si>
  <si>
    <t>PK Chuột ELECOM M-IR07DRPN</t>
  </si>
  <si>
    <t>940-000112</t>
  </si>
  <si>
    <t>PRD241</t>
  </si>
  <si>
    <t>Gamepad F310</t>
  </si>
  <si>
    <t>Thiết bị điều khiển Logitech F310</t>
  </si>
  <si>
    <t>Gamepad</t>
  </si>
  <si>
    <t>M-IR07DRGN</t>
  </si>
  <si>
    <t>PK Chuột ELECOM M-IR07DRGN</t>
  </si>
  <si>
    <t>940-000119</t>
  </si>
  <si>
    <t>PRD239</t>
  </si>
  <si>
    <t>Gamepad F710 WIRELESS</t>
  </si>
  <si>
    <t>Thiết bị điều khiển Logitech F710</t>
  </si>
  <si>
    <t>M-IR07DRBU</t>
  </si>
  <si>
    <t>PK Chuột ELECOM M-IR07DRBU</t>
  </si>
  <si>
    <t>920-003373</t>
  </si>
  <si>
    <t>PRD237</t>
  </si>
  <si>
    <t>Gaming KB G105</t>
  </si>
  <si>
    <t>Bàn phím Logitech G105</t>
  </si>
  <si>
    <t>920-002532</t>
  </si>
  <si>
    <t>PRD234</t>
  </si>
  <si>
    <t>M-IR07DRBK</t>
  </si>
  <si>
    <t>Gaming Keyboard G510 - AP</t>
  </si>
  <si>
    <t>PK PK Chuột ELECOM M-IR07DRBK</t>
  </si>
  <si>
    <t>Bàn phím Logitech G510</t>
  </si>
  <si>
    <t>920-004969</t>
  </si>
  <si>
    <t>PRD2439</t>
  </si>
  <si>
    <t>Gaming Keyboard G510s</t>
  </si>
  <si>
    <t>Bàn phím Logitech G510s</t>
  </si>
  <si>
    <t>EHP-OH200YL-G</t>
  </si>
  <si>
    <t>Tai nghe ELECOM EHP-OH200YL-G</t>
  </si>
  <si>
    <t>910-003535</t>
  </si>
  <si>
    <t>PRD2172</t>
  </si>
  <si>
    <t>Gaming Mouse G100s</t>
  </si>
  <si>
    <t>Chuột Logitech G100s</t>
  </si>
  <si>
    <t>EHP-OH200WH-G</t>
  </si>
  <si>
    <t>Tai nghe ELECOM EHP-OH200WH-G</t>
  </si>
  <si>
    <t>910-002360</t>
  </si>
  <si>
    <t>PRD222</t>
  </si>
  <si>
    <t>Gaming Mouse G300</t>
  </si>
  <si>
    <t>Chuột Logitech G300</t>
  </si>
  <si>
    <t>AV-WRYE</t>
  </si>
  <si>
    <t>Cáp AV ELECOM 1.5m AV-WRYE</t>
  </si>
  <si>
    <t>910-001270</t>
  </si>
  <si>
    <t>PRD220</t>
  </si>
  <si>
    <t>Gaming Mouse G500 - USB - FE</t>
  </si>
  <si>
    <t>Chuột vi tính Logitech G500</t>
  </si>
  <si>
    <t>AV-353</t>
  </si>
  <si>
    <t>Cáp AV ELECOM 3.0m AV-353</t>
  </si>
  <si>
    <t>981-000504</t>
  </si>
  <si>
    <t>PRD2171</t>
  </si>
  <si>
    <t>H600 Headset Logitech</t>
  </si>
  <si>
    <t>Tai nghe Logitech H600</t>
  </si>
  <si>
    <t>LHC-UAL05WH-G</t>
  </si>
  <si>
    <t>Cáp Lightning ELECOM LHC-UAL05WH-G</t>
  </si>
  <si>
    <t>960-000770</t>
  </si>
  <si>
    <t>PRD884</t>
  </si>
  <si>
    <t>HD Pro Webcam C920</t>
  </si>
  <si>
    <t>Webcam Logitech C920</t>
  </si>
  <si>
    <t>GM-U2CAMB20BK</t>
  </si>
  <si>
    <t>Cáp MicroUSB ELECOM GM-U2CAMB20BK</t>
  </si>
  <si>
    <t>960-000841</t>
  </si>
  <si>
    <t>PRD39523</t>
  </si>
  <si>
    <t>HD Webcam B525</t>
  </si>
  <si>
    <t>Webcam Logitech B525</t>
  </si>
  <si>
    <t>MPA-AMBIRLC08PN</t>
  </si>
  <si>
    <t>Cáp điện thoại ELECOM MPA-AMBIRLC08PN</t>
  </si>
  <si>
    <t>960-000627</t>
  </si>
  <si>
    <t>PRD251</t>
  </si>
  <si>
    <t>HD Webcam C270 + Mono Headset</t>
  </si>
  <si>
    <t>Webcam Logitech C270h</t>
  </si>
  <si>
    <t>960-000588</t>
  </si>
  <si>
    <t>MPA-AMBIRLC08GN</t>
  </si>
  <si>
    <t>Cáp điện thoại ELECOM MPA-AMBIRLC08GN</t>
  </si>
  <si>
    <t>PRD888</t>
  </si>
  <si>
    <t>HD Webcam C310</t>
  </si>
  <si>
    <t>Webcam Logitech C310</t>
  </si>
  <si>
    <t>AT-33</t>
  </si>
  <si>
    <t>Giá đỡ điện thoại dùng cho xe hơi Kashimura AT-33</t>
  </si>
  <si>
    <t>960-000717</t>
  </si>
  <si>
    <t>PRD250</t>
  </si>
  <si>
    <t>HD Webcam C525</t>
  </si>
  <si>
    <t>Webcam Logitech C525</t>
  </si>
  <si>
    <t>960-000738</t>
  </si>
  <si>
    <t>PRD249</t>
  </si>
  <si>
    <t>HD Webcam C615</t>
  </si>
  <si>
    <t>BP-771</t>
  </si>
  <si>
    <t>Webcam Logitech C615</t>
  </si>
  <si>
    <t>Dán bảo vệ màn hình iPhone6/6s Kashimura BP-771</t>
  </si>
  <si>
    <t>981-000539</t>
  </si>
  <si>
    <t>PRD2175</t>
  </si>
  <si>
    <t>HEADSET,G230</t>
  </si>
  <si>
    <t>Tai nghe Logitech G230</t>
  </si>
  <si>
    <t>BP-768</t>
  </si>
  <si>
    <t>Dán bảo vệ màn hình 8 inches Kashimura BP-768</t>
  </si>
  <si>
    <t>981-000538</t>
  </si>
  <si>
    <t>PRD39522</t>
  </si>
  <si>
    <t>HEADSET,G430</t>
  </si>
  <si>
    <t>Tai nghe Logitech G430</t>
  </si>
  <si>
    <t>BP-766</t>
  </si>
  <si>
    <t>Dán bảo vệ màn hình 8 inches Kashimura BP-766</t>
  </si>
  <si>
    <t>939-001053</t>
  </si>
  <si>
    <t>PRD39519</t>
  </si>
  <si>
    <t>Hingle for iPad air</t>
  </si>
  <si>
    <t>Vỏ Logitech ipad air</t>
  </si>
  <si>
    <t>939-001064</t>
  </si>
  <si>
    <t>PRD39517</t>
  </si>
  <si>
    <t>Hingle for iPad air - Red</t>
  </si>
  <si>
    <t>AJ-473</t>
  </si>
  <si>
    <t>Cáp USB - chuẩn C 3A 1.2m Kashimura AJ-473</t>
  </si>
  <si>
    <t>920-006380</t>
  </si>
  <si>
    <t>PRD39503</t>
  </si>
  <si>
    <t>KEYBOARD Bluetooth Multi-Device KB k480 Black</t>
  </si>
  <si>
    <t>Bàn phím KD Logitech K480 đen</t>
  </si>
  <si>
    <t>AT-28</t>
  </si>
  <si>
    <t>Giá đỡ điện thoại dùng cho xe hơi Kashimura AT-28</t>
  </si>
  <si>
    <t>920-006381</t>
  </si>
  <si>
    <t>PRD39504</t>
  </si>
  <si>
    <t>KEYBOARD Bluetooth Multi-Device KB k480 White</t>
  </si>
  <si>
    <t>Bàn phím KD Logitech K480 trắng</t>
  </si>
  <si>
    <t>AK-131</t>
  </si>
  <si>
    <t>Hộp trang trí xe hơi Kashimura AK-131</t>
  </si>
  <si>
    <t>920-007596</t>
  </si>
  <si>
    <t>PRD39505</t>
  </si>
  <si>
    <t>KEYBOARD K380 MULTI-DEVICE DARK GREY</t>
  </si>
  <si>
    <t>Bàn phím KD Logitech K380 xám</t>
  </si>
  <si>
    <t>MS-UP201BK</t>
  </si>
  <si>
    <t>Loa Elecom MS-UP201BK</t>
  </si>
  <si>
    <t>920-002361</t>
  </si>
  <si>
    <t>PRD170</t>
  </si>
  <si>
    <t>KEYBOARD WIRELESS ILLUMINATED K800</t>
  </si>
  <si>
    <t>Bàn phím KD Logitech K800</t>
  </si>
  <si>
    <t>M-IR06DRRD</t>
  </si>
  <si>
    <t>Chuột (KD) Elecom M-IR06DRRD</t>
  </si>
  <si>
    <t>920-007165</t>
  </si>
  <si>
    <t>PRD39506</t>
  </si>
  <si>
    <t>KEYBOARD WIRELESS TOUCH KB K400 PLUS DARK</t>
  </si>
  <si>
    <t>Bàn phím KD Logitech K400+ xám</t>
  </si>
  <si>
    <t>920-007166</t>
  </si>
  <si>
    <t>PRD39507</t>
  </si>
  <si>
    <t>KEYBOARD WIRELESS TOUCH KB K400 PLUS WHITE</t>
  </si>
  <si>
    <t>M-IR06DRPN</t>
  </si>
  <si>
    <t>Bàn phím KD Logitech K400+ trắng</t>
  </si>
  <si>
    <t>Chuột (KD) Elecom M-IR06DRPN</t>
  </si>
  <si>
    <t>920-003057</t>
  </si>
  <si>
    <t>PRD176</t>
  </si>
  <si>
    <t>Keyboard wirelsee K270</t>
  </si>
  <si>
    <t>Bàn phím KD Logitech K270</t>
  </si>
  <si>
    <t>M-IR06DRGN</t>
  </si>
  <si>
    <t>Chuột (KD) Elecom M-IR06DRGN</t>
  </si>
  <si>
    <t>981-000261</t>
  </si>
  <si>
    <t>PRD258</t>
  </si>
  <si>
    <t>Laptop Headset H555 - AMR</t>
  </si>
  <si>
    <t>Tai nghe Logitech H555</t>
  </si>
  <si>
    <t>M-DY11DRWH</t>
  </si>
  <si>
    <t>Chuột không dây ELECOM M-DY11DRWH</t>
  </si>
  <si>
    <t>M-DY11DRNV</t>
  </si>
  <si>
    <t>Chuột không dây ELECOM M-DY11DRNV</t>
  </si>
  <si>
    <t>M-DY11DRBU</t>
  </si>
  <si>
    <t>Chuột không dây ELECOM M-DY11DRBU</t>
  </si>
  <si>
    <t>984-000132</t>
  </si>
  <si>
    <t>PRD271</t>
  </si>
  <si>
    <t>Laptop Speaker Z205 - AP (EOL)</t>
  </si>
  <si>
    <t>Loa vi tính Laptop Logitech Z205</t>
  </si>
  <si>
    <t>M-DY11DRBK</t>
  </si>
  <si>
    <t>Chuột không dây ELECOM M-DY11DRBK</t>
  </si>
  <si>
    <t>984-000145</t>
  </si>
  <si>
    <t>PRD270</t>
  </si>
  <si>
    <t>Laptop Speaker Z305 - AP (EOL)</t>
  </si>
  <si>
    <t>Loa vi tính Laptop Logitech Z305</t>
  </si>
  <si>
    <t>M-DY10DRWH</t>
  </si>
  <si>
    <t>Chuột không dây ELECOM M-DY10DRWH</t>
  </si>
  <si>
    <t>980-000061</t>
  </si>
  <si>
    <t>PRD3912</t>
  </si>
  <si>
    <t>Loa LS21</t>
  </si>
  <si>
    <t>Loa Logitech LS21</t>
  </si>
  <si>
    <t>980-000627</t>
  </si>
  <si>
    <t>PRD3426</t>
  </si>
  <si>
    <t>M-DY10DRPN</t>
  </si>
  <si>
    <t>Logitech Air Speaker</t>
  </si>
  <si>
    <t>Chuột không dây ELECOM M-DY10DRPN</t>
  </si>
  <si>
    <t>M-DY10DRBUL</t>
  </si>
  <si>
    <t>Chuột không dây ELECOM M-DY10DRBUL</t>
  </si>
  <si>
    <t>980-000659</t>
  </si>
  <si>
    <t>PRD3429</t>
  </si>
  <si>
    <t>Logitech BT Speakers Z600</t>
  </si>
  <si>
    <t>Loa Logitech không dây bluetooth Z600</t>
  </si>
  <si>
    <t>M-DY10DRBK</t>
  </si>
  <si>
    <t>939-000351</t>
  </si>
  <si>
    <t>PRD228</t>
  </si>
  <si>
    <t>Logitech Cooling Pad N120 - AP</t>
  </si>
  <si>
    <t>Cooling Pad N120 Logitech</t>
  </si>
  <si>
    <t>939-000399</t>
  </si>
  <si>
    <t>PRD229</t>
  </si>
  <si>
    <t>Logitech Cooling Pad N120 - Full Quill Grey - AP (EOL)</t>
  </si>
  <si>
    <t>Cooling Pad N120 Full Quill Grey Logitech</t>
  </si>
  <si>
    <t>Chuột không dây ELECOM M-DY10DRBK</t>
  </si>
  <si>
    <t>DH-WRYN20</t>
  </si>
  <si>
    <t>Cáp AV ELECOM DH-WRYN20</t>
  </si>
  <si>
    <t>DH-MWRN30</t>
  </si>
  <si>
    <t>Cáp AV ELECOM DH-MWRN30</t>
  </si>
  <si>
    <t>DH-MMRN20</t>
  </si>
  <si>
    <t>Cáp AV ELECOM DH-MMRN20</t>
  </si>
  <si>
    <t>939-000553</t>
  </si>
  <si>
    <t>PRD2297</t>
  </si>
  <si>
    <t>Logitech Folio Mini - Carbon Black - AP</t>
  </si>
  <si>
    <t>Phụ kiện</t>
  </si>
  <si>
    <t>DH-MMCN20</t>
  </si>
  <si>
    <t> Cáp AV ELECOM DH-MMCN20</t>
  </si>
  <si>
    <t>939-000504</t>
  </si>
  <si>
    <t>PRD2296</t>
  </si>
  <si>
    <t>Logitech Folio Mini - MARS RED ORANGE - AP</t>
  </si>
  <si>
    <t>DH-HD14ER15BK</t>
  </si>
  <si>
    <t>Cáp HDMI Elecom DH-HD14ER15BK</t>
  </si>
  <si>
    <t>CAC-HD14EL20BK</t>
  </si>
  <si>
    <t>Dây cáp HDMI ELECOM CAC-HD14EL20BK</t>
  </si>
  <si>
    <t>910-002895</t>
  </si>
  <si>
    <t>PRD238</t>
  </si>
  <si>
    <t>Logitech Gaming Mouse G100 - AP</t>
  </si>
  <si>
    <t>Chuột Game Logitech G100</t>
  </si>
  <si>
    <t>AV-WRY2</t>
  </si>
  <si>
    <t>Cáp AV ELECOM 2.0m AV-WRY2</t>
  </si>
  <si>
    <t>910-002281</t>
  </si>
  <si>
    <t>PRD221</t>
  </si>
  <si>
    <t>Logitech Gaming Mouse G400 - AU</t>
  </si>
  <si>
    <t>Chuột vi tính Logitech G400</t>
  </si>
  <si>
    <t>920-003398</t>
  </si>
  <si>
    <t>AV-SWR3</t>
  </si>
  <si>
    <t>PRD2407</t>
  </si>
  <si>
    <t>Cáp âm thanh ELECOM AV-SWR3</t>
  </si>
  <si>
    <t>Logitech Keyboard Case for iPad2</t>
  </si>
  <si>
    <t>PRD179</t>
  </si>
  <si>
    <t>Logitech Keyboard K120 - AP</t>
  </si>
  <si>
    <t>910-003301000</t>
  </si>
  <si>
    <t>M-IR06DRBU</t>
  </si>
  <si>
    <t>PRD2441</t>
  </si>
  <si>
    <t>Chuột (KD) Elecom M-IR06DRBU</t>
  </si>
  <si>
    <t>Logitech Mouse M100r - EOL</t>
  </si>
  <si>
    <t>Chuột vi tính Logitech M100r</t>
  </si>
  <si>
    <t>910-001854</t>
  </si>
  <si>
    <t>PRD209</t>
  </si>
  <si>
    <t>Logitech Mouse M125 - Blue - AP (EOL)</t>
  </si>
  <si>
    <t>Chuột vi tính Logitech M125 Blue</t>
  </si>
  <si>
    <t>M-IR06DRWH</t>
  </si>
  <si>
    <t>Chuột (KD) Elecom M-IR06DRWH</t>
  </si>
  <si>
    <t>910-001851</t>
  </si>
  <si>
    <t>PRD208</t>
  </si>
  <si>
    <t>Logitech Mouse M125 - Silver - AP (EOL)</t>
  </si>
  <si>
    <t>Chuột vi tính Logitech M125 Silver</t>
  </si>
  <si>
    <t>M-IR06DRBK</t>
  </si>
  <si>
    <t>Chuột (KD) Elecom M-IR06DRBK</t>
  </si>
  <si>
    <t>910-001857</t>
  </si>
  <si>
    <t>PRD210</t>
  </si>
  <si>
    <t>Logitech Mouse M125 - White - AP (EOL)</t>
  </si>
  <si>
    <t>Chuột vi tính Logitech M125 White</t>
  </si>
  <si>
    <t>AV-35AD02BK</t>
  </si>
  <si>
    <t>PK Cáp AV ELECOM AV-35AD02BK</t>
  </si>
  <si>
    <t>920-003466</t>
  </si>
  <si>
    <t>PRD173</t>
  </si>
  <si>
    <t>Logitech Tablet Keyboard for Android 3.0</t>
  </si>
  <si>
    <t>Bàn phím Logitech (KD) Tablet For Android</t>
  </si>
  <si>
    <t>AVD-IPCLR2WH</t>
  </si>
  <si>
    <t>PK Cáp AV chuyển đổi ELECOM AVD-IPCLR2WH</t>
  </si>
  <si>
    <t>920-003244</t>
  </si>
  <si>
    <t>PRD172</t>
  </si>
  <si>
    <t>Logitech Tablet Keyboard for iPad</t>
  </si>
  <si>
    <t>Bàn phím Logitech (KD) Tablet For Ipad</t>
  </si>
  <si>
    <t>MP-095GY</t>
  </si>
  <si>
    <t>960-000748</t>
  </si>
  <si>
    <t>PK Bàn di chuột kê cổ tayELECOM MP-095GY</t>
  </si>
  <si>
    <t>PRD254</t>
  </si>
  <si>
    <t>Logitech Webcam C110 - AMR (EOL)</t>
  </si>
  <si>
    <t>Webcam Logitech Quickcam C110</t>
  </si>
  <si>
    <t>960-000761</t>
  </si>
  <si>
    <t>PRD253</t>
  </si>
  <si>
    <t>MPA-ACX20WH</t>
  </si>
  <si>
    <t>Logitech Webcam C170 - AP</t>
  </si>
  <si>
    <t>PK Cáp USB chuẩn C ELECOM MPA-ACX20WH</t>
  </si>
  <si>
    <t>Webcam Logitech Quickcam C170</t>
  </si>
  <si>
    <t>960-000619</t>
  </si>
  <si>
    <t>PRD252</t>
  </si>
  <si>
    <t>Logitech Webcam C210 - AP</t>
  </si>
  <si>
    <t>Webcam Logitech Quickcam C210</t>
  </si>
  <si>
    <t>MPA-ACX20BK</t>
  </si>
  <si>
    <t>PK Cáp USB chuẩn C ELECOM MPA-ACX20BK</t>
  </si>
  <si>
    <t>910-003072</t>
  </si>
  <si>
    <t>PRD1971</t>
  </si>
  <si>
    <t>Logitech Wireless Rechargable Touchpad T650</t>
  </si>
  <si>
    <t>LHC-UAL05BK</t>
  </si>
  <si>
    <t>Cáp Lightning 0.5m ELECOM LHC-UAL05BK</t>
  </si>
  <si>
    <t>984-000376</t>
  </si>
  <si>
    <t>PRD18828</t>
  </si>
  <si>
    <t>Logitech X100 Wireless Speaker - Cyan /Green Grill</t>
  </si>
  <si>
    <t>Loa Logitech X100, xanh</t>
  </si>
  <si>
    <t>LHC-UAL05PN</t>
  </si>
  <si>
    <t>Cáp Lightning 0.5m ELECOM LHC-UAL05PN</t>
  </si>
  <si>
    <t>984-000370</t>
  </si>
  <si>
    <t>PRD18826</t>
  </si>
  <si>
    <t>Logitech X100 Wireless Speaker - Purple /Yellow Grill</t>
  </si>
  <si>
    <t>Loa Logitech X100, vàng</t>
  </si>
  <si>
    <t>MP-114GY</t>
  </si>
  <si>
    <t>PK Bàn di chuột kê cổ tayELECOM MP-114GY</t>
  </si>
  <si>
    <t>960-000743</t>
  </si>
  <si>
    <t>PRD256</t>
  </si>
  <si>
    <t>Logitech(R) for Business B990 HD Webcam - AMR</t>
  </si>
  <si>
    <t>MP-114BK</t>
  </si>
  <si>
    <t>PK Bàn di chuột kê cổ tayELECOM MP-114BK</t>
  </si>
  <si>
    <t>960-000599</t>
  </si>
  <si>
    <t>PRD248</t>
  </si>
  <si>
    <t>LogitechÂ® HD Pro Webcam C910 - AP (EOL)</t>
  </si>
  <si>
    <t>LogitechÂ® HD Pro Webcam C910 - AP</t>
  </si>
  <si>
    <t>TK-TCM011BK</t>
  </si>
  <si>
    <t>PK Bàn phím số ELECOM TK-TCM011BK</t>
  </si>
  <si>
    <t>910-001295</t>
  </si>
  <si>
    <t>PRD215</t>
  </si>
  <si>
    <t>LogitechÂ® Mouse M100 - USB - Dark - FE (EOL)</t>
  </si>
  <si>
    <t>LogitechÂ® Mouse M100 - USB - Dark - FE</t>
  </si>
  <si>
    <t>910-001281</t>
  </si>
  <si>
    <t>TK-TCM011BK/RS</t>
  </si>
  <si>
    <t>PRD502</t>
  </si>
  <si>
    <t>PK Bàn phím số ELECOM TK-TCM011BK/RS</t>
  </si>
  <si>
    <t>M705 Marathon Mouse</t>
  </si>
  <si>
    <t>910-001963</t>
  </si>
  <si>
    <t>PRD182</t>
  </si>
  <si>
    <t>Marathon Mouse M705 - USB - FE</t>
  </si>
  <si>
    <t>Chuột vi tính Logitech (KD) M705</t>
  </si>
  <si>
    <t>TK-TCM011SV</t>
  </si>
  <si>
    <t>PK Bàn phím số ELECOM TK-TCM011SV</t>
  </si>
  <si>
    <t>910-000816</t>
  </si>
  <si>
    <t>PRD232</t>
  </si>
  <si>
    <t>Marble Mouse - USB - FE</t>
  </si>
  <si>
    <t>Chuột vi tính Logitech Marble Mouse</t>
  </si>
  <si>
    <t>CAC-50BK</t>
  </si>
  <si>
    <t>PK Cáp MH Dsub15 5.0m ELECOM CAC-50BK</t>
  </si>
  <si>
    <t>EHP-CN300MBU</t>
  </si>
  <si>
    <t>PK Tai nghe có mic ELECOM EHP-CN300MBU</t>
  </si>
  <si>
    <t>920-002693</t>
  </si>
  <si>
    <t>PRD167</t>
  </si>
  <si>
    <t>Media Combo MK200</t>
  </si>
  <si>
    <t>Bộ bàn phím Logitech MK200</t>
  </si>
  <si>
    <t>EHP-CN300MGN</t>
  </si>
  <si>
    <t>PK Tai nghe có mic ELECOM EHP-CN300MGN</t>
  </si>
  <si>
    <t>920-002688</t>
  </si>
  <si>
    <t>PRD178</t>
  </si>
  <si>
    <t>Media Keyboard K200 - AP (EOL)</t>
  </si>
  <si>
    <t>Media Keyboard K200 - AP</t>
  </si>
  <si>
    <t>EHP-CN300MGY</t>
  </si>
  <si>
    <t>PK Tai nghe có mic ELECOM EHP-CN300MGY</t>
  </si>
  <si>
    <t>910-003960</t>
  </si>
  <si>
    <t>PRD3430</t>
  </si>
  <si>
    <t>MOUSE Bluetooth M557 Dark Grey</t>
  </si>
  <si>
    <t>Chuột KD Logitech M557 xám</t>
  </si>
  <si>
    <t>EHP-CN300MPN</t>
  </si>
  <si>
    <t>PK Tai nghe có mic ELECOM EHP-CN300MPN</t>
  </si>
  <si>
    <t>910-003961</t>
  </si>
  <si>
    <t>PRD3431</t>
  </si>
  <si>
    <t>MOUSE Bluetooth M557 Pearl White</t>
  </si>
  <si>
    <t>Chuột KD Logitech M557 trắng</t>
  </si>
  <si>
    <t>EHP-CN300MWH</t>
  </si>
  <si>
    <t>PK Tai nghe có mic ELECOM EHP-CN300MWH</t>
  </si>
  <si>
    <t>910-003301</t>
  </si>
  <si>
    <t>PRD1019</t>
  </si>
  <si>
    <t>MOUSE M100r</t>
  </si>
  <si>
    <t>Chuột Logitech M100r</t>
  </si>
  <si>
    <t>910-002933</t>
  </si>
  <si>
    <t>EHP-CN300MYL</t>
  </si>
  <si>
    <t>PRD1097</t>
  </si>
  <si>
    <t>PK Tai nghe có mic ELECOM EHP-CN300MYL</t>
  </si>
  <si>
    <t>Mouse M105 - Red</t>
  </si>
  <si>
    <t>Chuột Logitech M105</t>
  </si>
  <si>
    <t>PRD1096</t>
  </si>
  <si>
    <t>Mouse M105 - White</t>
  </si>
  <si>
    <t>KX-181</t>
  </si>
  <si>
    <t>LED đèn Kashimura KX-181</t>
  </si>
  <si>
    <t>910-002920</t>
  </si>
  <si>
    <t>PRD1095</t>
  </si>
  <si>
    <t>MOUSE M105 BLACK</t>
  </si>
  <si>
    <t>Chuột Logitech M105 đen</t>
  </si>
  <si>
    <t>GM101</t>
  </si>
  <si>
    <t>PK Chuột Game Anitech GM101</t>
  </si>
  <si>
    <t>910-004497</t>
  </si>
  <si>
    <t>PRD27718</t>
  </si>
  <si>
    <t>MOUSE M238 Play Collection MONKEY</t>
  </si>
  <si>
    <t>Chuột KD Logitech M238 hình khỉ</t>
  </si>
  <si>
    <t>EP20-WH</t>
  </si>
  <si>
    <t>PK Tai nghe Anitech EP20-WH</t>
  </si>
  <si>
    <t>910-004521</t>
  </si>
  <si>
    <t>PRD39508</t>
  </si>
  <si>
    <t>Mouse M337 Bluetooth BLACK</t>
  </si>
  <si>
    <t>Chuột KD Logitech M337 đen</t>
  </si>
  <si>
    <t>EP20-BK</t>
  </si>
  <si>
    <t>PK Tai nghe Anitech EP20-BK</t>
  </si>
  <si>
    <t>910-004535</t>
  </si>
  <si>
    <t>PRD39509</t>
  </si>
  <si>
    <t>Mouse M337 Bluetooth RED</t>
  </si>
  <si>
    <t>Chuột KD Logitech M337 Đỏ</t>
  </si>
  <si>
    <t>J230-BK</t>
  </si>
  <si>
    <t>PK Tay cầm Game Anitech J230-BK</t>
  </si>
  <si>
    <t>910-003840</t>
  </si>
  <si>
    <t>PRD3427</t>
  </si>
  <si>
    <t>MOUSE ULTRATHIN TOUCH MOUSE T630</t>
  </si>
  <si>
    <t>Chuột KD Logitech T630</t>
  </si>
  <si>
    <t>MW411</t>
  </si>
  <si>
    <t>PK Chuột KD Anitech MW411</t>
  </si>
  <si>
    <t>910-004496</t>
  </si>
  <si>
    <t>PRD27717</t>
  </si>
  <si>
    <t>Mouse Wireless M238 - Fox</t>
  </si>
  <si>
    <t>Chuột Logitech M238</t>
  </si>
  <si>
    <t>910-004494</t>
  </si>
  <si>
    <t>W212-BK</t>
  </si>
  <si>
    <t>PRD27719</t>
  </si>
  <si>
    <t>PK Chuột KD Anitech W212-BK</t>
  </si>
  <si>
    <t>Mouse Wireless M238 - Owl</t>
  </si>
  <si>
    <t>Chuột Logitech M239</t>
  </si>
  <si>
    <t>910-004511</t>
  </si>
  <si>
    <t>PRD27720</t>
  </si>
  <si>
    <t>Mouse Wireless M238 - Red</t>
  </si>
  <si>
    <t>Chuột Logitech M240</t>
  </si>
  <si>
    <t>CP-AC100/WC WW</t>
  </si>
  <si>
    <t>PK Cáp USB Type C SONY CP-AC100/WC WW</t>
  </si>
  <si>
    <t>910-004499</t>
  </si>
  <si>
    <t>PRD27721</t>
  </si>
  <si>
    <t>Mouse Wireless M238 - Xanh</t>
  </si>
  <si>
    <t>Chuột Logitech M241</t>
  </si>
  <si>
    <t>CP-AD2//C EU8</t>
  </si>
  <si>
    <t>PK Sạc USB SONY CP-AD2//C EU8</t>
  </si>
  <si>
    <t>910-004100</t>
  </si>
  <si>
    <t>PRD18820</t>
  </si>
  <si>
    <t>MOUSE WIRELESS M545 RED</t>
  </si>
  <si>
    <t>Chuột KD Logitech M545 đỏ</t>
  </si>
  <si>
    <t>M-IR07DRSPN</t>
  </si>
  <si>
    <t>PK Chuột KD yên tĩnh ELECOM M-IR07DRSPN</t>
  </si>
  <si>
    <t>910-004373</t>
  </si>
  <si>
    <t>PRD39510</t>
  </si>
  <si>
    <t>MOUSE Wireless MX Anywhere 2</t>
  </si>
  <si>
    <t>Chuột KD Logitech MX Anywhere 2</t>
  </si>
  <si>
    <t>M-IR07DRSBU</t>
  </si>
  <si>
    <t>PK Chuột KD yên tĩnh ELECOM M-IR07DRSBU</t>
  </si>
  <si>
    <t>910-004070</t>
  </si>
  <si>
    <t>PRD39528</t>
  </si>
  <si>
    <t>MOUSE,G402 Hyperion Fury</t>
  </si>
  <si>
    <t>Chuột Logitech G402</t>
  </si>
  <si>
    <t>980-000948</t>
  </si>
  <si>
    <t>PRD9198</t>
  </si>
  <si>
    <t>Multimedia Speaker Z213</t>
  </si>
  <si>
    <t>Loa Logitech Z213</t>
  </si>
  <si>
    <t>PC speaker</t>
  </si>
  <si>
    <t>M-IR07DRSBK</t>
  </si>
  <si>
    <t>PK Chuột KD yên tĩnh ELECOM M-IR07DRSBK</t>
  </si>
  <si>
    <t>980-000823</t>
  </si>
  <si>
    <t>PRD3930</t>
  </si>
  <si>
    <t>Multimedia Speaker Z50 - Dolphin Gray</t>
  </si>
  <si>
    <t>Loa Logitech Z50, xám</t>
  </si>
  <si>
    <t>HS-HP22TBK</t>
  </si>
  <si>
    <t>980-000824</t>
  </si>
  <si>
    <t>PK Tai nghe choàng đầu ELECOM HS-HP22TBK</t>
  </si>
  <si>
    <t>PRD3931</t>
  </si>
  <si>
    <t>Multimedia Speaker Z50 - Magenta</t>
  </si>
  <si>
    <t>Loa Logitech Z50, hồng</t>
  </si>
  <si>
    <t>980-000825</t>
  </si>
  <si>
    <t>PRD3932</t>
  </si>
  <si>
    <t>HS-HP20BK</t>
  </si>
  <si>
    <t>Multimedia Speaker Z50 - Ocean Blue</t>
  </si>
  <si>
    <t>PK Tai nghe choàng đầu  ELECOM HS-HP20BK</t>
  </si>
  <si>
    <t>Loa Logitech Z50, xanh</t>
  </si>
  <si>
    <t>980-000860</t>
  </si>
  <si>
    <t>PRD3915</t>
  </si>
  <si>
    <t>Multimedia Speakers Z150 - Black</t>
  </si>
  <si>
    <t>Loa Logitech Z150, đen</t>
  </si>
  <si>
    <t>CAC-HD14EY20BK</t>
  </si>
  <si>
    <t>PK cáp HDMI 4K2K  ELECOM CAC-HD14EY20BK</t>
  </si>
  <si>
    <t>980-000861</t>
  </si>
  <si>
    <t>PRD3916</t>
  </si>
  <si>
    <t>Multimedia Speakers Z150 - white</t>
  </si>
  <si>
    <t>Loa Logitech Z150</t>
  </si>
  <si>
    <t>MPA-AMBR2U07WH</t>
  </si>
  <si>
    <t>PK Cáp cuộn microUSB2A ELECOM AMBR2U07WH</t>
  </si>
  <si>
    <t>980-000848</t>
  </si>
  <si>
    <t>PRD3913</t>
  </si>
  <si>
    <t>Multimedia Speakers Z200 - Black</t>
  </si>
  <si>
    <t>Loa Logitech Z200, đen</t>
  </si>
  <si>
    <t>MPA-AMBR2U07BK</t>
  </si>
  <si>
    <t>PK Cáp cuộn microUSB2A ELECOM AMBR2U07BK</t>
  </si>
  <si>
    <t>980-000849</t>
  </si>
  <si>
    <t>PRD3914</t>
  </si>
  <si>
    <t>Multimedia Speakers Z200 - White</t>
  </si>
  <si>
    <t>Loa Logitech Z200</t>
  </si>
  <si>
    <t>EHP-CS3520MWH</t>
  </si>
  <si>
    <t>PK Tai nghe ELECOM EHP-CS3520MWH</t>
  </si>
  <si>
    <t>980-000784</t>
  </si>
  <si>
    <t>PRD39529</t>
  </si>
  <si>
    <t>Multimedia Speakers Z443</t>
  </si>
  <si>
    <t>Loa Logitech Z443</t>
  </si>
  <si>
    <t>EHP-CS3520MRD</t>
  </si>
  <si>
    <t>PK Tai nghe ELECOM EHP-CS3520MRD</t>
  </si>
  <si>
    <t>939-000187</t>
  </si>
  <si>
    <t>PRD227</t>
  </si>
  <si>
    <t>Portable Lapdesk N315 - AP</t>
  </si>
  <si>
    <t>Đế để laptop N315 Logitech</t>
  </si>
  <si>
    <t>EHP-CS3520MF2</t>
  </si>
  <si>
    <t>PK Tai nghe ELECOM EHP-CS3520MF2</t>
  </si>
  <si>
    <t>984-000135</t>
  </si>
  <si>
    <t>PRD286</t>
  </si>
  <si>
    <t>Portable Speaker S715i - EU</t>
  </si>
  <si>
    <t>Loa Logitech S715i</t>
  </si>
  <si>
    <t>EHP-CS3520MF1</t>
  </si>
  <si>
    <t>PK Tai nghe ELECOM EHP-CS3520MF1</t>
  </si>
  <si>
    <t>910-001361</t>
  </si>
  <si>
    <t>PRD217</t>
  </si>
  <si>
    <t>Presenter R400</t>
  </si>
  <si>
    <t>Thiết bị trình chiếu Logitech R400</t>
  </si>
  <si>
    <t>910-001358</t>
  </si>
  <si>
    <t>PRD319</t>
  </si>
  <si>
    <t>Presenter R800</t>
  </si>
  <si>
    <t>Thiết bị trình chiếu Logitech R800</t>
  </si>
  <si>
    <t>EHP-CS3520MBU</t>
  </si>
  <si>
    <t>PK Tai nghe ELECOM EHP-CS3520MBU</t>
  </si>
  <si>
    <t>984-000091</t>
  </si>
  <si>
    <t>PRD287</t>
  </si>
  <si>
    <t>Rechargeable Speaker S315i - SG</t>
  </si>
  <si>
    <t>Loa Logitech S315i</t>
  </si>
  <si>
    <t>940-000108</t>
  </si>
  <si>
    <t>EHP-CS3520MBK</t>
  </si>
  <si>
    <t>PRD240</t>
  </si>
  <si>
    <t>PK Tai nghe ELECOM EHP-CS3520MBK</t>
  </si>
  <si>
    <t>Rumble Gamepad F510 - AP</t>
  </si>
  <si>
    <t>Bộ điều khiển game Logitech tay cầm F510</t>
  </si>
  <si>
    <t>980-000028</t>
  </si>
  <si>
    <t>PRD281</t>
  </si>
  <si>
    <t>S150 - US</t>
  </si>
  <si>
    <t>AJ-474</t>
  </si>
  <si>
    <t>Loa vi tính Logitech S150</t>
  </si>
  <si>
    <t>PK Cáp USB chuẩn C (A-C) 2.0m Kashimura AJ-474</t>
  </si>
  <si>
    <t>939-000325</t>
  </si>
  <si>
    <t>PRD224</t>
  </si>
  <si>
    <t>Speaker Lapdesk N550</t>
  </si>
  <si>
    <t>Speaker Lapdesk for Notebook N550 Logitech</t>
  </si>
  <si>
    <t>MPA-CC05NBK</t>
  </si>
  <si>
    <t>PK Dây cáp USB chuẩn C (C-C), 0.5m ELECOM MPA-CC05NBK</t>
  </si>
  <si>
    <t>939-000294</t>
  </si>
  <si>
    <t>PRD223</t>
  </si>
  <si>
    <t>Speaker Lapdesk N700 - AP</t>
  </si>
  <si>
    <t>Speaker lapdesk N700 Logitech</t>
  </si>
  <si>
    <t>MPA-ACCL12SV</t>
  </si>
  <si>
    <t>PK Dây cáp USB chuẩn C (A-C), 1.2m ELECOM MPA-ACCL12SV</t>
  </si>
  <si>
    <t>980-000384</t>
  </si>
  <si>
    <t>PRD278</t>
  </si>
  <si>
    <t>Speaker System Z103 - FE</t>
  </si>
  <si>
    <t>Loa vi tính Logitech Z103</t>
  </si>
  <si>
    <t>MPA-ACCL12PU</t>
  </si>
  <si>
    <t>PK Dây cáp USB chuẩn C (A-C), 1.2m ELECOM MPA-ACCL12PU</t>
  </si>
  <si>
    <t>980-000413</t>
  </si>
  <si>
    <t>PRD277</t>
  </si>
  <si>
    <t>Speaker System Z313 - EU</t>
  </si>
  <si>
    <t>Loa Logitech Z313</t>
  </si>
  <si>
    <t>MPA-ACCL12PN</t>
  </si>
  <si>
    <t>PK Dây cáp USB chuẩn C (A-C), 1.2m ELECOM MPA-ACCL12PN</t>
  </si>
  <si>
    <t>980-000363</t>
  </si>
  <si>
    <t>PRD276</t>
  </si>
  <si>
    <t>Speaker System Z323 - Black</t>
  </si>
  <si>
    <t>Loa Logitech Z323</t>
  </si>
  <si>
    <t>MPA-ACCL12GN</t>
  </si>
  <si>
    <t>PK Dây cáp USB chuẩn C (A-C), 1.2m ELECOM MPA-ACCL12GN</t>
  </si>
  <si>
    <t>980-000328</t>
  </si>
  <si>
    <t>PRD275</t>
  </si>
  <si>
    <t>Speaker System Z523 - Black</t>
  </si>
  <si>
    <t>Loa Logitech Z523</t>
  </si>
  <si>
    <t>MPA-ACCL12GD</t>
  </si>
  <si>
    <t>PK Dây cáp USB chuẩn C (A-C), 1.2m ELECOM MPA-ACCL12GD</t>
  </si>
  <si>
    <t>980-000650</t>
  </si>
  <si>
    <t>PRD1106</t>
  </si>
  <si>
    <t>Speaker System Z553</t>
  </si>
  <si>
    <t xml:space="preserve">Speaker System Z553 </t>
  </si>
  <si>
    <t>MPA-ACCL12BUL</t>
  </si>
  <si>
    <t>PK Dây cáp USB chuẩn C (A-C), 1.2m ELECOM MPA-ACCL12BUL</t>
  </si>
  <si>
    <t>980-000403</t>
  </si>
  <si>
    <t>PRD274</t>
  </si>
  <si>
    <t>Speaker System Z623</t>
  </si>
  <si>
    <t>Loa Logitech Z623</t>
  </si>
  <si>
    <t>MPA-ACCL12BU</t>
  </si>
  <si>
    <t>PK Dây cáp USB chuẩn C (A-C), 1.2m ELECOM MPA-ACCL12BU</t>
  </si>
  <si>
    <t>980-001088</t>
  </si>
  <si>
    <t>PRD39511</t>
  </si>
  <si>
    <t>SPEAKER X50 MOBILE WIRELESS GREEN</t>
  </si>
  <si>
    <t>Loa Logitech X50 xanh lá</t>
  </si>
  <si>
    <t>MPA-ACCL12BK</t>
  </si>
  <si>
    <t>PK Dây cáp USB chuẩn C (A-C), 1.2m ELECOM MPA-ACCL12BK</t>
  </si>
  <si>
    <t>980-001086</t>
  </si>
  <si>
    <t>PRD39512</t>
  </si>
  <si>
    <t>SPEAKER X50 MOBILE WIRELESS GREY</t>
  </si>
  <si>
    <t>Loa Logitech X50 xám</t>
  </si>
  <si>
    <t>U2HC-A4BWH</t>
  </si>
  <si>
    <t xml:space="preserve">PK Bộ chia USB HUB type C ELECOM U2HC-A4BWH </t>
  </si>
  <si>
    <t>980-001089</t>
  </si>
  <si>
    <t>PRD39513</t>
  </si>
  <si>
    <t>SPEAKER X50 MOBILE WIRELESS ORANGE</t>
  </si>
  <si>
    <t>Loa Logitech X50 cam</t>
  </si>
  <si>
    <t>U2HC-A4BBK</t>
  </si>
  <si>
    <t xml:space="preserve">PK Bộ chia USB HUB type C ELECOM U2HC-A4BBK </t>
  </si>
  <si>
    <t>980-001064</t>
  </si>
  <si>
    <t>PRD39514</t>
  </si>
  <si>
    <t>SPEAKER X50 MOBILE WIRELESS YELLOW</t>
  </si>
  <si>
    <t>Loa Logitech X50 vàng</t>
  </si>
  <si>
    <t>ZX810</t>
  </si>
  <si>
    <t>PK Chuột Game Anitech ZX810</t>
  </si>
  <si>
    <t>980-000424</t>
  </si>
  <si>
    <t>PRD279</t>
  </si>
  <si>
    <t>Speakers Z130 - SG</t>
  </si>
  <si>
    <t>Loa vi tính Logitech Z130</t>
  </si>
  <si>
    <t>AJ-464</t>
  </si>
  <si>
    <t>941-000101</t>
  </si>
  <si>
    <t>Đầu sạc USB 2.1A Kashimura AJ-464</t>
  </si>
  <si>
    <t>PRD2173</t>
  </si>
  <si>
    <t>STEERING WHEEL,DRIVING FORCE GT,935,EMEA,PLUGC</t>
  </si>
  <si>
    <t>941-000132</t>
  </si>
  <si>
    <t>AT-44</t>
  </si>
  <si>
    <t>PRD39530</t>
  </si>
  <si>
    <t>Bộ đế điện thoại Kashimura AT-44</t>
  </si>
  <si>
    <t>STEERING WHEEL,DRIVING FORCE SHIFTER</t>
  </si>
  <si>
    <t>Cần lái Logitech  Driving Force</t>
  </si>
  <si>
    <t>981-000459</t>
  </si>
  <si>
    <t>PRD2303</t>
  </si>
  <si>
    <t>Stereo Headset H110</t>
  </si>
  <si>
    <t>Tai nghe Logitech H110</t>
  </si>
  <si>
    <t>KX-193</t>
  </si>
  <si>
    <t>Sạc dành cho xe hơi Kashimura KX-193</t>
  </si>
  <si>
    <t>981-000588</t>
  </si>
  <si>
    <t>PRD27535</t>
  </si>
  <si>
    <t>Stereo Headset H111</t>
  </si>
  <si>
    <t>Tai nghe Logitech H111</t>
  </si>
  <si>
    <t>BSMBU16SWH</t>
  </si>
  <si>
    <t>Chuột quang iBuffalo BSMBU16SWH</t>
  </si>
  <si>
    <t>981-000453</t>
  </si>
  <si>
    <t>PRD1104</t>
  </si>
  <si>
    <t>Stereo Headset H150 - Cloud White</t>
  </si>
  <si>
    <t>Tai nghe Logitech H150</t>
  </si>
  <si>
    <t>BSMBU16SBW</t>
  </si>
  <si>
    <t>Chuột quang iBuffalo BSMBU16SBW</t>
  </si>
  <si>
    <t>981-000349</t>
  </si>
  <si>
    <t>PRD266</t>
  </si>
  <si>
    <t>Stereo Headset H150 - Cloud White - AMR (EOL)</t>
  </si>
  <si>
    <t>Stereo Headset H150 - Cloud White - AMR</t>
  </si>
  <si>
    <t>GM-DHHD14ER10WH</t>
  </si>
  <si>
    <t>Cáp HDMI ELECOM GM-DHHD14ER10WH</t>
  </si>
  <si>
    <t>981-000455</t>
  </si>
  <si>
    <t>PRD2444</t>
  </si>
  <si>
    <t>Stereo Headset H150 - Fuchsia Pink</t>
  </si>
  <si>
    <t>GM-DHHD14ER10BK</t>
  </si>
  <si>
    <t>Cáp HDMI ELECOM GM-DHHD14ER10BK</t>
  </si>
  <si>
    <t>981-000454</t>
  </si>
  <si>
    <t>PRD2445</t>
  </si>
  <si>
    <t>Stereo Headset H150 - Sky Blue</t>
  </si>
  <si>
    <t>EHP-CS3520PND-G</t>
  </si>
  <si>
    <t>981-000366</t>
  </si>
  <si>
    <t>Tai nghe ELECOM  EHP-CS3520PND-G</t>
  </si>
  <si>
    <t>PRD267</t>
  </si>
  <si>
    <t>Stereo Headset H150 - Sky Blue - AMR (EOL)</t>
  </si>
  <si>
    <t>Stereo Headset H150 - Sky Blue - AMR</t>
  </si>
  <si>
    <t>EHP-CS3520F1-G</t>
  </si>
  <si>
    <t>Tai nghe ELECOM  EHP-CS3520F1-G</t>
  </si>
  <si>
    <t>981-000587</t>
  </si>
  <si>
    <t>PRD27536</t>
  </si>
  <si>
    <t>Stereo Headset H151</t>
  </si>
  <si>
    <t>Tai nghe Logitech H151</t>
  </si>
  <si>
    <t>981-000019</t>
  </si>
  <si>
    <t>PRD263</t>
  </si>
  <si>
    <t>LD-GPT/BK100-G</t>
  </si>
  <si>
    <t>Stereo Headset H230 (ClearChat style)</t>
  </si>
  <si>
    <t>Cáp LAN ELECOM LD-GPT/BK100-G</t>
  </si>
  <si>
    <t>Tai nghe Logitech H230</t>
  </si>
  <si>
    <t>981-000376</t>
  </si>
  <si>
    <t>PRD265</t>
  </si>
  <si>
    <t>Stereo Headset H250 - AMR (EOL)</t>
  </si>
  <si>
    <t>Tai nghe Logitech H250</t>
  </si>
  <si>
    <t>ELPA</t>
  </si>
  <si>
    <t>ESU-HK33(W)</t>
  </si>
  <si>
    <t>Ổ cắm điện ELPA ESU-HK33(W)</t>
  </si>
  <si>
    <t>981-000353</t>
  </si>
  <si>
    <t>PRD264</t>
  </si>
  <si>
    <t>Stereo Headset H250 Graphite (EOL)</t>
  </si>
  <si>
    <t>980-000509</t>
  </si>
  <si>
    <t>PRD282</t>
  </si>
  <si>
    <t>AJ-512</t>
  </si>
  <si>
    <t>Stereo Speakers Z110 - Black &amp; White - AU</t>
  </si>
  <si>
    <t>Sạc dây cuộn dùng cho xe hơi Kashimura AJ-512</t>
  </si>
  <si>
    <t>Loa vi tính Logitech Z110</t>
  </si>
  <si>
    <t>980-000514</t>
  </si>
  <si>
    <t>PRD280</t>
  </si>
  <si>
    <t>Stereo Speakers Z120 - Black &amp; White</t>
  </si>
  <si>
    <t>Loa Logitech Z120</t>
  </si>
  <si>
    <t>AJ-511</t>
  </si>
  <si>
    <t>Sạc dây cuộn dùng cho xe hơi Kashimura AJ-511</t>
  </si>
  <si>
    <t>980-000462</t>
  </si>
  <si>
    <t>PRD273</t>
  </si>
  <si>
    <t>Surround Sound Speakers Z506</t>
  </si>
  <si>
    <t>Loa Logitech Z506</t>
  </si>
  <si>
    <t>AJ-510</t>
  </si>
  <si>
    <t>Sạc dây cuộn dùng cho xe hơi Kashimura AJ-510</t>
  </si>
  <si>
    <t>980-000468</t>
  </si>
  <si>
    <t>PRD272</t>
  </si>
  <si>
    <t>Surround Sound Speakers Z906</t>
  </si>
  <si>
    <t>Loa Logitech Z906</t>
  </si>
  <si>
    <t>LL-1</t>
  </si>
  <si>
    <t>LED đèn pin cầm tay Kashimura LL-1</t>
  </si>
  <si>
    <t>984-000198</t>
  </si>
  <si>
    <t>PRD2409</t>
  </si>
  <si>
    <t>Tablet Speaker for iPad and tablets - AU</t>
  </si>
  <si>
    <t>Loa vi tính Logitech cho Tablet</t>
  </si>
  <si>
    <t>KJ-166</t>
  </si>
  <si>
    <t>Bộ ống kính rời hỗ trợ chụp ảnh cho điện thoại Kashimura KJ-166</t>
  </si>
  <si>
    <t>910-002709</t>
  </si>
  <si>
    <t>PRD879</t>
  </si>
  <si>
    <t>Touch Mouse M600 - Graphite - AP</t>
  </si>
  <si>
    <t>Chuột vi tính Logitech (KD) M600</t>
  </si>
  <si>
    <t>KJ-165</t>
  </si>
  <si>
    <t>Gậy hỗ trợ tự chụp hình Kashimura KJ-165</t>
  </si>
  <si>
    <t>910-003346</t>
  </si>
  <si>
    <t>PRD1088</t>
  </si>
  <si>
    <t>Touch Mouse T620 - Graphite - AP (Win 8)</t>
  </si>
  <si>
    <t>BP-776</t>
  </si>
  <si>
    <t>Chuột vi tính Logitech (KD) T620</t>
  </si>
  <si>
    <t>Dán bảo vệ màn hình iPhone6/6s Kashimura BP-776</t>
  </si>
  <si>
    <t>985-000272</t>
  </si>
  <si>
    <t>BP-775</t>
  </si>
  <si>
    <t>PRD310</t>
  </si>
  <si>
    <t>Dán bảo vệ màn hình iPhone6/6s Kashimura BP-775</t>
  </si>
  <si>
    <t>Ultimate Ears 100 Noise-Isolating Earphones - Blue (EOL)</t>
  </si>
  <si>
    <t>Tai nghe Logitech Earphone 100</t>
  </si>
  <si>
    <t>BP-774</t>
  </si>
  <si>
    <t>985-000273</t>
  </si>
  <si>
    <t>Dán bảo vệ màn hình iPhone6/6s plus Kashimura BP-774</t>
  </si>
  <si>
    <t>PRD307</t>
  </si>
  <si>
    <t>Ultimate Ears 100 Noise-Isolating Earphones - Crim</t>
  </si>
  <si>
    <t>KD-155</t>
  </si>
  <si>
    <t>Bộ kết nối âm thanh FM xe hơi Kashimura KD-155</t>
  </si>
  <si>
    <t>985-000255</t>
  </si>
  <si>
    <t>PRD305</t>
  </si>
  <si>
    <t>Ultimate Ears 100 Noise-Isolating Earphones - Pink (EOL)</t>
  </si>
  <si>
    <t>Ultimate Ears 100 Noise-Isolating Earphones - Pink</t>
  </si>
  <si>
    <t>AJ-449</t>
  </si>
  <si>
    <t>Sạc dùng cho xe hơi 3.4A Kashimura AJ-449</t>
  </si>
  <si>
    <t>985-000229</t>
  </si>
  <si>
    <t>PRD300</t>
  </si>
  <si>
    <t>Ultimate Ears 200 Noise-Isolating Earphones - Blac</t>
  </si>
  <si>
    <t>Tai nghe Logitech Earphone 200</t>
  </si>
  <si>
    <t>KX-173</t>
  </si>
  <si>
    <t>LED đèn Kashimura KX-173</t>
  </si>
  <si>
    <t>985-000261</t>
  </si>
  <si>
    <t>PRD302</t>
  </si>
  <si>
    <t>Ultimate Ears 200 Noise-Isolating Earphones - Blue</t>
  </si>
  <si>
    <t>TK-GM01BK-G</t>
  </si>
  <si>
    <t>Bàn phím ELECOM TK-GM01BK-G</t>
  </si>
  <si>
    <t>985-000260</t>
  </si>
  <si>
    <t>PRD301</t>
  </si>
  <si>
    <t>Ultimate Ears 200 Noise-Isolating Earphones - Purp</t>
  </si>
  <si>
    <t>985-000233</t>
  </si>
  <si>
    <t>LHC-UAL12CWH-G</t>
  </si>
  <si>
    <t>PRD297</t>
  </si>
  <si>
    <t>Cáp Lightning Elecom LHC-UAL12CWH-G</t>
  </si>
  <si>
    <t>Ultimate Ears 200vi Noise-Isolating Headset - Black</t>
  </si>
  <si>
    <t>Tai nghe Logitech Earphone 200vi</t>
  </si>
  <si>
    <t>985-000267</t>
  </si>
  <si>
    <t>PRD299</t>
  </si>
  <si>
    <t>LHC-UAL12CRD-G</t>
  </si>
  <si>
    <t>Ultimate Ears 200vi Noise-Isolating Headset - Blue</t>
  </si>
  <si>
    <t>Cáp Lightning Elecom LHC-UAL12CRD-G</t>
  </si>
  <si>
    <t>985-000266</t>
  </si>
  <si>
    <t>PRD298</t>
  </si>
  <si>
    <t>Ultimate Ears 200vi Noise-Isolating Headset - Purple</t>
  </si>
  <si>
    <t>LHC-UAL12CPU-G</t>
  </si>
  <si>
    <t>Cáp Lightning Elecom LHC-UAL12CPU-G</t>
  </si>
  <si>
    <t>985-000115</t>
  </si>
  <si>
    <t>PRD313</t>
  </si>
  <si>
    <t>Ultimate Ears 300 Noise-Isolating Earphones - AU</t>
  </si>
  <si>
    <t>Tai nghe Logitech Earphone 300</t>
  </si>
  <si>
    <t>LHC-UAL12CGN-G</t>
  </si>
  <si>
    <t>Cáp Lightning Elecom LHC-UAL12CGN-G</t>
  </si>
  <si>
    <t>985-000114</t>
  </si>
  <si>
    <t>PRD312</t>
  </si>
  <si>
    <t>Ultimate Ears 300vi Noise-Isolating Headset - AU</t>
  </si>
  <si>
    <t>Tai nghe Logitech Earphone 300vi</t>
  </si>
  <si>
    <t>LHC-UAL12CBU-G</t>
  </si>
  <si>
    <t>Cáp Lightning Elecom LHC-UAL12CBU-G</t>
  </si>
  <si>
    <t>985-000296</t>
  </si>
  <si>
    <t>PRD296</t>
  </si>
  <si>
    <t>Ultimate Ears 350 Noise-Isolating Earphones - AU</t>
  </si>
  <si>
    <t>Tai nghe Logitech Earphone 350</t>
  </si>
  <si>
    <t>LHC-UAL12CBK-G</t>
  </si>
  <si>
    <t>Cáp Lightning Elecom LHC-UAL12CBK-G</t>
  </si>
  <si>
    <t>985-000299</t>
  </si>
  <si>
    <t>PRD295</t>
  </si>
  <si>
    <t>Ultimate Ears 350vi Noise-Isolating Headset - AU</t>
  </si>
  <si>
    <t>Tai nghe Logitech Earphone 350vi</t>
  </si>
  <si>
    <t>LHC-UAL10WH-G</t>
  </si>
  <si>
    <t>Cáp Lightning Elecom LHC-UAL10WH-G</t>
  </si>
  <si>
    <t>985-000130</t>
  </si>
  <si>
    <t>PRD294</t>
  </si>
  <si>
    <t>Ultimate Ears 400 Noise-Isolating Earphones - AU</t>
  </si>
  <si>
    <t>Tai nghe Logitech Earphone 400</t>
  </si>
  <si>
    <t>985-000113</t>
  </si>
  <si>
    <t>PRD293</t>
  </si>
  <si>
    <t>Ultimate Ears 400vi Noise-Isolating Headset - AU</t>
  </si>
  <si>
    <t>EHP-CS3520RD-G</t>
  </si>
  <si>
    <t>Tai nghe Logitech Earphone 400vi</t>
  </si>
  <si>
    <t>Tai nghe Elecom EHP-CS3520RD-G</t>
  </si>
  <si>
    <t>985-000117</t>
  </si>
  <si>
    <t>PRD292</t>
  </si>
  <si>
    <t>Ultimate Ears 600 Noise-Isolating Earphones - AU (EOL)</t>
  </si>
  <si>
    <t>Ultimate Ears 600 Noise-Isolating Earphones - AU</t>
  </si>
  <si>
    <t>EHP-CS3520PNL-G</t>
  </si>
  <si>
    <t>Tai nghe Elecom EHP-CS3520PNL-G</t>
  </si>
  <si>
    <t>985-000123</t>
  </si>
  <si>
    <t>PRD291</t>
  </si>
  <si>
    <t>Ultimate Ears 600vi Noise-Isolating Headset - AU</t>
  </si>
  <si>
    <t>Tai nghe Logitech Earphone 600vi</t>
  </si>
  <si>
    <t>EHP-CS3520F2-G</t>
  </si>
  <si>
    <t>Tai nghe Elecom EHP-CS3520F2-G</t>
  </si>
  <si>
    <t>967582-0132</t>
  </si>
  <si>
    <t>PRD177</t>
  </si>
  <si>
    <t>Ultra Flat Keyboard Dark Shine - Combo - FE</t>
  </si>
  <si>
    <t>Bàn phím Logitech Ultra Flat</t>
  </si>
  <si>
    <t>DH-WRYN30</t>
  </si>
  <si>
    <t>Cáp AV ELECOM DH-WRYN30</t>
  </si>
  <si>
    <t>920-005538</t>
  </si>
  <si>
    <t>PRD4001</t>
  </si>
  <si>
    <t>Ultrathin Keyboard Cover for iPad® (5th Generation) - Black</t>
  </si>
  <si>
    <t>Bàn phím logitech cho ipad</t>
  </si>
  <si>
    <t>DH-HK10</t>
  </si>
  <si>
    <t>Cáp HDD Elecom DH-HK10</t>
  </si>
  <si>
    <t>920-005542</t>
  </si>
  <si>
    <t>PRD4002</t>
  </si>
  <si>
    <t>Ultrathin Keyboard Cover for iPad® (5th Generation) - White</t>
  </si>
  <si>
    <t>DH-HD14ER20BK</t>
  </si>
  <si>
    <t>Cáp HDMI Elecom DH-HD14ER20BK</t>
  </si>
  <si>
    <t>920-005900</t>
  </si>
  <si>
    <t>PRD4006</t>
  </si>
  <si>
    <t>Ultrathin Keyboard Folio for iPad® Mini- Carbon Black</t>
  </si>
  <si>
    <t>Bàn phím logitech cho ipad mini</t>
  </si>
  <si>
    <t>920-006004</t>
  </si>
  <si>
    <t>DH-AMB3F07BK</t>
  </si>
  <si>
    <t>PRD39525</t>
  </si>
  <si>
    <t>Dây cáp USB3.0A-micro B ELECOM DH-AMB3F07BK</t>
  </si>
  <si>
    <t>Ultrathin Keyboard Folio for iPad® Mini- Green Leash</t>
  </si>
  <si>
    <t>DH-AB3F10BK</t>
  </si>
  <si>
    <t>Dây cáp USB2.0 A-B ELECOM DH-AB3F10BK</t>
  </si>
  <si>
    <t>920-006031</t>
  </si>
  <si>
    <t>PRD39526</t>
  </si>
  <si>
    <t>Ultrathin Keyboard Folio for iPad® Mini- Veil Grey</t>
  </si>
  <si>
    <t>981-000127</t>
  </si>
  <si>
    <t>PRD262</t>
  </si>
  <si>
    <t>DH-AB10</t>
  </si>
  <si>
    <t>USB Headset H330 - AMR</t>
  </si>
  <si>
    <t>Dây cáp USB A- USB B ELECOM DH-AB10</t>
  </si>
  <si>
    <t>Tai nghe Logitech H330</t>
  </si>
  <si>
    <t>981-000477</t>
  </si>
  <si>
    <t>PRD2447</t>
  </si>
  <si>
    <t>CAC-HD14EL30BK</t>
  </si>
  <si>
    <t>Dây cáp HDMI ELECOM CAC-HD14EL30BK</t>
  </si>
  <si>
    <t>USB Headset H340</t>
  </si>
  <si>
    <t>Tai nghe Logitech H340</t>
  </si>
  <si>
    <t>981-000485</t>
  </si>
  <si>
    <t>PRD261</t>
  </si>
  <si>
    <t>USB Headset H390</t>
  </si>
  <si>
    <t>Tai nghe Logitech H390</t>
  </si>
  <si>
    <t>AV-WRY3</t>
  </si>
  <si>
    <t>Cáp AV ELECOM 3.0m AV-WRY3</t>
  </si>
  <si>
    <t>981-000195</t>
  </si>
  <si>
    <t>PRD259</t>
  </si>
  <si>
    <t>USB Headset H530 - AMR</t>
  </si>
  <si>
    <t>Tai nghe Logitech H530</t>
  </si>
  <si>
    <t>HS-HP22SV</t>
  </si>
  <si>
    <t>PK Tai nghe choàng đầu ELECOM HS-HP22SV</t>
  </si>
  <si>
    <t>981-000482</t>
  </si>
  <si>
    <t>PRD39527</t>
  </si>
  <si>
    <t xml:space="preserve">USB Headset H540- Black </t>
  </si>
  <si>
    <t>Tai nghe Logitech H540</t>
  </si>
  <si>
    <t>MP-096GY</t>
  </si>
  <si>
    <t>PK Bàn di chuột kê cổ tayELECOM MP-096GY</t>
  </si>
  <si>
    <t>910-000969</t>
  </si>
  <si>
    <t>PRD188</t>
  </si>
  <si>
    <t>V470 Cordless Notebook Mouse Bluetooth - Black - A</t>
  </si>
  <si>
    <t>Chuột vi tính Logitech (KD) V470</t>
  </si>
  <si>
    <t>910-000314</t>
  </si>
  <si>
    <t>PMCA17MPVKKBK</t>
  </si>
  <si>
    <t>PRD187</t>
  </si>
  <si>
    <t>PK Ốp lưng Iphone8 ELECOM PMCA17MPVKKBK</t>
  </si>
  <si>
    <t>V470 Cordless Notebook Mouse Bluetooth - Manta - A (EOL)</t>
  </si>
  <si>
    <t>960-000958</t>
  </si>
  <si>
    <t>PRD2442</t>
  </si>
  <si>
    <t>Webcam C170</t>
  </si>
  <si>
    <t>Webcam Logitech C170</t>
  </si>
  <si>
    <t>PM-A17LPVKCR</t>
  </si>
  <si>
    <t>PK Ốp lưng iP8 plus ELECOM PM-A17LPVKCR</t>
  </si>
  <si>
    <t>960-000976</t>
  </si>
  <si>
    <t>PRD22046</t>
  </si>
  <si>
    <t>Webcam C930e</t>
  </si>
  <si>
    <t>Webcam Logitech C930</t>
  </si>
  <si>
    <t>PMCA17LPVKKBK</t>
  </si>
  <si>
    <t>PK Ốp lưng iP8 plus ELECOM PMCA17LPVKKBK</t>
  </si>
  <si>
    <t>960-000982</t>
  </si>
  <si>
    <t>PRD18824</t>
  </si>
  <si>
    <t>WEBCAM ConferenceCam CC3000e</t>
  </si>
  <si>
    <t>WEBCAM Logitech CC3000e</t>
  </si>
  <si>
    <t>PMCA17XPVKKBK</t>
  </si>
  <si>
    <t>PK Ốp lưng IphoneX ELECOM PMCA17XPVKKBK</t>
  </si>
  <si>
    <t>960-000584</t>
  </si>
  <si>
    <t>PRD2440</t>
  </si>
  <si>
    <t>WEBCAM HD Webcam C270</t>
  </si>
  <si>
    <t>WEBCAM Logitech C270</t>
  </si>
  <si>
    <t>PMCA17XPVKKCR</t>
  </si>
  <si>
    <t>PK Ốp lưng IphoneX ELECOM PMCA17XPVKKCR</t>
  </si>
  <si>
    <t>920-003235</t>
  </si>
  <si>
    <t>PRD166</t>
  </si>
  <si>
    <t>Wireless Combo MK220</t>
  </si>
  <si>
    <t>Bộ bàn phím logitech MK220</t>
  </si>
  <si>
    <t>KASHIMURA</t>
  </si>
  <si>
    <t>AJ-555</t>
  </si>
  <si>
    <t>PK Bộ sạc USB 2.4A Kashimura AJ-555</t>
  </si>
  <si>
    <t>920-006500</t>
  </si>
  <si>
    <t>PRD18817</t>
  </si>
  <si>
    <t>Wireless Combo MK240 - Black</t>
  </si>
  <si>
    <t>Bộ bàn phím Logitech MK240</t>
  </si>
  <si>
    <t>920-006499</t>
  </si>
  <si>
    <t>PRD18816</t>
  </si>
  <si>
    <t>AJ-558</t>
  </si>
  <si>
    <t>Wireless Combo MK240 - White</t>
  </si>
  <si>
    <t>PK Sạc dùng cho xe hơi Kashimura AJ-558</t>
  </si>
  <si>
    <t>920-002863</t>
  </si>
  <si>
    <t>PRD165</t>
  </si>
  <si>
    <t>Wireless Combo MK260 (EOL)</t>
  </si>
  <si>
    <t>Bộ bàn phím chuột Logitech (KD) MK260</t>
  </si>
  <si>
    <t>AJ-561</t>
  </si>
  <si>
    <t>PK Sạc dùng cho xe hơi Kashimura AJ-561</t>
  </si>
  <si>
    <t>920-005871</t>
  </si>
  <si>
    <t>PRD3976</t>
  </si>
  <si>
    <t>Wireless Combo MK260r</t>
  </si>
  <si>
    <t>AJ-578</t>
  </si>
  <si>
    <t>Bộ bàn phím không dây Logitech MK260r</t>
  </si>
  <si>
    <t>PK Cáp USB - chuẩn C Kashimura AJ-578</t>
  </si>
  <si>
    <t>920-006232</t>
  </si>
  <si>
    <t>PRD163</t>
  </si>
  <si>
    <t>Wireless Combo MK520r</t>
  </si>
  <si>
    <t>Bộ bàn phím logitech MK520r</t>
  </si>
  <si>
    <t>AJ-579</t>
  </si>
  <si>
    <t>PK Cáp USB - chuẩn C Kashimura AJ-579</t>
  </si>
  <si>
    <t>920-002315</t>
  </si>
  <si>
    <t>PRD164</t>
  </si>
  <si>
    <t>AT-49</t>
  </si>
  <si>
    <t>Wireless Desktop MK320 - USB - AP (EOL)</t>
  </si>
  <si>
    <t>PK Giá đỡ ĐT cho xe hơi Kashimura AT-49</t>
  </si>
  <si>
    <t>Bộ bàn phím chuột Logitech (KD) MK320</t>
  </si>
  <si>
    <t>920-004491</t>
  </si>
  <si>
    <t>PRD1083</t>
  </si>
  <si>
    <t>Wireless Desktop MK330 - USB - AP</t>
  </si>
  <si>
    <t>Bộ bàn phím KD Logitech MK330</t>
  </si>
  <si>
    <t>AT-50</t>
  </si>
  <si>
    <t>PK Giá đỡ ĐT cho xe hơi Kashimura AT-50</t>
  </si>
  <si>
    <t>920-002510</t>
  </si>
  <si>
    <t>PRD162</t>
  </si>
  <si>
    <t>Wireless Desktop MK710 - AP</t>
  </si>
  <si>
    <t>Bộ bàn phím chuột Logitech (KD) MK710</t>
  </si>
  <si>
    <t>DH-HD14E220BK</t>
  </si>
  <si>
    <t>PK Cáp HDMI 2.0m ELECOM DH-HD14E220BK</t>
  </si>
  <si>
    <t>910-003580</t>
  </si>
  <si>
    <t>PRD2448</t>
  </si>
  <si>
    <t xml:space="preserve">Wireless Gaming Mouse G700s </t>
  </si>
  <si>
    <t>Chuột Logitech G700s</t>
  </si>
  <si>
    <t>910-002741</t>
  </si>
  <si>
    <t>LHC-UAL10BK</t>
  </si>
  <si>
    <t>PRD880</t>
  </si>
  <si>
    <t>Cáp Lightning 1.0m ELECOM LHC-UAL10BK</t>
  </si>
  <si>
    <t xml:space="preserve">Wireless Mini Mouse M187 - Black </t>
  </si>
  <si>
    <t>Chuột Logitech M187</t>
  </si>
  <si>
    <t>910-002743</t>
  </si>
  <si>
    <t>PRD2301</t>
  </si>
  <si>
    <t xml:space="preserve">Wireless Mini Mouse M187 - Blue </t>
  </si>
  <si>
    <t>LHC-UAL10PN</t>
  </si>
  <si>
    <t>Cáp Lightning 1.0m ELECOM LHC-UAL10PN</t>
  </si>
  <si>
    <t>910-002782</t>
  </si>
  <si>
    <t>PRD2302</t>
  </si>
  <si>
    <t>Wireless Mini Mouse M187 - Orange</t>
  </si>
  <si>
    <t>BM-IBNP11BK</t>
  </si>
  <si>
    <t>PK Túi đựng Laptop ELECOM BM-IBNP11BK</t>
  </si>
  <si>
    <t>910-002742</t>
  </si>
  <si>
    <t>PRD881</t>
  </si>
  <si>
    <t xml:space="preserve">Wireless Mini Mouse M187 - Red </t>
  </si>
  <si>
    <t>910-002783</t>
  </si>
  <si>
    <t>PRD882</t>
  </si>
  <si>
    <t>HS-HP21TBK</t>
  </si>
  <si>
    <t xml:space="preserve">Wireless Mini Mouse M187 - White </t>
  </si>
  <si>
    <t>PK TN choàng đầu có mic ElecomHS-HP21TBK</t>
  </si>
  <si>
    <t>910-004320</t>
  </si>
  <si>
    <t>PRD13335</t>
  </si>
  <si>
    <t>Wireless Mouse M165</t>
  </si>
  <si>
    <t>Chuột Logitech M165</t>
  </si>
  <si>
    <t>KX-178</t>
  </si>
  <si>
    <t>LED đèn Kashimura KX-178</t>
  </si>
  <si>
    <t>PRD205</t>
  </si>
  <si>
    <t>Wireless Mouse M185 - Blue - AP</t>
  </si>
  <si>
    <t>Chuột Logitech M185, xanh</t>
  </si>
  <si>
    <t>SK212</t>
  </si>
  <si>
    <t>PK Loa Anitech SK212 2.0</t>
  </si>
  <si>
    <t>PRD206</t>
  </si>
  <si>
    <t>Wireless Mouse M185 - Red - AP</t>
  </si>
  <si>
    <t>Chuột Logitech M185, đỏ</t>
  </si>
  <si>
    <t>PRD204</t>
  </si>
  <si>
    <t>Wireless Mouse M185 - Swift Grey</t>
  </si>
  <si>
    <t>PA800</t>
  </si>
  <si>
    <t>Chuột Logitech M185, xám</t>
  </si>
  <si>
    <t>PK Bàn phím Anitech PA800</t>
  </si>
  <si>
    <t>910-002375</t>
  </si>
  <si>
    <t>PRD203</t>
  </si>
  <si>
    <t>Wireless Mouse M235 - Blue (EOL)</t>
  </si>
  <si>
    <t>Wireless Mouse M235 - Blue - AP</t>
  </si>
  <si>
    <t>AJ-386</t>
  </si>
  <si>
    <t>Bộ chuyển tín hiệu Kashimura AJ-386</t>
  </si>
  <si>
    <t>910-003392</t>
  </si>
  <si>
    <t>PRD1093</t>
  </si>
  <si>
    <t>Chuột vi tính Logitech(KD)M235 Blue</t>
  </si>
  <si>
    <t>910-004153</t>
  </si>
  <si>
    <t>PRD4718</t>
  </si>
  <si>
    <t xml:space="preserve">Wireless Mouse M235 - Blue Bliss </t>
  </si>
  <si>
    <t>Chuột Logitech M235</t>
  </si>
  <si>
    <t>GM-HSHP25BK</t>
  </si>
  <si>
    <t>PK Tai nghe choàng đầu ELECOM GMHSHP25BK</t>
  </si>
  <si>
    <t>910-004192</t>
  </si>
  <si>
    <t>PRD4719</t>
  </si>
  <si>
    <t xml:space="preserve">Wireless Mouse M235 - Bubble Bath </t>
  </si>
  <si>
    <t>BM-IBNP13BK</t>
  </si>
  <si>
    <t>PK Túi Laptop 13.3"  ELECOM BM-IBNP13BK</t>
  </si>
  <si>
    <t>910-002206</t>
  </si>
  <si>
    <t>PRD201</t>
  </si>
  <si>
    <t>Wireless Mouse M235 - Colt Glossy (EOL)</t>
  </si>
  <si>
    <t>Wireless Mouse M235 - Colt Glossy - AP</t>
  </si>
  <si>
    <t>EHP-CN200MPN6</t>
  </si>
  <si>
    <t>PK Tai nghe ELECOM EHP-CN200MPN6</t>
  </si>
  <si>
    <t>910-003384</t>
  </si>
  <si>
    <t>PRD1092</t>
  </si>
  <si>
    <t>Chuột vi tính Logitech(KD)M235 Colt Glossy</t>
  </si>
  <si>
    <t>EHP-CN200MPN5</t>
  </si>
  <si>
    <t>PK Tai nghe ELECOM EHP-CN200MPN5</t>
  </si>
  <si>
    <t>910-004193</t>
  </si>
  <si>
    <t>PRD4720</t>
  </si>
  <si>
    <t>Wireless Mouse M235 - Daring Diva</t>
  </si>
  <si>
    <t>910-004194</t>
  </si>
  <si>
    <t>PRD4721</t>
  </si>
  <si>
    <t>Wireless Mouse M235 - Green Envy</t>
  </si>
  <si>
    <t>EHP-CN200MPN4</t>
  </si>
  <si>
    <t>PK Tai nghe ELECOM EHP-CN200MPN4</t>
  </si>
  <si>
    <t>910-002214</t>
  </si>
  <si>
    <t>PRD202</t>
  </si>
  <si>
    <t>Wireless Mouse M235 - Red - (EOL)</t>
  </si>
  <si>
    <t>Wireless Mouse M235 - Red - AP</t>
  </si>
  <si>
    <t>EHP-CN200MPN3</t>
  </si>
  <si>
    <t>PK Tai nghe ELECOM EHP-CN200MPN3</t>
  </si>
  <si>
    <t>910-003412</t>
  </si>
  <si>
    <t>PRD1094</t>
  </si>
  <si>
    <t>Chuột vi tính Logitech(KD)M235 Red</t>
  </si>
  <si>
    <t>EHP-CN200MPN2</t>
  </si>
  <si>
    <t>PK Tai nghe ELECOM EHP-CN200MPN2</t>
  </si>
  <si>
    <t>910-004295</t>
  </si>
  <si>
    <t>PRD18821</t>
  </si>
  <si>
    <t xml:space="preserve">Wireless Mouse M280 - Black </t>
  </si>
  <si>
    <t>Chuột Logitech M280</t>
  </si>
  <si>
    <t>EHP-CN200MPN1</t>
  </si>
  <si>
    <t>PK Tai nghe ELECOM EHP-CN200MPN1</t>
  </si>
  <si>
    <t>910-004297</t>
  </si>
  <si>
    <t>PRD18823</t>
  </si>
  <si>
    <t xml:space="preserve">Wireless Mouse M280 - Blue </t>
  </si>
  <si>
    <t>AJ-476</t>
  </si>
  <si>
    <t>PK Cáp USB chuẩn C (C-C) 1.2m Kashimura AJ-476</t>
  </si>
  <si>
    <t>910-004296</t>
  </si>
  <si>
    <t>PRD18822</t>
  </si>
  <si>
    <t xml:space="preserve">Wireless Mouse M280 - Red </t>
  </si>
  <si>
    <t>910-001877</t>
  </si>
  <si>
    <t>PRD196</t>
  </si>
  <si>
    <t>Wireless Mouse M310 - USB - Midnight Blue - AP (EOL)</t>
  </si>
  <si>
    <t>Chuột vi tính Logitech(KD)M310 Midnight Blue</t>
  </si>
  <si>
    <t>MPA-CC10NBK</t>
  </si>
  <si>
    <t>PK Dây Cáp USB chuẩn C (C-C), 1m ELECOM MPA-CC10NBK</t>
  </si>
  <si>
    <t>910-001784</t>
  </si>
  <si>
    <t>PRD195</t>
  </si>
  <si>
    <t>Wireless Mouse M310 - USB - Silver - AP (EOL)</t>
  </si>
  <si>
    <t>Chuột vi tính Logitech(KD)M310 Silver</t>
  </si>
  <si>
    <t>LHC-UALF12SV-G</t>
  </si>
  <si>
    <t>PK Cáp Lightning Elecom LHC-UALF12SV-G</t>
  </si>
  <si>
    <t>910-002151</t>
  </si>
  <si>
    <t>PRD197</t>
  </si>
  <si>
    <t>Wireless Mouse M325  - Dark Silver</t>
  </si>
  <si>
    <t>Chuột Logitech M324</t>
  </si>
  <si>
    <t>LHC-UALF12GY-G</t>
  </si>
  <si>
    <t>PK Cáp Lightning Elecom LHC-UALF12GY-G</t>
  </si>
  <si>
    <t>910-003786</t>
  </si>
  <si>
    <t>PRD2299</t>
  </si>
  <si>
    <t>Wireless Mouse M325 - Citrus Cooler - AP</t>
  </si>
  <si>
    <t>Chuột vi tính Logitech(KD)M325 Citrus Cooler</t>
  </si>
  <si>
    <t>LHC-UALCRSWH-G</t>
  </si>
  <si>
    <t>PK Cáp Lightning Elecom LHC-UALCRSWH-G</t>
  </si>
  <si>
    <t>910-002388</t>
  </si>
  <si>
    <t>PRD200</t>
  </si>
  <si>
    <t xml:space="preserve">Wireless Mouse M325 - Dusty Rose </t>
  </si>
  <si>
    <t>Chuột Logitech M325</t>
  </si>
  <si>
    <t>LHC-UAL20WH-G</t>
  </si>
  <si>
    <t>PK Cáp Lightning Elecom LHC-UAL20WH-G</t>
  </si>
  <si>
    <t>910-002325</t>
  </si>
  <si>
    <t>PRD198</t>
  </si>
  <si>
    <t>Wireless Mouse M325 - Light Silver</t>
  </si>
  <si>
    <t>LHC-UAL20WH</t>
  </si>
  <si>
    <t>PK Cáp Lightning Elecom LHC-UAL20WH</t>
  </si>
  <si>
    <t>910-002387</t>
  </si>
  <si>
    <t>PRD199</t>
  </si>
  <si>
    <t xml:space="preserve">Wireless Mouse M325 - Peacock Blue </t>
  </si>
  <si>
    <t>Chuột Logitech M326</t>
  </si>
  <si>
    <t>LHC-UALS12WH-G</t>
  </si>
  <si>
    <t>Cáp Lightning Elecom LHC-UALS12WH-G</t>
  </si>
  <si>
    <t>910-003785</t>
  </si>
  <si>
    <t>PRD2298</t>
  </si>
  <si>
    <t>Wireless Mouse M325 - Peppermint Crush - AP</t>
  </si>
  <si>
    <t>Chuột vi tính Logitech(KD)M325 Peppermint Crush</t>
  </si>
  <si>
    <t>910-003787</t>
  </si>
  <si>
    <t>PRD2300</t>
  </si>
  <si>
    <t>LHC-UALS12BK-G</t>
  </si>
  <si>
    <t>Wireless Mouse M325 - Shaved Ice - AP</t>
  </si>
  <si>
    <t>Cáp Lightning Elecom LHC-UALS12BK-G</t>
  </si>
  <si>
    <t>Chuột vi tính Logitech(KD)M325 Shaved Ice</t>
  </si>
  <si>
    <t>910-001332</t>
  </si>
  <si>
    <t>PRD192</t>
  </si>
  <si>
    <t>Wireless Mouse M505 - USB - Light Silver - FE</t>
  </si>
  <si>
    <t>Chuột vi tính Logitech(KD)M505 Light Silver</t>
  </si>
  <si>
    <t>BM-IB016BK</t>
  </si>
  <si>
    <t> Túi dựng Laptop ELECOM BM-IB016BK</t>
  </si>
  <si>
    <t>910-001338</t>
  </si>
  <si>
    <t>PRD194</t>
  </si>
  <si>
    <t>Wireless Mouse M505 - USB - Red - FE</t>
  </si>
  <si>
    <t>Chuột vi tính Logitech (KD) M505 Red</t>
  </si>
  <si>
    <t>GM-DHHD14SS10BK</t>
  </si>
  <si>
    <t>Cáp HDMI ELECOM GM-DHHD14SS10BK</t>
  </si>
  <si>
    <t>910-002122</t>
  </si>
  <si>
    <t>PRD184</t>
  </si>
  <si>
    <t>Wireless Mouse M515 Blue</t>
  </si>
  <si>
    <t>Chuột vi tính Logitech (KD) M515 Blue</t>
  </si>
  <si>
    <t>EHP-CN100MWHPN</t>
  </si>
  <si>
    <t>Tai nghe ELECOM EHP-CN100MWHPN</t>
  </si>
  <si>
    <t>910-002125</t>
  </si>
  <si>
    <t>PRD185</t>
  </si>
  <si>
    <t>Wireless Mouse M515 Red</t>
  </si>
  <si>
    <t>Chuột vi tính Logitech (KD) M515 Red</t>
  </si>
  <si>
    <t>EHP-CN100MPNBK</t>
  </si>
  <si>
    <t>Tai nghe ELECOM EHP-CN100MPNBK</t>
  </si>
  <si>
    <t>910-001870</t>
  </si>
  <si>
    <t>PRD183</t>
  </si>
  <si>
    <t>Wireless Mouse M515 Silver</t>
  </si>
  <si>
    <t>Chuột vi tính Logitech (KD) M515 Silver</t>
  </si>
  <si>
    <t>EHP-CN100MDRBU</t>
  </si>
  <si>
    <t>910-002585</t>
  </si>
  <si>
    <t>Tai nghe ELECOM EHP-CN100MDRBU</t>
  </si>
  <si>
    <t>PRD189</t>
  </si>
  <si>
    <t>Wireless Mouse M525 - Black - AP</t>
  </si>
  <si>
    <t>Chuột vi tính Logitech (KD) M525 Black</t>
  </si>
  <si>
    <t>910-002608</t>
  </si>
  <si>
    <t>PRD190</t>
  </si>
  <si>
    <t>M-BL20DBPN</t>
  </si>
  <si>
    <t>Wireless Mouse M525 - Blue - AP</t>
  </si>
  <si>
    <t>Chuột ELECOM M-BL20DBPN</t>
  </si>
  <si>
    <t>Chuột vi tính Logitech (KD) M525 Blue</t>
  </si>
  <si>
    <t>910-002752</t>
  </si>
  <si>
    <t>PRD191</t>
  </si>
  <si>
    <t>Wireless Mouse M525 - Red-  AP</t>
  </si>
  <si>
    <t>Chuột vi tính Logitech (KD) M525 Red</t>
  </si>
  <si>
    <t>M-BL20DBGN</t>
  </si>
  <si>
    <t>Chuột ELECOM M-BL20DBGN</t>
  </si>
  <si>
    <t>910-004057</t>
  </si>
  <si>
    <t>PRD18818</t>
  </si>
  <si>
    <t>Wireless Mouse M545 - Black</t>
  </si>
  <si>
    <t>Chuột Logitech M545</t>
  </si>
  <si>
    <t>M-BL20DBDR</t>
  </si>
  <si>
    <t>Chuột ELECOM M-BL20DBDR</t>
  </si>
  <si>
    <t>910-004328</t>
  </si>
  <si>
    <t>PRD18819</t>
  </si>
  <si>
    <t xml:space="preserve">Wireless Mouse M545 - Blue </t>
  </si>
  <si>
    <t>Chuột Logitech M546</t>
  </si>
  <si>
    <t>920-002956</t>
  </si>
  <si>
    <t>PRD171</t>
  </si>
  <si>
    <t>AJ-385</t>
  </si>
  <si>
    <t>Wireless Solar Keyboard K750 - AP</t>
  </si>
  <si>
    <t>Bộ sạc dây rút micro USB 1A Kashimura AJ-385</t>
  </si>
  <si>
    <t>Bàn phím Logitech (KD) K750</t>
  </si>
  <si>
    <t>920-004598</t>
  </si>
  <si>
    <t>PRD1086</t>
  </si>
  <si>
    <t>Wireless Touch Keyboard K400r Black</t>
  </si>
  <si>
    <t>Bàn phím Logitech K400r</t>
  </si>
  <si>
    <t>KL-16</t>
  </si>
  <si>
    <t>Cáp USB - Lightning 1.2m Kashimura KL-16</t>
  </si>
  <si>
    <t>920-005888</t>
  </si>
  <si>
    <t>PRD3428</t>
  </si>
  <si>
    <t xml:space="preserve">Wireless Touch Keyboard K400r white </t>
  </si>
  <si>
    <t>KL-15</t>
  </si>
  <si>
    <t>Cáp USB - Lightning 50cm Kashimura KL-15</t>
  </si>
  <si>
    <t>910-001799</t>
  </si>
  <si>
    <t>PRD231</t>
  </si>
  <si>
    <t>Wireless Trackball M570 - AMR</t>
  </si>
  <si>
    <t>Chuột vi tính Logitech (KD) Trackball M570</t>
  </si>
  <si>
    <t>AJ-463</t>
  </si>
  <si>
    <t>Sạc dùng cho xe hơi 2 cổng USB đảo chiều 4.8A AJ-463</t>
  </si>
  <si>
    <t>984-000356</t>
  </si>
  <si>
    <t>PRD18825</t>
  </si>
  <si>
    <t>X100 Wireless Speaker - Black /Grey Grill</t>
  </si>
  <si>
    <t>Loa Logitech X100</t>
  </si>
  <si>
    <t>984-000371</t>
  </si>
  <si>
    <t>PRD18827</t>
  </si>
  <si>
    <t>X100 Wireless Speaker - Blue /Orange Grill</t>
  </si>
  <si>
    <t>AJ-458</t>
  </si>
  <si>
    <t>Sạc dùng cho xe hơi 2 cổng USB 3.1A Kashimura AJ-458</t>
  </si>
  <si>
    <t>910-003045</t>
  </si>
  <si>
    <t>PRD1089</t>
  </si>
  <si>
    <t>Zone Touch Mouse T400 - Black - AP (Win 8)</t>
  </si>
  <si>
    <t>Chuột vi tính Logitech(KD)T400 Black</t>
  </si>
  <si>
    <t>910-003276</t>
  </si>
  <si>
    <t>PRD1090</t>
  </si>
  <si>
    <t>Zone Touch Mouse T400 - Grey - AP (Win 8)</t>
  </si>
  <si>
    <t>AJ-422</t>
  </si>
  <si>
    <t>Chuột vi tính Logitech(KD)T400 Grey</t>
  </si>
  <si>
    <t>Bộ sạc USB 2.1A Kashimura AJ-422</t>
  </si>
  <si>
    <t>910-003279</t>
  </si>
  <si>
    <t>PRD1091</t>
  </si>
  <si>
    <t>Zone Touch Mouse T400 - Red - AP (Win 8)</t>
  </si>
  <si>
    <t>Chuột vi tính Logitech(KD)T400 Red</t>
  </si>
  <si>
    <t>AT-35</t>
  </si>
  <si>
    <t>Giá đỡ điện thoại dùng cho xe hơi Kashimura AT-35</t>
  </si>
  <si>
    <t>KL-24</t>
  </si>
  <si>
    <t>PRD30389</t>
  </si>
  <si>
    <t>100V~240V AC REEL TYPE MOBILE CHARGER1A-LIGHTNING   CONNECTOR/WHITE KL-24</t>
  </si>
  <si>
    <t>Bộ sạc Kashimura KL-24</t>
  </si>
  <si>
    <t>Charger</t>
  </si>
  <si>
    <t>TK-TCM012SV</t>
  </si>
  <si>
    <t>Bàn phím số Elecom TK-TCM012SV</t>
  </si>
  <si>
    <t>KX-179</t>
  </si>
  <si>
    <t>PRD30337</t>
  </si>
  <si>
    <t>2 HOLE CIGARETTE LIGHTER ADAPTERS KX-179</t>
  </si>
  <si>
    <t>Sạc dùng cho xe hơi Kashimura KX-179</t>
  </si>
  <si>
    <t>Car socket charger</t>
  </si>
  <si>
    <t>TK-TCM012BK</t>
  </si>
  <si>
    <t>Bàn phím số Elecom TK-TCM012BK</t>
  </si>
  <si>
    <t>KX-176</t>
  </si>
  <si>
    <t>PRD30338</t>
  </si>
  <si>
    <t>2 HOLE DIRECT SOCKET+2USB PORT KX-176</t>
  </si>
  <si>
    <t>Sạc dùng cho xe hơi 3.1A Kashimura KX-176</t>
  </si>
  <si>
    <t>KX-190</t>
  </si>
  <si>
    <t>PRD56749</t>
  </si>
  <si>
    <t>2 HOLE DIRECT SOCKET+2USB PORT KX-190</t>
  </si>
  <si>
    <t>Sạc dùng cho xe hơi 3.1A Kashimura KX-190</t>
  </si>
  <si>
    <t>M-BL20DBSV</t>
  </si>
  <si>
    <t>Chuột vi tính KD Elecom M-BL20DBSV</t>
  </si>
  <si>
    <t>PRD30379</t>
  </si>
  <si>
    <t>2.1A OUTPUT AC CHARGER-2 USB AJ-422</t>
  </si>
  <si>
    <t>M-BL20DBBU</t>
  </si>
  <si>
    <t>Chuột vi tính KD Elecom M-BL20DBBU</t>
  </si>
  <si>
    <t>PRD30382</t>
  </si>
  <si>
    <t>2.1A OUTPUT DC CHARGER-2 USB PORT(BLACK) AJ-448</t>
  </si>
  <si>
    <t>JC-U2410TBK</t>
  </si>
  <si>
    <t>Bộ điều khiển gamepad Elecom JC-U2410TBK</t>
  </si>
  <si>
    <t>DH-HK20</t>
  </si>
  <si>
    <t>KL-14</t>
  </si>
  <si>
    <t>Cáp HDD Elecom DH-HK20</t>
  </si>
  <si>
    <t>PRD30388</t>
  </si>
  <si>
    <t>2.4A AC DUAL VOLTAGE RETRACTABLE CORD60CM WITH LN CONNECTOR-WHITE KL-14</t>
  </si>
  <si>
    <t>Bộ sạc dây rút lightning 2.4A Kashimura KL-14</t>
  </si>
  <si>
    <t>PRD30395</t>
  </si>
  <si>
    <t>2A OUTPUT DC CHARGER-2 USB PORT AJ-368</t>
  </si>
  <si>
    <t>DH-HDP14E10BK</t>
  </si>
  <si>
    <t>Cáp HDMI ELECOM DH-HDP14E10BK</t>
  </si>
  <si>
    <t>KX-180</t>
  </si>
  <si>
    <t>PRD30336</t>
  </si>
  <si>
    <t>3 HOLE CIGARETTE LIGHTER ADAPTERS KX-180</t>
  </si>
  <si>
    <t>Sạc dùng cho xe hơi Kashimura KX-180</t>
  </si>
  <si>
    <t>DH-AMB3F10BK</t>
  </si>
  <si>
    <t>Dây cáp USB3.0A-micro B ELECOM DH-AMB3F10BK</t>
  </si>
  <si>
    <t>KX-185</t>
  </si>
  <si>
    <t>PRD30335</t>
  </si>
  <si>
    <t>3 HOLE CIGARETTE LIGHTER ADAPTERS KX-185</t>
  </si>
  <si>
    <t>Sạc dùng cho xe hơi Kashimura KX-185</t>
  </si>
  <si>
    <t>AJ-424</t>
  </si>
  <si>
    <t>DH-AB3F20BK</t>
  </si>
  <si>
    <t>PRD30380</t>
  </si>
  <si>
    <t>Dây cáp USB2.0 A-B ELECOM DH-AB3F20BK</t>
  </si>
  <si>
    <t>3.4A OUTPUT AC CHARGER-2 USB PORT WITH100CM AWG20 CABLE-WHITE AJ-424</t>
  </si>
  <si>
    <t>Bộ sạc Kashimura AJ-424</t>
  </si>
  <si>
    <t>AJ-402</t>
  </si>
  <si>
    <t>PRD30378</t>
  </si>
  <si>
    <t>3.4A OUTPUT AC CHARGER-2 USB PORT-WHITE AJ-402</t>
  </si>
  <si>
    <t>DH-AB20</t>
  </si>
  <si>
    <t>Bộ sạc AC USB 3.4A Kashimura AJ-402</t>
  </si>
  <si>
    <t>Dây cáp USB A- USB B ELECOM DH-AB20</t>
  </si>
  <si>
    <t>PRD30383</t>
  </si>
  <si>
    <t>3.4A OUTPUT DC CHARGER-2 USB PORT(BLACK) AJ-449</t>
  </si>
  <si>
    <t>CAC-HD14EL50BK</t>
  </si>
  <si>
    <t>Dây cáp HDMI ELECOM CAC-HD14EL50BK</t>
  </si>
  <si>
    <t>AJ-469</t>
  </si>
  <si>
    <t>PRD33765</t>
  </si>
  <si>
    <t>AC charger 2  USB 1A port - 2 AC port  AJ-469</t>
  </si>
  <si>
    <t>Bộ sạc USB 2 cổng 1A và 2 cổng AC Kashimura AJ-469</t>
  </si>
  <si>
    <t>V101GY</t>
  </si>
  <si>
    <t>Loa ANITECH V101GY</t>
  </si>
  <si>
    <t>AJ-470</t>
  </si>
  <si>
    <t>PRD33766</t>
  </si>
  <si>
    <t>AC charger 2  USB 2.1A port - 2 AC port  AJ-470</t>
  </si>
  <si>
    <t>Bộ sạc USB 2 cổng 2.1A và 2 cổng AC Kashimura AJ-470</t>
  </si>
  <si>
    <t>V101BL</t>
  </si>
  <si>
    <t>Loa ANITECH V101BL</t>
  </si>
  <si>
    <t>AJ-344</t>
  </si>
  <si>
    <t>PRD30374</t>
  </si>
  <si>
    <t>AC DUAL VOLTAGE 1A CUBE CHARGER (1 USB PORT) AJ-344</t>
  </si>
  <si>
    <t>Bộ sạc USB 1A Kashimura AJ-344</t>
  </si>
  <si>
    <t>AJ-345</t>
  </si>
  <si>
    <t>PRD30375</t>
  </si>
  <si>
    <t>AC DUAL VOLTAGE 1A CUBE CHARGER (1 USBPORT) WITH USB/MICRO-USB CABLE AJ-345</t>
  </si>
  <si>
    <t>V101RD</t>
  </si>
  <si>
    <t>Bộ sạc Kashimura AJ-345</t>
  </si>
  <si>
    <t>Loa ANITECH V101RD</t>
  </si>
  <si>
    <t>AJ-403</t>
  </si>
  <si>
    <t>PRD30354</t>
  </si>
  <si>
    <t>AC REEL MOBILE CHARGER 1A-MICRO-USB/BLACK AJ-403</t>
  </si>
  <si>
    <t>Bộ sạc dây rút micro USB 1A Kashimura AJ-403</t>
  </si>
  <si>
    <t>LHC-UAL15BK</t>
  </si>
  <si>
    <t>PK Cáp Lightning 1.5m ELECOM LHC-UAL15BK</t>
  </si>
  <si>
    <t>AJ-404</t>
  </si>
  <si>
    <t>PRD30355</t>
  </si>
  <si>
    <t>AC REEL MOBILE CHARGER 1A-MICRO-USB/BLUE AJ-404</t>
  </si>
  <si>
    <t>Bộ sạc dây rút micro USB 1A Kashimura AJ-404</t>
  </si>
  <si>
    <t>LHC-UAL15PN</t>
  </si>
  <si>
    <t>PK Cáp Lightning 1.5m ELECOM LHC-UAL15PN</t>
  </si>
  <si>
    <t>AJ-405</t>
  </si>
  <si>
    <t>PRD30356</t>
  </si>
  <si>
    <t>LHC-UAL15WH</t>
  </si>
  <si>
    <t>AC REEL MOBILE CHARGER 1A-MICRO-USB/BLUE AJ-405</t>
  </si>
  <si>
    <t>PK Cáp Lightning 1.5m ELECOM LHC-UAL15WH</t>
  </si>
  <si>
    <t>Bộ sạc dây rút micro USB 1A Kashimura AJ-405</t>
  </si>
  <si>
    <t>DGB-S032BK</t>
  </si>
  <si>
    <t>PK Túi đựng máy ảnh ELECOM DGB-S032BK</t>
  </si>
  <si>
    <t>AJ-406</t>
  </si>
  <si>
    <t>PRD30357</t>
  </si>
  <si>
    <t>AC TYPE MOBILE CHARGER 1A-MICRO-USB/MAGENTA AJ-406</t>
  </si>
  <si>
    <t>Bộ sạc dây rút micro USB 1A Kashimura AJ-406</t>
  </si>
  <si>
    <t>DGB-S032NV</t>
  </si>
  <si>
    <t>PK Túi đựng máy ảnh ELECOM DGB-S032NV</t>
  </si>
  <si>
    <t>PRD30342</t>
  </si>
  <si>
    <t>ASHTRAY/HANG TO CAR DOOR AK-131</t>
  </si>
  <si>
    <t>Car Acc</t>
  </si>
  <si>
    <t>AK73GR</t>
  </si>
  <si>
    <t>PK Tai nghe Anitech AK73GR</t>
  </si>
  <si>
    <t>PRD30387</t>
  </si>
  <si>
    <t>AUX CABLE-MICRO USB CHARGER+3.5MM SETEREO PLUG KD-92</t>
  </si>
  <si>
    <t>PRD30339</t>
  </si>
  <si>
    <t>V300RD</t>
  </si>
  <si>
    <t>AUX CABLE/2.0M KD-97</t>
  </si>
  <si>
    <t>PK Loa BLT Anitech V300RD</t>
  </si>
  <si>
    <t>AV Cable</t>
  </si>
  <si>
    <t>BL-40</t>
  </si>
  <si>
    <t>PRD33767</t>
  </si>
  <si>
    <t>H122</t>
  </si>
  <si>
    <t>Bluetooth adapter BL-40</t>
  </si>
  <si>
    <t>PK Bộ chia ổ cắm điện Anitech H122</t>
  </si>
  <si>
    <t>Bộ chuyển tín hiệu Bluetooth Kashimura BL-40</t>
  </si>
  <si>
    <t>Converter</t>
  </si>
  <si>
    <t>BL-23</t>
  </si>
  <si>
    <t>PRD33759</t>
  </si>
  <si>
    <t>Bluetooth Headset BL-23</t>
  </si>
  <si>
    <t>Tai nghe Bluetooth Kashimura BL-23</t>
  </si>
  <si>
    <t>ZX850R-RD</t>
  </si>
  <si>
    <t>PK Chuột Game Anitech ZX850R-RD</t>
  </si>
  <si>
    <t>N181</t>
  </si>
  <si>
    <t>PK Bàn phím số Anitech N181</t>
  </si>
  <si>
    <t>BL-24</t>
  </si>
  <si>
    <t>PRD33760</t>
  </si>
  <si>
    <t>Bluetooth Headset BL-24</t>
  </si>
  <si>
    <t>Tai nghe Bluetooth Kashimura BL-24</t>
  </si>
  <si>
    <t>ZX920</t>
  </si>
  <si>
    <t>PK Chuột Game Anitech ZX920</t>
  </si>
  <si>
    <t>BL-44</t>
  </si>
  <si>
    <t>PRD56856</t>
  </si>
  <si>
    <t>Bluetooth Headset BL-44</t>
  </si>
  <si>
    <t>Tai nghe Bluetooth Kashimura BL-44</t>
  </si>
  <si>
    <t>CP-ABP150/PC WW</t>
  </si>
  <si>
    <t>BL-45</t>
  </si>
  <si>
    <t>PK Cáp USB  SONY CP-ABP150/PC WW</t>
  </si>
  <si>
    <t>PRD33761</t>
  </si>
  <si>
    <t>Bluetooth Headset BL-45</t>
  </si>
  <si>
    <t>Tai nghe Bluetooth Kashimura BL-45</t>
  </si>
  <si>
    <t>BL-46</t>
  </si>
  <si>
    <t>PRD33762</t>
  </si>
  <si>
    <t>CP-ABP150/NC WW</t>
  </si>
  <si>
    <t>Bluetooth Speaker for smartphone BL-46</t>
  </si>
  <si>
    <t>PK Cáp USB SONY CP-ABP150/NC WW</t>
  </si>
  <si>
    <t>Loa di động Kashimura BL-46</t>
  </si>
  <si>
    <t>BL-25</t>
  </si>
  <si>
    <t>PRD30367</t>
  </si>
  <si>
    <t>BT 4.0 HANDSFREE KIT-MONO+NOISE  CANCELLATION BL-25</t>
  </si>
  <si>
    <t>CP-ABP150/HC WW</t>
  </si>
  <si>
    <t>Tai nghe bluetooth Kashimura BL-25</t>
  </si>
  <si>
    <t>PK Cáp USB SONY CP-ABP150/HC WW</t>
  </si>
  <si>
    <t>BL-26</t>
  </si>
  <si>
    <t>PRD30368</t>
  </si>
  <si>
    <t>BT 4.0 MONO+NOISE  CANCELLATION HANDSFREE KIT CHARGING  BL-26</t>
  </si>
  <si>
    <t>Tai nghe bluetooth Kashimura BL-26</t>
  </si>
  <si>
    <t>CP-AC150/BC WW</t>
  </si>
  <si>
    <t>PK Cáp USB Type C SONY CP-AC150/BC WW</t>
  </si>
  <si>
    <t>PRD33790</t>
  </si>
  <si>
    <t>Camera clip KJ-166</t>
  </si>
  <si>
    <t xml:space="preserve">Bộ ống kính rời hỗ trợ chụp ảnh cho điện thoại Kashimura KJ-166 </t>
  </si>
  <si>
    <t>CP-CADM2/BC WW</t>
  </si>
  <si>
    <t>PK Sạc ô tô USB SONY CP-CADM2/BC WW</t>
  </si>
  <si>
    <t>Camera clip</t>
  </si>
  <si>
    <t>PRD33789</t>
  </si>
  <si>
    <t>Car socket charger 2 USB 3.1A port AJ-458</t>
  </si>
  <si>
    <t>CP-AD2M2/WC EU8</t>
  </si>
  <si>
    <t>PK Sạc USB SONY CP-AD2M2/WC EU8</t>
  </si>
  <si>
    <t>AJ-415</t>
  </si>
  <si>
    <t>PRD33763</t>
  </si>
  <si>
    <t>Car socket charger 2 USB port 2.4A AJ-415</t>
  </si>
  <si>
    <t>Sạc dùng cho xe hơi 2 cổng USB 2.4A Kashimura AJ-415</t>
  </si>
  <si>
    <t>PRD33764</t>
  </si>
  <si>
    <t>Car socket charger 2 USB reversible port 4.8A AJ-463</t>
  </si>
  <si>
    <t>PRD33100</t>
  </si>
  <si>
    <t>DC charger 1A microUSB Black / Blue AJ-393</t>
  </si>
  <si>
    <t>AJ-397</t>
  </si>
  <si>
    <t>PRD30350</t>
  </si>
  <si>
    <t>DC CHARGER USB X2 (MAX4.8A) AJ-397</t>
  </si>
  <si>
    <t>Sạc dùng cho xe hơi Kashimura AJ-397</t>
  </si>
  <si>
    <t>PRD30394</t>
  </si>
  <si>
    <t>DC CHARGER USB X2 PORTS KX-163</t>
  </si>
  <si>
    <t>AJ-421</t>
  </si>
  <si>
    <t>PRD30349</t>
  </si>
  <si>
    <t>DC CHARGER USB X4 (MAX4.4A) AJ-421</t>
  </si>
  <si>
    <t>BM-IBNP15BK</t>
  </si>
  <si>
    <t>Sạc dùng cho xe hơi Kashimura AJ-421</t>
  </si>
  <si>
    <t>PK Túi Laptop 15.6"  ELECOM BM-IBNP15BK</t>
  </si>
  <si>
    <t>PRD30060</t>
  </si>
  <si>
    <t>DC multi-charger AJ-300</t>
  </si>
  <si>
    <t>BM-IBPT11BK</t>
  </si>
  <si>
    <t>PK Túi Laptop ELECOM BM-IBPT11BK</t>
  </si>
  <si>
    <t>AJ-326</t>
  </si>
  <si>
    <t>PRD30400</t>
  </si>
  <si>
    <t>DC multi-charger AJ-326</t>
  </si>
  <si>
    <t>Sạc dùng cho xe hơi Kashimura AJ-326</t>
  </si>
  <si>
    <t>MPA-CC15NBK</t>
  </si>
  <si>
    <t>PK Dây Cáp USB chuẩn C (C-C), 1.5m ELECOM MPA-CC15NBK</t>
  </si>
  <si>
    <t>AT-34</t>
  </si>
  <si>
    <t>PRD30372</t>
  </si>
  <si>
    <t>FLEXIBLE SMART PHONE HOLDER WITH DC/2USB PORT-2.1A OUTPUT AT-34</t>
  </si>
  <si>
    <t>Giá đỡ có bộ sạc dùng cho xe hơi Kashimura AT-34</t>
  </si>
  <si>
    <t>KL-57</t>
  </si>
  <si>
    <t>Cáp điện thoại Kashimura KL-57</t>
  </si>
  <si>
    <t>KD-179</t>
  </si>
  <si>
    <t>PRD33768</t>
  </si>
  <si>
    <t>FM Bluetooth Car 1 USB port KD-179</t>
  </si>
  <si>
    <t>Bộ kết nối âm thanh FM xe hơi Kashimura KD-179</t>
  </si>
  <si>
    <t>FM Car</t>
  </si>
  <si>
    <t>BSMBU05WH</t>
  </si>
  <si>
    <t>Chuột quang iBuffalo BSMBU05WH</t>
  </si>
  <si>
    <t>KD-183</t>
  </si>
  <si>
    <t>PRD50561</t>
  </si>
  <si>
    <t>FM Bluetooth Car 1 USB port KD-183</t>
  </si>
  <si>
    <t>Bộ kết nối âm thanh FM xe hơi Kashimura KD-183</t>
  </si>
  <si>
    <t>BSMBU05SV</t>
  </si>
  <si>
    <t>KD-165</t>
  </si>
  <si>
    <t>Chuột quang iBuffalo BSMBU05SV</t>
  </si>
  <si>
    <t>PRD30386</t>
  </si>
  <si>
    <t>FM TRANSMITTER /BT 3.0 HANDSFREE/USBPORT MAX 2.4A WITH AUX CABLE KD-165</t>
  </si>
  <si>
    <t>Bộ kết nối âm thanh FM xe hơi Kashimura KD-165</t>
  </si>
  <si>
    <t>PRD30385</t>
  </si>
  <si>
    <t>BSMBU05PK</t>
  </si>
  <si>
    <t>FM TRANSMITTER WITH 4BAND KD-155</t>
  </si>
  <si>
    <t>Chuột quang iBuffalo BSMBU05PK</t>
  </si>
  <si>
    <t>KD-146</t>
  </si>
  <si>
    <t>PRD30384</t>
  </si>
  <si>
    <t>FM TRANSMITTER(4 BAND)/BT 3.0/USB PORTMAX 1.8A KD-146</t>
  </si>
  <si>
    <t>Bộ kết nối âm thanh FM xe hơi Kashimura KD-146</t>
  </si>
  <si>
    <t>GM-DHHD14SS15BK</t>
  </si>
  <si>
    <t>Cáp HDMI ELECOM GM-DHHD14SS15BK</t>
  </si>
  <si>
    <t>KL-38</t>
  </si>
  <si>
    <t>PRD30392</t>
  </si>
  <si>
    <t>GOLD ALUMINIUM CASE LIGHTNING WHITECABLE 1.2M (POWER+SYNC) KL-38</t>
  </si>
  <si>
    <t>Cáp sạc LightningKashimura KL-38</t>
  </si>
  <si>
    <t>Smartphone cable</t>
  </si>
  <si>
    <t>GM-DHHD14ER15WH</t>
  </si>
  <si>
    <t>Cáp HDMI ELECOM GM-DHHD14ER15WH</t>
  </si>
  <si>
    <t>PRD30353</t>
  </si>
  <si>
    <t>HIGH BRIGHTNESS - 5 WHITE LED KX-173</t>
  </si>
  <si>
    <t>LED</t>
  </si>
  <si>
    <t>KD-113</t>
  </si>
  <si>
    <t>PRD30347</t>
  </si>
  <si>
    <t>IPHONE/IPOD HOLDER KD-113</t>
  </si>
  <si>
    <t>GM-DHHD14ER15BK</t>
  </si>
  <si>
    <t>Giá đỡ điện thoại dùng cho xe hơi Kashimura KD-113</t>
  </si>
  <si>
    <t>Cáp HDMI ELECOM GM-DHHD14ER15BK</t>
  </si>
  <si>
    <t>PRD30352</t>
  </si>
  <si>
    <t>LED ILLUMINATION LAMP WITH 1USB(1.8A) KX-178</t>
  </si>
  <si>
    <t>EHP-CS3550PBU-G</t>
  </si>
  <si>
    <t>Tai nghe ELECOM  EHP-CS3550PBU-G</t>
  </si>
  <si>
    <t>PRD33774</t>
  </si>
  <si>
    <t>Lightning cable 1.2m KL-16</t>
  </si>
  <si>
    <t>EHP-CS3550MCPN</t>
  </si>
  <si>
    <t>Tai nghe ELECOM  EHP-CS3550MCPN</t>
  </si>
  <si>
    <t>KL-46</t>
  </si>
  <si>
    <t>PRD33777</t>
  </si>
  <si>
    <t>Lightning cable 1.2m KL-46</t>
  </si>
  <si>
    <t>Cáp USB - Lightning 1.2m Kashimura KL-46</t>
  </si>
  <si>
    <t>EHP-CS3550M2-G</t>
  </si>
  <si>
    <t>Tai nghe ELECOM  EHP-CS3550M2-G</t>
  </si>
  <si>
    <t>KL-17</t>
  </si>
  <si>
    <t>PRD33775</t>
  </si>
  <si>
    <t>Lightning cable 2m KL-17</t>
  </si>
  <si>
    <t>Cáp USB - Lightning 2m Kashimura KL-17</t>
  </si>
  <si>
    <t>EHP-CS3550M1-G</t>
  </si>
  <si>
    <t>Tai nghe ELECOM  EHP-CS3550M1-G</t>
  </si>
  <si>
    <t>Ngày</t>
  </si>
  <si>
    <t>PRD33773</t>
  </si>
  <si>
    <t>Lightning cable 50cm KL-15</t>
  </si>
  <si>
    <t>EHP-CS3550CPN-G</t>
  </si>
  <si>
    <t>Tai nghe ELECOM  EHP-CS3550CPN-G</t>
  </si>
  <si>
    <t>KL-31</t>
  </si>
  <si>
    <t>PRD33776</t>
  </si>
  <si>
    <t>Lightning cable reel 80cm KL-31</t>
  </si>
  <si>
    <t>Cáp cuộn USB - Lightning 80cm Kashimura KL-31</t>
  </si>
  <si>
    <t>EHP-CS3550BU-G</t>
  </si>
  <si>
    <t>KL-47</t>
  </si>
  <si>
    <t>Tai nghe ELECOM  EHP-CS3550BU-G</t>
  </si>
  <si>
    <t>PRD33778</t>
  </si>
  <si>
    <t>Lightning cable reel 80cm KL-47</t>
  </si>
  <si>
    <t>Cáp cuộn USB - Lightning 80cm Kashimura KL-47</t>
  </si>
  <si>
    <t>KL-48</t>
  </si>
  <si>
    <t>PRD33779</t>
  </si>
  <si>
    <t>Lightning cable reel 80cm KL-48</t>
  </si>
  <si>
    <t>Cáp cuộn USB - Lightning 80cm Kashimura KL-48</t>
  </si>
  <si>
    <t>EHP-CS3550BK-G</t>
  </si>
  <si>
    <t>Tai nghe ELECOM  EHP-CS3550BK-G</t>
  </si>
  <si>
    <t>KL-49</t>
  </si>
  <si>
    <t>PRD33780</t>
  </si>
  <si>
    <t>Lightning cable reel 80cm KL-49</t>
  </si>
  <si>
    <t>Cáp cuộn USB - Lightning 80cm Kashimura KL-49</t>
  </si>
  <si>
    <t>BM-IB017BK</t>
  </si>
  <si>
    <t>Túi đựng Laptop 15.4-16.4 ELECOM BM-IB017BK</t>
  </si>
  <si>
    <t>PRD30366</t>
  </si>
  <si>
    <t>ESU-HK43(W)</t>
  </si>
  <si>
    <t>LIGHTNING TO MICRO-USB ADAPTOR AJ-386</t>
  </si>
  <si>
    <t>Ổ cắm điện ELPA ESU-HK43(W)</t>
  </si>
  <si>
    <t>AJ-425</t>
  </si>
  <si>
    <t>PRD30364</t>
  </si>
  <si>
    <t>LIGHTNING WHITE CABLE 1.2M (POWER+SYNC) AJ-425</t>
  </si>
  <si>
    <t>Cáp sạc Lightning Kashimura AJ-425</t>
  </si>
  <si>
    <t>AJ-427</t>
  </si>
  <si>
    <t>PRD30365</t>
  </si>
  <si>
    <t>LIGHTNING WHITE CABLE 2M (POWER+SYNC) AJ-427</t>
  </si>
  <si>
    <t>TI-174</t>
  </si>
  <si>
    <t>Cáp sạc Lightning Kashimura AJ-427</t>
  </si>
  <si>
    <t>Bộ chia 2 nguồn + 2 cổng USB 2.1A 1.0m Kashimura TI-174</t>
  </si>
  <si>
    <t>AJ-370</t>
  </si>
  <si>
    <t>PRD30398</t>
  </si>
  <si>
    <t>Lithium ion charger USB 2600mAh AJ-370</t>
  </si>
  <si>
    <t>Pin sạc dự phòng Kashimura 2600mA AJ-370</t>
  </si>
  <si>
    <t>KL-19</t>
  </si>
  <si>
    <t>Cáp USB - microUSB - Lightning 2.4A 70cm Kashimura KL-19</t>
  </si>
  <si>
    <t>AJ-371</t>
  </si>
  <si>
    <t>PRD30399</t>
  </si>
  <si>
    <t>Lithium ion charger USB 5200mAh AJ-371</t>
  </si>
  <si>
    <t>Pin sạc dự phòng Kashimura 5200mA AJ-371</t>
  </si>
  <si>
    <t>AJ-924</t>
  </si>
  <si>
    <t>Cáp USB - microUSB - Lightning 2.4A 1.2m Kashimura AJ-924</t>
  </si>
  <si>
    <t>AT-32</t>
  </si>
  <si>
    <t>PRD30343</t>
  </si>
  <si>
    <t>MOBILE PHONE AND TABLET HOLDER AT-32</t>
  </si>
  <si>
    <t>Giá đỡ điện thoại dùng cho xe hơi Kashimura AT-32</t>
  </si>
  <si>
    <t>LL-3</t>
  </si>
  <si>
    <t>LED đèn pin cầm tay Kashimura LL-3</t>
  </si>
  <si>
    <t>PRD56853</t>
  </si>
  <si>
    <t>MOBILE PHONE HOLDER KASHIMURA AT-33</t>
  </si>
  <si>
    <t>KD-117</t>
  </si>
  <si>
    <t>PRD30348</t>
  </si>
  <si>
    <t>MOBILE PHONE HOLDER KD-117</t>
  </si>
  <si>
    <t>Giá đỡ điện thoại dùng cho xe hơi Kashimura KD-117</t>
  </si>
  <si>
    <t>AT-24</t>
  </si>
  <si>
    <t>PRD30346</t>
  </si>
  <si>
    <t>MOBILE PHONE HOLDER ROTATORY AT-24</t>
  </si>
  <si>
    <t>Giá đỡ điện thoại dùng cho xe hơi Kashimura AT-24</t>
  </si>
  <si>
    <t>AT-43</t>
  </si>
  <si>
    <t>PRD56854</t>
  </si>
  <si>
    <t>MOBILE PHONE HOLDER ROTATORY AT-43</t>
  </si>
  <si>
    <t>Giá đỡ điện thoại dùng cho xe hơi Kashimura AT-43</t>
  </si>
  <si>
    <t>BL-35</t>
  </si>
  <si>
    <t>PRD30369</t>
  </si>
  <si>
    <t>MONO BLUETOOTH HANDSFREE KITS-CSR6130 V3.0+EDR BL-35</t>
  </si>
  <si>
    <t>Tai nghe bluetooth Kashimura BL-35</t>
  </si>
  <si>
    <t>BL-36</t>
  </si>
  <si>
    <t>PRD30370</t>
  </si>
  <si>
    <t>MONO BT EARPHONE-CSR6130 V3.0+EDR WITH CHARGING DOCK BL-36</t>
  </si>
  <si>
    <t>Tai nghe bluetooth Kashimura BL-36</t>
  </si>
  <si>
    <t>BL-34</t>
  </si>
  <si>
    <t>PRD26962</t>
  </si>
  <si>
    <t>MONO BT HEADSET-CSR6130 V3.0+EDR BL-34</t>
  </si>
  <si>
    <t>Tai nghe bluetooth Kashimura BL-34</t>
  </si>
  <si>
    <t>AJ-457</t>
  </si>
  <si>
    <t>Thiết bị đo điện áp DC Kashimura AJ-457</t>
  </si>
  <si>
    <t>AJ-444</t>
  </si>
  <si>
    <t>PRD30371</t>
  </si>
  <si>
    <t>POWER BANK 2600MAH -1USB PORT (1A)/CABLE 50CM AJ-444</t>
  </si>
  <si>
    <t>Pin dự phòng 2600mA Kashimura AJ-444</t>
  </si>
  <si>
    <t>KL-39</t>
  </si>
  <si>
    <t>Cáp sạc LightningKashimura KL-39</t>
  </si>
  <si>
    <t>AJ-445</t>
  </si>
  <si>
    <t>PRD22162</t>
  </si>
  <si>
    <t>POWER BANK 5200MAH -1USB PORT (2A)/CABLE 50CM AJ-445</t>
  </si>
  <si>
    <t>Pin sạc dự phòng Kashimura AJ-445</t>
  </si>
  <si>
    <t>PRD36152</t>
  </si>
  <si>
    <t>Power tap 2 power + 2USB 2.1A 1M TI-174 </t>
  </si>
  <si>
    <t>Power tap</t>
  </si>
  <si>
    <t>KL-37</t>
  </si>
  <si>
    <t>Cáp USB - Lightning Kashimura KL-37</t>
  </si>
  <si>
    <t>TI-175</t>
  </si>
  <si>
    <t>PRD36153</t>
  </si>
  <si>
    <t>Power tap 4 power + 2USB 2.1A 1M TI-175 </t>
  </si>
  <si>
    <t>Bộ chia 4 nguồn + 2 cổng USB 2.1A 1.0m Kashimura TI-175</t>
  </si>
  <si>
    <t>P-SSYLSV</t>
  </si>
  <si>
    <t>PRD30351</t>
  </si>
  <si>
    <t>RAINBOW COLOR CRYSTAL PANEL LED ILLUMINATION KX-181</t>
  </si>
  <si>
    <t>Gậy tự chụp hình ELECOM P-SSYLSV</t>
  </si>
  <si>
    <t>KD-132</t>
  </si>
  <si>
    <t>PRD30341</t>
  </si>
  <si>
    <t>RCA ADAPTOR CORD(PVC) KD-132</t>
  </si>
  <si>
    <t>Cáp AV Kashimura KD-132</t>
  </si>
  <si>
    <t>P-SSYLPN</t>
  </si>
  <si>
    <t>Gậy tự chụp hình ELECOM P-SSYLPN</t>
  </si>
  <si>
    <t>PRD46395</t>
  </si>
  <si>
    <t>Reel AUX cable KD-174</t>
  </si>
  <si>
    <t>P-SSYLGD</t>
  </si>
  <si>
    <t>Gậy tự chụp hình ELECOM P-SSYLGD</t>
  </si>
  <si>
    <t>PRD50558</t>
  </si>
  <si>
    <t>REEL CHARGER FOR CAR 2.4A-MicroUSB AJ-510</t>
  </si>
  <si>
    <t>P-SSYLBK</t>
  </si>
  <si>
    <t>Gậy tự chụp hình ELECOM P-SSYLBK</t>
  </si>
  <si>
    <t>PRD50559</t>
  </si>
  <si>
    <t>REEL CHARGER FOR CAR 2.4A-MicroUSB AJ-511</t>
  </si>
  <si>
    <t>P-SSYGWH</t>
  </si>
  <si>
    <t>Gậy tự chụp hình ELECOM P-SSYGWH</t>
  </si>
  <si>
    <t>PRD50560</t>
  </si>
  <si>
    <t>REEL CHARGER FOR CAR 2.4A-MicroUSB AJ-512</t>
  </si>
  <si>
    <t>AJ-431</t>
  </si>
  <si>
    <t>PRD30381</t>
  </si>
  <si>
    <t>P-SSYGBK</t>
  </si>
  <si>
    <t>REEL TYPE DC CHARGER 1A-LIGHTNING AJ-431</t>
  </si>
  <si>
    <t>Gậy tự chụp hình ELECOM P-SSYGBK</t>
  </si>
  <si>
    <t>Sạc dùng cho xe hơi Kashimura AJ-431</t>
  </si>
  <si>
    <t>KL-28</t>
  </si>
  <si>
    <t>PRD30390</t>
  </si>
  <si>
    <t>REEL TYPE DC CHARGER1A-LIGHTNING(WHITE) KL-28</t>
  </si>
  <si>
    <t>Sạc dùng cho xe hơi Kashimura KL-28</t>
  </si>
  <si>
    <t>M-BL21DBWH</t>
  </si>
  <si>
    <t>Chuột vi tính KD Elecom M-BL21DBWH</t>
  </si>
  <si>
    <t>KD-61</t>
  </si>
  <si>
    <t>PRD30340</t>
  </si>
  <si>
    <t>RETRACTABLE TYPE AUX CABLE 75CM KD-61</t>
  </si>
  <si>
    <t>Cáp AV Kashimura KD-61</t>
  </si>
  <si>
    <t>M-BL21DBSV</t>
  </si>
  <si>
    <t>Chuột vi tính KD Elecom M-BL21DBSV</t>
  </si>
  <si>
    <t>PRD33787</t>
  </si>
  <si>
    <t>Selfie stick KJ-165</t>
  </si>
  <si>
    <t>Selfie stick</t>
  </si>
  <si>
    <t>M-BL21DBRD</t>
  </si>
  <si>
    <t>Chuột vi tính KD Elecom M-BL21DBRD</t>
  </si>
  <si>
    <t>PRD30391</t>
  </si>
  <si>
    <t>SILVER ALUMINIUM CASE LIGHTNING WHITECABLE 1.2M (POWER+SYNC) KL-37</t>
  </si>
  <si>
    <t>M-BL21DBPN</t>
  </si>
  <si>
    <t>Chuột vi tính KD Elecom M-BL21DBPN</t>
  </si>
  <si>
    <t>PRD30373</t>
  </si>
  <si>
    <t>SMART PHONE HOLDER AT-35</t>
  </si>
  <si>
    <t>M-BL21DBBU</t>
  </si>
  <si>
    <t>Chuột vi tính KD Elecom M-BL21DBBU</t>
  </si>
  <si>
    <t>PRD30061</t>
  </si>
  <si>
    <t>SMART PHONE HOLDER AT-36</t>
  </si>
  <si>
    <t>M-BL21DBBK</t>
  </si>
  <si>
    <t>Chuột vi tính KD Elecom M-BL21DBBK</t>
  </si>
  <si>
    <t>PRD30345</t>
  </si>
  <si>
    <t>SMART PHONE HOLDER-POCKET TYPE AT-28</t>
  </si>
  <si>
    <t>DH-HDP14E15BK</t>
  </si>
  <si>
    <t>Cáp HDMI ELECOM DH-HDP14E15BK</t>
  </si>
  <si>
    <t>AT-30</t>
  </si>
  <si>
    <t>PRD30344</t>
  </si>
  <si>
    <t>SMART PHONE HOLDER-POCKET TYPE AT-30</t>
  </si>
  <si>
    <t>Giá đỡ điện thoại dùng cho xe hơi Kashimura AT-30</t>
  </si>
  <si>
    <t>DH-HD14ER30BK</t>
  </si>
  <si>
    <t>Cáp HDMI Elecom DH-HD14ER30BK</t>
  </si>
  <si>
    <t>PRD33791</t>
  </si>
  <si>
    <t xml:space="preserve">Smartphone case for iPhone 6/6s YO-531 </t>
  </si>
  <si>
    <t>Smartphone Case</t>
  </si>
  <si>
    <t>DH-AMB3F20BK</t>
  </si>
  <si>
    <t>PRD33792</t>
  </si>
  <si>
    <t>Dây cáp USB3.0A-micro B ELECOM DH-AMB3F20BK</t>
  </si>
  <si>
    <t>Smartphone case for iPhone 6/6s YO-532</t>
  </si>
  <si>
    <t>EHP-CS3550PND-G</t>
  </si>
  <si>
    <t>Tai nghe Elecom EHP-CS3550PND-G</t>
  </si>
  <si>
    <t>PRD33793</t>
  </si>
  <si>
    <t>Smartphone case for iPhone 6/6s YO-533</t>
  </si>
  <si>
    <t>PRD33794</t>
  </si>
  <si>
    <t>Smartphone Film 3.0 inches BP-750</t>
  </si>
  <si>
    <t>Dán bảo vệ màn hình 3.0 inches  Kashimura BP-750</t>
  </si>
  <si>
    <t>Smartphone Film</t>
  </si>
  <si>
    <t>AJ-554</t>
  </si>
  <si>
    <t>PK Sạc dùng cho xe hơi Kashimura AJ-554</t>
  </si>
  <si>
    <t>PRD33795</t>
  </si>
  <si>
    <t>Smartphone Film 3.2 inches BP-751</t>
  </si>
  <si>
    <t>Dán bảo vệ màn hình 3.2 inches  Kashimura BP-751</t>
  </si>
  <si>
    <t>AJ-559</t>
  </si>
  <si>
    <t>PK Sạc dùng cho xe hơi Kashimura AJ-559</t>
  </si>
  <si>
    <t>PRD33796</t>
  </si>
  <si>
    <t>Smartphone Film 3.5 inches BP-752</t>
  </si>
  <si>
    <t>Dán bảo vệ màn hình 3.5 inches  Kashimura BP-752</t>
  </si>
  <si>
    <t>H114-BK</t>
  </si>
  <si>
    <t>PK Sạc Anitech H114-BK</t>
  </si>
  <si>
    <t>PRD33797</t>
  </si>
  <si>
    <t>Smartphone Film 5 inches BP-765</t>
  </si>
  <si>
    <t>Dán bảo vệ màn hình 5 inches  Kashimura BP-765</t>
  </si>
  <si>
    <t>ZX890R</t>
  </si>
  <si>
    <t>PK Chuột Game Anitech ZX890R</t>
  </si>
  <si>
    <t>PRD33799</t>
  </si>
  <si>
    <t>Smartphone Film 5 inches BP-767</t>
  </si>
  <si>
    <t>Dán bảo vệ màn hình 5 inches  Kashimura BP-767</t>
  </si>
  <si>
    <t>H306-WH</t>
  </si>
  <si>
    <t>PK Bộ chia ổ cắm điện Anitech H306-WH</t>
  </si>
  <si>
    <t>PRD33798</t>
  </si>
  <si>
    <t>Smartphone Film 8 inches BP-766</t>
  </si>
  <si>
    <t>Dán bảo vệ màn hình 8 inches  Kashimura BP-766</t>
  </si>
  <si>
    <t>AJ-414</t>
  </si>
  <si>
    <t>Sạc dùng cho xe hơi Kashimura AJ-414</t>
  </si>
  <si>
    <t>PRD33800</t>
  </si>
  <si>
    <t>Smartphone Film 8 inches BP-768</t>
  </si>
  <si>
    <t>Dán bảo vệ màn hình 8 inches  Kashimura BP-768</t>
  </si>
  <si>
    <t>D220</t>
  </si>
  <si>
    <t>PK Cáp Lightning Anitech D220</t>
  </si>
  <si>
    <t>PRD33801</t>
  </si>
  <si>
    <t>Smartphone Film for iPhone 6/6s BP-769</t>
  </si>
  <si>
    <t>GM702-BK</t>
  </si>
  <si>
    <t>PK Chuột Game Anitech GM702-BK</t>
  </si>
  <si>
    <t>PRD33802</t>
  </si>
  <si>
    <t>Smartphone Film for iPhone 6/6s BP-770</t>
  </si>
  <si>
    <t>AK71</t>
  </si>
  <si>
    <t>PK Tai nghe Anitech AK71</t>
  </si>
  <si>
    <t>PRD33803</t>
  </si>
  <si>
    <t>Smartphone Film for iPhone 6/6s BP-771</t>
  </si>
  <si>
    <t>LBT-HS10PCWH</t>
  </si>
  <si>
    <t>PK Tai nghe ELECOM LBT-HS10PCWH</t>
  </si>
  <si>
    <t>PRD33807</t>
  </si>
  <si>
    <t>Smartphone Film for iPhone 6/6s BP-775</t>
  </si>
  <si>
    <t>LBT-HS10PCBK</t>
  </si>
  <si>
    <t>PRD33808</t>
  </si>
  <si>
    <t>PK Tai nghe ELECOM LBT-HS10PCBK</t>
  </si>
  <si>
    <t>Smartphone Film for iPhone 6/6s BP-776</t>
  </si>
  <si>
    <t>PRD33804</t>
  </si>
  <si>
    <t>Smartphone Film for iPhone 6/6s plus BP-772</t>
  </si>
  <si>
    <t>ZSB-IBN11BK</t>
  </si>
  <si>
    <t>PK Túi dựng Laptop ELECOM ZSB-IBN11BK</t>
  </si>
  <si>
    <t>PRD33805</t>
  </si>
  <si>
    <t>Smartphone Film for iPhone 6/6s plus BP-773</t>
  </si>
  <si>
    <t>MPA-CC20NBK</t>
  </si>
  <si>
    <t>PK Dây Cáp USB chuẩn C (C-C), 2m ELECOM MPA-CC20NBK</t>
  </si>
  <si>
    <t>PRD33806</t>
  </si>
  <si>
    <t>Smartphone Film for iPhone 6/6s plus BP-774</t>
  </si>
  <si>
    <t>H132</t>
  </si>
  <si>
    <t>PK Chuyển đổi điện tích USB Anitech H132</t>
  </si>
  <si>
    <t>PRD30393</t>
  </si>
  <si>
    <t>SPACE GRAY ALUMINIUM CASE LIGHTNINGBLACK CABLE 1.2M (POWER+SYNC) KL-39</t>
  </si>
  <si>
    <t>GM-DHHD14SS20BK</t>
  </si>
  <si>
    <t>Cáp HDMI ELECOM GM-DHHD14SS20BK</t>
  </si>
  <si>
    <t>PRD30358</t>
  </si>
  <si>
    <t>SUPER CHARGER 2.4A - LIGHTNING AJ-414</t>
  </si>
  <si>
    <t>EHP-OH200SWH-G</t>
  </si>
  <si>
    <t>Tai nghe ELECOM  EHP-OH200SWH-G</t>
  </si>
  <si>
    <t>AJ-439</t>
  </si>
  <si>
    <t>PRD30363</t>
  </si>
  <si>
    <t>SUPER CHARGER 2.4A - LIGHTNING-BLACK BODY+BLUE AJ-439</t>
  </si>
  <si>
    <t>Sạc dùng cho xe hơi Kashimura AJ-439</t>
  </si>
  <si>
    <t>EHP-OH200SBU-G</t>
  </si>
  <si>
    <t>Tai nghe ELECOM  EHP-OH200SBU-G</t>
  </si>
  <si>
    <t>AJ-436</t>
  </si>
  <si>
    <t>PRD30360</t>
  </si>
  <si>
    <t>SUPER CHARGER 2.4A - LIGHTNING-BLACK BODY+CHROME AJ-436</t>
  </si>
  <si>
    <t>Sạc dùng cho xe hơi Kashimura AJ-436</t>
  </si>
  <si>
    <t>EHP-OH200SBK-G</t>
  </si>
  <si>
    <t>AJ-438</t>
  </si>
  <si>
    <t>Tai nghe ELECOM  EHP-OH200SBK-G</t>
  </si>
  <si>
    <t>PRD30362</t>
  </si>
  <si>
    <t>SUPER CHARGER 2.4A - LIGHTNING-BLACK BODY+CHROME AJ-438</t>
  </si>
  <si>
    <t>Sạc dùng cho xe hơi Kashimura AJ-438</t>
  </si>
  <si>
    <t>AJ-435</t>
  </si>
  <si>
    <t>PRD30359</t>
  </si>
  <si>
    <t>SUPER CHARGER 2.4A - LIGHTNING-WHITE BODY+CHROME AJ-435</t>
  </si>
  <si>
    <t>EHP-CS3560WH-G</t>
  </si>
  <si>
    <t>Sạc dùng cho xe hơi Kashimura AJ-435</t>
  </si>
  <si>
    <t>Tai nghe ELECOM  EHP-CS3560WH-G</t>
  </si>
  <si>
    <t>AJ-437</t>
  </si>
  <si>
    <t>PRD30361</t>
  </si>
  <si>
    <t>SUPER CHARGER 2.4A - LIGHTNING-WHITE BODY+PINK AJ-437</t>
  </si>
  <si>
    <t>Sạc dùng cho xe hơi Kashimura AJ-437</t>
  </si>
  <si>
    <t>EHP-CC100ARD</t>
  </si>
  <si>
    <t>Tai nghe ELECOM EHP-CC100ARD</t>
  </si>
  <si>
    <t>AJ-395</t>
  </si>
  <si>
    <t>PRD30376</t>
  </si>
  <si>
    <t>SUPER CHARGER 5V 1A/WHITE + METALLICBLUE PANEL- MICRO USB AJ-395</t>
  </si>
  <si>
    <t>Sạc dùng cho xe hơi micro USB 1A Kashimura AJ-395</t>
  </si>
  <si>
    <t>EHP-CC100APU</t>
  </si>
  <si>
    <t>Tai nghe ELECOM EHP-CC100APU</t>
  </si>
  <si>
    <t>AJ-396</t>
  </si>
  <si>
    <t>PRD30377</t>
  </si>
  <si>
    <t>SUPER CHARGER 5V 1A/WHITE + METALLICPINK PANEL- MICRO USB AJ-396</t>
  </si>
  <si>
    <t>Sạc dùng cho xe hơi micro USB 1A Kashimura AJ-396</t>
  </si>
  <si>
    <t>EHP-CC100ANE2</t>
  </si>
  <si>
    <t>PRD33781</t>
  </si>
  <si>
    <t>Tai nghe ELECOM EHP-CC100ANE2</t>
  </si>
  <si>
    <t>Tourch LED LL-1</t>
  </si>
  <si>
    <t>LL-2</t>
  </si>
  <si>
    <t>EHP-CC100ANE1</t>
  </si>
  <si>
    <t>PRD33782</t>
  </si>
  <si>
    <t>Tai nghe ELECOM EHP-CC100ANE1</t>
  </si>
  <si>
    <t>Tourch LED LL-2</t>
  </si>
  <si>
    <t>LED đèn pin cầm tay Kashimura LL-2</t>
  </si>
  <si>
    <t>PRD33783</t>
  </si>
  <si>
    <t>EHP-CC100ABU</t>
  </si>
  <si>
    <t>Tourch LED LL-3</t>
  </si>
  <si>
    <t>Tai nghe ELECOM EHP-CC100ABU</t>
  </si>
  <si>
    <t>LL-4</t>
  </si>
  <si>
    <t>PRD33784</t>
  </si>
  <si>
    <t>Tourch LED LL-4</t>
  </si>
  <si>
    <t>LED đèn pin cầm tay Kashimura LL-4</t>
  </si>
  <si>
    <t>EHP-CC100ABK</t>
  </si>
  <si>
    <t>Tai nghe ELECOM EHP-CC100ABK</t>
  </si>
  <si>
    <t>LL-5</t>
  </si>
  <si>
    <t>PRD33785</t>
  </si>
  <si>
    <t>Tourch LED LL-5</t>
  </si>
  <si>
    <t>LED đèn pin cầm tay Kashimura LL-5</t>
  </si>
  <si>
    <t>PRD33786</t>
  </si>
  <si>
    <t>Tourch LED LL-7</t>
  </si>
  <si>
    <t>PRD36150</t>
  </si>
  <si>
    <t>USB - microUSB - Lightning 2.4A 1.2m AJ-924</t>
  </si>
  <si>
    <t>PRD36151</t>
  </si>
  <si>
    <t>USB - microUSB - Lightning 2.4A 70cm KL-19</t>
  </si>
  <si>
    <t>PRD36149</t>
  </si>
  <si>
    <t>USB - microUSB 1.8A 1.2m cable AJ-466</t>
  </si>
  <si>
    <t>PRD33771</t>
  </si>
  <si>
    <t>USB - microUSB 1.8A 2m cable AJ-467</t>
  </si>
  <si>
    <t>PRD33770</t>
  </si>
  <si>
    <t>USB - microUSB 1.8A 50cm cable AJ-465</t>
  </si>
  <si>
    <t>PRD33769</t>
  </si>
  <si>
    <t>USB - microUSB 1A 70cm cable AJ-330</t>
  </si>
  <si>
    <t>PRD33772</t>
  </si>
  <si>
    <t>USB charge &amp; sync cable 3A 1.2 m USB - C type AJ-473</t>
  </si>
  <si>
    <t>AJ-314</t>
  </si>
  <si>
    <t>PRD30401</t>
  </si>
  <si>
    <t>USB MALTI CHARGER AJ-314</t>
  </si>
  <si>
    <t>Cáp sạc Kashimura AJ-314</t>
  </si>
  <si>
    <t>PRD33788</t>
  </si>
  <si>
    <t>Voltage Checker AJ-457</t>
  </si>
  <si>
    <t>Watch</t>
  </si>
  <si>
    <t>PRD30059</t>
  </si>
  <si>
    <t>WHITE AUX CABLE WITH SILVER ALUMINIUM CASE-2M KD-175</t>
  </si>
  <si>
    <t>PRD30396</t>
  </si>
  <si>
    <t>LBT-HS10MPWH</t>
  </si>
  <si>
    <t>WHITE AUX CABLE WITH SILVER ALUMINIUM CASE-2M KD-176</t>
  </si>
  <si>
    <t>Tai nghe bluetooth Elecom LBT-HS10MPWH</t>
  </si>
  <si>
    <t>PRD30397</t>
  </si>
  <si>
    <t>LBT-HS10MPRD</t>
  </si>
  <si>
    <t>WHITE AUX CABLE WITH SILVER ALUMINIUM CASE-2M KD-177</t>
  </si>
  <si>
    <t>Tai nghe bluetooth Elecom LBT-HS10MPRD</t>
  </si>
  <si>
    <t>PRD2163</t>
  </si>
  <si>
    <t>LBT-HS10MPBK</t>
  </si>
  <si>
    <t>Tai nghe bluetooth Elecom LBT-HS10MPBK</t>
  </si>
  <si>
    <t>Charge Black JBL</t>
  </si>
  <si>
    <t>EHP-CS3560RD-G</t>
  </si>
  <si>
    <t>Tai nghe Elecom EHP-CS3560RD-G</t>
  </si>
  <si>
    <t>PRD2164</t>
  </si>
  <si>
    <t>Charge Blue JBL</t>
  </si>
  <si>
    <t>EHP-CS3560PN-G</t>
  </si>
  <si>
    <t>Tai nghe Elecom EHP-CS3560PN-G</t>
  </si>
  <si>
    <t>CREATURE 3</t>
  </si>
  <si>
    <t>PRD2364</t>
  </si>
  <si>
    <t>EHP-CS3560GPU-G</t>
  </si>
  <si>
    <t>Tai nghe Elecom EHP-CS3560GPU-G</t>
  </si>
  <si>
    <t>DUETII</t>
  </si>
  <si>
    <t>PRD2374</t>
  </si>
  <si>
    <t>Duet II</t>
  </si>
  <si>
    <t>EHP-CS3560BU-G</t>
  </si>
  <si>
    <t>Tai nghe Elecom EHP-CS3560BU-G</t>
  </si>
  <si>
    <t>FLip Black</t>
  </si>
  <si>
    <t>PRD2165</t>
  </si>
  <si>
    <t>FLip Black JBL</t>
  </si>
  <si>
    <t>EHP-CS3560BK-G</t>
  </si>
  <si>
    <t>Tai nghe Elecom EHP-CS3560BK-G</t>
  </si>
  <si>
    <t>J22i</t>
  </si>
  <si>
    <t>PRD2375</t>
  </si>
  <si>
    <t>J22i Earphone JBL</t>
  </si>
  <si>
    <t>DH-HK30</t>
  </si>
  <si>
    <t>Cáp HDD Elecom DH-HK30</t>
  </si>
  <si>
    <t>J88i</t>
  </si>
  <si>
    <t>PRD2376</t>
  </si>
  <si>
    <t>J88i Headphone JBL</t>
  </si>
  <si>
    <t>DH-HDP14E20BK</t>
  </si>
  <si>
    <t>DUET3</t>
  </si>
  <si>
    <t>Cáp HDMI ELECOM DH-HDP14E20BK</t>
  </si>
  <si>
    <t>PRD2318</t>
  </si>
  <si>
    <t>JBL Duet 3</t>
  </si>
  <si>
    <t>Loa JBL Duet 3</t>
  </si>
  <si>
    <t>Jembe</t>
  </si>
  <si>
    <t>PRD2372</t>
  </si>
  <si>
    <t>Jembe BT</t>
  </si>
  <si>
    <t>AD-MDPHDMIWH</t>
  </si>
  <si>
    <t>PK Cáp chuyển HDMI ELECOM AD-MDPHDMIWH</t>
  </si>
  <si>
    <t>Charge II+/Black</t>
  </si>
  <si>
    <t>PRD29898</t>
  </si>
  <si>
    <t>Loa Bluetooth JBL Charge II+/ Black</t>
  </si>
  <si>
    <t>Loa Vi Tính KD Charge II +</t>
  </si>
  <si>
    <t>EHP-CN800MWH</t>
  </si>
  <si>
    <t>PK Tai nghe có mic ELECOM EHP-CN800MWH</t>
  </si>
  <si>
    <t>Charge II+/ Red</t>
  </si>
  <si>
    <t>PRD29901</t>
  </si>
  <si>
    <t>Loa Bluetooth JBL Charge II+/ Red</t>
  </si>
  <si>
    <t>BL-47</t>
  </si>
  <si>
    <t>Tai nghe Bluetooth v3.0 KASHIMURA BL-47</t>
  </si>
  <si>
    <t>Charge II+/Blue</t>
  </si>
  <si>
    <t>PRD29899</t>
  </si>
  <si>
    <t>Loa Bluetooth JBL Charge II+/Blue</t>
  </si>
  <si>
    <t>EHP-CN800MBK</t>
  </si>
  <si>
    <t>PK Tai nghe có mic ELECOM EHP-CN800MBK</t>
  </si>
  <si>
    <t>Charge II+/Grey</t>
  </si>
  <si>
    <t>PRD29900</t>
  </si>
  <si>
    <t>Loa Bluetooth JBL Charge II+/Grey</t>
  </si>
  <si>
    <t>H103-BK</t>
  </si>
  <si>
    <t>Bộ chia USB ANITEH H103-BK</t>
  </si>
  <si>
    <t>Clip+/Black</t>
  </si>
  <si>
    <t>PRD29907</t>
  </si>
  <si>
    <t>Loa Bluetooth JBL Clip +/Black</t>
  </si>
  <si>
    <t>Loa Vi tính KD JBL Clip+</t>
  </si>
  <si>
    <t>SR-16UY3A/T ET4</t>
  </si>
  <si>
    <t>PK Thẻ nhớ Micro SONY SR-16UY3A/T ET4</t>
  </si>
  <si>
    <t>PRD29908</t>
  </si>
  <si>
    <t>MDREX155APWQE</t>
  </si>
  <si>
    <t>PK Tai nghe Sony MDREX155APWQE</t>
  </si>
  <si>
    <t>Clip+/Blue</t>
  </si>
  <si>
    <t>PRD29934</t>
  </si>
  <si>
    <t>Loa Bluetooth JBL Clip+/Blue</t>
  </si>
  <si>
    <t>Clip+/Pink</t>
  </si>
  <si>
    <t>MDREX155APPQE</t>
  </si>
  <si>
    <t>PRD29935</t>
  </si>
  <si>
    <t>PK Tai nghe Sony MDREX155APPQE</t>
  </si>
  <si>
    <t>Loa Bluetooth JBL Clip+/Pink</t>
  </si>
  <si>
    <t>Clip+/Red</t>
  </si>
  <si>
    <t>PRD29936</t>
  </si>
  <si>
    <t>Loa Bluetooth JBL Clip+/Red</t>
  </si>
  <si>
    <t>Clip+/Yellow</t>
  </si>
  <si>
    <t>PRD29937</t>
  </si>
  <si>
    <t>MDREX155APNQE</t>
  </si>
  <si>
    <t>Loa Bluetooth JBL Clip+/Yellow</t>
  </si>
  <si>
    <t>PK Tai nghe Sony MDREX155APNQE</t>
  </si>
  <si>
    <t>Flip 3 - Black</t>
  </si>
  <si>
    <t>PRD29902</t>
  </si>
  <si>
    <t>MDREX155APLQE</t>
  </si>
  <si>
    <t>Loa Bluetooth JBL Flip 3 - Black</t>
  </si>
  <si>
    <t>PK Tai nghe Sony MDREX155APLQE</t>
  </si>
  <si>
    <t>Loa Vi Tính KD Flip 3</t>
  </si>
  <si>
    <t>Flip 3 - Blue</t>
  </si>
  <si>
    <t>PRD29903</t>
  </si>
  <si>
    <t>Loa Bluetooth JBL Flip 3 - Blue</t>
  </si>
  <si>
    <t>MDREX155APBQE</t>
  </si>
  <si>
    <t>PK Tai nghe Sony MDREX155APBQE</t>
  </si>
  <si>
    <t>Flip 3 - Grey</t>
  </si>
  <si>
    <t>PRD29904</t>
  </si>
  <si>
    <t>Loa Bluetooth JBL Flip 3 - Grey</t>
  </si>
  <si>
    <t>M-XG1UBSV</t>
  </si>
  <si>
    <t>Chuột (KD) Elecom M-XG1UBSV</t>
  </si>
  <si>
    <t>Flip 3 - Red</t>
  </si>
  <si>
    <t>PRD29905</t>
  </si>
  <si>
    <t>Loa Bluetooth JBL Flip 3 - Red</t>
  </si>
  <si>
    <t>M-XG1UBSP-G</t>
  </si>
  <si>
    <t>Chuột Elecom M-XG1UBSP-G</t>
  </si>
  <si>
    <t>Flip 3 - Yellow</t>
  </si>
  <si>
    <t>PRD29906</t>
  </si>
  <si>
    <t>Loa Bluetooth JBL Flip 3 - Yellow</t>
  </si>
  <si>
    <t>HORIZON Black</t>
  </si>
  <si>
    <t>PRD27340</t>
  </si>
  <si>
    <t>Loa Bluetooth JBL HORIZON (Black)</t>
  </si>
  <si>
    <t>Loa Vi Tính JBL HORIZON (Đen)</t>
  </si>
  <si>
    <t>Flip 2 - Black</t>
  </si>
  <si>
    <t>PRD26686</t>
  </si>
  <si>
    <t>Loa JBL Flip 2 - Black</t>
  </si>
  <si>
    <t>Micro II Black</t>
  </si>
  <si>
    <t>PRD2354</t>
  </si>
  <si>
    <t>Micro II Orange</t>
  </si>
  <si>
    <t>PRD2355</t>
  </si>
  <si>
    <t>Micro II White</t>
  </si>
  <si>
    <t>MDREX155APLIQE</t>
  </si>
  <si>
    <t>PRD2356</t>
  </si>
  <si>
    <t>Tai nghe SONY MDREX155APLIQE</t>
  </si>
  <si>
    <t>Micro Wireless</t>
  </si>
  <si>
    <t>BM-IBPT13BK</t>
  </si>
  <si>
    <t>PRD2328</t>
  </si>
  <si>
    <t>PK Túi Laptop 13.3"  ELECOM BM-IBPT13BK</t>
  </si>
  <si>
    <t>MPA-CC30NBK</t>
  </si>
  <si>
    <t>PK Dây Cáp USB chuẩn C (C-C), 3m ELECOM MPA-CC30NBK</t>
  </si>
  <si>
    <t>NB -250</t>
  </si>
  <si>
    <t>PRD2327</t>
  </si>
  <si>
    <t>USB3-APAC10WH</t>
  </si>
  <si>
    <t xml:space="preserve">PK Dây cáp USB 3.1 chuẩn C (AC) 1.0m ELECOM USB3-APAC10WH </t>
  </si>
  <si>
    <t>Onbeat Mini Black</t>
  </si>
  <si>
    <t>PRD2325</t>
  </si>
  <si>
    <t>BM-IBUB01BE</t>
  </si>
  <si>
    <t>Túi xách ELECOM BM-IBUB01BE</t>
  </si>
  <si>
    <t>Onbeat Mini White</t>
  </si>
  <si>
    <t>PRD2326</t>
  </si>
  <si>
    <t>BSW20KM12BK</t>
  </si>
  <si>
    <t>Webcam iBuffalo BSW20KM12BK</t>
  </si>
  <si>
    <t>Onbeat Rumble</t>
  </si>
  <si>
    <t>PRD2324</t>
  </si>
  <si>
    <t>GM-DHHD14ER20WH</t>
  </si>
  <si>
    <t>Onbeat Venue LT</t>
  </si>
  <si>
    <t>Cáp HDMI ELECOM GM-DHHD14ER20WH</t>
  </si>
  <si>
    <t>PRD2323</t>
  </si>
  <si>
    <t>ONSTAGE IV</t>
  </si>
  <si>
    <t>PRD2377</t>
  </si>
  <si>
    <t>GM-DHHD14ER20BK</t>
  </si>
  <si>
    <t>Cáp HDMI ELECOM GM-DHHD14ER20BK</t>
  </si>
  <si>
    <t>ONSTAGE MICRO II</t>
  </si>
  <si>
    <t>PRD2357</t>
  </si>
  <si>
    <t>EHP-CC100MWH</t>
  </si>
  <si>
    <t>ONSTAGE MICRO III</t>
  </si>
  <si>
    <t>Tai nghe ELECOM EHP-CC100MWH</t>
  </si>
  <si>
    <t>PRD2358</t>
  </si>
  <si>
    <t>ONSTAGE MICRO III Black</t>
  </si>
  <si>
    <t>ONSTAGE MICRO III White</t>
  </si>
  <si>
    <t>PRD2359</t>
  </si>
  <si>
    <t>EHP-CC100MPU</t>
  </si>
  <si>
    <t>Tai nghe ELECOM EHP-CC100MPU</t>
  </si>
  <si>
    <t>REF210</t>
  </si>
  <si>
    <t>BM-IBUB01PN</t>
  </si>
  <si>
    <t>PRD2360</t>
  </si>
  <si>
    <t>Túi đựng ELECOMBM-IBUB01PN</t>
  </si>
  <si>
    <t>Ref 210</t>
  </si>
  <si>
    <t>Ref 225</t>
  </si>
  <si>
    <t>PRD2361</t>
  </si>
  <si>
    <t>BM-IBUB01BU</t>
  </si>
  <si>
    <t>Túi đựng ELECOMBM-IBUB01BU</t>
  </si>
  <si>
    <t>Soundstick III</t>
  </si>
  <si>
    <t>PRD2329</t>
  </si>
  <si>
    <t>KL-35</t>
  </si>
  <si>
    <t>Soundsticks BT</t>
  </si>
  <si>
    <t>Sạc dùng cho xe hơi Kashimura KL-35</t>
  </si>
  <si>
    <t>PRD2362</t>
  </si>
  <si>
    <t>Synchros S300I-BK</t>
  </si>
  <si>
    <t>PRD27425</t>
  </si>
  <si>
    <t>Tai Nghe JBL Synchros S300I -Black</t>
  </si>
  <si>
    <t>Inxus</t>
  </si>
  <si>
    <t>8163-ZB</t>
  </si>
  <si>
    <t>PRD426</t>
  </si>
  <si>
    <t>INXUS USB OPTICAL 1000DPI (ZEBRA)</t>
  </si>
  <si>
    <t>Chuột vi tính Inxus Mini Optical</t>
  </si>
  <si>
    <t>ZSB-IBH001WH</t>
  </si>
  <si>
    <t>Túi dựng Laptop ELECOM ZSB-IBH001WH</t>
  </si>
  <si>
    <t>iBuffalo</t>
  </si>
  <si>
    <t>BSKBB16BK</t>
  </si>
  <si>
    <t>PRD3005</t>
  </si>
  <si>
    <t>Bàn phím  dành cho iPhone - BSKBB16BK</t>
  </si>
  <si>
    <t>Bàn phím iBuffalo dành cho iPhone - BSKBB16BK</t>
  </si>
  <si>
    <t>M-XG4UBSV</t>
  </si>
  <si>
    <t>Chuột (KD) Elecom M-XG4UBSV</t>
  </si>
  <si>
    <t>SRKB04ENBK</t>
  </si>
  <si>
    <t>PRD3000</t>
  </si>
  <si>
    <t>Bàn phím - SRKB04ENBKW</t>
  </si>
  <si>
    <t>M-XG4UBRD-G</t>
  </si>
  <si>
    <t>Chuột (KD) Elecom M-XG4UBRD-G</t>
  </si>
  <si>
    <t>SRKB04ENWH</t>
  </si>
  <si>
    <t>PRD3001</t>
  </si>
  <si>
    <t>Bàn phím - SRKB04ENWHW</t>
  </si>
  <si>
    <t>M-XG4UBRD</t>
  </si>
  <si>
    <t>Chuột (KD) Elecom M-XG4UBRD</t>
  </si>
  <si>
    <t>SRKMB04ENBK</t>
  </si>
  <si>
    <t>PRD3002</t>
  </si>
  <si>
    <t>Bàn phím - SRKMB04ENBKW</t>
  </si>
  <si>
    <t>M-XG4UBBK</t>
  </si>
  <si>
    <t>Chuột (KD) Elecom M-XG4UBBK</t>
  </si>
  <si>
    <t>SRKMB04ENWH</t>
  </si>
  <si>
    <t>PRD3003</t>
  </si>
  <si>
    <t>Bàn phím - SRKMB04ENWHW</t>
  </si>
  <si>
    <t>MR3-K005WH</t>
  </si>
  <si>
    <t>Đầu đọc thẻ nhớ Elecom MR3-K005WH</t>
  </si>
  <si>
    <t>BSKBB22WH</t>
  </si>
  <si>
    <t>PRD12301</t>
  </si>
  <si>
    <t>Bàn phím Bluetooth 3.0, trắng - BSKBB22WH</t>
  </si>
  <si>
    <t>MR3-K005BK</t>
  </si>
  <si>
    <t>Đầu đọc thẻ nhớ Elecom MR3-K005BK</t>
  </si>
  <si>
    <t>BSKBB16WH</t>
  </si>
  <si>
    <t>PRD3006</t>
  </si>
  <si>
    <t>Bàn phím dành cho iPhone - BSKBB16WH</t>
  </si>
  <si>
    <t>Bàn phím iBuffalo dành cho iPhone - BSKBB16WH</t>
  </si>
  <si>
    <t>BSKBB18WH</t>
  </si>
  <si>
    <t>LBT-HS20MMPWH</t>
  </si>
  <si>
    <t>PRD3008</t>
  </si>
  <si>
    <t>Tai nghe bluetooth Elecom LBT-HS20MMPWH</t>
  </si>
  <si>
    <t>Bàn phím iBuffalo dành cho mini iPad trắng - BSKBB18WH</t>
  </si>
  <si>
    <t>BSKBB18BK</t>
  </si>
  <si>
    <t>PRD3007</t>
  </si>
  <si>
    <t>LBT-HS20MMPGD</t>
  </si>
  <si>
    <t>Bàn phím iBuffalo dành cho mini iPad đen - BSKBB18BK</t>
  </si>
  <si>
    <t>Tai nghe bluetooth Elecom LBT-HS20MMPGD</t>
  </si>
  <si>
    <t>BSIP12PCWPPK</t>
  </si>
  <si>
    <t>PRD3119</t>
  </si>
  <si>
    <t>Bao đựng Iphone chống nước, hồng - BSIP12PCWPPK</t>
  </si>
  <si>
    <t>LBT-HS20MMPBU</t>
  </si>
  <si>
    <t>Tai nghe bluetooth Elecom LBT-HS20MMPBU</t>
  </si>
  <si>
    <t>BSIP12PCWPWH</t>
  </si>
  <si>
    <t>PRD3120</t>
  </si>
  <si>
    <t>Bao đựng Iphone chống nước, trắng - BSIP12PCWPWH</t>
  </si>
  <si>
    <t>LBT-HS20MMPBK</t>
  </si>
  <si>
    <t>Tai nghe bluetooth Elecom LBT-HS20MMPBK</t>
  </si>
  <si>
    <t>BSIP12PCWPBK</t>
  </si>
  <si>
    <t>PRD3118</t>
  </si>
  <si>
    <t>Bao đựng Iphone chống nước, đen - BSIP12PCWPBK</t>
  </si>
  <si>
    <t>EHP-CS3540RWH-G</t>
  </si>
  <si>
    <t>Tai nghe Elecom EHP-CS3540RWH-G</t>
  </si>
  <si>
    <t>BSMPB0180BK</t>
  </si>
  <si>
    <t>PRD12328</t>
  </si>
  <si>
    <t>Battery backup - BSMPB-180BK</t>
  </si>
  <si>
    <t>EHP-CS3540RBU-G</t>
  </si>
  <si>
    <t>Tai nghe Elecom EHP-CS3540RBU-G</t>
  </si>
  <si>
    <t>BSBT4D09BK</t>
  </si>
  <si>
    <t>PRD11813</t>
  </si>
  <si>
    <t>Bluetooth Adapter - BSBT4D09BK</t>
  </si>
  <si>
    <t>bluetooth - BSBT4D09BK</t>
  </si>
  <si>
    <t>PM-A17MZEROBK</t>
  </si>
  <si>
    <t>PK Ốp lưng Iphone8 ELECOM PM-A17MZEROBK</t>
  </si>
  <si>
    <t>BSHSBD04BK</t>
  </si>
  <si>
    <t>PRD11967</t>
  </si>
  <si>
    <t>Bluetooth Adapter - BSHSBD04BK</t>
  </si>
  <si>
    <t>bluetooth - BSHSBD04BK</t>
  </si>
  <si>
    <t>PM-A17MZERORD</t>
  </si>
  <si>
    <t>PK Ốp lưng Iphone8 ELECOM PM-A17MZERORD</t>
  </si>
  <si>
    <t>BSHSBE16BK</t>
  </si>
  <si>
    <t>PRD3077</t>
  </si>
  <si>
    <t>Bluetooth　Headsets - BSHSBE16BK</t>
  </si>
  <si>
    <t>Tai nghe - BSHSBE16BK</t>
  </si>
  <si>
    <t>PM-A17LZEROBK</t>
  </si>
  <si>
    <t>PK Ốp lưng iP8 plus ELECOM PM-A17LZEROBK</t>
  </si>
  <si>
    <t>BSHSBE16WH</t>
  </si>
  <si>
    <t>PRD11968</t>
  </si>
  <si>
    <t>Bluetooth　Headsets - BSHSBE16WH</t>
  </si>
  <si>
    <t>Tai nghe - BSHSBE16WH</t>
  </si>
  <si>
    <t>BSHSBE17BK</t>
  </si>
  <si>
    <t>PM-A17LZERORD</t>
  </si>
  <si>
    <t>PRD11969</t>
  </si>
  <si>
    <t>PK Ốp lưng iP8 plus ELECOM PM-A17LZERORD</t>
  </si>
  <si>
    <t>Bluetooth　Headsets - BSHSBE17BK</t>
  </si>
  <si>
    <t>Tai nghe - BSHSBE17BK</t>
  </si>
  <si>
    <t>BSHSBE17WH</t>
  </si>
  <si>
    <t>PRD11970</t>
  </si>
  <si>
    <t>Bluetooth　Headsets - BSHSBE17WH</t>
  </si>
  <si>
    <t>Tai nghe - BSHSBE17WH</t>
  </si>
  <si>
    <t>PM-A17LZEROTCR</t>
  </si>
  <si>
    <t>PK Ốp lưng iP8 plusELECOM PM-A17LZEROTCR</t>
  </si>
  <si>
    <t>BSHSBE19BK</t>
  </si>
  <si>
    <t>PRD11971</t>
  </si>
  <si>
    <t>Bluetooth　Headsets - BSHSBE19BK</t>
  </si>
  <si>
    <t>Tai nghe - BSHSBE19BK</t>
  </si>
  <si>
    <t>PM-A17XZEROBK</t>
  </si>
  <si>
    <t>PK Ốp lưng IphoneX lELECOM PM-A17XZEROBK</t>
  </si>
  <si>
    <t>BSHSBE19WH</t>
  </si>
  <si>
    <t>PRD11972</t>
  </si>
  <si>
    <t>Bluetooth　Headsets - BSHSBE19WH</t>
  </si>
  <si>
    <t>Tai nghe - BSHSBE19WH</t>
  </si>
  <si>
    <t>PM-A17XZERORD</t>
  </si>
  <si>
    <t>PK Ốp lưng IphoneX ELECOM PM-A17XZERORD</t>
  </si>
  <si>
    <t>BSHSBE21BK</t>
  </si>
  <si>
    <t>PRD3078</t>
  </si>
  <si>
    <t>Bluetooth　Headsets - BSHSBE21BK</t>
  </si>
  <si>
    <t>Tai nghe - BSHSBE21BK</t>
  </si>
  <si>
    <t>BSHSBE21RD</t>
  </si>
  <si>
    <t>PRD12296</t>
  </si>
  <si>
    <t>PM-A17XZEROTCR</t>
  </si>
  <si>
    <t>Bluetooth　Headsets - BSHSBE21RD</t>
  </si>
  <si>
    <t>PK Ốp lưng IphoneX ELECOM PM-A17XZEROTCR</t>
  </si>
  <si>
    <t>Tai nghe - BSHSBE21RD</t>
  </si>
  <si>
    <t>M-BT15BRSRD</t>
  </si>
  <si>
    <t>PK Chuột BLT yên tĩnh ELECOM M-BT15BRSRD</t>
  </si>
  <si>
    <t>BSHSBE21SV</t>
  </si>
  <si>
    <t>PRD12297</t>
  </si>
  <si>
    <t>Bluetooth　Headsets - BSHSBE21SV</t>
  </si>
  <si>
    <t>Tai nghe - BSHSBE21SV</t>
  </si>
  <si>
    <t>PM-A17MZEROTCR</t>
  </si>
  <si>
    <t>PK Ốp iP8 chống sốcELECOM PM-A17MZEROTCR</t>
  </si>
  <si>
    <t>BSHSBE21WH</t>
  </si>
  <si>
    <t>PRD3079</t>
  </si>
  <si>
    <t>Bluetooth　Headsets - BSHSBE21WH</t>
  </si>
  <si>
    <t>Tai nghe - BSHSBE21WH</t>
  </si>
  <si>
    <t>EHP-CS200MBK</t>
  </si>
  <si>
    <t>PK Tai nghe có mic ELECOM EHP-CS200MBK</t>
  </si>
  <si>
    <t>BSHSBE23BK</t>
  </si>
  <si>
    <t>PRD11973</t>
  </si>
  <si>
    <t>Bluetooth　Headsets - BSHSBE23BK</t>
  </si>
  <si>
    <t>Tai nghe - BSHSBE23BK</t>
  </si>
  <si>
    <t>BSHSBE23RD</t>
  </si>
  <si>
    <t>PRD11974</t>
  </si>
  <si>
    <t>Bluetooth　Headsets - BSHSBE23RD</t>
  </si>
  <si>
    <t>Tai nghe - BSHSBE23RD</t>
  </si>
  <si>
    <t>EHP-CS200MRD</t>
  </si>
  <si>
    <t>PK Tai nghe có mic ELECOM EHP-CS200MRD</t>
  </si>
  <si>
    <t>BSHSBE23WH</t>
  </si>
  <si>
    <t>PRD11975</t>
  </si>
  <si>
    <t>Bluetooth　Headsets - BSHSBE23WH</t>
  </si>
  <si>
    <t>Tai nghe - BSHSBE23WH</t>
  </si>
  <si>
    <t>DH-SWL4BK</t>
  </si>
  <si>
    <t>PK Đầu chia HDMI ELECOM DH-SWL4BK</t>
  </si>
  <si>
    <t>BSHSBE26BK</t>
  </si>
  <si>
    <t>PRD11976</t>
  </si>
  <si>
    <t>Bluetooth　Headsets - BSHSBE26BK</t>
  </si>
  <si>
    <t>Tai nghe - BSHSBE26BK</t>
  </si>
  <si>
    <t>EHP-CS200MBU</t>
  </si>
  <si>
    <t>PK Tai nghe có mic ELECOM EHP-CS200MBU</t>
  </si>
  <si>
    <t>BSHSBE27BK</t>
  </si>
  <si>
    <t>PRD11977</t>
  </si>
  <si>
    <t>Bluetooth　Headsets - BSHSBE27BK</t>
  </si>
  <si>
    <t>M-BT15BRSBK</t>
  </si>
  <si>
    <t>Tai nghe - BSHSBE27BK</t>
  </si>
  <si>
    <t>PK Chuột BLT yên tĩnh ELECOMM-BT15BRSBK</t>
  </si>
  <si>
    <t>BSHSBE28BK</t>
  </si>
  <si>
    <t>PRD11978</t>
  </si>
  <si>
    <t>Bluetooth　Headsets - BSHSBE28BK</t>
  </si>
  <si>
    <t>Tai nghe - BSHSBE28BK</t>
  </si>
  <si>
    <t>M-BT15BRSWH</t>
  </si>
  <si>
    <t>PK Chuột BLT yên tĩnh ELECOMM-BT15BRSWH</t>
  </si>
  <si>
    <t>BSHSBE32BK</t>
  </si>
  <si>
    <t>PRD11979</t>
  </si>
  <si>
    <t>Bluetooth　Headsets - BSHSBE32BK</t>
  </si>
  <si>
    <t>Tai nghe - BSHSBE32BK</t>
  </si>
  <si>
    <t>GM301</t>
  </si>
  <si>
    <t>PK Chuột Game Anitech GM301</t>
  </si>
  <si>
    <t>BSHSBE32BR</t>
  </si>
  <si>
    <t>PRD11980</t>
  </si>
  <si>
    <t>Bluetooth　Headsets - BSHSBE32BR</t>
  </si>
  <si>
    <t>Tai nghe - BSHSBE32BR</t>
  </si>
  <si>
    <t>BSHSBE32RD</t>
  </si>
  <si>
    <t>PRD11981</t>
  </si>
  <si>
    <t>EHP-CB100AGN</t>
  </si>
  <si>
    <t>Bluetooth　Headsets - BSHSBE32RD</t>
  </si>
  <si>
    <t>PK Tai nghe ELECOM EHP-CB100AGN</t>
  </si>
  <si>
    <t>Tai nghe - BSHSBE32RD</t>
  </si>
  <si>
    <t>BSHSBE32SV</t>
  </si>
  <si>
    <t>PRD11982</t>
  </si>
  <si>
    <t>Bluetooth　Headsets - BSHSBE32SV</t>
  </si>
  <si>
    <t>Tai nghe - BSHSBE32SV</t>
  </si>
  <si>
    <t>EHP-CB100ADR</t>
  </si>
  <si>
    <t>PK Tai nghe ELECOM EHP-CB100ADR</t>
  </si>
  <si>
    <t>BSH4U06OR</t>
  </si>
  <si>
    <t>PRD3472</t>
  </si>
  <si>
    <t>Bộ  chia USB, cam - BSH4U06OR</t>
  </si>
  <si>
    <t>EHP-CB100ABU</t>
  </si>
  <si>
    <t>PK Tai nghe ELECOM EHP-CB100ABU</t>
  </si>
  <si>
    <t>BSH4U06YE</t>
  </si>
  <si>
    <t>PRD3476</t>
  </si>
  <si>
    <t>Bộ  chia USB, vàng - BSH4U06YE</t>
  </si>
  <si>
    <t>ZSB-IBH002BK</t>
  </si>
  <si>
    <t>BSH4U06GR</t>
  </si>
  <si>
    <t>Túi xách ELECOM ZSB-IBH002BK</t>
  </si>
  <si>
    <t>PRD3471</t>
  </si>
  <si>
    <t>Bộ  chia USB, xanh lá - BSH4U06GR</t>
  </si>
  <si>
    <t>BSH5UD0610BK</t>
  </si>
  <si>
    <t>PRD3021</t>
  </si>
  <si>
    <t>Bộ  chia USB, đen - BSH5UD0610BKW</t>
  </si>
  <si>
    <t>EHP-CN400AWH</t>
  </si>
  <si>
    <t>Tai nghe ELECOM EHP-CN400AWH</t>
  </si>
  <si>
    <t>BSH4U06RD</t>
  </si>
  <si>
    <t>PRD3474</t>
  </si>
  <si>
    <t>EHP-CN400ASV</t>
  </si>
  <si>
    <t>Bộ  chia USB, đỏ - BSH4U06RD</t>
  </si>
  <si>
    <t>Tai nghe ELECOM EHP-CN400ASV</t>
  </si>
  <si>
    <t>BSH3UD03PK</t>
  </si>
  <si>
    <t>EHP-CN400ARD</t>
  </si>
  <si>
    <t>Tai nghe ELECOM EHP-CN400ARD</t>
  </si>
  <si>
    <t>PRD3011</t>
  </si>
  <si>
    <t>Bộ chia USB, hồng - BSH3UD03PKW</t>
  </si>
  <si>
    <t>EHP-CN400APU</t>
  </si>
  <si>
    <t>Tai nghe ELECOM EHP-CN400APU</t>
  </si>
  <si>
    <t>BSH4U15PK</t>
  </si>
  <si>
    <t>PRD3015</t>
  </si>
  <si>
    <t>Bộ chia USB, hồng - BSH4U15PKW</t>
  </si>
  <si>
    <t>BSH4U17PK</t>
  </si>
  <si>
    <t>PRD3525</t>
  </si>
  <si>
    <t>Bộ chia USB, hồng - BSH4U17PK</t>
  </si>
  <si>
    <t>EHP-CN400AGD</t>
  </si>
  <si>
    <t>Tai nghe ELECOM EHP-CN400AGD</t>
  </si>
  <si>
    <t>BSH4UD18PK</t>
  </si>
  <si>
    <t>PRD3019</t>
  </si>
  <si>
    <t>Bộ chia USB, hồng - BSH4UD18PKW</t>
  </si>
  <si>
    <t>EHP-CN400ABK</t>
  </si>
  <si>
    <t>Tai nghe ELECOM EHP-CN400ABK</t>
  </si>
  <si>
    <t>BSH3UD03WH</t>
  </si>
  <si>
    <t>PRD3012</t>
  </si>
  <si>
    <t>Bộ chia USB, trắng - BSH3UD03WHW</t>
  </si>
  <si>
    <t>BSH4U15WH</t>
  </si>
  <si>
    <t>PRD3016</t>
  </si>
  <si>
    <t>Bộ chia USB, trắng - BSH4U15WHW</t>
  </si>
  <si>
    <t>EHP-CB100AWH</t>
  </si>
  <si>
    <t>Tai nghe ELECOM EHP-CB100AWH</t>
  </si>
  <si>
    <t>BSH4UD18WH</t>
  </si>
  <si>
    <t>PRD3020</t>
  </si>
  <si>
    <t>Bộ chia USB, trắng - BSH4UD18WHW</t>
  </si>
  <si>
    <t>EHP-CB100ARD</t>
  </si>
  <si>
    <t>Tai nghe ELECOM EHP-CB100ARD</t>
  </si>
  <si>
    <t>BSH5UD0610WH</t>
  </si>
  <si>
    <t>PRD3023</t>
  </si>
  <si>
    <t>Bộ chia USB, trắng - BSH5UD0610WHW</t>
  </si>
  <si>
    <t>EHP-CB100ABK</t>
  </si>
  <si>
    <t>Tai nghe ELECOM EHP-CB100ABK</t>
  </si>
  <si>
    <t>BSH5U05SV</t>
  </si>
  <si>
    <t>PRD3478</t>
  </si>
  <si>
    <t>Bộ chia USB, xám - BSH5U05SV</t>
  </si>
  <si>
    <t>BSH5UD0610SV</t>
  </si>
  <si>
    <t>PRD3022</t>
  </si>
  <si>
    <t>Bộ chia USB, xám - BSH5UD0610SVW</t>
  </si>
  <si>
    <t>BSH3UD03BL</t>
  </si>
  <si>
    <t>PRD3010</t>
  </si>
  <si>
    <t>Bộ chia USB, xanh - BSH3UD03BLW</t>
  </si>
  <si>
    <t>DH-HDP14E30BK</t>
  </si>
  <si>
    <t>Cáp HDMI ELECOM DH-HDP14E30BK</t>
  </si>
  <si>
    <t>BSH4U15BL</t>
  </si>
  <si>
    <t>PRD3013</t>
  </si>
  <si>
    <t>Bộ chia USB, xanh - BSH4U15BLW</t>
  </si>
  <si>
    <t>MOH-014BU</t>
  </si>
  <si>
    <t>PK Kê cổ tay dùng chuột ELECOM MOH-014BU</t>
  </si>
  <si>
    <t>BSH4UD18BL</t>
  </si>
  <si>
    <t>PRD3018</t>
  </si>
  <si>
    <t>MOH-014WH</t>
  </si>
  <si>
    <t>PK Kê cổ tay dùng chuột ELECOM MOH-014WH</t>
  </si>
  <si>
    <t>Bộ chia USB, xanh - BSH4UD18BLW</t>
  </si>
  <si>
    <t>BSH5U05BL</t>
  </si>
  <si>
    <t>PRD3477</t>
  </si>
  <si>
    <t>Bộ chia USB, xanh - BSH5U05BL</t>
  </si>
  <si>
    <t>Tai nghe ELECOM EHP-CB100ABU</t>
  </si>
  <si>
    <t>BSH4U15GR</t>
  </si>
  <si>
    <t>PRD3014</t>
  </si>
  <si>
    <t>Bộ chia USB, xanh lá - BSH4U15GRW</t>
  </si>
  <si>
    <t>GM-HSHP26BK</t>
  </si>
  <si>
    <t>PK Tai nghe choàng đầu ELECOM GMHSHP26BK</t>
  </si>
  <si>
    <t>BSH3UD03BK</t>
  </si>
  <si>
    <t>PRD3009</t>
  </si>
  <si>
    <t>Bộ chia USB, đen - BSH3UD03BKW</t>
  </si>
  <si>
    <t>BSH4UD18BK</t>
  </si>
  <si>
    <t>PRD3017</t>
  </si>
  <si>
    <t>Bộ chia USB, đen - BSH4UD18BKW</t>
  </si>
  <si>
    <t>ZSB-IBN15BK</t>
  </si>
  <si>
    <t>PK Túi dựng Laptop ELECOM ZSB-IBN15BK</t>
  </si>
  <si>
    <t>BSIPBAC01BK</t>
  </si>
  <si>
    <t>PRD12302</t>
  </si>
  <si>
    <t>Bộ sạc bằng điện Lightning, đen - BSIPBAC01BK</t>
  </si>
  <si>
    <t>CP-AD3/WC EU8</t>
  </si>
  <si>
    <t>PK Bộ sạc USB SONY CP-AD3/WC EU8</t>
  </si>
  <si>
    <t>BSMPBAC04WH</t>
  </si>
  <si>
    <t>PRD12303</t>
  </si>
  <si>
    <t>Bộ sạc nguồn điện mirco USB - BSMPBAC04WH</t>
  </si>
  <si>
    <t>BSIPBDC01WH</t>
  </si>
  <si>
    <t>PRD12304</t>
  </si>
  <si>
    <t xml:space="preserve">  Pin di động Sony CP-E6/BC ULA</t>
  </si>
  <si>
    <t>Bộ sạc xe hơi Lightning, trắng - BSIPBDC01WH</t>
  </si>
  <si>
    <t>SRMB01GRW</t>
  </si>
  <si>
    <t>PRD1962</t>
  </si>
  <si>
    <t>Buffalo wireless mouse SRMB01 green</t>
  </si>
  <si>
    <t xml:space="preserve">  Pin di động Sony CP-E6/WC    ULA</t>
  </si>
  <si>
    <t>EHP-SL100MSV</t>
  </si>
  <si>
    <t>Tai nghe ELECOM EHP-SL100MSV</t>
  </si>
  <si>
    <t>EHP-SL100MRD</t>
  </si>
  <si>
    <t>Tai nghe ELECOM EHP-SL100MRD</t>
  </si>
  <si>
    <t>EHP-SL100MPN</t>
  </si>
  <si>
    <t>Tai nghe ELECOM EHP-SL100MPN</t>
  </si>
  <si>
    <t>SRMB01WHW</t>
  </si>
  <si>
    <t>PRD1963</t>
  </si>
  <si>
    <t>Buffalo wireless mouse SRMB01 white</t>
  </si>
  <si>
    <t>EHP-SL100MBK</t>
  </si>
  <si>
    <t>Tai nghe ELECOM EHP-SL100MBK</t>
  </si>
  <si>
    <t>BSTB01LBK</t>
  </si>
  <si>
    <t>PRD12270</t>
  </si>
  <si>
    <t>Cable Box - BSTB01LBK</t>
  </si>
  <si>
    <t>Hộp cáp - BSTB01LBK</t>
  </si>
  <si>
    <t>Cáp</t>
  </si>
  <si>
    <t>BM-OR02BK</t>
  </si>
  <si>
    <t>Túi xách laptop Elecom BM-OR02BK</t>
  </si>
  <si>
    <t>BSTB01LWH</t>
  </si>
  <si>
    <t>PRD12271</t>
  </si>
  <si>
    <t>Cable Box - BSTB01LWH</t>
  </si>
  <si>
    <t>Hộp cáp - BSTB01LWH</t>
  </si>
  <si>
    <t>BSTB01SBK</t>
  </si>
  <si>
    <t>PRD12272</t>
  </si>
  <si>
    <t>MDR-ZX110APWCE</t>
  </si>
  <si>
    <t>Cable Box - BSTB01SBK</t>
  </si>
  <si>
    <t>Hộp cáp - BSTB01SBK</t>
  </si>
  <si>
    <t>MDR-ZX110APBCE</t>
  </si>
  <si>
    <t>BSTB01SWH</t>
  </si>
  <si>
    <t>PRD12273</t>
  </si>
  <si>
    <t>Cable Box - BSTB01SWH</t>
  </si>
  <si>
    <t>Hộp cáp - BSTB01SWH</t>
  </si>
  <si>
    <t>GM-DHHD14ER30WH</t>
  </si>
  <si>
    <t>Cáp HDMI ELECOM GM-DHHD14ER30WH</t>
  </si>
  <si>
    <t>BSIPC03S12WH</t>
  </si>
  <si>
    <t>PRD12019</t>
  </si>
  <si>
    <t>Cable for Smartphone - BSIPC03S12WH</t>
  </si>
  <si>
    <t>Cáp - BSIPC03S12WH</t>
  </si>
  <si>
    <t>GM-DHHD14ER30BK</t>
  </si>
  <si>
    <t>Cáp HDMI ELECOM GM-DHHD14ER30BK</t>
  </si>
  <si>
    <t>BSIPC04U10WH</t>
  </si>
  <si>
    <t>PRD12020</t>
  </si>
  <si>
    <t>Cable for Smartphone - BSIPC04U10WH</t>
  </si>
  <si>
    <t>Cáp - BSIPC04U10WH</t>
  </si>
  <si>
    <t>BSIPC05U02WH</t>
  </si>
  <si>
    <t>PRD12021</t>
  </si>
  <si>
    <t>Cable for Smartphone - BSIPC05U02WH</t>
  </si>
  <si>
    <t>Cáp - BSIPC05U02WH</t>
  </si>
  <si>
    <t>BSIPC05U12WH</t>
  </si>
  <si>
    <t>PRD12022</t>
  </si>
  <si>
    <t>Cable for Smartphone - BSIPC05U12WH</t>
  </si>
  <si>
    <t>Cáp - BSIPC05U12WH</t>
  </si>
  <si>
    <t>BSIPC06U02BK</t>
  </si>
  <si>
    <t>PRD12023</t>
  </si>
  <si>
    <t>Cable for Smartphone - BSIPC06U02BK</t>
  </si>
  <si>
    <t>Cáp - BSIPC06U02BK</t>
  </si>
  <si>
    <t>BSIPC06U02WH</t>
  </si>
  <si>
    <t>PRD12024</t>
  </si>
  <si>
    <t>Cable for Smartphone - BSIPC06U02WH</t>
  </si>
  <si>
    <t>Cáp - BSIPC06U02WH</t>
  </si>
  <si>
    <t>BSIPC06U12BK</t>
  </si>
  <si>
    <t>DH-HD14ER50BK</t>
  </si>
  <si>
    <t>PRD12025</t>
  </si>
  <si>
    <t>Cáp HDMI Elecom DH-HD14ER50BK</t>
  </si>
  <si>
    <t>Cable for Smartphone - BSIPC06U12BK</t>
  </si>
  <si>
    <t>Cáp - BSIPC06U12BK</t>
  </si>
  <si>
    <t>BSIPC07U02BK</t>
  </si>
  <si>
    <t>PRD12026</t>
  </si>
  <si>
    <t>Cable for Smartphone - BSIPC07U02BK</t>
  </si>
  <si>
    <t>Cáp - BSIPC07U02BK</t>
  </si>
  <si>
    <t>M-EG30BRBK</t>
  </si>
  <si>
    <t>PK Chuột KD Bluetooth M-EG30BRBK</t>
  </si>
  <si>
    <t>BSIPC07U02WH</t>
  </si>
  <si>
    <t>PRD12027</t>
  </si>
  <si>
    <t>Cable for Smartphone - BSIPC07U02WH</t>
  </si>
  <si>
    <t>Cáp - BSIPC07U02WH</t>
  </si>
  <si>
    <t>M-EG30BRBU</t>
  </si>
  <si>
    <t>BSIPC07U12BK</t>
  </si>
  <si>
    <t>PK Chuột KD Bluetooth M-EG30BRBU</t>
  </si>
  <si>
    <t>PRD12028</t>
  </si>
  <si>
    <t>Cable for Smartphone - BSIPC07U12BK</t>
  </si>
  <si>
    <t>Cáp - BSIPC07U12BK</t>
  </si>
  <si>
    <t>M-EG30BRWH</t>
  </si>
  <si>
    <t>PK Chuột KD Bluetooth M-EG30BRWH</t>
  </si>
  <si>
    <t>BSIPC07U12WH</t>
  </si>
  <si>
    <t>PRD12029</t>
  </si>
  <si>
    <t>Cable for Smartphone - BSIPC07U12WH</t>
  </si>
  <si>
    <t>Cáp - BSIPC07U12WH</t>
  </si>
  <si>
    <t>M-LS14DLBK</t>
  </si>
  <si>
    <t>PK Chuột KD Laser ELECOM M-LS14DLBK</t>
  </si>
  <si>
    <t>BSIPC07UL60BK</t>
  </si>
  <si>
    <t>PRD12030</t>
  </si>
  <si>
    <t>Cable for Smartphone - BSIPC07UL60BK</t>
  </si>
  <si>
    <t>Cáp - BSIPC07UL60BK</t>
  </si>
  <si>
    <t>M-LS14DLRD</t>
  </si>
  <si>
    <t>PK Chuột KD Laser ELECOM M-LS14DLRD</t>
  </si>
  <si>
    <t>BSIPC07UL60WH</t>
  </si>
  <si>
    <t>PRD12031</t>
  </si>
  <si>
    <t>Cable for Smartphone - BSIPC07UL60WH</t>
  </si>
  <si>
    <t>Cáp - BSIPC07UL60WH</t>
  </si>
  <si>
    <t>W-QA02BK</t>
  </si>
  <si>
    <t>PK Sạc không dây Qi 5W ELECOM W-QA02BK</t>
  </si>
  <si>
    <t>BSIPC08UL075BK</t>
  </si>
  <si>
    <t>PRD12032</t>
  </si>
  <si>
    <t>Cable for Smartphone - BSIPC08UL075BK</t>
  </si>
  <si>
    <t>Cáp - BSIPC08UL075BK</t>
  </si>
  <si>
    <t>P-SSBTBK</t>
  </si>
  <si>
    <t>PK Gậy tự chụp hình BTL LECOM P-SSB01WH</t>
  </si>
  <si>
    <t>BSIPC08UL075WH</t>
  </si>
  <si>
    <t>PRD12033</t>
  </si>
  <si>
    <t>Cable for Smartphone - BSIPC08UL075WH</t>
  </si>
  <si>
    <t>Cáp - BSIPC08UL075WH</t>
  </si>
  <si>
    <t>M-XGM10DBSBK</t>
  </si>
  <si>
    <t>Chuột không dây, yên tĩnh, BlueLED 2000dpi ELECOM M-XGM10DBSBK</t>
  </si>
  <si>
    <t>BSIPC09ULWH</t>
  </si>
  <si>
    <t>PRD12034</t>
  </si>
  <si>
    <t>Cable for Smartphone - BSIPC09ULWH</t>
  </si>
  <si>
    <t>Cáp - BSIPC09ULWH</t>
  </si>
  <si>
    <t>BSMPC02U08BK</t>
  </si>
  <si>
    <t>PRD12243</t>
  </si>
  <si>
    <t>M-XGM10DBSRD</t>
  </si>
  <si>
    <t>Cable for Smartphone - BSMPC02U08BK</t>
  </si>
  <si>
    <t>Chuột không dây, yên tĩnh, BlueLED 2000dpi ELECOM M-XGM10DBSRD</t>
  </si>
  <si>
    <t>Cáp - BSMPC02U08BK</t>
  </si>
  <si>
    <t>M-LS14DLWH</t>
  </si>
  <si>
    <t>BSMPC03U02BK</t>
  </si>
  <si>
    <t>PK Chuột KD Laser ELECOM M-LS14DLWH</t>
  </si>
  <si>
    <t>PRD12244</t>
  </si>
  <si>
    <t>Cable for Smartphone - BSMPC03U02BK</t>
  </si>
  <si>
    <t>Cáp - BSMPC03U02BK</t>
  </si>
  <si>
    <t>BSMPC03U12BK</t>
  </si>
  <si>
    <t>PRD12245</t>
  </si>
  <si>
    <t>SK210</t>
  </si>
  <si>
    <t>Cable for Smartphone - BSMPC03U12BK</t>
  </si>
  <si>
    <t>PK Loa Anitech SK210 2.1</t>
  </si>
  <si>
    <t>Cáp - BSMPC03U12BK</t>
  </si>
  <si>
    <t>BSMPC07U75BK</t>
  </si>
  <si>
    <t>PRD12246</t>
  </si>
  <si>
    <t>Cable for Smartphone - BSMPC07U75BK</t>
  </si>
  <si>
    <t>Cáp - BSMPC07U75BK</t>
  </si>
  <si>
    <t>GH301</t>
  </si>
  <si>
    <t>PK Tai nghe Game Anitech GH301</t>
  </si>
  <si>
    <t>BSMPC07U75PK</t>
  </si>
  <si>
    <t>PRD3545</t>
  </si>
  <si>
    <t>Cable for Smartphone - BSMPC07U75PK</t>
  </si>
  <si>
    <t>Cáp - BSMPC07U75PK</t>
  </si>
  <si>
    <t>PK Tai nghe Sony Bluetooth MBH20WW/W SYM</t>
  </si>
  <si>
    <t>BSMPC07U75WH</t>
  </si>
  <si>
    <t>PRD12247</t>
  </si>
  <si>
    <t>Cable for Smartphone - BSMPC07U75WH</t>
  </si>
  <si>
    <t>Cáp - BSMPC07U75WH</t>
  </si>
  <si>
    <t>M-XG1DBBK-G</t>
  </si>
  <si>
    <t>Chuột ELECOM M-XG1DBBK-G</t>
  </si>
  <si>
    <t>BSMPC08I75BK</t>
  </si>
  <si>
    <t>PRD12248</t>
  </si>
  <si>
    <t>Cable for Smartphone - BSMPC08I75BK</t>
  </si>
  <si>
    <t>Cáp - BSMPC08I75BK</t>
  </si>
  <si>
    <t>BSMPC08I75PK</t>
  </si>
  <si>
    <t>PRD12249</t>
  </si>
  <si>
    <t>Cable for Smartphone - BSMPC08I75PK</t>
  </si>
  <si>
    <t>Cáp - BSMPC08I75PK</t>
  </si>
  <si>
    <t>BSMPC08I75WH</t>
  </si>
  <si>
    <t>BSMBB10NWH</t>
  </si>
  <si>
    <t>PRD12250</t>
  </si>
  <si>
    <t>Chuột (KD) iBuffalo BSMBB10NWH</t>
  </si>
  <si>
    <t>Cable for Smartphone - BSMPC08I75WH</t>
  </si>
  <si>
    <t>Cáp - BSMPC08I75WH</t>
  </si>
  <si>
    <t>BSMPC11C01BK</t>
  </si>
  <si>
    <t>PRD12251</t>
  </si>
  <si>
    <t>Cable for Smartphone - BSMPC11C01BK</t>
  </si>
  <si>
    <t>Cáp - BSMPC11C01BK</t>
  </si>
  <si>
    <t>BSMBB16NB</t>
  </si>
  <si>
    <t>Chuột (KD) iBuffalo BSMBB16NB</t>
  </si>
  <si>
    <t>BSMPC15DU02BK</t>
  </si>
  <si>
    <t>PRD12252</t>
  </si>
  <si>
    <t>Cable for Smartphone - BSMPC15DU02BK</t>
  </si>
  <si>
    <t>Cáp - BSMPC15DU02BK</t>
  </si>
  <si>
    <t>DH-HK50</t>
  </si>
  <si>
    <t>Cáp HDD Elecom DH-HK50</t>
  </si>
  <si>
    <t>BSMPC15DU12BK</t>
  </si>
  <si>
    <t>PRD3546</t>
  </si>
  <si>
    <t>Cable for Smartphone - BSMPC15DU12BK</t>
  </si>
  <si>
    <t>Cáp - BSMPC15DU12BK</t>
  </si>
  <si>
    <t>BSMPC16M10BK</t>
  </si>
  <si>
    <t>PRD12253</t>
  </si>
  <si>
    <t>Cable for Smartphone - BSMPC16M10BK</t>
  </si>
  <si>
    <t>Cáp - BSMPC16M10BK</t>
  </si>
  <si>
    <t>BSMPC16M20BK</t>
  </si>
  <si>
    <t>PRD12254</t>
  </si>
  <si>
    <t>Cable for Smartphone - BSMPC16M20BK</t>
  </si>
  <si>
    <t>M-LS15DLBK</t>
  </si>
  <si>
    <t>PK Chuột KD laser ELECOM M-LS15DLBK</t>
  </si>
  <si>
    <t>Cáp - BSMPC16M20BK</t>
  </si>
  <si>
    <t>BSMPC16M30BK</t>
  </si>
  <si>
    <t>PRD12255</t>
  </si>
  <si>
    <t>Cable for Smartphone - BSMPC16M30BK</t>
  </si>
  <si>
    <t>Cáp - BSMPC16M30BK</t>
  </si>
  <si>
    <t>M-LS15DLRD</t>
  </si>
  <si>
    <t>PK Chuột KD laser ELECOM M-LS15DLRD</t>
  </si>
  <si>
    <t>BSMPC17LOR10BK</t>
  </si>
  <si>
    <t>PRD12256</t>
  </si>
  <si>
    <t>Cable for Smartphone - BSMPC17LOR10BK</t>
  </si>
  <si>
    <t>Cáp - BSMPC17LOR10BK</t>
  </si>
  <si>
    <t>CP-AD2M4/WC EU8</t>
  </si>
  <si>
    <t>PK Sạc 4 cổng USB SONY CP-AD2M4/WC EU8</t>
  </si>
  <si>
    <t>BSMPC19BK</t>
  </si>
  <si>
    <t>PRD12257</t>
  </si>
  <si>
    <t>Cable for Smartphone - BSMPC19BK</t>
  </si>
  <si>
    <t>Cáp - BSMPC19BK</t>
  </si>
  <si>
    <t>USM16SA3/B2 E</t>
  </si>
  <si>
    <t>PK Bộ lưu trữ SONY USBMicro USM16SA3/B2E</t>
  </si>
  <si>
    <t>BSMPC20BK</t>
  </si>
  <si>
    <t>PRD12258</t>
  </si>
  <si>
    <t>Cable for Smartphone - BSMPC20BK</t>
  </si>
  <si>
    <t>Cáp - BSMPC20BK</t>
  </si>
  <si>
    <t>GM701</t>
  </si>
  <si>
    <t>PK Chuột Game Anitech GM701</t>
  </si>
  <si>
    <t>BSIPC06UL02WH</t>
  </si>
  <si>
    <t>PRD3835</t>
  </si>
  <si>
    <t>Cáp chuyển đổi USB A to lightning, trắng, 0.2m - BSIPC06UL02WH</t>
  </si>
  <si>
    <t>BSIPC06UL075WH</t>
  </si>
  <si>
    <t>PRD3837</t>
  </si>
  <si>
    <t>Cáp chuyển đổi USB A to lightning, trắng, 0.75m - BSIPC06UL075WH</t>
  </si>
  <si>
    <t>BSIPC06UL15WH</t>
  </si>
  <si>
    <t>PRD3839</t>
  </si>
  <si>
    <t>Cáp chuyển đổi USB A to lightning, trắng, 1.5m - BSIPC06UL15WH</t>
  </si>
  <si>
    <t>BSIPC06UL02BK</t>
  </si>
  <si>
    <t>PRD3834</t>
  </si>
  <si>
    <t>Cáp chuyển đổi USB A to lightning, đen, 0.2m - BSIPC06UL02BK</t>
  </si>
  <si>
    <t>BSIPC06UL075BK</t>
  </si>
  <si>
    <t>PRD3836</t>
  </si>
  <si>
    <t>Cáp chuyển đổi USB A to lightning, đen, 0.75m - BSIPC06UL075BK</t>
  </si>
  <si>
    <t>BSIPC06UL15BK</t>
  </si>
  <si>
    <t>PRD3838</t>
  </si>
  <si>
    <t>Cáp chuyển đổi USB A to lightning, đen, 1.5m - BSIPC06UL15BK</t>
  </si>
  <si>
    <t>BSHD2507BK</t>
  </si>
  <si>
    <t>PRD3028</t>
  </si>
  <si>
    <t>Cáp HDMI - Micro HDMI 0.7m, đen - BSHD2507BK</t>
  </si>
  <si>
    <t>BSHD2510BK</t>
  </si>
  <si>
    <t>PRD3480</t>
  </si>
  <si>
    <t>Cáp HDMI - Micro HDMI 1.0m, đen - BSHD2510BK</t>
  </si>
  <si>
    <t>BM-IBOF13BK</t>
  </si>
  <si>
    <t>PK Túi xách laptop ELECOM BM-IBOF13BK</t>
  </si>
  <si>
    <t>BSHD2515BK</t>
  </si>
  <si>
    <t>PRD3481</t>
  </si>
  <si>
    <t>BM-IBOF13GY</t>
  </si>
  <si>
    <t>PK Túi xách laptop ELECOM BM-IBOF13GY</t>
  </si>
  <si>
    <t>BM-IBOF13NV</t>
  </si>
  <si>
    <t>PK Túi xách laptop ELECOM BM-IBOF13NV</t>
  </si>
  <si>
    <t>Cáp HDMI - Micro HDMI 1.5m, đen - BSHD2515BK</t>
  </si>
  <si>
    <t>W-QS01BK</t>
  </si>
  <si>
    <t>PK Sạc KD typeC 5W ELECOM W-QS01BK</t>
  </si>
  <si>
    <t>BSHD2520BK</t>
  </si>
  <si>
    <t>PRD3032</t>
  </si>
  <si>
    <t>Cáp HDMI - Micro HDMI 2.0m, đen - BSHD2520BK</t>
  </si>
  <si>
    <t>LBT-HPC13MPBK</t>
  </si>
  <si>
    <t>PK Tai nghe BLT ELECOM LBT-HPC13MPBK</t>
  </si>
  <si>
    <t>BSHD2530IB</t>
  </si>
  <si>
    <t>PRD3529</t>
  </si>
  <si>
    <t>Cáp HDMI - Micro HDMI 3.0m, đen - BSHD2530IB</t>
  </si>
  <si>
    <t>P-SSB01WH</t>
  </si>
  <si>
    <t>PK Gập chụp hình 1.0m ELECOM P-SSB01WH</t>
  </si>
  <si>
    <t>BSHD2530BK</t>
  </si>
  <si>
    <t>PRD12305</t>
  </si>
  <si>
    <t>P-SSB01BK</t>
  </si>
  <si>
    <t>PK Gập chụp hình 1.0m ELECOM P-SSB01BK</t>
  </si>
  <si>
    <t>BSHD2110BK</t>
  </si>
  <si>
    <t>PRD3527</t>
  </si>
  <si>
    <t>Cáp HDMI 1.0m, đen - BSHD2110BK</t>
  </si>
  <si>
    <t>BSHD2115BK</t>
  </si>
  <si>
    <t>PRD3029</t>
  </si>
  <si>
    <t>Cáp HDMI 1.5m, đen - BSHD2115BK</t>
  </si>
  <si>
    <t>DH-HDP14E50BK</t>
  </si>
  <si>
    <t>Cáp HDMI ELECOM DH-HDP14E50BK</t>
  </si>
  <si>
    <t>BSHD2230WH</t>
  </si>
  <si>
    <t>PRD3058</t>
  </si>
  <si>
    <t>Cáp HDMI 3.0m, trắng - BSHD2230WH</t>
  </si>
  <si>
    <t>LBT-HPCP31MPP1</t>
  </si>
  <si>
    <t>PK Tai nghe Bluetooth ELECOM LBT-HPCP31M</t>
  </si>
  <si>
    <t>BSHD2730BK</t>
  </si>
  <si>
    <t>PRD3530</t>
  </si>
  <si>
    <t>Cáp HDMI 3.0m, đen - BSHD2730BK</t>
  </si>
  <si>
    <t>LBT-HPCP31MPP3</t>
  </si>
  <si>
    <t>BSHD2150BK</t>
  </si>
  <si>
    <t>PRD3035</t>
  </si>
  <si>
    <t>Cáp HDMI 5.0m, đen - BSHD2150BK</t>
  </si>
  <si>
    <t>MP-101BU</t>
  </si>
  <si>
    <t>PK Bàn di chuột kê cổ tayELECOM MP-101BU</t>
  </si>
  <si>
    <t>BSHD2250BK</t>
  </si>
  <si>
    <t>PRD3425</t>
  </si>
  <si>
    <t>Cáp HDMI 5.0m, đen - BSHD2250BK</t>
  </si>
  <si>
    <t>BSLS6FU05BL</t>
  </si>
  <si>
    <t>MP-101WH</t>
  </si>
  <si>
    <t>PRD3534</t>
  </si>
  <si>
    <t>PK Bàn di chuột kê cổ tayELECOM MP-101WH</t>
  </si>
  <si>
    <t>Cáp LAN 0.5m, xanh - BSLS6FU05BL</t>
  </si>
  <si>
    <t>BSLS6FU05BK</t>
  </si>
  <si>
    <t>PRD3533</t>
  </si>
  <si>
    <t>Cáp LAN 0.5m, đen - BSLS6FU05BK</t>
  </si>
  <si>
    <t>M-XT2URBK</t>
  </si>
  <si>
    <t>PK Chuột Bi có dây ELECOM M-XT2URBK</t>
  </si>
  <si>
    <t>BSLS6FU10WH</t>
  </si>
  <si>
    <t>PRD3039</t>
  </si>
  <si>
    <t>Cáp LAN 1.0m, trắng - BSLS6FU10WH</t>
  </si>
  <si>
    <t>BSLS6FU10BL</t>
  </si>
  <si>
    <t>PRD3535</t>
  </si>
  <si>
    <t>Cáp LAN 1.0m, xanh - BSLS6FU10BL</t>
  </si>
  <si>
    <t>BSLS6SU10BL</t>
  </si>
  <si>
    <t>PRD3540</t>
  </si>
  <si>
    <t>Cáp LAN 1.0m, xanh - BSLS6SU10BL</t>
  </si>
  <si>
    <t>BSLS6FU10BK</t>
  </si>
  <si>
    <t>PRD3038</t>
  </si>
  <si>
    <t>Cáp LAN 1.0m, đen - BSLS6FU10BK</t>
  </si>
  <si>
    <t>BSLS6SU10BK</t>
  </si>
  <si>
    <t>PRD3539</t>
  </si>
  <si>
    <t>Cáp LAN 1.0m, đen - BSLS6SU10BK</t>
  </si>
  <si>
    <t>PK Loa Bluetooth Logitech X100 Đen</t>
  </si>
  <si>
    <t>BSLS6FU150BL</t>
  </si>
  <si>
    <t>PRD3041</t>
  </si>
  <si>
    <t>Cáp LAN 1.5m, xanh - BSLS6FU150BLW</t>
  </si>
  <si>
    <t>BSMBW03BK</t>
  </si>
  <si>
    <t>Chuột không dây iBuffalo BSMBW03BK</t>
  </si>
  <si>
    <t>BSLS6FU150BK</t>
  </si>
  <si>
    <t>PRD3040</t>
  </si>
  <si>
    <t>Cáp LAN 1.5m, đen - BSLS6FU150BKW</t>
  </si>
  <si>
    <t>BSLS6FU100BL</t>
  </si>
  <si>
    <t>PRD3037</t>
  </si>
  <si>
    <t>Cáp LAN 10m, xanh - BSLS6FU100BL</t>
  </si>
  <si>
    <t>BSLS6SU100BL</t>
  </si>
  <si>
    <t>PRD3855</t>
  </si>
  <si>
    <t>Cáp LAN 10m, xanh - BSLS6SU100BL</t>
  </si>
  <si>
    <t>BSLS6FU100BK</t>
  </si>
  <si>
    <t>PRD3036</t>
  </si>
  <si>
    <t>ZSB-BM006NBK</t>
  </si>
  <si>
    <t>Cáp LAN 10m, đen - BSLS6FU100BK</t>
  </si>
  <si>
    <t>Túi xách laptop Elecom ZSB-BM006NBK</t>
  </si>
  <si>
    <t>BSLS6FU20WH</t>
  </si>
  <si>
    <t>PRD3043</t>
  </si>
  <si>
    <t>Cáp LAN 2.0m, trắng - BSLS6FU20WH</t>
  </si>
  <si>
    <t>ZSB-BM005NBK</t>
  </si>
  <si>
    <t>Túi xách laptop Elecom ZSB-BM005NBK</t>
  </si>
  <si>
    <t>BSLS6FU20BL</t>
  </si>
  <si>
    <t>PRD3536</t>
  </si>
  <si>
    <t>Cáp LAN 2.0m, xanh - BSLS6FU20BL</t>
  </si>
  <si>
    <t>BM-OR01BK</t>
  </si>
  <si>
    <t>BSLS6SU20BL</t>
  </si>
  <si>
    <t>Túi xách laptop Elecom BM-OR01BK</t>
  </si>
  <si>
    <t>PRD3853</t>
  </si>
  <si>
    <t>Cáp LAN 2.0m, xanh - BSLS6SU20BL</t>
  </si>
  <si>
    <t>BSLS6FU20BK</t>
  </si>
  <si>
    <t>LBT-SPP20BK</t>
  </si>
  <si>
    <t>PRD3042</t>
  </si>
  <si>
    <t>PK Loa Bluetooth ELECOM LBT-SPP20BK</t>
  </si>
  <si>
    <t>Cáp LAN 2.0m, đen - BSLS6FU20BK</t>
  </si>
  <si>
    <t>BSLS6FU30WH</t>
  </si>
  <si>
    <t>PRD3045</t>
  </si>
  <si>
    <t>LBT-SPP20BU</t>
  </si>
  <si>
    <t>Cáp LAN 3.0m, trắng - BSLS6FU30WH</t>
  </si>
  <si>
    <t>PK Loa Bluetooth ELECOM LBT-SPP20BU</t>
  </si>
  <si>
    <t>BSLS6FU30BL</t>
  </si>
  <si>
    <t>PRD3044</t>
  </si>
  <si>
    <t>Cáp LAN 3.0m, xanh - BSLS6FU30BL</t>
  </si>
  <si>
    <t>LBT-SPP20WH</t>
  </si>
  <si>
    <t>PK Loa Bluetooth ELECOM LBT-SPP20WH</t>
  </si>
  <si>
    <t>BSLS6SU30BL</t>
  </si>
  <si>
    <t>PRD3854</t>
  </si>
  <si>
    <t>Cáp LAN 3.0m, đen - BSLS6SU30BL</t>
  </si>
  <si>
    <t>W-QS02BK</t>
  </si>
  <si>
    <t>PK Sạc KD TypeC 10W ELECOM W-QS02BK</t>
  </si>
  <si>
    <t>BSLS6FU50WH</t>
  </si>
  <si>
    <t>PRD3047</t>
  </si>
  <si>
    <t>Cáp LAN 5.0m, trắng - BSLS6FU50WH</t>
  </si>
  <si>
    <t>GH701</t>
  </si>
  <si>
    <t>PK Tai nghe Game Anitech GH701</t>
  </si>
  <si>
    <t>BSLS6FU50BL</t>
  </si>
  <si>
    <t>PRD3537</t>
  </si>
  <si>
    <t>Cáp LAN 5.0m, xanh - BSLS6FU50BL</t>
  </si>
  <si>
    <t>SR-32UY3A/T ET4</t>
  </si>
  <si>
    <t>PK Thẻ nhớ Micro SONY SR-32UY3A/T ET4</t>
  </si>
  <si>
    <t>BSLS6FU50BK</t>
  </si>
  <si>
    <t>PRD3046</t>
  </si>
  <si>
    <t>Cáp LAN 5.0m, đen - BSLS6FU50BK</t>
  </si>
  <si>
    <t>MDRXB55AP/WQE</t>
  </si>
  <si>
    <t>PK Tai nghe Sony MDRXB55AP/WQE</t>
  </si>
  <si>
    <t>BSLS6SU50BL</t>
  </si>
  <si>
    <t>PRD12306</t>
  </si>
  <si>
    <t>Cáp LAN 5m, xanh - BSLS6SU50BL</t>
  </si>
  <si>
    <t>MDRXB55AP/RQE</t>
  </si>
  <si>
    <t>PK Tai nghe Sony MDRXB55AP/RQE</t>
  </si>
  <si>
    <t>BSLS6FU70BL</t>
  </si>
  <si>
    <t>PRD3538</t>
  </si>
  <si>
    <t>Cáp LAN 7.0m, xanh - BSLS6FU70BL</t>
  </si>
  <si>
    <t>MDRXB55AP/LQE</t>
  </si>
  <si>
    <t>PK Tai nghe Sony MDRXB55AP/LQE</t>
  </si>
  <si>
    <t>BSLS6FU70BK</t>
  </si>
  <si>
    <t>PRD3048</t>
  </si>
  <si>
    <t>Cáp LAN 7.0m, đen - BSLS6FU70BK</t>
  </si>
  <si>
    <t>MDRXB55AP/GQE</t>
  </si>
  <si>
    <t>PK Tai nghe Sony MDRXB55AP/GQE</t>
  </si>
  <si>
    <t>BSUAMBDU202BK</t>
  </si>
  <si>
    <t>PRD3049</t>
  </si>
  <si>
    <t>Cáp USB - BSUAMBDU202BKW</t>
  </si>
  <si>
    <t>BSUAMBDU212BK</t>
  </si>
  <si>
    <t>MDRXB55AP/BQE</t>
  </si>
  <si>
    <t>PRD3547</t>
  </si>
  <si>
    <t>PK Tai nghe Sony MDRXB55AP/BQE</t>
  </si>
  <si>
    <t>Cáp USB - BSUAMBDU212BKW</t>
  </si>
  <si>
    <t>BSUAMBDU212WH</t>
  </si>
  <si>
    <t>PRD3548</t>
  </si>
  <si>
    <t>Cáp USB - BSUAMBDU212WHW</t>
  </si>
  <si>
    <t>M-CC1BRBU-G</t>
  </si>
  <si>
    <t>Chuột (KD) Elecom M-CC1BRBU-G</t>
  </si>
  <si>
    <t>BSIPC08U12BK</t>
  </si>
  <si>
    <t>PRD3532</t>
  </si>
  <si>
    <t>Cáp USB iphone4, đen - BSIPC08U12BK</t>
  </si>
  <si>
    <t>MDR-ZX310APWCE</t>
  </si>
  <si>
    <t>BSIPC10UL075WH</t>
  </si>
  <si>
    <t>PRD41975</t>
  </si>
  <si>
    <t>Cáp điện thoại iBuffalo BSIPC10UL075WH</t>
  </si>
  <si>
    <t>MDR-ZX310APRCE</t>
  </si>
  <si>
    <t>BSCR06U2BK</t>
  </si>
  <si>
    <t>MDR-ZX310APLCE</t>
  </si>
  <si>
    <t>PRD11865</t>
  </si>
  <si>
    <t>Card Reader - BSCR06U2BK</t>
  </si>
  <si>
    <t>u đọc thẻ nhớ - BSCR06U2BK</t>
  </si>
  <si>
    <t>Card Reader</t>
  </si>
  <si>
    <t>MDR-ZX310APBCE</t>
  </si>
  <si>
    <t>BSCR06U2RD</t>
  </si>
  <si>
    <t>PRD11866</t>
  </si>
  <si>
    <t>Card Reader - BSCR06U2RD</t>
  </si>
  <si>
    <t>u đọc thẻ nhớ - BSCR06U2RD</t>
  </si>
  <si>
    <t>BSCR06U2SV</t>
  </si>
  <si>
    <t>M-XT2DRBK</t>
  </si>
  <si>
    <t>PRD11867</t>
  </si>
  <si>
    <t>PK Chuột Bi không dây ELECOM M-XT2DRBK</t>
  </si>
  <si>
    <t>Card Reader - BSCR06U2SV</t>
  </si>
  <si>
    <t>u đọc thẻ nhớ - BSCR06U2SV</t>
  </si>
  <si>
    <t>BSCR07U2BK</t>
  </si>
  <si>
    <t>PRD11868</t>
  </si>
  <si>
    <t>Card Reader - BSCR07U2BK</t>
  </si>
  <si>
    <t>u đọc thẻ nhớ - BSCR07U2BK</t>
  </si>
  <si>
    <t>BSCR07U2RD</t>
  </si>
  <si>
    <t>PRD11869</t>
  </si>
  <si>
    <t>Card Reader - BSCR07U2RD</t>
  </si>
  <si>
    <t>u đọc thẻ nhớ - BSCR07U2RD</t>
  </si>
  <si>
    <t>USM32SA3/B2 E</t>
  </si>
  <si>
    <t>PK Bộ lưu trữ SONY USBMicro USM32SA3/B2E</t>
  </si>
  <si>
    <t>BSCR07U2SV</t>
  </si>
  <si>
    <t>PRD11870</t>
  </si>
  <si>
    <t>Card Reader - BSCR07U2SV</t>
  </si>
  <si>
    <t>u đọc thẻ nhớ - BSCR07U2SV</t>
  </si>
  <si>
    <t>W-QA01BK</t>
  </si>
  <si>
    <t>Sạc không dây Qi 9W/5W ELECOM W-QA01BK</t>
  </si>
  <si>
    <t>BSCR07U2WH</t>
  </si>
  <si>
    <t>PRD11871</t>
  </si>
  <si>
    <t>Card Reader - BSCR07U2WH</t>
  </si>
  <si>
    <t>u đọc thẻ nhớ - BSCR07U2WH</t>
  </si>
  <si>
    <t>P503</t>
  </si>
  <si>
    <t>PK Bàn phím KD Anitech P503</t>
  </si>
  <si>
    <t>BSCR08U2BK</t>
  </si>
  <si>
    <t>PRD11872</t>
  </si>
  <si>
    <t>Card Reader - BSCR08U2BK</t>
  </si>
  <si>
    <t>u đọc thẻ nhớ - BSCR08U2BK</t>
  </si>
  <si>
    <t>CP-V10B/BLC LA</t>
  </si>
  <si>
    <t>PK SDP Sony 10000mAh CP-V10B/BLC LA</t>
  </si>
  <si>
    <t>BSCR08U2BL</t>
  </si>
  <si>
    <t>PRD30403</t>
  </si>
  <si>
    <t>Card Reader - BSCR08U2BL</t>
  </si>
  <si>
    <t>Thiết bị đọc thẻ nhớ iBuffalo BSCR08U2BL</t>
  </si>
  <si>
    <t>CP-V10B/BC LA</t>
  </si>
  <si>
    <t>PK SDP Sony 10000mAh CP-V10B/BC LA</t>
  </si>
  <si>
    <t>BSCR08U2RD</t>
  </si>
  <si>
    <t>PRD11873</t>
  </si>
  <si>
    <t>Card Reader - BSCR08U2RD</t>
  </si>
  <si>
    <t>u đọc thẻ nhớ - BSCR08U2RD</t>
  </si>
  <si>
    <t>PCAS00096</t>
  </si>
  <si>
    <t>PK Đĩa Game (KMKTT) Crash Bandicoot</t>
  </si>
  <si>
    <t>BSCR08U2SV</t>
  </si>
  <si>
    <t>PRD11874</t>
  </si>
  <si>
    <t>Card Reader - BSCR08U2SV</t>
  </si>
  <si>
    <t>u đọc thẻ nhớ - BSCR08U2SV</t>
  </si>
  <si>
    <t xml:space="preserve">  Pin di động Sony CP-V10A/BC  ULA</t>
  </si>
  <si>
    <t>BSCR09U3BK</t>
  </si>
  <si>
    <t>PRD3832</t>
  </si>
  <si>
    <t>Card Reader - BSCR09U3BK</t>
  </si>
  <si>
    <t>u đọc thẻ nhớ - BSCR09U3BK</t>
  </si>
  <si>
    <t xml:space="preserve">  Pin di động Sony CP-V10A/WC  ULA</t>
  </si>
  <si>
    <t>BSCR09U3WH</t>
  </si>
  <si>
    <t>PRD3833</t>
  </si>
  <si>
    <t>Card Reader - BSCR09U3WH</t>
  </si>
  <si>
    <t>u đọc thẻ nhớ - BSCR09U3WH</t>
  </si>
  <si>
    <t>BSCR11U2BK</t>
  </si>
  <si>
    <t>PRD11875</t>
  </si>
  <si>
    <t>Card Reader - BSCR11U2BK</t>
  </si>
  <si>
    <t>u đọc thẻ nhớ - BSCR11U2BK</t>
  </si>
  <si>
    <t>BSCR11U2RD</t>
  </si>
  <si>
    <t>PRD11876</t>
  </si>
  <si>
    <t>Card Reader - BSCR11U2RD</t>
  </si>
  <si>
    <t>u đọc thẻ nhớ - BSCR11U2RD</t>
  </si>
  <si>
    <t>BSCR11U2WH</t>
  </si>
  <si>
    <t>PRD11877</t>
  </si>
  <si>
    <t>Card Reader - BSCR11U2WH</t>
  </si>
  <si>
    <t>u đọc thẻ nhớ - BSCR11U2WH</t>
  </si>
  <si>
    <t>BSCR15TU3BK</t>
  </si>
  <si>
    <t>PRD3522</t>
  </si>
  <si>
    <t>Card Reader - BSCR15TU3BK</t>
  </si>
  <si>
    <t>u đọc thẻ nhớ - BSCR15TU3BK</t>
  </si>
  <si>
    <t>BSCR15TU3WH</t>
  </si>
  <si>
    <t>PRD3523</t>
  </si>
  <si>
    <t>Card Reader - BSCR15TU3WH</t>
  </si>
  <si>
    <t>u đọc thẻ nhớ - BSCR15TU3WH</t>
  </si>
  <si>
    <t>BSCR16UD2BK</t>
  </si>
  <si>
    <t>PRD13389</t>
  </si>
  <si>
    <t>Card reader - BSCR16UD2BK</t>
  </si>
  <si>
    <t>JC-U3412SBK</t>
  </si>
  <si>
    <t>Bộ điều khiển gamepad Elecom JC-U3412SBK</t>
  </si>
  <si>
    <t>BSCR16UD2WH</t>
  </si>
  <si>
    <t>PRD13390</t>
  </si>
  <si>
    <t>Card reader - BSCR16UD2WH</t>
  </si>
  <si>
    <t>EHP-CS3580WH-G</t>
  </si>
  <si>
    <t>Tai nghe Elecom EHP-CS3580WH-G</t>
  </si>
  <si>
    <t>BSCR20TU3BK</t>
  </si>
  <si>
    <t>PRD11878</t>
  </si>
  <si>
    <t>Card Reader - BSCR20TU3BK</t>
  </si>
  <si>
    <t>u đọc thẻ nhớ - BSCR20TU3BK</t>
  </si>
  <si>
    <t>BSCRD05U2BK</t>
  </si>
  <si>
    <t>EHP-CS3580RD-G</t>
  </si>
  <si>
    <t>PRD11879</t>
  </si>
  <si>
    <t>Tai nghe Elecom EHP-CS3580RD-G</t>
  </si>
  <si>
    <t>Card Reader - BSCRD05U2BK</t>
  </si>
  <si>
    <t>u đọc thẻ nhớ - BSCRD05U2BK</t>
  </si>
  <si>
    <t>BSCRD05U2WH</t>
  </si>
  <si>
    <t>PRD11880</t>
  </si>
  <si>
    <t>EHP-CS3580BU-G</t>
  </si>
  <si>
    <t>Card Reader - BSCRD05U2WH</t>
  </si>
  <si>
    <t>Tai nghe Elecom EHP-CS3580BU-G</t>
  </si>
  <si>
    <t>u đọc thẻ nhớ - BSCRD05U2WH</t>
  </si>
  <si>
    <t>BSCRH02U2BK</t>
  </si>
  <si>
    <t>PRD11881</t>
  </si>
  <si>
    <t>Card Reader - BSCRH02U2BK</t>
  </si>
  <si>
    <t>u đọc thẻ nhớ - BSCRH02U2BK</t>
  </si>
  <si>
    <t>BSCRH02U2WH</t>
  </si>
  <si>
    <t>PRD3524</t>
  </si>
  <si>
    <t>Card Reader - BSCRH02U2WH</t>
  </si>
  <si>
    <t>u đọc thẻ nhớ - BSCRH02U2WH</t>
  </si>
  <si>
    <t>CP-V10B/WC LA</t>
  </si>
  <si>
    <t>Pin dự phòng 10.000mAh SONY CP-V10B/WC LA</t>
  </si>
  <si>
    <t>BSCRH04TU2BK</t>
  </si>
  <si>
    <t>PRD11882</t>
  </si>
  <si>
    <t>AD-APCHDMIWH</t>
  </si>
  <si>
    <t>PK Cáp chuyển đổi ELECOM AD-APCHDMIWH</t>
  </si>
  <si>
    <t>AD-CDPBK</t>
  </si>
  <si>
    <t>PK Cáp chuyển đổi ELECOM AD-CDPBK</t>
  </si>
  <si>
    <t>AD-CHDMIBK</t>
  </si>
  <si>
    <t>PK Cáp chuyển đổi ELECOM AD-CHDMIBK</t>
  </si>
  <si>
    <t>Card Reader - BSCRH04TU2BK</t>
  </si>
  <si>
    <t>u đọc thẻ nhớ - BSCRH04TU2BK</t>
  </si>
  <si>
    <t>AD-APCVGAWH</t>
  </si>
  <si>
    <t>BSCRMSDCBK</t>
  </si>
  <si>
    <t>PK Cáp chuyển đổi VGA ELECOM AD-APCVGAWH</t>
  </si>
  <si>
    <t>PRD11883</t>
  </si>
  <si>
    <t>Card Reader - BSCRMSDCBK</t>
  </si>
  <si>
    <t>u đọc thẻ nhớ - BSCRMSDCBK</t>
  </si>
  <si>
    <t>AD-CVGABK</t>
  </si>
  <si>
    <t>BSCRMSDCWH</t>
  </si>
  <si>
    <t>PK Cáp chuyển đổi VGA ELECOM AD-CVGABK</t>
  </si>
  <si>
    <t>PRD11884</t>
  </si>
  <si>
    <t>Card Reader - BSCRMSDCWH</t>
  </si>
  <si>
    <t>u đọc thẻ nhớ - BSCRMSDCWH</t>
  </si>
  <si>
    <t>BSCRUM03BK</t>
  </si>
  <si>
    <t>PRD11885</t>
  </si>
  <si>
    <t>Card Reader - BSCRUM03BK</t>
  </si>
  <si>
    <t>LBT-HPC12MPBK</t>
  </si>
  <si>
    <t>PK Tai nghe BLT ELECOM LBT-HPC12MPBK</t>
  </si>
  <si>
    <t>u đọc thẻ nhớ - BSCRUM03BK</t>
  </si>
  <si>
    <t>BSCRUM04BK</t>
  </si>
  <si>
    <t>PRD13392</t>
  </si>
  <si>
    <t>Card reader - BSCRUM04BK</t>
  </si>
  <si>
    <t>LBT-HPC12MPWH</t>
  </si>
  <si>
    <t>PK Tai nghe BLT  ELECOM LBT-HPC12MPWH</t>
  </si>
  <si>
    <t>RCFA2A</t>
  </si>
  <si>
    <t>PRD12294</t>
  </si>
  <si>
    <t>PK Đĩa game STREET FIGHTER V</t>
  </si>
  <si>
    <t>PCAS02043E</t>
  </si>
  <si>
    <t>Card Reader - RCFA2A</t>
  </si>
  <si>
    <t>Đĩa Game PS4 Horizon Zero Dawn PCAS02043E</t>
  </si>
  <si>
    <t>u đọc thẻ nhớ - RCFA2A</t>
  </si>
  <si>
    <t>BSMBU13DWH</t>
  </si>
  <si>
    <t>PRD3541</t>
  </si>
  <si>
    <t>Chuột iBuffalo Docchimo trắng - BSMBU13DWH</t>
  </si>
  <si>
    <t>PCAS00082</t>
  </si>
  <si>
    <t>PK Đĩa Game PS4 BattleZone PCAS00082</t>
  </si>
  <si>
    <t>BSMBU13DBL</t>
  </si>
  <si>
    <t>PRD3060</t>
  </si>
  <si>
    <t>Chuột iBuffalo Docchimo xanh - BSMBU13DBL</t>
  </si>
  <si>
    <t>LBT-HPC21MPRD</t>
  </si>
  <si>
    <t>PK Tai nghe BLT ELECOM LBT-HPC21MPRD</t>
  </si>
  <si>
    <t>BSMBU13DBK</t>
  </si>
  <si>
    <t>PRD3059</t>
  </si>
  <si>
    <t>Chuột iBuffalo Docchimo đen - BSMBU13DBK</t>
  </si>
  <si>
    <t>LBT-HPC21MPBK</t>
  </si>
  <si>
    <t>PK Tai nghe BLT ELECOM LBT-HPC21MPBK</t>
  </si>
  <si>
    <t>BSMBW03SV</t>
  </si>
  <si>
    <t>PRD3069</t>
  </si>
  <si>
    <t>Chuột không dây, bạc - BSMBW03SVW</t>
  </si>
  <si>
    <t>BSMBW12HSV</t>
  </si>
  <si>
    <t>PRD3074</t>
  </si>
  <si>
    <t>Chuột không dây, bạc - BSMBW12HSVW</t>
  </si>
  <si>
    <t>BSMBW03PK</t>
  </si>
  <si>
    <t>M-DT1URBK</t>
  </si>
  <si>
    <t>PRD3066</t>
  </si>
  <si>
    <t>PK Chuột Bi 8nút,1500dpi ELECOM MDT1URBK</t>
  </si>
  <si>
    <t>Chuột không dây, hồng - BSMBW03PKW</t>
  </si>
  <si>
    <t>BSMBW12HPK</t>
  </si>
  <si>
    <t>PRD3072</t>
  </si>
  <si>
    <t>Chuột không dây, hồng - BSMBW12HPKW</t>
  </si>
  <si>
    <t>MDR-XB550APWCE</t>
  </si>
  <si>
    <t>BSMOW10PK</t>
  </si>
  <si>
    <t>PRD3773</t>
  </si>
  <si>
    <t>Chuột không dây, hồng - BSMOW10PK</t>
  </si>
  <si>
    <t>MDR-XB550APRCE</t>
  </si>
  <si>
    <t>BSMBW03NB</t>
  </si>
  <si>
    <t>PRD3065</t>
  </si>
  <si>
    <t>Chuột không dây, nâu - BSMBW03NBW</t>
  </si>
  <si>
    <t>MDR-XB550APLCE</t>
  </si>
  <si>
    <t>BSMBW03WH</t>
  </si>
  <si>
    <t>PRD3070</t>
  </si>
  <si>
    <t>Chuột không dây, trắng - BSMBW03WHW</t>
  </si>
  <si>
    <t>MDR-XB550APGCE</t>
  </si>
  <si>
    <t>SRMB01WH</t>
  </si>
  <si>
    <t>PRD3025</t>
  </si>
  <si>
    <t>Chuột không dây, trắng - SRMB01WHW</t>
  </si>
  <si>
    <t>MDR-XB550APBCE</t>
  </si>
  <si>
    <t>BSMOW10WB</t>
  </si>
  <si>
    <t>PRD3775</t>
  </si>
  <si>
    <t>Chuột không dây, trắng xanh - BSMOW10WB</t>
  </si>
  <si>
    <t>PK Loa di động SONY SRS-XB10/BC E</t>
  </si>
  <si>
    <t>BSMBW12HYE</t>
  </si>
  <si>
    <t>PRD3076</t>
  </si>
  <si>
    <t>Chuột không dây, vàng - BSMBW12HYEW</t>
  </si>
  <si>
    <t>PK Loa di động SONY SRS-XB10/GC E</t>
  </si>
  <si>
    <t>BSMBW12HTQ</t>
  </si>
  <si>
    <t>PRD3075</t>
  </si>
  <si>
    <t>Chuột không dây, xám - BSMBW12HTQW</t>
  </si>
  <si>
    <t>PK Loa di động SONY SRS-XB10/YC E</t>
  </si>
  <si>
    <t>BSMOW10BL</t>
  </si>
  <si>
    <t>PRD3774</t>
  </si>
  <si>
    <t>Chuột không dây, xanh - BSMOW10BL</t>
  </si>
  <si>
    <t>PK Loa di động SONY SRS-XB10/RC E</t>
  </si>
  <si>
    <t>BSMBW03BL</t>
  </si>
  <si>
    <t>PRD3064</t>
  </si>
  <si>
    <t>Chuột không dây, xanh dương - BSMBW03BLW</t>
  </si>
  <si>
    <t>BSMBW12HGR</t>
  </si>
  <si>
    <t>PRD3071</t>
  </si>
  <si>
    <t>PK Loa di động SONY SRS-XB10/LC E</t>
  </si>
  <si>
    <t>Chuột không dây, xanh lá - BSMBW12HGRW</t>
  </si>
  <si>
    <t>PK Loa di động SONY SRS-XB10/WC E</t>
  </si>
  <si>
    <t>SRMB01GR</t>
  </si>
  <si>
    <t>PRD3024</t>
  </si>
  <si>
    <t>Chuột không dây, xanh lá - SRMB01GRW</t>
  </si>
  <si>
    <t>MDR-XB450AP/RQE</t>
  </si>
  <si>
    <t>PRD3063</t>
  </si>
  <si>
    <t>Chuột không dây, đen - BSMBW03BKW</t>
  </si>
  <si>
    <t>BSMBW03RD</t>
  </si>
  <si>
    <t>PRD3067</t>
  </si>
  <si>
    <t>Chuột không dây, đỏ - BSMBW03RDW</t>
  </si>
  <si>
    <t>MDR-XB450AP/LQE</t>
  </si>
  <si>
    <t>BSMBW03SG</t>
  </si>
  <si>
    <t>PRD3068</t>
  </si>
  <si>
    <t>Chuột không dây, đồng - BSMBW03SGW</t>
  </si>
  <si>
    <t>MDR-XB450AP/BQE</t>
  </si>
  <si>
    <t>BSMBW12HPU</t>
  </si>
  <si>
    <t>PRD3073</t>
  </si>
  <si>
    <t>Chuột không dây, đồng - BSMBW12HPUW</t>
  </si>
  <si>
    <t>DGB-S023NV</t>
  </si>
  <si>
    <t>Túi xách ELECOM DGB-S023NV</t>
  </si>
  <si>
    <t>SRMB02BLW</t>
  </si>
  <si>
    <t>PRD1965</t>
  </si>
  <si>
    <t>Chuột mini không dây, xanh dương - SRMB02BLW</t>
  </si>
  <si>
    <t>DGB-S023GY</t>
  </si>
  <si>
    <t>Túi xách ELECOM DGB-S023GY</t>
  </si>
  <si>
    <t>SRMB02BKW</t>
  </si>
  <si>
    <t>PRD1964</t>
  </si>
  <si>
    <t>Chuột mini không dây, đen - SRMB02BKW</t>
  </si>
  <si>
    <t>DGB-S023BK</t>
  </si>
  <si>
    <t>Túi xách ELECOM DGB-S023BK</t>
  </si>
  <si>
    <t>BSMBU06DG</t>
  </si>
  <si>
    <t>PRD3061</t>
  </si>
  <si>
    <t xml:space="preserve">Chuột USB Been, xám - BSMBU06DGW </t>
  </si>
  <si>
    <t>WI-C300/BZ E</t>
  </si>
  <si>
    <t>BSMBU06GR</t>
  </si>
  <si>
    <t>PK Tai nghe Sony WI-C300/BZ  E</t>
  </si>
  <si>
    <t>PRD3062</t>
  </si>
  <si>
    <t xml:space="preserve">Chuột USB Been, xanh lá - BSMBU06GRW </t>
  </si>
  <si>
    <t>BSMPC09BK</t>
  </si>
  <si>
    <t>PRD3840</t>
  </si>
  <si>
    <t xml:space="preserve">Chuyển đổi USB microB sang HDMI  - BSMPC09 </t>
  </si>
  <si>
    <t>WI-C300/RZ E</t>
  </si>
  <si>
    <t>PK Tai nghe Sony WI-C300/RZ  E</t>
  </si>
  <si>
    <t>BSCLCR01BK</t>
  </si>
  <si>
    <t>PRD11860</t>
  </si>
  <si>
    <t>Cleaning Goods - BSCLCR01BK</t>
  </si>
  <si>
    <t>Vệ sinh - BSCLCR01BK</t>
  </si>
  <si>
    <t>WI-C300/WZ E</t>
  </si>
  <si>
    <t>Cleaning</t>
  </si>
  <si>
    <t>PK Tai nghe Sony WI-C300/WZ  E</t>
  </si>
  <si>
    <t>BSCLCR01CM</t>
  </si>
  <si>
    <t>PRD11861</t>
  </si>
  <si>
    <t>Cleaning Goods - BSCLCR01CM</t>
  </si>
  <si>
    <t>Vệ sinh - BSCLCR01CM</t>
  </si>
  <si>
    <t>BM-BP02BK</t>
  </si>
  <si>
    <t>PK Ba lô ELECOM BM-BP02BK (Laptop 13.3')</t>
  </si>
  <si>
    <t>BSCLCR01GY</t>
  </si>
  <si>
    <t>PRD11862</t>
  </si>
  <si>
    <t>Cleaning Goods - BSCLCR01GY</t>
  </si>
  <si>
    <t>Vệ sinh - BSCLCR01GY</t>
  </si>
  <si>
    <t>WI-C300/LZ E</t>
  </si>
  <si>
    <t>PK Tai nghe sony WI-C300/LZ E</t>
  </si>
  <si>
    <t>BSCLOT01B80</t>
  </si>
  <si>
    <t>PRD11863</t>
  </si>
  <si>
    <t>Cleaning Goods - BSCLOT01B80</t>
  </si>
  <si>
    <t>Vệ sinh - BSCLOT01B80</t>
  </si>
  <si>
    <t>BSCLOT01C15</t>
  </si>
  <si>
    <t>PCAS05002</t>
  </si>
  <si>
    <t>PRD11864</t>
  </si>
  <si>
    <t>PK Đĩa Game PS4 DESTINY 2 PCAS05002</t>
  </si>
  <si>
    <t>Cleaning Goods - BSCLOT01C15</t>
  </si>
  <si>
    <t>Vệ sinh - BSCLOT01C15</t>
  </si>
  <si>
    <t>BSDCDS50</t>
  </si>
  <si>
    <t>PRD13386</t>
  </si>
  <si>
    <t>EHP-UC100MBK</t>
  </si>
  <si>
    <t>Display cable - BSDCDS50</t>
  </si>
  <si>
    <t>PK Tai nghe TypeC ELECOM EHP-UC100MBK</t>
  </si>
  <si>
    <t>BSEP04FP</t>
  </si>
  <si>
    <t>PRD11916</t>
  </si>
  <si>
    <t>Earphones - BSEP04FP</t>
  </si>
  <si>
    <t>LBT-HPC40MPRD</t>
  </si>
  <si>
    <t>Tai nghe - BSEP04FP</t>
  </si>
  <si>
    <t>PK Tai nghe BLT ELECOM LBT-HPC40MPRD</t>
  </si>
  <si>
    <t>BSEP04LR</t>
  </si>
  <si>
    <t>PRD11917</t>
  </si>
  <si>
    <t>Earphones - BSEP04LR</t>
  </si>
  <si>
    <t>Tai nghe - BSEP04LR</t>
  </si>
  <si>
    <t>LBT-HPC40MPGN</t>
  </si>
  <si>
    <t>PK Tai nghe BLT  ELECOM LBT-HPC40MPGN</t>
  </si>
  <si>
    <t>BSEP04RP</t>
  </si>
  <si>
    <t>PRD11918</t>
  </si>
  <si>
    <t>Earphones - BSEP04RP</t>
  </si>
  <si>
    <t>Tai nghe - BSEP04RP</t>
  </si>
  <si>
    <t>PCAS02045</t>
  </si>
  <si>
    <t>Đĩa game NieR Automata</t>
  </si>
  <si>
    <t>BSEP05BZ</t>
  </si>
  <si>
    <t>PRD11919</t>
  </si>
  <si>
    <t>LBT-HPC40MPBK</t>
  </si>
  <si>
    <t>Earphones - BSEP05BZ</t>
  </si>
  <si>
    <t>PK Tai nghe BLT ELECOM LBT-HPC40MPBK</t>
  </si>
  <si>
    <t>Tai nghe - BSEP05BZ</t>
  </si>
  <si>
    <t>BSEP05PG</t>
  </si>
  <si>
    <t>PRD11920</t>
  </si>
  <si>
    <t>Earphones - BSEP05PG</t>
  </si>
  <si>
    <t>Tai nghe - BSEP05PG</t>
  </si>
  <si>
    <t>WH-CH400/BZ E</t>
  </si>
  <si>
    <t>PK Tai nghe Sony WH-CH400/BZ E</t>
  </si>
  <si>
    <t>BSEP06LP</t>
  </si>
  <si>
    <t>PRD11921</t>
  </si>
  <si>
    <t>Earphones - BSEP06LP</t>
  </si>
  <si>
    <t>Tai nghe - BSEP06LP</t>
  </si>
  <si>
    <t>WH-CH400/LZ E</t>
  </si>
  <si>
    <t>PK Tai nghe Sony WH-CH400/LZ E</t>
  </si>
  <si>
    <t>BSEP08BK</t>
  </si>
  <si>
    <t>PRD11922</t>
  </si>
  <si>
    <t>Earphones - BSEP08BK</t>
  </si>
  <si>
    <t>Tai nghe - BSEP08BK</t>
  </si>
  <si>
    <t>WH-CH400/RZ E</t>
  </si>
  <si>
    <t>PK Tai nghe Sony WH-CH400/RZ E</t>
  </si>
  <si>
    <t>BSEP08SP</t>
  </si>
  <si>
    <t>PRD11923</t>
  </si>
  <si>
    <t>DGB-S029BK</t>
  </si>
  <si>
    <t>Earphones - BSEP08SP</t>
  </si>
  <si>
    <t>PK Balô máy ảnh cỡ vừa ELECOM DGB-S029BK</t>
  </si>
  <si>
    <t>Tai nghe - BSEP08SP</t>
  </si>
  <si>
    <t>BSEP08TB</t>
  </si>
  <si>
    <t>PRD11924</t>
  </si>
  <si>
    <t>Earphones - BSEP08TB</t>
  </si>
  <si>
    <t>Tai nghe - BSEP08TB</t>
  </si>
  <si>
    <t>DGB-S029GY</t>
  </si>
  <si>
    <t>PK Balô máy ảnh cỡ vừa ELECOM DGB-S029GY</t>
  </si>
  <si>
    <t>BSEP08WH</t>
  </si>
  <si>
    <t>PRD11925</t>
  </si>
  <si>
    <t>Earphones - BSEP08WH</t>
  </si>
  <si>
    <t>Tai nghe - BSEP08WH</t>
  </si>
  <si>
    <t>PCAS05009</t>
  </si>
  <si>
    <t>PK Đãi Game Gran Turismo Sport-PCAS05009</t>
  </si>
  <si>
    <t>BSEP16BK</t>
  </si>
  <si>
    <t>PRD3766</t>
  </si>
  <si>
    <t>Earphones - BSEP16BK</t>
  </si>
  <si>
    <t>Tai nghe - BSEP16BK</t>
  </si>
  <si>
    <t>PK Tay Cầm DualShock 4 CUH-ZCT2G</t>
  </si>
  <si>
    <t>BSEP16DP</t>
  </si>
  <si>
    <t>PRD11926</t>
  </si>
  <si>
    <t>Earphones - BSEP16DP</t>
  </si>
  <si>
    <t>Tai nghe - BSEP16DP</t>
  </si>
  <si>
    <t>M-DT1DRBK</t>
  </si>
  <si>
    <t>PK Chuột Bi KD 8nút  ELECOM MDT1DRBK</t>
  </si>
  <si>
    <t>BSEP16GR</t>
  </si>
  <si>
    <t>PRD11927</t>
  </si>
  <si>
    <t>Earphones - BSEP16GR</t>
  </si>
  <si>
    <t>Tai nghe - BSEP16GR</t>
  </si>
  <si>
    <t>BSEP16LB</t>
  </si>
  <si>
    <t>PRD3767</t>
  </si>
  <si>
    <t>Earphones - BSEP16LB</t>
  </si>
  <si>
    <t>Tai nghe - BSEP16LB</t>
  </si>
  <si>
    <t>ELP-RL07PBK</t>
  </si>
  <si>
    <t>PK Bút chiếu đèn đỏ ELECOM ELP-RL07PBK</t>
  </si>
  <si>
    <t>BSEP16OR</t>
  </si>
  <si>
    <t>PRD11928</t>
  </si>
  <si>
    <t>Earphones - BSEP16OR</t>
  </si>
  <si>
    <t>Tai nghe - BSEP16OR</t>
  </si>
  <si>
    <t>WI-C400/BZ E</t>
  </si>
  <si>
    <t>PK Tai nghe Sony WI-C400/BZ  E</t>
  </si>
  <si>
    <t>BSEP16PU</t>
  </si>
  <si>
    <t>PRD11929</t>
  </si>
  <si>
    <t>Earphones - BSEP16PU</t>
  </si>
  <si>
    <t>Tai nghe - BSEP16PU</t>
  </si>
  <si>
    <t>WI-C400/WZ E</t>
  </si>
  <si>
    <t>PK Tai nghe Sony WI-C400/WZ  E</t>
  </si>
  <si>
    <t>BSEP16SP</t>
  </si>
  <si>
    <t>PRD11930</t>
  </si>
  <si>
    <t>Earphones - BSEP16SP</t>
  </si>
  <si>
    <t>Tai nghe - BSEP16SP</t>
  </si>
  <si>
    <t>WI-C400/RZ E</t>
  </si>
  <si>
    <t>PK Tai nghe Sony WI-C400/RZ  E</t>
  </si>
  <si>
    <t>BSEP16YE</t>
  </si>
  <si>
    <t>PRD11932</t>
  </si>
  <si>
    <t>Earphones - BSEP16YE</t>
  </si>
  <si>
    <t>Tai nghe - BSEP16YE</t>
  </si>
  <si>
    <t>WI-C400/LZ E</t>
  </si>
  <si>
    <t>PK Tai nghe Sony WI-C400/LZ  E</t>
  </si>
  <si>
    <t>BGCFC801RDA</t>
  </si>
  <si>
    <t>PRD11802</t>
  </si>
  <si>
    <t>Game Pads - BGCFC801RDA</t>
  </si>
  <si>
    <t>Tay cầm - BGCFC801RDA</t>
  </si>
  <si>
    <t>Loa mini SONY SRS-X11/RC E</t>
  </si>
  <si>
    <t>BSGC101</t>
  </si>
  <si>
    <t>PRD11937</t>
  </si>
  <si>
    <t>Game Pads - BSGC101</t>
  </si>
  <si>
    <t>Tay cầm - BSGC101</t>
  </si>
  <si>
    <t>Loa mini SONY SRS-X11/PC E</t>
  </si>
  <si>
    <t>BSGP1001BK</t>
  </si>
  <si>
    <t>PRD11938</t>
  </si>
  <si>
    <t>Game Pads - BSGP1001BK</t>
  </si>
  <si>
    <t>Tay cầm - BSGP1001BK</t>
  </si>
  <si>
    <t>BSGP1601BK</t>
  </si>
  <si>
    <t>Loa mini SONY SRS-X11/LC E</t>
  </si>
  <si>
    <t>PRD11939</t>
  </si>
  <si>
    <t>Game Pads - BSGP1601BK</t>
  </si>
  <si>
    <t>Tay cầm - BSGP1601BK</t>
  </si>
  <si>
    <t>Loa mini SONY SRS-X11/BC E</t>
  </si>
  <si>
    <t>BSGP801GY</t>
  </si>
  <si>
    <t>PRD11940</t>
  </si>
  <si>
    <t>Game Pads - BSGP801GY</t>
  </si>
  <si>
    <t>Tay cầm - BSGP801GY</t>
  </si>
  <si>
    <t>Loa mini SONY SRS-X11/WCE</t>
  </si>
  <si>
    <t>DGB-S035BK</t>
  </si>
  <si>
    <t>PK Túi balô thời trang ELECOM DGB-S035BK</t>
  </si>
  <si>
    <t>LBT-HS60MPBK</t>
  </si>
  <si>
    <t>PK Tai nghe BLT ĐT ELECOM LBT-HS60MPBK</t>
  </si>
  <si>
    <t>BSHD07D50</t>
  </si>
  <si>
    <t>PRD13381</t>
  </si>
  <si>
    <t>HDMI cable - BSHD07D50</t>
  </si>
  <si>
    <t>BSHD07D10</t>
  </si>
  <si>
    <t>PRD11949</t>
  </si>
  <si>
    <t>HDMI Cables - BSHD07D10</t>
  </si>
  <si>
    <t>HDMI - BSHD07D10</t>
  </si>
  <si>
    <t>KMC-SP01UBK</t>
  </si>
  <si>
    <t>PK Bộ hát karaoke ELECOM KMC-SP01UBK</t>
  </si>
  <si>
    <t>BSHD07D30</t>
  </si>
  <si>
    <t>PRD11950</t>
  </si>
  <si>
    <t>HDMI Cables - BSHD07D30</t>
  </si>
  <si>
    <t>HDMI - BSHD07D30</t>
  </si>
  <si>
    <t>CP-V20/BC LA</t>
  </si>
  <si>
    <t>PK Pin di động Sony 20000mAh CP-V20/BCLA</t>
  </si>
  <si>
    <t>WI-SP500/BQ E</t>
  </si>
  <si>
    <t>PK Tai nghe Sony WI-SP500/BQ E</t>
  </si>
  <si>
    <t>BSHD08DA</t>
  </si>
  <si>
    <t>PRD11951</t>
  </si>
  <si>
    <t>HDMI Cables - BSHD08DA</t>
  </si>
  <si>
    <t>HDMI - BSHD08DA</t>
  </si>
  <si>
    <t>WI-SP500/WQ E</t>
  </si>
  <si>
    <t>BSHD09DA</t>
  </si>
  <si>
    <t>PK Tai nghe Sony WI-SP500/WQ E</t>
  </si>
  <si>
    <t>PRD11952</t>
  </si>
  <si>
    <t>HDMI Cables - BSHD09DA</t>
  </si>
  <si>
    <t>HDMI - BSHD09DA</t>
  </si>
  <si>
    <t>BSHD13LH</t>
  </si>
  <si>
    <t>PRD11953</t>
  </si>
  <si>
    <t>HDMI Cables - BSHD13LH</t>
  </si>
  <si>
    <t>HDMI - BSHD13LH</t>
  </si>
  <si>
    <t>BSHD13MN</t>
  </si>
  <si>
    <t>PRD11954</t>
  </si>
  <si>
    <t>WI-SP500/YQ E</t>
  </si>
  <si>
    <t>HDMI Cables - BSHD13MN</t>
  </si>
  <si>
    <t>PK Tai nghe Sony WI-SP500/YQ E</t>
  </si>
  <si>
    <t>HDMI - BSHD13MN</t>
  </si>
  <si>
    <t>BSHD13RL</t>
  </si>
  <si>
    <t>PRD11955</t>
  </si>
  <si>
    <t>HDMI Cables - BSHD13RL</t>
  </si>
  <si>
    <t>HDMI - BSHD13RL</t>
  </si>
  <si>
    <t>WI-SP500/PQ E</t>
  </si>
  <si>
    <t>PK Tai nghe Sony WI-SP500/PQ E</t>
  </si>
  <si>
    <t>BSHD2110WH</t>
  </si>
  <si>
    <t>PRD3051</t>
  </si>
  <si>
    <t>HDMI Cables - BSHD2110WH</t>
  </si>
  <si>
    <t>Cáp - BSHD2110WH</t>
  </si>
  <si>
    <t>ELP-RL08PMBK</t>
  </si>
  <si>
    <t>PK Bút chiếu đèn đỏ ELECOM ELP-RL08PMBK</t>
  </si>
  <si>
    <t>BSHD2115WH</t>
  </si>
  <si>
    <t>PRD3052</t>
  </si>
  <si>
    <t>HDMI Cables - BSHD2115WH</t>
  </si>
  <si>
    <t>Cáp - BSHD2115WH</t>
  </si>
  <si>
    <t>IER-H500A/BME</t>
  </si>
  <si>
    <t>BSHD2120BK</t>
  </si>
  <si>
    <t>PK Tai nghe Sony IER-H500A/BME</t>
  </si>
  <si>
    <t>PRD12295</t>
  </si>
  <si>
    <t>HDMI Cables - BSHD2120BK</t>
  </si>
  <si>
    <t>Cáp - BSHD2120BK</t>
  </si>
  <si>
    <t>IER-H500A/NME</t>
  </si>
  <si>
    <t>PK Tai nghe Sony IER-H500A/NME</t>
  </si>
  <si>
    <t>BSHD2120WH</t>
  </si>
  <si>
    <t>PRD3424</t>
  </si>
  <si>
    <t>HDMI Cables - BSHD2120WH</t>
  </si>
  <si>
    <t>Cáp - BSHD2120WH</t>
  </si>
  <si>
    <t>IER-H500A/RME</t>
  </si>
  <si>
    <t>PK Tai nghe Sony IER-H500A/RME</t>
  </si>
  <si>
    <t>BSHD2130BK</t>
  </si>
  <si>
    <t>PRD3033</t>
  </si>
  <si>
    <t>HDMI Cables - BSHD2130BK</t>
  </si>
  <si>
    <t>Cáp - BSHD2130BK</t>
  </si>
  <si>
    <t>IER-H500A/LME</t>
  </si>
  <si>
    <t>PK Tai nghe Sony IER-H500A/LME</t>
  </si>
  <si>
    <t>BSHD2130WH</t>
  </si>
  <si>
    <t>PRD3053</t>
  </si>
  <si>
    <t>HDMI Cables - BSHD2130WH</t>
  </si>
  <si>
    <t>Cáp - BSHD2130WH</t>
  </si>
  <si>
    <t>IER-H500A/GME</t>
  </si>
  <si>
    <t>PK Tai nghe Sony IER-H500A/GME</t>
  </si>
  <si>
    <t>BSHD2210BK</t>
  </si>
  <si>
    <t>PRD3054</t>
  </si>
  <si>
    <t>HDMI Cables - BSHD2210BK</t>
  </si>
  <si>
    <t>Cáp - BSHD2210BK</t>
  </si>
  <si>
    <t>BSHD2210WH</t>
  </si>
  <si>
    <t>PRD3055</t>
  </si>
  <si>
    <t>HDMI Cables - BSHD2210WH</t>
  </si>
  <si>
    <t>Cáp - BSHD2210WH</t>
  </si>
  <si>
    <t>PK Loa di động SONY SRS-XB20/GC E</t>
  </si>
  <si>
    <t>BSHD2215BK</t>
  </si>
  <si>
    <t>PRD3030</t>
  </si>
  <si>
    <t>HDMI Cables - BSHD2215BK</t>
  </si>
  <si>
    <t>Cáp - BSHD2215BK</t>
  </si>
  <si>
    <t>PK Loa di động SONY SRS-XB20/LC E</t>
  </si>
  <si>
    <t>BSHD2215WH</t>
  </si>
  <si>
    <t>PRD3056</t>
  </si>
  <si>
    <t>HDMI Cables - BSHD2215WH</t>
  </si>
  <si>
    <t>Cáp - BSHD2215WH</t>
  </si>
  <si>
    <t>PK Loa di động SONY SRS-XB20/RC E</t>
  </si>
  <si>
    <t>BSHD2220BK</t>
  </si>
  <si>
    <t>PRD3528</t>
  </si>
  <si>
    <t>HDMI Cables - BSHD2220BK</t>
  </si>
  <si>
    <t>Cáp - BSHD2220BK</t>
  </si>
  <si>
    <t>BSHD2220WH</t>
  </si>
  <si>
    <t>PRD3057</t>
  </si>
  <si>
    <t>HDMI Cables - BSHD2220WH</t>
  </si>
  <si>
    <t>Cáp - BSHD2220WH</t>
  </si>
  <si>
    <t>PK Loa di động SONY SRS-XB20/WC E</t>
  </si>
  <si>
    <t>BSHD2230BK</t>
  </si>
  <si>
    <t>PRD3034</t>
  </si>
  <si>
    <t>HDMI Cables - BSHD2230BK</t>
  </si>
  <si>
    <t>Cáp - BSHD2230BK</t>
  </si>
  <si>
    <t>BSHD2310BK</t>
  </si>
  <si>
    <t>PRD11956</t>
  </si>
  <si>
    <t>HDMI Cables - BSHD2310BK</t>
  </si>
  <si>
    <t>HDMI - BSHD2310BK</t>
  </si>
  <si>
    <t>BSHD2315BK</t>
  </si>
  <si>
    <t>PRD11957</t>
  </si>
  <si>
    <t>HDMI Cables - BSHD2315BK</t>
  </si>
  <si>
    <t>HDMI - BSHD2315BK</t>
  </si>
  <si>
    <t>BSHD2320BK</t>
  </si>
  <si>
    <t>PRD11958</t>
  </si>
  <si>
    <t>HDMI Cables - BSHD2320BK</t>
  </si>
  <si>
    <t>HDMI - BSHD2320BK</t>
  </si>
  <si>
    <t>BSHD2330BK</t>
  </si>
  <si>
    <t>PRD11959</t>
  </si>
  <si>
    <t>HDMI Cables - BSHD2330BK</t>
  </si>
  <si>
    <t>HDMI - BSHD2330BK</t>
  </si>
  <si>
    <t>BSHD2350BK</t>
  </si>
  <si>
    <t>PRD11960</t>
  </si>
  <si>
    <t>HDMI Cables - BSHD2350BK</t>
  </si>
  <si>
    <t>HDMI - BSHD2350BK</t>
  </si>
  <si>
    <t>WH-CH500/BC E</t>
  </si>
  <si>
    <t>PK Tai nghe Sony WH-CH500/BC E</t>
  </si>
  <si>
    <t>BSHD2350WH</t>
  </si>
  <si>
    <t>PRD11961</t>
  </si>
  <si>
    <t>HDMI Cables - BSHD2350WH</t>
  </si>
  <si>
    <t>HDMI - BSHD2350WH</t>
  </si>
  <si>
    <t>WH-CH500/LC E</t>
  </si>
  <si>
    <t>PK Tai nghe Sony WH-CH500/LC E</t>
  </si>
  <si>
    <t>BSHD2410BK</t>
  </si>
  <si>
    <t>PRD11962</t>
  </si>
  <si>
    <t>HDMI Cables - BSHD2410BK</t>
  </si>
  <si>
    <t>HDMI - BSHD2410BK</t>
  </si>
  <si>
    <t>WH-CH500/HC E</t>
  </si>
  <si>
    <t>PK Tai nghe Sony WH-CH500/HC E</t>
  </si>
  <si>
    <t>BSHD2415BK</t>
  </si>
  <si>
    <t>PRD11963</t>
  </si>
  <si>
    <t>HDMI Cables - BSHD2415BK</t>
  </si>
  <si>
    <t>HDMI - BSHD2415BK</t>
  </si>
  <si>
    <t>BSHD2420BK</t>
  </si>
  <si>
    <t>PRD11964</t>
  </si>
  <si>
    <t>BM-BP03BK</t>
  </si>
  <si>
    <t>HDMI Cables - BSHD2420BK</t>
  </si>
  <si>
    <t>PK Ba lô ELECOM BM-BP03BK (Laptop 16.4")</t>
  </si>
  <si>
    <t>HDMI - BSHD2420BK</t>
  </si>
  <si>
    <t>BSHD2710BK</t>
  </si>
  <si>
    <t>PRD11965</t>
  </si>
  <si>
    <t>DGB-S028BK</t>
  </si>
  <si>
    <t>HDMI Cables - BSHD2710BK</t>
  </si>
  <si>
    <t>PK Balô máy ảnh cỡ lớn ELECOM DGB-S028BK</t>
  </si>
  <si>
    <t>HDMI - BSHD2710BK</t>
  </si>
  <si>
    <t>BSHD2715BK</t>
  </si>
  <si>
    <t>DGB-S028GY</t>
  </si>
  <si>
    <t>PRD3031</t>
  </si>
  <si>
    <t>PK Balô máy ảnh cỡ lớn ELECOM DGB-S028GY</t>
  </si>
  <si>
    <t>HDMI Cables - BSHD2715BK</t>
  </si>
  <si>
    <t>Cáp - BSHD2715BK</t>
  </si>
  <si>
    <t>BSHD2720BK</t>
  </si>
  <si>
    <t>PRD11966</t>
  </si>
  <si>
    <t>HDMI Cables - BSHD2720BK</t>
  </si>
  <si>
    <t>DGB-S028NV</t>
  </si>
  <si>
    <t>HDMI - BSHD2720BK</t>
  </si>
  <si>
    <t>PK Balô máy ảnh cỡ lớn ELECOM DGB-S028NV</t>
  </si>
  <si>
    <t>BSAK202</t>
  </si>
  <si>
    <t>PRD11811</t>
  </si>
  <si>
    <t>HDMI Switch - BSAK202</t>
  </si>
  <si>
    <t>HDMI - BSAK202</t>
  </si>
  <si>
    <t>M-HT1URBK</t>
  </si>
  <si>
    <t>PK Chuột trackball ELECOM M-HT1URBK</t>
  </si>
  <si>
    <t>BSAK301</t>
  </si>
  <si>
    <t>PRD3831</t>
  </si>
  <si>
    <t>HDMI Switch - BSAK301</t>
  </si>
  <si>
    <t>Đầu chia HDMI iBuffalo BSAK301</t>
  </si>
  <si>
    <t>M-HT1DRBK</t>
  </si>
  <si>
    <t>PK Chuột Bi không dây ELECOM M-HT1DRBK</t>
  </si>
  <si>
    <t>BSAK302</t>
  </si>
  <si>
    <t>PRD11812</t>
  </si>
  <si>
    <t>HDMI Switch - BSAK302</t>
  </si>
  <si>
    <t>Đầu chia HDMI iBuffalo BSAK302</t>
  </si>
  <si>
    <t>SRS-XB21/BC E</t>
  </si>
  <si>
    <t>Loa di động SONY SRS-XB21/BC E</t>
  </si>
  <si>
    <t>BSEP17BK</t>
  </si>
  <si>
    <t>PRD11933</t>
  </si>
  <si>
    <t>Headsets for Smartphone - BSEP17BK</t>
  </si>
  <si>
    <t>Tai nghe - BSEP17BK</t>
  </si>
  <si>
    <t>SRS-XB21/LC E</t>
  </si>
  <si>
    <t>Loa di động SONY SRS-XB21/LC E</t>
  </si>
  <si>
    <t>BSEP17PK</t>
  </si>
  <si>
    <t>PRD11934</t>
  </si>
  <si>
    <t>Headsets for Smartphone - BSEP17PK</t>
  </si>
  <si>
    <t>Tai nghe - BSEP17PK</t>
  </si>
  <si>
    <t>SRS-XB21/RC E</t>
  </si>
  <si>
    <t>Loa di động SONY SRS-XB21/RC E</t>
  </si>
  <si>
    <t>BSEP17RD</t>
  </si>
  <si>
    <t>PRD11935</t>
  </si>
  <si>
    <t>Headsets for Smartphone - BSEP17RD</t>
  </si>
  <si>
    <t>Tai nghe - BSEP17RD</t>
  </si>
  <si>
    <t>BSEP17WH</t>
  </si>
  <si>
    <t>SRS-XB21/WC E</t>
  </si>
  <si>
    <t>PRD11936</t>
  </si>
  <si>
    <t>Loa di động SONY SRS-XB21/WC E</t>
  </si>
  <si>
    <t>Headsets for Smartphone - BSEP17WH</t>
  </si>
  <si>
    <t>Tai nghe - BSEP17WH</t>
  </si>
  <si>
    <t>BSHSMP01Y12BL</t>
  </si>
  <si>
    <t>PRD11996</t>
  </si>
  <si>
    <t>Headsets for Smartphone - BSHSMP01Y12BL</t>
  </si>
  <si>
    <t>Tai nghe - BSHSMP01Y12BL</t>
  </si>
  <si>
    <t>SRS-XB21/YC E</t>
  </si>
  <si>
    <t>Loa di động SONY SRS-XB21/YC E</t>
  </si>
  <si>
    <t>BSHSMP01Y12GR</t>
  </si>
  <si>
    <t>PRD11997</t>
  </si>
  <si>
    <t>Headsets for Smartphone - BSHSMP01Y12GR</t>
  </si>
  <si>
    <t>Tai nghe - BSHSMP01Y12GR</t>
  </si>
  <si>
    <t>BSW20KM14BK</t>
  </si>
  <si>
    <t>Webcam iBuffalo BSW20KM14BK</t>
  </si>
  <si>
    <t>BSHSMP01Y12PK</t>
  </si>
  <si>
    <t>PRD11998</t>
  </si>
  <si>
    <t>Headsets for Smartphone - BSHSMP01Y12PK</t>
  </si>
  <si>
    <t>Tai nghe - BSHSMP01Y12PK</t>
  </si>
  <si>
    <t>HD-SL1/SC2 E</t>
  </si>
  <si>
    <t>PK Ổ cứng 1TB SONY HD-SL1/SC2 E</t>
  </si>
  <si>
    <t>HD-SL1/BC2 E</t>
  </si>
  <si>
    <t>PK Ổ cứng 1TB SONY HD-SL1/BC2 E</t>
  </si>
  <si>
    <t xml:space="preserve">  Pin di động Sony CP-S20/BC   ULA</t>
  </si>
  <si>
    <t>BSHSMP01Y12WH</t>
  </si>
  <si>
    <t>PRD11999</t>
  </si>
  <si>
    <t>Headsets for Smartphone - BSHSMP01Y12WH</t>
  </si>
  <si>
    <t>Tai nghe - BSHSMP01Y12WH</t>
  </si>
  <si>
    <t>PK Máy ghi âm KTS SONY ICD-UX560FBCE</t>
  </si>
  <si>
    <t>BSHSMP02U12BK</t>
  </si>
  <si>
    <t>PRD3847</t>
  </si>
  <si>
    <t>Headsets for Smartphone - BSHSMP02U12BK</t>
  </si>
  <si>
    <t>Tai nghe - BSHSMP02U12BK</t>
  </si>
  <si>
    <t>ELP-GL10PBK</t>
  </si>
  <si>
    <t>PK Bút chiếu đèn xanh ELECOM ELP-GL10PBK</t>
  </si>
  <si>
    <t>BSHSMP02U12WH</t>
  </si>
  <si>
    <t>PRD12000</t>
  </si>
  <si>
    <t>Headsets for Smartphone - BSHSMP02U12WH</t>
  </si>
  <si>
    <t>Tai nghe - BSHSMP02U12WH</t>
  </si>
  <si>
    <t>BSHSMP02Y07BK</t>
  </si>
  <si>
    <t>PRD3841</t>
  </si>
  <si>
    <t>Headsets for Smartphone - BSHSMP02Y07BK</t>
  </si>
  <si>
    <t>PK Loa di động SONY SRS-XB30/BC E</t>
  </si>
  <si>
    <t>Tai nghe - BSHSMP02Y07BK</t>
  </si>
  <si>
    <t>BSHSMP02Y07BL</t>
  </si>
  <si>
    <t>PRD3842</t>
  </si>
  <si>
    <t>Headsets for Smartphone - BSHSMP02Y07BL</t>
  </si>
  <si>
    <t>PK Loa di động SONY SRS-XB30/RC E</t>
  </si>
  <si>
    <t>Tai nghe - BSHSMP02Y07BL</t>
  </si>
  <si>
    <t>BSHSMP02Y07LM</t>
  </si>
  <si>
    <t>PRD12001</t>
  </si>
  <si>
    <t>Headsets for Smartphone - BSHSMP02Y07LM</t>
  </si>
  <si>
    <t>Tai nghe - BSHSMP02Y07LM</t>
  </si>
  <si>
    <t>PK Loa di động SONY SRS-XB30/WC E</t>
  </si>
  <si>
    <t>BSHSMP02Y07PK</t>
  </si>
  <si>
    <t>PRD12002</t>
  </si>
  <si>
    <t>Headsets for Smartphone - BSHSMP02Y07PK</t>
  </si>
  <si>
    <t>Tai nghe - BSHSMP02Y07PK</t>
  </si>
  <si>
    <t>PK Loa di động SONY SRS-XB30/GC E</t>
  </si>
  <si>
    <t>BSHSMP02Y07WH</t>
  </si>
  <si>
    <t>PRD12003</t>
  </si>
  <si>
    <t>Headsets for Smartphone - BSHSMP02Y07WH</t>
  </si>
  <si>
    <t>Tai nghe - BSHSMP02Y07WH</t>
  </si>
  <si>
    <t>PK Loa di động SONY SRS-XB30/LC E</t>
  </si>
  <si>
    <t>BSHSMP02Y12BK</t>
  </si>
  <si>
    <t>PRD3844</t>
  </si>
  <si>
    <t>Headsets for Smartphone - BSHSMP02Y12BK</t>
  </si>
  <si>
    <t>Tai nghe - BSHSMP02Y12BK</t>
  </si>
  <si>
    <t>BSHSMP02Y12LM</t>
  </si>
  <si>
    <t>PRD12004</t>
  </si>
  <si>
    <t>Headsets for Smartphone - BSHSMP02Y12LM</t>
  </si>
  <si>
    <t>Tai nghe - BSHSMP02Y12LM</t>
  </si>
  <si>
    <t>BSHSMP02Y12PK</t>
  </si>
  <si>
    <t>PRD12005</t>
  </si>
  <si>
    <t>Headsets for Smartphone - BSHSMP02Y12PK</t>
  </si>
  <si>
    <t>Tai nghe - BSHSMP02Y12PK</t>
  </si>
  <si>
    <t>BSHSMP02Y12RD</t>
  </si>
  <si>
    <t>PRD3843</t>
  </si>
  <si>
    <t>Headsets for Smartphone - BSHSMP02Y12RD</t>
  </si>
  <si>
    <t>Tai nghe - BSHSMP02Y12RD</t>
  </si>
  <si>
    <t>BSKBB17BK</t>
  </si>
  <si>
    <t>PRD3004</t>
  </si>
  <si>
    <t>Keyboard - BSKBB17BK</t>
  </si>
  <si>
    <t>Bàn phím - BSKBB17BK</t>
  </si>
  <si>
    <t>BSTK04BK</t>
  </si>
  <si>
    <t>PRD13382</t>
  </si>
  <si>
    <t>Keyboard - BSTK04BK</t>
  </si>
  <si>
    <t>BSTKH07BK</t>
  </si>
  <si>
    <t>PRD13385</t>
  </si>
  <si>
    <t>Keyboard - BSTKH07BK</t>
  </si>
  <si>
    <t>BSKBB24BK</t>
  </si>
  <si>
    <t>PRD12037</t>
  </si>
  <si>
    <t>Keyboards - BSKBB24BK</t>
  </si>
  <si>
    <t>Bàn phím - BSKBB24BK</t>
  </si>
  <si>
    <t>PK Máy ghi âm KTS SONY ICD-TX650/BCE</t>
  </si>
  <si>
    <t>BSKBU02ENBK</t>
  </si>
  <si>
    <t>PRD12038</t>
  </si>
  <si>
    <t>Keyboards - BSKBU02ENBK</t>
  </si>
  <si>
    <t>Bàn phím - BSKBU02ENBK</t>
  </si>
  <si>
    <t>BSKBU12BK</t>
  </si>
  <si>
    <t>PRD12039</t>
  </si>
  <si>
    <t>Keyboards - BSKBU12BK</t>
  </si>
  <si>
    <t>Bàn phím - BSKBU12BK</t>
  </si>
  <si>
    <t>SRS-XB31/BC E</t>
  </si>
  <si>
    <t>Loa di động SONY SRS-XB31/BC SP6</t>
  </si>
  <si>
    <t>BSKMD201BK</t>
  </si>
  <si>
    <t>PRD12040</t>
  </si>
  <si>
    <t>KVM - BSKMD201BK</t>
  </si>
  <si>
    <t>KVM</t>
  </si>
  <si>
    <t>SRS-XB31/LC E</t>
  </si>
  <si>
    <t>Loa di động SONY SRS-XB31/LC SP6</t>
  </si>
  <si>
    <t>BSKMR201</t>
  </si>
  <si>
    <t>PRD12041</t>
  </si>
  <si>
    <t>KVM - BSKMR201</t>
  </si>
  <si>
    <t>SRS-XB31/RC E</t>
  </si>
  <si>
    <t>Loa di động SONY SRS-XB31/RC SP6</t>
  </si>
  <si>
    <t>BSC5EN100BL</t>
  </si>
  <si>
    <t>PRD11814</t>
  </si>
  <si>
    <t>LAN Cable - BSC5EN100BL</t>
  </si>
  <si>
    <t>Cáp - BSC5EN100BL</t>
  </si>
  <si>
    <t>SRS-XB31/WC E</t>
  </si>
  <si>
    <t>Loa di động SONY SRS-XB31/WC SP6</t>
  </si>
  <si>
    <t>BSC5EN200BL</t>
  </si>
  <si>
    <t>PRD11815</t>
  </si>
  <si>
    <t>LAN Cable - BSC5EN200BL</t>
  </si>
  <si>
    <t>Cáp - BSC5EN200BL</t>
  </si>
  <si>
    <t>SRS-XB31/YC E</t>
  </si>
  <si>
    <t>Loa di động SONY SRS-XB31/YC SP6</t>
  </si>
  <si>
    <t>BSC5EN300BL</t>
  </si>
  <si>
    <t>PRD11816</t>
  </si>
  <si>
    <t>LAN Cable - BSC5EN300BL</t>
  </si>
  <si>
    <t>Cáp - BSC5EN300BL</t>
  </si>
  <si>
    <t>ELP-GL11PMBK</t>
  </si>
  <si>
    <t>PK Bút chiếu đèn xanh ELECOM ELPGL11PMBK</t>
  </si>
  <si>
    <t>BSLS5ENU05BK2</t>
  </si>
  <si>
    <t>PRD12046</t>
  </si>
  <si>
    <t>LAN Cable - BSLS5ENU05BK2</t>
  </si>
  <si>
    <t>Cáp - BSLS5ENU05BK2</t>
  </si>
  <si>
    <t>BSLS5ENU05BL2</t>
  </si>
  <si>
    <t>PRD12047</t>
  </si>
  <si>
    <t>LAN Cable - BSLS5ENU05BL2</t>
  </si>
  <si>
    <t>Cáp - BSLS5ENU05BL2</t>
  </si>
  <si>
    <t>BSLS5ENU05WH2</t>
  </si>
  <si>
    <t>PRD12048</t>
  </si>
  <si>
    <t>LAN Cable - BSLS5ENU05WH2</t>
  </si>
  <si>
    <t>Cáp - BSLS5ENU05WH2</t>
  </si>
  <si>
    <t>BSLS5ENU100BK2</t>
  </si>
  <si>
    <t>PRD12049</t>
  </si>
  <si>
    <t>LAN Cable - BSLS5ENU100BK2</t>
  </si>
  <si>
    <t>Cáp - BSLS5ENU100BK2</t>
  </si>
  <si>
    <t>WI-SP600N/BME</t>
  </si>
  <si>
    <t>PK Tai nghe Sony - WI-SP600N/BME</t>
  </si>
  <si>
    <t>BSLS5ENU100BL2</t>
  </si>
  <si>
    <t>PRD12050</t>
  </si>
  <si>
    <t>LAN Cable - BSLS5ENU100BL2</t>
  </si>
  <si>
    <t>Cáp - BSLS5ENU100BL2</t>
  </si>
  <si>
    <t>WI-SP600N/WME</t>
  </si>
  <si>
    <t>PK Tai nghe Sony - WI-SP600N/WME</t>
  </si>
  <si>
    <t>BSLS5ENU10BK2</t>
  </si>
  <si>
    <t>PRD12051</t>
  </si>
  <si>
    <t>LAN Cable - BSLS5ENU10BK2</t>
  </si>
  <si>
    <t>Cáp - BSLS5ENU10BK2</t>
  </si>
  <si>
    <t>WI-SP600N/YME</t>
  </si>
  <si>
    <t>BSLS5ENU10BL2</t>
  </si>
  <si>
    <t>PK Tai nghe Sony - WI-SP600N/YME</t>
  </si>
  <si>
    <t>PRD12052</t>
  </si>
  <si>
    <t>LAN Cable - BSLS5ENU10BL2</t>
  </si>
  <si>
    <t>Cáp - BSLS5ENU10BL2</t>
  </si>
  <si>
    <t>WI-SP600N/PME</t>
  </si>
  <si>
    <t>PK Tai nghe Sony - WI-SP600N/PME</t>
  </si>
  <si>
    <t>BSLS5ENU20BK2</t>
  </si>
  <si>
    <t>PRD12053</t>
  </si>
  <si>
    <t>LAN Cable - BSLS5ENU20BK2</t>
  </si>
  <si>
    <t>Cáp - BSLS5ENU20BK2</t>
  </si>
  <si>
    <t>DST-C01SV</t>
  </si>
  <si>
    <t>PK Bộ chuyển đổi typeC ELECOM DST-C01SV</t>
  </si>
  <si>
    <t>BSLS5ENU20BL2</t>
  </si>
  <si>
    <t>PRD12054</t>
  </si>
  <si>
    <t>LAN Cable - BSLS5ENU20BL2</t>
  </si>
  <si>
    <t>Cáp - BSLS5ENU20BL2</t>
  </si>
  <si>
    <t>BSLS5ENU20WH2</t>
  </si>
  <si>
    <t>PRD12055</t>
  </si>
  <si>
    <t>LAN Cable - BSLS5ENU20WH2</t>
  </si>
  <si>
    <t>MDR-H600A/RCE</t>
  </si>
  <si>
    <t>Cáp - BSLS5ENU20WH2</t>
  </si>
  <si>
    <t>PK Tai nghe Sony MDR-H600A/RCE</t>
  </si>
  <si>
    <t>BSLS5ENU300BK2</t>
  </si>
  <si>
    <t>PRD12056</t>
  </si>
  <si>
    <t>LAN Cable - BSLS5ENU300BK2</t>
  </si>
  <si>
    <t>Cáp - BSLS5ENU300BK2</t>
  </si>
  <si>
    <t>MDR-H600A/NCE</t>
  </si>
  <si>
    <t>PK Tai nghe Sony MDR-H600A/NCE</t>
  </si>
  <si>
    <t>BSLS5ENU300BL2</t>
  </si>
  <si>
    <t>PRD12057</t>
  </si>
  <si>
    <t>LAN Cable - BSLS5ENU300BL2</t>
  </si>
  <si>
    <t>Cáp - BSLS5ENU300BL2</t>
  </si>
  <si>
    <t>MDR-H600A/LCE</t>
  </si>
  <si>
    <t>PK Tai nghe Sony MDR-H600A/LCE</t>
  </si>
  <si>
    <t>BSLS5ENU30BK2</t>
  </si>
  <si>
    <t>PRD12058</t>
  </si>
  <si>
    <t>LAN Cable - BSLS5ENU30BK2</t>
  </si>
  <si>
    <t>Cáp - BSLS5ENU30BK2</t>
  </si>
  <si>
    <t>MDR-H600A/GCE</t>
  </si>
  <si>
    <t>PK Tai nghe Sony MDR-H600A/GCE</t>
  </si>
  <si>
    <t>BSLS5ENU30BL2</t>
  </si>
  <si>
    <t>PRD12059</t>
  </si>
  <si>
    <t>LAN Cable - BSLS5ENU30BL2</t>
  </si>
  <si>
    <t>Cáp - BSLS5ENU30BL2</t>
  </si>
  <si>
    <t>MDR-H600A/BCE</t>
  </si>
  <si>
    <t>PK Tai nghe Sony MDR-H600A/BCE</t>
  </si>
  <si>
    <t>BSLS5ENU30WH2</t>
  </si>
  <si>
    <t>PRD12060</t>
  </si>
  <si>
    <t>LAN Cable - BSLS5ENU30WH2</t>
  </si>
  <si>
    <t>Cáp - BSLS5ENU30WH2</t>
  </si>
  <si>
    <t>MDR-XB950B1RCE</t>
  </si>
  <si>
    <t>PK Tai nghe Sony MDRXB950B1RCE</t>
  </si>
  <si>
    <t>BSLS5ENU50BK2</t>
  </si>
  <si>
    <t>PRD12061</t>
  </si>
  <si>
    <t>LAN Cable - BSLS5ENU50BK2</t>
  </si>
  <si>
    <t>Cáp - BSLS5ENU50BK2</t>
  </si>
  <si>
    <t>MDR-XB950B1LCE</t>
  </si>
  <si>
    <t>BSLS5ENU50BL2</t>
  </si>
  <si>
    <t>PK Tai nghe Sony MDRXB950B1LCE</t>
  </si>
  <si>
    <t>PRD12062</t>
  </si>
  <si>
    <t>LAN Cable - BSLS5ENU50BL2</t>
  </si>
  <si>
    <t>Cáp - BSLS5ENU50BL2</t>
  </si>
  <si>
    <t>BSLS5ENU50WH2</t>
  </si>
  <si>
    <t>PRD12063</t>
  </si>
  <si>
    <t>MDR-XB950B1BCE</t>
  </si>
  <si>
    <t>LAN Cable - BSLS5ENU50WH2</t>
  </si>
  <si>
    <t>PK Tai nghe Sony MDRXB950B1BCE</t>
  </si>
  <si>
    <t>Cáp - BSLS5ENU50WH2</t>
  </si>
  <si>
    <t>BSLS6AFU05BK</t>
  </si>
  <si>
    <t>PRD12064</t>
  </si>
  <si>
    <t>LAN Cable - BSLS6AFU05BK</t>
  </si>
  <si>
    <t>Cáp - BSLS6AFU05BK</t>
  </si>
  <si>
    <t>BSLS6AFU05BL</t>
  </si>
  <si>
    <t>PRD12065</t>
  </si>
  <si>
    <t>LAN Cable - BSLS6AFU05BL</t>
  </si>
  <si>
    <t>Cáp - BSLS6AFU05BL</t>
  </si>
  <si>
    <t>HD-SL2/BC2 E</t>
  </si>
  <si>
    <t>PK Ổ cứng 2TB SONY HD-SL2/BC2 E</t>
  </si>
  <si>
    <t>BSLS6AFU100BK</t>
  </si>
  <si>
    <t>PRD12066</t>
  </si>
  <si>
    <t>LAN Cable - BSLS6AFU100BK</t>
  </si>
  <si>
    <t>Cáp - BSLS6AFU100BK</t>
  </si>
  <si>
    <t>HD-SL2/SC2 E</t>
  </si>
  <si>
    <t>PK Ổ cứng 2TB SONY HD-SL2/SC2 E</t>
  </si>
  <si>
    <t>BSLS6AFU100BL</t>
  </si>
  <si>
    <t>PRD12067</t>
  </si>
  <si>
    <t>LAN Cable - BSLS6AFU100BL</t>
  </si>
  <si>
    <t>Cáp - BSLS6AFU100BL</t>
  </si>
  <si>
    <t>PK Loa di động Sony SRS-XB40/RC SP6</t>
  </si>
  <si>
    <t>BSLS6AFU10BK</t>
  </si>
  <si>
    <t>PRD12068</t>
  </si>
  <si>
    <t>LAN Cable - BSLS6AFU10BK</t>
  </si>
  <si>
    <t>Cáp - BSLS6AFU10BK</t>
  </si>
  <si>
    <t>PK  Loa di động Sony SRS-XB40/BC SP6</t>
  </si>
  <si>
    <t>BSLS6AFU10BL</t>
  </si>
  <si>
    <t>PRD12069</t>
  </si>
  <si>
    <t>LAN Cable - BSLS6AFU10BL</t>
  </si>
  <si>
    <t>Cáp - BSLS6AFU10BL</t>
  </si>
  <si>
    <t>BSLS6AFU20BK</t>
  </si>
  <si>
    <t>PK Loa di động Sony SRS-XB40/LC SP6</t>
  </si>
  <si>
    <t>PRD12070</t>
  </si>
  <si>
    <t>LAN Cable - BSLS6AFU20BK</t>
  </si>
  <si>
    <t>Cáp - BSLS6AFU20BK</t>
  </si>
  <si>
    <t>BSLS6AFU20BL</t>
  </si>
  <si>
    <t>WF-SP700N/YME</t>
  </si>
  <si>
    <t>PRD12071</t>
  </si>
  <si>
    <t>PK Tai nghe Sony WF-SP700N/YME</t>
  </si>
  <si>
    <t>LAN Cable - BSLS6AFU20BL</t>
  </si>
  <si>
    <t>Cáp - BSLS6AFU20BL</t>
  </si>
  <si>
    <t>BSLS6AFU30BK</t>
  </si>
  <si>
    <t>PRD12072</t>
  </si>
  <si>
    <t>LAN Cable - BSLS6AFU30BK</t>
  </si>
  <si>
    <t>Cáp - BSLS6AFU30BK</t>
  </si>
  <si>
    <t>WF-SP700N/BME</t>
  </si>
  <si>
    <t>PK Tai nghe Sony WF-SP700N/BME</t>
  </si>
  <si>
    <t>BSLS6AFU30BL</t>
  </si>
  <si>
    <t>PRD12073</t>
  </si>
  <si>
    <t>LAN Cable - BSLS6AFU30BL</t>
  </si>
  <si>
    <t>Cáp - BSLS6AFU30BL</t>
  </si>
  <si>
    <t>SRS-XB41/BC SP6</t>
  </si>
  <si>
    <t>Loa di động SONY SRS-XB41/BC SP6</t>
  </si>
  <si>
    <t>BSLS6AFU50BK</t>
  </si>
  <si>
    <t>PRD12074</t>
  </si>
  <si>
    <t>LAN Cable - BSLS6AFU50BK</t>
  </si>
  <si>
    <t>Cáp - BSLS6AFU50BK</t>
  </si>
  <si>
    <t>SRS-XB41/LC SP6</t>
  </si>
  <si>
    <t>Loa di động SONY SRS-XB41/LC SP6</t>
  </si>
  <si>
    <t>BSLS6AFU50BL</t>
  </si>
  <si>
    <t>PRD12075</t>
  </si>
  <si>
    <t>LAN Cable - BSLS6AFU50BL</t>
  </si>
  <si>
    <t>Cáp - BSLS6AFU50BL</t>
  </si>
  <si>
    <t>SRS-XB41/RC SP6</t>
  </si>
  <si>
    <t>Loa di động SONY SRS-XB41/RC SP6</t>
  </si>
  <si>
    <t>BSLS6AFU70BK</t>
  </si>
  <si>
    <t>PRD12076</t>
  </si>
  <si>
    <t>LAN Cable - BSLS6AFU70BK</t>
  </si>
  <si>
    <t>Cáp - BSLS6AFU70BK</t>
  </si>
  <si>
    <t>ICD-TX800/BCE</t>
  </si>
  <si>
    <t>PK Máy ghi âm KTS ICD-TX800/BCE</t>
  </si>
  <si>
    <t>BSLS6AFU70BL</t>
  </si>
  <si>
    <t>PRD12077</t>
  </si>
  <si>
    <t>LAN Cable - BSLS6AFU70BL</t>
  </si>
  <si>
    <t>Cáp - BSLS6AFU70BL</t>
  </si>
  <si>
    <t>MDR-XB950N1GME</t>
  </si>
  <si>
    <t>PK Tai nghe Sony MDRXB950N1GME</t>
  </si>
  <si>
    <t>BSLS6ANU05BK</t>
  </si>
  <si>
    <t>PRD12078</t>
  </si>
  <si>
    <t>LAN Cable - BSLS6ANU05BK</t>
  </si>
  <si>
    <t>Cáp - BSLS6ANU05BK</t>
  </si>
  <si>
    <t>MDR-XB950N1BME</t>
  </si>
  <si>
    <t>PK Tai nghe Sony MDRXB950N1BME</t>
  </si>
  <si>
    <t>BSLS6ANU05BL</t>
  </si>
  <si>
    <t>PRD12079</t>
  </si>
  <si>
    <t>LAN Cable - BSLS6ANU05BL</t>
  </si>
  <si>
    <t>Cáp - BSLS6ANU05BL</t>
  </si>
  <si>
    <t>WF-1000X/NM E</t>
  </si>
  <si>
    <t>PK Tai nghe SONY WF-1000X/NM E</t>
  </si>
  <si>
    <t>BSLS6ANU100BK</t>
  </si>
  <si>
    <t>PRD12080</t>
  </si>
  <si>
    <t>LAN Cable - BSLS6ANU100BK</t>
  </si>
  <si>
    <t>Cáp - BSLS6ANU100BK</t>
  </si>
  <si>
    <t>WF-1000X/BM E</t>
  </si>
  <si>
    <t>PK Tai nghe SONY WF-1000X/BM E</t>
  </si>
  <si>
    <t>BSLS6ANU100BL</t>
  </si>
  <si>
    <t>PRD12081</t>
  </si>
  <si>
    <t>LAN Cable - BSLS6ANU100BL</t>
  </si>
  <si>
    <t>Cáp - BSLS6ANU100BL</t>
  </si>
  <si>
    <t>WI-1000X/BM E</t>
  </si>
  <si>
    <t>PK Tai nghe SONY WI-1000X/BM E</t>
  </si>
  <si>
    <t>BSLS6ANU10BK</t>
  </si>
  <si>
    <t>PRD12082</t>
  </si>
  <si>
    <t>LAN Cable - BSLS6ANU10BK</t>
  </si>
  <si>
    <t>Cáp - BSLS6ANU10BK</t>
  </si>
  <si>
    <t>WI-1000X/NM E</t>
  </si>
  <si>
    <t>BSLS6ANU10BL</t>
  </si>
  <si>
    <t>PK Tai nghe SONY WI-1000X/NM E</t>
  </si>
  <si>
    <t>PRD12083</t>
  </si>
  <si>
    <t>LAN Cable - BSLS6ANU10BL</t>
  </si>
  <si>
    <t>Cáp - BSLS6ANU10BL</t>
  </si>
  <si>
    <t>CUH-2106A B01</t>
  </si>
  <si>
    <t>PK Playstation 4 SONY CUH-2106A B01</t>
  </si>
  <si>
    <t>BSLS6ANU20BK</t>
  </si>
  <si>
    <t>PRD12084</t>
  </si>
  <si>
    <t>LAN Cable - BSLS6ANU20BK</t>
  </si>
  <si>
    <t>Cáp - BSLS6ANU20BK</t>
  </si>
  <si>
    <t>BSLS6ANU20BL</t>
  </si>
  <si>
    <t>PRD12085</t>
  </si>
  <si>
    <t>LAN Cable - BSLS6ANU20BL</t>
  </si>
  <si>
    <t>Cáp - BSLS6ANU20BL</t>
  </si>
  <si>
    <t>WH-1000XM2NME</t>
  </si>
  <si>
    <t>PK Tai nghe SONY WH-1000XM2NME</t>
  </si>
  <si>
    <t>back to school</t>
  </si>
  <si>
    <t>WH-1000XM2BME</t>
  </si>
  <si>
    <t>PK Tai nghe SONY WH-1000XM2BME</t>
  </si>
  <si>
    <t>BSLS6ANU30BK</t>
  </si>
  <si>
    <t>PRD12086</t>
  </si>
  <si>
    <t>LAN Cable - BSLS6ANU30BK</t>
  </si>
  <si>
    <t>Cáp - BSLS6ANU30BK</t>
  </si>
  <si>
    <t>CUH-2106A B01 (FiFa18 bundle)</t>
  </si>
  <si>
    <t>PK Playstation 4 CUH-2106A B01 (FiFa18 )</t>
  </si>
  <si>
    <t>BSLS6ANU30BL</t>
  </si>
  <si>
    <t>PRD12087</t>
  </si>
  <si>
    <t>LAN Cable - BSLS6ANU30BL</t>
  </si>
  <si>
    <t>Cáp - BSLS6ANU30BL</t>
  </si>
  <si>
    <t>BSLS6ANU50BK</t>
  </si>
  <si>
    <t>PK Playstation 4 SONY CUH-2006B B01</t>
  </si>
  <si>
    <t>PRD12088</t>
  </si>
  <si>
    <t>LAN Cable - BSLS6ANU50BK</t>
  </si>
  <si>
    <t>Cáp - BSLS6ANU50BK</t>
  </si>
  <si>
    <t>CUH-7006B B01 (FiFa18 Bundle)</t>
  </si>
  <si>
    <t>PK Playstation 4 Pro SONY CUH-7006B B01</t>
  </si>
  <si>
    <t>BSLS6ANU50BL</t>
  </si>
  <si>
    <t>PRD12089</t>
  </si>
  <si>
    <t>LAN Cable - BSLS6ANU50BL</t>
  </si>
  <si>
    <t>Cáp - BSLS6ANU50BL</t>
  </si>
  <si>
    <t>BSLS6ANU70BK</t>
  </si>
  <si>
    <t>PRD12090</t>
  </si>
  <si>
    <t>LAN Cable - BSLS6ANU70BK</t>
  </si>
  <si>
    <t>Cáp - BSLS6ANU70BK</t>
  </si>
  <si>
    <t>BSLS6ANU70BL</t>
  </si>
  <si>
    <t>CUH-7106B B01</t>
  </si>
  <si>
    <t>PRD12091</t>
  </si>
  <si>
    <t>PK Máy PS4 Pro 1TB SONY CUH-7106B B01</t>
  </si>
  <si>
    <t>LAN Cable - BSLS6ANU70BL</t>
  </si>
  <si>
    <t>Cáp - BSLS6ANU70BL</t>
  </si>
  <si>
    <t>BSLS6FU05BK2</t>
  </si>
  <si>
    <t>PRD12092</t>
  </si>
  <si>
    <t>PK Tai nghe Sony MDREX750BTBME</t>
  </si>
  <si>
    <t>LAN Cable - BSLS6FU05BK2</t>
  </si>
  <si>
    <t>Cáp - BSLS6FU05BK2</t>
  </si>
  <si>
    <t>BSLS6FU05BL2</t>
  </si>
  <si>
    <t>PRD12093</t>
  </si>
  <si>
    <t>LAN Cable - BSLS6FU05BL2</t>
  </si>
  <si>
    <t>LHC-UALF12GD-G</t>
  </si>
  <si>
    <t>Cáp - BSLS6FU05BL2</t>
  </si>
  <si>
    <t>PK Cáp Lightning Elecom LHC-UALF12GD-G</t>
  </si>
  <si>
    <t>LHC-UAL03CGN-G</t>
  </si>
  <si>
    <t>PK Cáp Lightning Elecom LHC-UAL03CGN-G</t>
  </si>
  <si>
    <t>BSLS6FU100BK2</t>
  </si>
  <si>
    <t>PRD12094</t>
  </si>
  <si>
    <t>LAN Cable - BSLS6FU100BK2</t>
  </si>
  <si>
    <t>Cáp - BSLS6FU100BK2</t>
  </si>
  <si>
    <t>BSLS6FU100BL2</t>
  </si>
  <si>
    <t>PRD12095</t>
  </si>
  <si>
    <t>LAN Cable - BSLS6FU100BL2</t>
  </si>
  <si>
    <t>J235-BK</t>
  </si>
  <si>
    <t>Cáp - BSLS6FU100BL2</t>
  </si>
  <si>
    <t>PK Tay cầm Game Anitech J235-BK</t>
  </si>
  <si>
    <t>BSLS6FU10BK2</t>
  </si>
  <si>
    <t>PRD12096</t>
  </si>
  <si>
    <t>LAN Cable - BSLS6FU10BK2</t>
  </si>
  <si>
    <t>Cáp - BSLS6FU10BK2</t>
  </si>
  <si>
    <t>V300GY</t>
  </si>
  <si>
    <t>PK Loa BLT Anitech V300GY</t>
  </si>
  <si>
    <t>BSLS6FU10BL2</t>
  </si>
  <si>
    <t>PRD12097</t>
  </si>
  <si>
    <t>LAN Cable - BSLS6FU10BL2</t>
  </si>
  <si>
    <t>Cáp - BSLS6FU10BL2</t>
  </si>
  <si>
    <t>V300BL</t>
  </si>
  <si>
    <t>PK Loa BLT Anitech V300BL</t>
  </si>
  <si>
    <t>BSLS6FU10GR2</t>
  </si>
  <si>
    <t>PRD12098</t>
  </si>
  <si>
    <t>LAN Cable - BSLS6FU10GR2</t>
  </si>
  <si>
    <t>Cáp - BSLS6FU10GR2</t>
  </si>
  <si>
    <t>BSLS6FU10PK2</t>
  </si>
  <si>
    <t>PRD12099</t>
  </si>
  <si>
    <t>LAN Cable - BSLS6FU10PK2</t>
  </si>
  <si>
    <t>Cáp - BSLS6FU10PK2</t>
  </si>
  <si>
    <t>EHP-OH200</t>
  </si>
  <si>
    <t>Tai nghe ELECOM EHP-OH200</t>
  </si>
  <si>
    <t>BSLS6FU10WH2</t>
  </si>
  <si>
    <t>PRD12100</t>
  </si>
  <si>
    <t>LAN Cable - BSLS6FU10WH2</t>
  </si>
  <si>
    <t>Cáp - BSLS6FU10WH2</t>
  </si>
  <si>
    <t>PCAS02044</t>
  </si>
  <si>
    <t>Đĩa game Nioh</t>
  </si>
  <si>
    <t>BSLS6FU150BK2</t>
  </si>
  <si>
    <t>PRD12101</t>
  </si>
  <si>
    <t>LAN Cable - BSLS6FU150BK2</t>
  </si>
  <si>
    <t>Cáp - BSLS6FU150BK2</t>
  </si>
  <si>
    <t>PCAS00074</t>
  </si>
  <si>
    <t>BSLS6FU150BL2</t>
  </si>
  <si>
    <t>Đĩa game The Last Guardian</t>
  </si>
  <si>
    <t>PRD12102</t>
  </si>
  <si>
    <t>LAN Cable - BSLS6FU150BL2</t>
  </si>
  <si>
    <t>Cáp - BSLS6FU150BL2</t>
  </si>
  <si>
    <t>BSLS6FU15BK2</t>
  </si>
  <si>
    <t>PRD12103</t>
  </si>
  <si>
    <t>LAN Cable - BSLS6FU15BK2</t>
  </si>
  <si>
    <t>Cáp - BSLS6FU15BK2</t>
  </si>
  <si>
    <t>PCAS02031</t>
  </si>
  <si>
    <t>Đĩa game  FINAL FANTASY XV</t>
  </si>
  <si>
    <t>BSLS6FU15BL2</t>
  </si>
  <si>
    <t>PRD12104</t>
  </si>
  <si>
    <t>LAN Cable - BSLS6FU15BL2</t>
  </si>
  <si>
    <t>Cáp - BSLS6FU15BL2</t>
  </si>
  <si>
    <t>BSLS6FU15GR2</t>
  </si>
  <si>
    <t>PRD12105</t>
  </si>
  <si>
    <t>LAN Cable - BSLS6FU15GR2</t>
  </si>
  <si>
    <t>Cáp - BSLS6FU15GR2</t>
  </si>
  <si>
    <t>PK Đĩa game The Last of Us™ Remastered</t>
  </si>
  <si>
    <t>BSLS6FU15PK2</t>
  </si>
  <si>
    <t>PRD12106</t>
  </si>
  <si>
    <t>LAN Cable - BSLS6FU15PK2</t>
  </si>
  <si>
    <t>Cáp - BSLS6FU15PK2</t>
  </si>
  <si>
    <t>CUH-ZCT2G 13</t>
  </si>
  <si>
    <t>PK Tay Cầm DualShock 4/Trắng CUH-ZCT2G13</t>
  </si>
  <si>
    <t>BSLS6FU15WH2</t>
  </si>
  <si>
    <t>PRD12107</t>
  </si>
  <si>
    <t>LAN Cable - BSLS6FU15WH2</t>
  </si>
  <si>
    <t>Cáp - BSLS6FU15WH2</t>
  </si>
  <si>
    <t>CUH-2006A B02</t>
  </si>
  <si>
    <t>PK Playstation 4 SONY CUH-2006A B02</t>
  </si>
  <si>
    <t>BSLS6FU20BK2</t>
  </si>
  <si>
    <t>PRD12108</t>
  </si>
  <si>
    <t>LAN Cable - BSLS6FU20BK2</t>
  </si>
  <si>
    <t>Cáp - BSLS6FU20BK2</t>
  </si>
  <si>
    <t>BSLS6FU20BL2</t>
  </si>
  <si>
    <t>PRD12109</t>
  </si>
  <si>
    <t>PK Playstation 4 SONY CUH-2006A B01</t>
  </si>
  <si>
    <t>LAN Cable - BSLS6FU20BL2</t>
  </si>
  <si>
    <t>Cáp - BSLS6FU20BL2</t>
  </si>
  <si>
    <t>BSLS6FU20GR2</t>
  </si>
  <si>
    <t>PRD12110</t>
  </si>
  <si>
    <t>LAN Cable - BSLS6FU20GR2</t>
  </si>
  <si>
    <t>Cáp - BSLS6FU20GR2</t>
  </si>
  <si>
    <t>U2H-SN4BF1BK-G</t>
  </si>
  <si>
    <t>Bộ chia USB ELECOM U2H-SN4BF1BK-G</t>
  </si>
  <si>
    <t>BSLS6FU20PK2</t>
  </si>
  <si>
    <t>PRD12111</t>
  </si>
  <si>
    <t>LAN Cable - BSLS6FU20PK2</t>
  </si>
  <si>
    <t>Cáp - BSLS6FU20PK2</t>
  </si>
  <si>
    <t xml:space="preserve">  Pin di động Sony CP-F10L/BC  ULA</t>
  </si>
  <si>
    <t>BSLS6FU20WH2</t>
  </si>
  <si>
    <t>PRD13388</t>
  </si>
  <si>
    <t>LAN cable - BSLS6FU20WH2</t>
  </si>
  <si>
    <t xml:space="preserve">  Pin di động Sony CP-F10L//C  ULA</t>
  </si>
  <si>
    <t>BSLS6FU30BK2</t>
  </si>
  <si>
    <t>PRD12112</t>
  </si>
  <si>
    <t>LAN Cable - BSLS6FU30BK2</t>
  </si>
  <si>
    <t>Cáp - BSLS6FU30BK2</t>
  </si>
  <si>
    <t>920-007444</t>
  </si>
  <si>
    <t>Bộ bàn phím KD logitech MK215</t>
  </si>
  <si>
    <t>BSLS6FU30BL2</t>
  </si>
  <si>
    <t>PRD12113</t>
  </si>
  <si>
    <t>LAN Cable - BSLS6FU30BL2</t>
  </si>
  <si>
    <t>Cáp - BSLS6FU30BL2</t>
  </si>
  <si>
    <t>BSLS6FU30GR2</t>
  </si>
  <si>
    <t>PRD12114</t>
  </si>
  <si>
    <t>LAN Cable - BSLS6FU30GR2</t>
  </si>
  <si>
    <t>Cáp - BSLS6FU30GR2</t>
  </si>
  <si>
    <t>BSLS6FU30PK2</t>
  </si>
  <si>
    <t>PRD12115</t>
  </si>
  <si>
    <t>LAN Cable - BSLS6FU30PK2</t>
  </si>
  <si>
    <t>Cáp - BSLS6FU30PK2</t>
  </si>
  <si>
    <t>Chuột Logitech M105 đỏ</t>
  </si>
  <si>
    <t>BSLS6FU30WH2</t>
  </si>
  <si>
    <t>PRD12116</t>
  </si>
  <si>
    <t>LAN Cable - BSLS6FU30WH2</t>
  </si>
  <si>
    <t>Cáp - BSLS6FU30WH2</t>
  </si>
  <si>
    <t>BSLS6FU50BK2</t>
  </si>
  <si>
    <t>PRD12117</t>
  </si>
  <si>
    <t>LAN Cable - BSLS6FU50BK2</t>
  </si>
  <si>
    <t>Cáp - BSLS6FU50BK2</t>
  </si>
  <si>
    <t>BSLS6FU50BL2</t>
  </si>
  <si>
    <t>PRD12118</t>
  </si>
  <si>
    <t>LAN Cable - BSLS6FU50BL2</t>
  </si>
  <si>
    <t>Cáp - BSLS6FU50BL2</t>
  </si>
  <si>
    <t>BSLS6FU50GR2</t>
  </si>
  <si>
    <t>PRD12119</t>
  </si>
  <si>
    <t>LAN Cable - BSLS6FU50GR2</t>
  </si>
  <si>
    <t>Cáp - BSLS6FU50GR2</t>
  </si>
  <si>
    <t>BSLS6FU50PK2</t>
  </si>
  <si>
    <t>PRD12120</t>
  </si>
  <si>
    <t>LAN Cable - BSLS6FU50PK2</t>
  </si>
  <si>
    <t>Cáp - BSLS6FU50PK2</t>
  </si>
  <si>
    <t>BSLS6FU50WH2</t>
  </si>
  <si>
    <t>PRD12121</t>
  </si>
  <si>
    <t>LAN Cable - BSLS6FU50WH2</t>
  </si>
  <si>
    <t>Cáp - BSLS6FU50WH2</t>
  </si>
  <si>
    <t>BSLS6FU70BK2</t>
  </si>
  <si>
    <t>PRD12122</t>
  </si>
  <si>
    <t>LAN Cable - BSLS6FU70BK2</t>
  </si>
  <si>
    <t>Cáp - BSLS6FU70BK2</t>
  </si>
  <si>
    <t>BSLS6FU70BL2</t>
  </si>
  <si>
    <t>PRD12123</t>
  </si>
  <si>
    <t>LAN Cable - BSLS6FU70BL2</t>
  </si>
  <si>
    <t>Cáp - BSLS6FU70BL2</t>
  </si>
  <si>
    <t>WM-4</t>
  </si>
  <si>
    <t>Bộ chia 2 nguồn + 2 cổng USB 3.1A Kashimura WM-4</t>
  </si>
  <si>
    <t>BSLS6MU12WH</t>
  </si>
  <si>
    <t>PRD12124</t>
  </si>
  <si>
    <t>LAN Cable - BSLS6MU12WH</t>
  </si>
  <si>
    <t>Cáp - BSLS6MU12WH</t>
  </si>
  <si>
    <t>BSLS6NU05BK2</t>
  </si>
  <si>
    <t>PRD12125</t>
  </si>
  <si>
    <t>LAN Cable - BSLS6NU05BK2</t>
  </si>
  <si>
    <t>Cáp - BSLS6NU05BK2</t>
  </si>
  <si>
    <t>AT-42</t>
  </si>
  <si>
    <t>Giá đỡ điện thoại dùng cho xe hơi Kashimura AT-42</t>
  </si>
  <si>
    <t>BSLS6NU05BL2</t>
  </si>
  <si>
    <t>PRD12126</t>
  </si>
  <si>
    <t>LAN Cable - BSLS6NU05BL2</t>
  </si>
  <si>
    <t>Cáp - BSLS6NU05BL2</t>
  </si>
  <si>
    <t>AT-39</t>
  </si>
  <si>
    <t>Giá đỡ điện thoại dùng cho xe hơi Kashimura AT-39</t>
  </si>
  <si>
    <t>BSLS6NU100BK2</t>
  </si>
  <si>
    <t>PRD12127</t>
  </si>
  <si>
    <t>LAN Cable - BSLS6NU100BK2</t>
  </si>
  <si>
    <t>Cáp - BSLS6NU100BK2</t>
  </si>
  <si>
    <t>KL-34</t>
  </si>
  <si>
    <t>Sạc dùng cho xe hơi Kashimura KL-34</t>
  </si>
  <si>
    <t>BSLS6NU100BL2</t>
  </si>
  <si>
    <t>PRD12128</t>
  </si>
  <si>
    <t>LAN Cable - BSLS6NU100BL2</t>
  </si>
  <si>
    <t>Cáp - BSLS6NU100BL2</t>
  </si>
  <si>
    <t>KX-183</t>
  </si>
  <si>
    <t>Sạc dùng cho xe hơi 3.1A Kashimura KX-183</t>
  </si>
  <si>
    <t>BSLS6NU10BK2</t>
  </si>
  <si>
    <t>PRD12129</t>
  </si>
  <si>
    <t>LAN Cable - BSLS6NU10BK2</t>
  </si>
  <si>
    <t>Cáp - BSLS6NU10BK2</t>
  </si>
  <si>
    <t>BSLS6NU10BL2</t>
  </si>
  <si>
    <t>PRD12130</t>
  </si>
  <si>
    <t>LAN Cable - BSLS6NU10BL2</t>
  </si>
  <si>
    <t>Cáp - BSLS6NU10BL2</t>
  </si>
  <si>
    <t>BSLS6NU10GR2</t>
  </si>
  <si>
    <t>PRD12131</t>
  </si>
  <si>
    <t>LAN Cable - BSLS6NU10GR2</t>
  </si>
  <si>
    <t>Cáp - BSLS6NU10GR2</t>
  </si>
  <si>
    <t>BSLS6NU10PK2</t>
  </si>
  <si>
    <t>PRD12132</t>
  </si>
  <si>
    <t>LAN Cable - BSLS6NU10PK2</t>
  </si>
  <si>
    <t>Cáp - BSLS6NU10PK2</t>
  </si>
  <si>
    <t>BSLS6NU10WH2</t>
  </si>
  <si>
    <t>PRD12133</t>
  </si>
  <si>
    <t>LAN Cable - BSLS6NU10WH2</t>
  </si>
  <si>
    <t>Cáp - BSLS6NU10WH2</t>
  </si>
  <si>
    <t>BSLS6NU150BK2</t>
  </si>
  <si>
    <t>PRD12134</t>
  </si>
  <si>
    <t>LAN Cable - BSLS6NU150BK2</t>
  </si>
  <si>
    <t>Cáp - BSLS6NU150BK2</t>
  </si>
  <si>
    <t>BSLS6NU150BL2</t>
  </si>
  <si>
    <t>PRD12135</t>
  </si>
  <si>
    <t>LAN Cable - BSLS6NU150BL2</t>
  </si>
  <si>
    <t>Cáp - BSLS6NU150BL2</t>
  </si>
  <si>
    <t>BSLS6NU15BK2</t>
  </si>
  <si>
    <t>PRD12136</t>
  </si>
  <si>
    <t>LAN Cable - BSLS6NU15BK2</t>
  </si>
  <si>
    <t>Cáp - BSLS6NU15BK2</t>
  </si>
  <si>
    <t>BSLS6NU15BL2</t>
  </si>
  <si>
    <t>PRD12137</t>
  </si>
  <si>
    <t>LAN Cable - BSLS6NU15BL2</t>
  </si>
  <si>
    <t>Cáp - BSLS6NU15BL2</t>
  </si>
  <si>
    <t>BSLS6NU15GR2</t>
  </si>
  <si>
    <t>PRD12138</t>
  </si>
  <si>
    <t>LAN Cable - BSLS6NU15GR2</t>
  </si>
  <si>
    <t>Cáp - BSLS6NU15GR2</t>
  </si>
  <si>
    <t>BSLS6NU15PK2</t>
  </si>
  <si>
    <t>PRD12139</t>
  </si>
  <si>
    <t>LAN Cable - BSLS6NU15PK2</t>
  </si>
  <si>
    <t>Cáp - BSLS6NU15PK2</t>
  </si>
  <si>
    <t>BSLS6NU15WH2</t>
  </si>
  <si>
    <t>PRD12140</t>
  </si>
  <si>
    <t>LAN Cable - BSLS6NU15WH2</t>
  </si>
  <si>
    <t>Cáp - BSLS6NU15WH2</t>
  </si>
  <si>
    <t>BSLS6NU20BK2</t>
  </si>
  <si>
    <t>PRD12141</t>
  </si>
  <si>
    <t>LAN Cable - BSLS6NU20BK2</t>
  </si>
  <si>
    <t>Cáp - BSLS6NU20BK2</t>
  </si>
  <si>
    <t>BSLS6NU20BL2</t>
  </si>
  <si>
    <t>PRD12142</t>
  </si>
  <si>
    <t>LAN Cable - BSLS6NU20BL2</t>
  </si>
  <si>
    <t>Cáp - BSLS6NU20BL2</t>
  </si>
  <si>
    <t>BSLS6NU20GR2</t>
  </si>
  <si>
    <t>PRD12143</t>
  </si>
  <si>
    <t>LAN Cable - BSLS6NU20GR2</t>
  </si>
  <si>
    <t>Cáp - BSLS6NU20GR2</t>
  </si>
  <si>
    <t>BSLS6NU20PK2</t>
  </si>
  <si>
    <t>PRD12144</t>
  </si>
  <si>
    <t>LAN Cable - BSLS6NU20PK2</t>
  </si>
  <si>
    <t>Cáp - BSLS6NU20PK2</t>
  </si>
  <si>
    <t>BSLS6NU20WH2</t>
  </si>
  <si>
    <t>PRD12145</t>
  </si>
  <si>
    <t>LAN Cable - BSLS6NU20WH2</t>
  </si>
  <si>
    <t>Cáp - BSLS6NU20WH2</t>
  </si>
  <si>
    <t>BSLS6NU300BK2</t>
  </si>
  <si>
    <t>PRD12146</t>
  </si>
  <si>
    <t>LAN Cable - BSLS6NU300BK2</t>
  </si>
  <si>
    <t>Cáp - BSLS6NU300BK2</t>
  </si>
  <si>
    <t>Bộ chia USB Elecom U2H-SN4BF1BK</t>
  </si>
  <si>
    <t>BSLS6NU300BL2</t>
  </si>
  <si>
    <t>PRD12147</t>
  </si>
  <si>
    <t>LAN Cable - BSLS6NU300BL2</t>
  </si>
  <si>
    <t>Cáp - BSLS6NU300BL2</t>
  </si>
  <si>
    <t>LHC-UAL15WH.</t>
  </si>
  <si>
    <t>Cáp Lightning Elecom LHC-UAL15WH-G</t>
  </si>
  <si>
    <t>BSLS6NU30BK2</t>
  </si>
  <si>
    <t>PRD12148</t>
  </si>
  <si>
    <t>LAN Cable - BSLS6NU30BK2</t>
  </si>
  <si>
    <t>Cáp - BSLS6NU30BK2</t>
  </si>
  <si>
    <t>BSLS6NU30BL2</t>
  </si>
  <si>
    <t>PRD12149</t>
  </si>
  <si>
    <t>LAN Cable - BSLS6NU30BL2</t>
  </si>
  <si>
    <t>Cáp - BSLS6NU30BL2</t>
  </si>
  <si>
    <t>BSLS6NU30GR2</t>
  </si>
  <si>
    <t>PRD12150</t>
  </si>
  <si>
    <t>LAN Cable - BSLS6NU30GR2</t>
  </si>
  <si>
    <t>Cáp - BSLS6NU30GR2</t>
  </si>
  <si>
    <t>BSLS6NU30PK2</t>
  </si>
  <si>
    <t>PRD12151</t>
  </si>
  <si>
    <t>LAN Cable - BSLS6NU30PK2</t>
  </si>
  <si>
    <t>Cáp - BSLS6NU30PK2</t>
  </si>
  <si>
    <t>BSLS6NU30WH2</t>
  </si>
  <si>
    <t>PRD12152</t>
  </si>
  <si>
    <t>LAN Cable - BSLS6NU30WH2</t>
  </si>
  <si>
    <t>Cáp - BSLS6NU30WH2</t>
  </si>
  <si>
    <t>BSHSBE33</t>
  </si>
  <si>
    <t>PK Tai nghe không dây Thoại + Nhạc iBuffalo ( be33)</t>
  </si>
  <si>
    <t>BSLS6NU500BL2</t>
  </si>
  <si>
    <t>PRD12153</t>
  </si>
  <si>
    <t>LAN Cable - BSLS6NU500BL2</t>
  </si>
  <si>
    <t>Cáp - BSLS6NU500BL2</t>
  </si>
  <si>
    <t>W-QA01GD</t>
  </si>
  <si>
    <t>PK Sạc không dây ELECOM W-QA01GD</t>
  </si>
  <si>
    <t>BSLS6NU50BK2</t>
  </si>
  <si>
    <t>PRD12154</t>
  </si>
  <si>
    <t>LAN Cable - BSLS6NU50BK2</t>
  </si>
  <si>
    <t>Cáp - BSLS6NU50BK2</t>
  </si>
  <si>
    <t>W-QA01SV</t>
  </si>
  <si>
    <t>PK Sạc không dây ELECOM W-QA01SV</t>
  </si>
  <si>
    <t>BSLS6NU50BL2</t>
  </si>
  <si>
    <t>W-QC01BK</t>
  </si>
  <si>
    <t>PRD12155</t>
  </si>
  <si>
    <t>PK Sạc không dây ELECOM W-QC01BK</t>
  </si>
  <si>
    <t>LAN Cable - BSLS6NU50BL2</t>
  </si>
  <si>
    <t>Cáp - BSLS6NU50BL2</t>
  </si>
  <si>
    <t>W-QA02GD</t>
  </si>
  <si>
    <t>PK Sạc không dây Qi 5W ELECOM W-QA02GD</t>
  </si>
  <si>
    <t>W-QA02SV</t>
  </si>
  <si>
    <t>PK Sạc không dây Qi 5W ELECOM W-QA02SV</t>
  </si>
  <si>
    <t>BSLS6NU50GR2</t>
  </si>
  <si>
    <t>PRD12156</t>
  </si>
  <si>
    <t>LAN Cable - BSLS6NU50GR2</t>
  </si>
  <si>
    <t>Cáp - BSLS6NU50GR2</t>
  </si>
  <si>
    <t>BSLS6NU50PK2</t>
  </si>
  <si>
    <t>PRD12157</t>
  </si>
  <si>
    <t>LAN Cable - BSLS6NU50PK2</t>
  </si>
  <si>
    <t>Cáp - BSLS6NU50PK2</t>
  </si>
  <si>
    <t>BSLS6NU50WH2</t>
  </si>
  <si>
    <t>PRD12158</t>
  </si>
  <si>
    <t>LAN Cable - BSLS6NU50WH2</t>
  </si>
  <si>
    <t>Cáp - BSLS6NU50WH2</t>
  </si>
  <si>
    <t>BSLS6NU70BK2</t>
  </si>
  <si>
    <t>PRD12159</t>
  </si>
  <si>
    <t>LAN Cable - BSLS6NU70BK2</t>
  </si>
  <si>
    <t>Cáp - BSLS6NU70BK2</t>
  </si>
  <si>
    <t>EHP-GBG1000MBK</t>
  </si>
  <si>
    <t>BSLS6NU70BL2</t>
  </si>
  <si>
    <t>PRD12160</t>
  </si>
  <si>
    <t>LAN Cable - BSLS6NU70BL2</t>
  </si>
  <si>
    <t>Cáp - BSLS6NU70BL2</t>
  </si>
  <si>
    <t>PK Tai nghe ELECOM EHP-GBG1000MBK</t>
  </si>
  <si>
    <t>BSLS6SU05BK2</t>
  </si>
  <si>
    <t>PRD12161</t>
  </si>
  <si>
    <t>LAN Cable - BSLS6SU05BK2</t>
  </si>
  <si>
    <t>Cáp - BSLS6SU05BK2</t>
  </si>
  <si>
    <t>BSLS6SU05BL2</t>
  </si>
  <si>
    <t>PRD12162</t>
  </si>
  <si>
    <t>LAN Cable - BSLS6SU05BL2</t>
  </si>
  <si>
    <t>Cáp - BSLS6SU05BL2</t>
  </si>
  <si>
    <t>BSLS6SU05WH2</t>
  </si>
  <si>
    <t>PRD12163</t>
  </si>
  <si>
    <t>LAN Cable - BSLS6SU05WH2</t>
  </si>
  <si>
    <t>Cáp - BSLS6SU05WH2</t>
  </si>
  <si>
    <t>BSLS6SU100BL2</t>
  </si>
  <si>
    <t>PRD12164</t>
  </si>
  <si>
    <t>LAN Cable - BSLS6SU100BL2</t>
  </si>
  <si>
    <t>Cáp - BSLS6SU100BL2</t>
  </si>
  <si>
    <t>BSLS6SU10BK2</t>
  </si>
  <si>
    <t>PRD12165</t>
  </si>
  <si>
    <t>LAN Cable - BSLS6SU10BK2</t>
  </si>
  <si>
    <t>Cáp - BSLS6SU10BK2</t>
  </si>
  <si>
    <t>BSLS6SU10BL2</t>
  </si>
  <si>
    <t>PRD12166</t>
  </si>
  <si>
    <t>LAN Cable - BSLS6SU10BL2</t>
  </si>
  <si>
    <t>Cáp - BSLS6SU10BL2</t>
  </si>
  <si>
    <t>MPA-FUALY10BK</t>
  </si>
  <si>
    <t>BSLS6SU10WH2</t>
  </si>
  <si>
    <t>PRD12167</t>
  </si>
  <si>
    <t>LAN Cable - BSLS6SU10WH2</t>
  </si>
  <si>
    <t>Cáp - BSLS6SU10WH2</t>
  </si>
  <si>
    <t>PK Cáp Lightning 1m ELECOM MPA-FUALY10BK</t>
  </si>
  <si>
    <t>BSLS6SU20BK2</t>
  </si>
  <si>
    <t>PRD12168</t>
  </si>
  <si>
    <t>LAN Cable - BSLS6SU20BK2</t>
  </si>
  <si>
    <t>Cáp - BSLS6SU20BK2</t>
  </si>
  <si>
    <t>BSLS6SU20BL2</t>
  </si>
  <si>
    <t>PRD12169</t>
  </si>
  <si>
    <t>LAN Cable - BSLS6SU20BL2</t>
  </si>
  <si>
    <t>Cáp - BSLS6SU20BL2</t>
  </si>
  <si>
    <t>BSLS6SU20WH2</t>
  </si>
  <si>
    <t>PRD12170</t>
  </si>
  <si>
    <t>LAN Cable - BSLS6SU20WH2</t>
  </si>
  <si>
    <t>Cáp - BSLS6SU20WH2</t>
  </si>
  <si>
    <t>BSLS6SU30BK2</t>
  </si>
  <si>
    <t>PRD12171</t>
  </si>
  <si>
    <t>LAN Cable - BSLS6SU30BK2</t>
  </si>
  <si>
    <t>Cáp - BSLS6SU30BK2</t>
  </si>
  <si>
    <t>MPA-FUALY10WF</t>
  </si>
  <si>
    <t>PK Cáp Lightning 1m ELECOM MPA-FUALY10WF</t>
  </si>
  <si>
    <t>BSLS6SU30BL2</t>
  </si>
  <si>
    <t>PRD12172</t>
  </si>
  <si>
    <t>LAN Cable - BSLS6SU30BL2</t>
  </si>
  <si>
    <t>Cáp - BSLS6SU30BL2</t>
  </si>
  <si>
    <t>MPA-FUALY10WH</t>
  </si>
  <si>
    <t>PK Cáp Lightning 1m ELECOM MPA-FUALY10WH</t>
  </si>
  <si>
    <t>MPA-FUALY15BK</t>
  </si>
  <si>
    <t>BSLS6SU30WH2</t>
  </si>
  <si>
    <t>PK Cáp Lightning1.5m ELECOM MPAFUALY15BK</t>
  </si>
  <si>
    <t>PRD12173</t>
  </si>
  <si>
    <t>LAN Cable - BSLS6SU30WH2</t>
  </si>
  <si>
    <t>Cáp - BSLS6SU30WH2</t>
  </si>
  <si>
    <t>MPA-FUALY15WF</t>
  </si>
  <si>
    <t>PK Cáp Lightning1.5m ELECOM MPAFUALY15WF</t>
  </si>
  <si>
    <t>MPA-FUALY15WH</t>
  </si>
  <si>
    <t>BSLS6SU50BK2</t>
  </si>
  <si>
    <t>PK Cáp Lightning1.5m ELECOM MPAFUALY15WH</t>
  </si>
  <si>
    <t>PRD12174</t>
  </si>
  <si>
    <t>LAN Cable - BSLS6SU50BK2</t>
  </si>
  <si>
    <t>Cáp - BSLS6SU50BK2</t>
  </si>
  <si>
    <t>BSLS6SU50BL2</t>
  </si>
  <si>
    <t>PRD12175</t>
  </si>
  <si>
    <t>LAN Cable - BSLS6SU50BL2</t>
  </si>
  <si>
    <t>Cáp - BSLS6SU50BL2</t>
  </si>
  <si>
    <t>AJ-598</t>
  </si>
  <si>
    <t>PK Bộ sạc 4xUSB 4.8A KASHIMURA AJ-598</t>
  </si>
  <si>
    <t>BSLS6SU50WH2</t>
  </si>
  <si>
    <t>PRD12176</t>
  </si>
  <si>
    <t>LAN Cable - BSLS6SU50WH2</t>
  </si>
  <si>
    <t>BL-58</t>
  </si>
  <si>
    <t>Cáp - BSLS6SU50WH2</t>
  </si>
  <si>
    <t>PK Tai nghe bluetooth4.1 KASHIMURA BL-58</t>
  </si>
  <si>
    <t>BL-60</t>
  </si>
  <si>
    <t>PK Tai nghe bluetooth4.1 KASHIMURA BL-60</t>
  </si>
  <si>
    <t>BSLS7NU05BL</t>
  </si>
  <si>
    <t>AJ-502</t>
  </si>
  <si>
    <t>PRD12177</t>
  </si>
  <si>
    <t>PK Sạc Ôtô 2xUSB 4.8A KASHIMURA AJ-502</t>
  </si>
  <si>
    <t>LAN Cable - BSLS7NU05BL</t>
  </si>
  <si>
    <t>Cáp - BSLS7NU05BL</t>
  </si>
  <si>
    <t>AJ-557</t>
  </si>
  <si>
    <t>PK Sạc Ôtô 2xUSB 3.4A KASHIMURA AJ-557</t>
  </si>
  <si>
    <t>BSLS7NU100BL</t>
  </si>
  <si>
    <t>PRD12178</t>
  </si>
  <si>
    <t>LAN Cable - BSLS7NU100BL</t>
  </si>
  <si>
    <t>Cáp - BSLS7NU100BL</t>
  </si>
  <si>
    <t>AJ-560</t>
  </si>
  <si>
    <t>PK Sạc Ôtô 3xUSB 7.2A KASHIMURA AJ-560</t>
  </si>
  <si>
    <t>BSLS7NU10BL</t>
  </si>
  <si>
    <t>PRD12179</t>
  </si>
  <si>
    <t>LAN Cable - BSLS7NU10BL</t>
  </si>
  <si>
    <t>Cáp - BSLS7NU10BL</t>
  </si>
  <si>
    <t>KX-203</t>
  </si>
  <si>
    <t>PK Sạc Ôtô 2xUSB 4.8A KASHIMURA KX-203</t>
  </si>
  <si>
    <t>KX-204</t>
  </si>
  <si>
    <t>BSLS7NU20BL</t>
  </si>
  <si>
    <t>PK Sạc Ôtô KASHIMURA KX-204</t>
  </si>
  <si>
    <t>PRD12180</t>
  </si>
  <si>
    <t>LAN Cable - BSLS7NU20BL</t>
  </si>
  <si>
    <t>Cáp - BSLS7NU20BL</t>
  </si>
  <si>
    <t>WP-87M</t>
  </si>
  <si>
    <t>PK Bộ chuyển đổi 2xUSB KASHIMURA WP-87M</t>
  </si>
  <si>
    <t>BSLS7NU30BL</t>
  </si>
  <si>
    <t>PRD12181</t>
  </si>
  <si>
    <t>LAN Cable - BSLS7NU30BL</t>
  </si>
  <si>
    <t>Cáp - BSLS7NU30BL</t>
  </si>
  <si>
    <t>WP-88M</t>
  </si>
  <si>
    <t>PK Bộ chuyển đổi KASHIMURA WP-88M</t>
  </si>
  <si>
    <t>BSLS7NU50BL</t>
  </si>
  <si>
    <t>WP-97M</t>
  </si>
  <si>
    <t>PRD12182</t>
  </si>
  <si>
    <t>PK Bộ chuyển đổi KASHIMURA WP-97M</t>
  </si>
  <si>
    <t>LAN Cable - BSLS7NU50BL</t>
  </si>
  <si>
    <t>Cáp - BSLS7NU50BL</t>
  </si>
  <si>
    <t>AJ-910</t>
  </si>
  <si>
    <t>BSLX5ENU10BK</t>
  </si>
  <si>
    <t>PK Sạc Ôtô 2xUSB USB2.4 KASHIMURA AJ-910</t>
  </si>
  <si>
    <t>PRD12183</t>
  </si>
  <si>
    <t>LAN Cable - BSLX5ENU10BK</t>
  </si>
  <si>
    <t>Cáp - BSLX5ENU10BK</t>
  </si>
  <si>
    <t>AJ-517</t>
  </si>
  <si>
    <t>PK Cáp USB chuẩnC 1.2m KASHIMURA AJ-517</t>
  </si>
  <si>
    <t>BSLX5ENU20BK</t>
  </si>
  <si>
    <t>PRD12184</t>
  </si>
  <si>
    <t>LAN Cable - BSLX5ENU20BK</t>
  </si>
  <si>
    <t>Cáp - BSLX5ENU20BK</t>
  </si>
  <si>
    <t>BSLX5ENU30BK</t>
  </si>
  <si>
    <t>PRD12185</t>
  </si>
  <si>
    <t>LAN Cable - BSLX5ENU30BK</t>
  </si>
  <si>
    <t>Cáp - BSLX5ENU30BK</t>
  </si>
  <si>
    <t>BSLX5ENU50BK</t>
  </si>
  <si>
    <t>PRD12186</t>
  </si>
  <si>
    <t>EHP-GB100MBK</t>
  </si>
  <si>
    <t>LAN Cable - BSLX5ENU50BK</t>
  </si>
  <si>
    <t>Cáp - BSLX5ENU50BK</t>
  </si>
  <si>
    <t>BSSP18UBK</t>
  </si>
  <si>
    <t>PK Tai nghe có mic ELECOM EHP-GB100MBK</t>
  </si>
  <si>
    <t>PRD12309</t>
  </si>
  <si>
    <t>Loa USB 2.0, đen - BSSP18UBK</t>
  </si>
  <si>
    <t>BSMBB09DSBK</t>
  </si>
  <si>
    <t>PRD12187</t>
  </si>
  <si>
    <t>Mice - BSMBB09DSBK</t>
  </si>
  <si>
    <t>Chuột - BSMBB09DSBK</t>
  </si>
  <si>
    <t>BSMBB09DSSV</t>
  </si>
  <si>
    <t>PRD12188</t>
  </si>
  <si>
    <t>Mice - BSMBB09DSSV</t>
  </si>
  <si>
    <t>Chuột - BSMBB09DSSV</t>
  </si>
  <si>
    <t>BSMBB09DSWH</t>
  </si>
  <si>
    <t>PRD12189</t>
  </si>
  <si>
    <t>Mice - BSMBB09DSWH</t>
  </si>
  <si>
    <t>Chuột - BSMBB09DSWH</t>
  </si>
  <si>
    <t>CAC-HD14US10BK</t>
  </si>
  <si>
    <t>PK Cáp HDMI 1.0m ELECOM CAC-HD14US10BK</t>
  </si>
  <si>
    <t>BSMBB14NBK</t>
  </si>
  <si>
    <t>PRD12190</t>
  </si>
  <si>
    <t>Mice - BSMBB14NBK</t>
  </si>
  <si>
    <t>Chuột - BSMBB14NBK</t>
  </si>
  <si>
    <t>BSMBB14NRD</t>
  </si>
  <si>
    <t>PRD12191</t>
  </si>
  <si>
    <t>Mice - BSMBB14NRD</t>
  </si>
  <si>
    <t>Chuột - BSMBB14NRD</t>
  </si>
  <si>
    <t>AVD-RCCL</t>
  </si>
  <si>
    <t>BSMBB14NSV</t>
  </si>
  <si>
    <t>PRD12192</t>
  </si>
  <si>
    <t>Mice - BSMBB14NSV</t>
  </si>
  <si>
    <t>Chuột - BSMBB14NSV</t>
  </si>
  <si>
    <t>PK Vỏ bọc điều khiển TV ELECOM AVD-RCCL</t>
  </si>
  <si>
    <t>BSMBB16BK</t>
  </si>
  <si>
    <t>PRD26692</t>
  </si>
  <si>
    <t>Mice - BSMBB16BK</t>
  </si>
  <si>
    <t>Chuột - BSMBB16BK</t>
  </si>
  <si>
    <t>PRD12193</t>
  </si>
  <si>
    <t>Mice - BSMBB16NB</t>
  </si>
  <si>
    <t>Chuột - BSMBB16NB</t>
  </si>
  <si>
    <t>BSMBB16WH</t>
  </si>
  <si>
    <t>PRD12194</t>
  </si>
  <si>
    <t>Mice - BSMBB16WH</t>
  </si>
  <si>
    <t>Chuột - BSMBB16WH</t>
  </si>
  <si>
    <t>BSMBB17BK</t>
  </si>
  <si>
    <t>PRD12195</t>
  </si>
  <si>
    <t>Mice - BSMBB17BK</t>
  </si>
  <si>
    <t>Chuột - BSMBB17BK</t>
  </si>
  <si>
    <t>BMA-GP05BK</t>
  </si>
  <si>
    <t>PK Túi đựng phụ kiện ELECOM BMA-GP05BK</t>
  </si>
  <si>
    <t>BSMBB17RD</t>
  </si>
  <si>
    <t>PRD12196</t>
  </si>
  <si>
    <t>Mice - BSMBB17RD</t>
  </si>
  <si>
    <t>Chuột - BSMBB17RD</t>
  </si>
  <si>
    <t>BM-BP04BK</t>
  </si>
  <si>
    <t>PK Ba lô có ngăn Laptop 15.4" ELECOM BM-BP04BK</t>
  </si>
  <si>
    <t>BSMBB17WH</t>
  </si>
  <si>
    <t>PRD12197</t>
  </si>
  <si>
    <t>Mice - BSMBB17WH</t>
  </si>
  <si>
    <t>Chuột - BSMBB17WH</t>
  </si>
  <si>
    <t>BM-CDBP01BK</t>
  </si>
  <si>
    <t>PK Balô Laptop 14" ELECOM BM-CDBP01BK</t>
  </si>
  <si>
    <t>BSMBU02RD</t>
  </si>
  <si>
    <t>PRD12198</t>
  </si>
  <si>
    <t>Mice - BSMBU02RD</t>
  </si>
  <si>
    <t>Chuột - BSMBU02RD</t>
  </si>
  <si>
    <t>BM-CDBP01T1</t>
  </si>
  <si>
    <t>PK Balô Laptop 14" ELECOM BM-CDBP01T1</t>
  </si>
  <si>
    <t>BSMBU03GM</t>
  </si>
  <si>
    <t>CAC-HD14US07BK</t>
  </si>
  <si>
    <t>PRD12199</t>
  </si>
  <si>
    <t>PK Cáp HDMI 0.7m ELECOM CAC-HD14US07BK</t>
  </si>
  <si>
    <t>Mice - BSMBU03GM</t>
  </si>
  <si>
    <t>Chuột - BSMBU03GM</t>
  </si>
  <si>
    <t>BSMBU03PU</t>
  </si>
  <si>
    <t>PRD12200</t>
  </si>
  <si>
    <t>Mice - BSMBU03PU</t>
  </si>
  <si>
    <t>Chuột - BSMBU03PU</t>
  </si>
  <si>
    <t>BSMBU05BK</t>
  </si>
  <si>
    <t>PRD12201</t>
  </si>
  <si>
    <t>Mice - BSMBU05BK</t>
  </si>
  <si>
    <t>Chuột - BSMBU05BK</t>
  </si>
  <si>
    <t>EHP-GB100MRD</t>
  </si>
  <si>
    <t>PK Tai nghe có mic ELECOM EHP-GB100MRD</t>
  </si>
  <si>
    <t>BSMBU05BL</t>
  </si>
  <si>
    <t>LBT-PAR02MPBK</t>
  </si>
  <si>
    <t>PRD12202</t>
  </si>
  <si>
    <t>PK Thiết bị chuyển BLT ELECOM PAR02MPBK</t>
  </si>
  <si>
    <t>Mice - BSMBU05BL</t>
  </si>
  <si>
    <t>Chuột - BSMBU05BL</t>
  </si>
  <si>
    <t>MP-095BK</t>
  </si>
  <si>
    <t>PK Bàn di chuột ELECOM MP-095BK</t>
  </si>
  <si>
    <t>PRD12203</t>
  </si>
  <si>
    <t>Mice - BSMBU05PK</t>
  </si>
  <si>
    <t>Chuột - BSMBU05PK</t>
  </si>
  <si>
    <t>MP-096BK</t>
  </si>
  <si>
    <t>PK Bàn di chuột ELECOM MP-096BK</t>
  </si>
  <si>
    <t>MPA-L35DS01BK</t>
  </si>
  <si>
    <t>PK Lightning-audio 3.5 ELECOM L35DS01BK</t>
  </si>
  <si>
    <t>BSMBU05RD</t>
  </si>
  <si>
    <t>PRD12204</t>
  </si>
  <si>
    <t>Mice - BSMBU05RD</t>
  </si>
  <si>
    <t>Chuột - BSMBU05RD</t>
  </si>
  <si>
    <t>MPA-L35DS01GD</t>
  </si>
  <si>
    <t>PK Lightning-audio 3.5 ELECOM L35DS01GD</t>
  </si>
  <si>
    <t>PRD12205</t>
  </si>
  <si>
    <t>Mice - BSMBU05SV</t>
  </si>
  <si>
    <t>Chuột - BSMBU05SV</t>
  </si>
  <si>
    <t>MPA-L35DS01PN</t>
  </si>
  <si>
    <t>PK Lightning-audio 3.5 ELECOM L35DS01PN</t>
  </si>
  <si>
    <t>PRD12206</t>
  </si>
  <si>
    <t>Mice - BSMBU05WH</t>
  </si>
  <si>
    <t>Chuột - BSMBU05WH</t>
  </si>
  <si>
    <t>MPA-L35DS01RD</t>
  </si>
  <si>
    <t>PK Lightning-audio 3.5 ELECOM L35DS01RD</t>
  </si>
  <si>
    <t>MPA-L35DS01SV</t>
  </si>
  <si>
    <t>BSMBU06BK</t>
  </si>
  <si>
    <t>PK Lightning-audio 3.5 ELECOM L35DS01SV</t>
  </si>
  <si>
    <t>PRD12207</t>
  </si>
  <si>
    <t>Mice - BSMBU06BK</t>
  </si>
  <si>
    <t>Chuột - BSMBU06BK</t>
  </si>
  <si>
    <t>PM-GS9HVCKCR</t>
  </si>
  <si>
    <t>PK Ốp Galaxy S9 trong ELECOM PMGS9HVCKCR</t>
  </si>
  <si>
    <t>BSMBU06OR</t>
  </si>
  <si>
    <t>PRD12208</t>
  </si>
  <si>
    <t>Mice - BSMBU06OR</t>
  </si>
  <si>
    <t>Chuột - BSMBU06OR</t>
  </si>
  <si>
    <t>PM-GS9PHVCKCR</t>
  </si>
  <si>
    <t>PK Ốp GalaxyS9+trong ELECOM PMGS9PHVCKCR</t>
  </si>
  <si>
    <t>BSMBU06PK</t>
  </si>
  <si>
    <t>PRD12209</t>
  </si>
  <si>
    <t>Mice - BSMBU06PK</t>
  </si>
  <si>
    <t>Chuột - BSMBU06PK</t>
  </si>
  <si>
    <t>PM-GS9TSLCR</t>
  </si>
  <si>
    <t>PK Ốp Galaxy S9 viền đen ELECOM GS9TSLCR</t>
  </si>
  <si>
    <t>BSMBU06SP</t>
  </si>
  <si>
    <t>PRD12210</t>
  </si>
  <si>
    <t>Mice - BSMBU06SP</t>
  </si>
  <si>
    <t>Chuột - BSMBU06SP</t>
  </si>
  <si>
    <t>BSMBU06WH</t>
  </si>
  <si>
    <t>PRD12211</t>
  </si>
  <si>
    <t>Mice - BSMBU06WH</t>
  </si>
  <si>
    <t>Chuột - BSMBU06WH</t>
  </si>
  <si>
    <t>BSMBU17BK</t>
  </si>
  <si>
    <t>PRD27103</t>
  </si>
  <si>
    <t>Mice - BSMBU17BK</t>
  </si>
  <si>
    <t>Chuột - BSMBU17BK</t>
  </si>
  <si>
    <t>BSMBU17BL</t>
  </si>
  <si>
    <t>PRD26960</t>
  </si>
  <si>
    <t>Mice - BSMBU17BL</t>
  </si>
  <si>
    <t>Chuột - BSMBU17BL</t>
  </si>
  <si>
    <t>BSMBU17PK</t>
  </si>
  <si>
    <t>PRD26961</t>
  </si>
  <si>
    <t>Mice - BSMBU17PK</t>
  </si>
  <si>
    <t>Chuột - BSMBU17PK</t>
  </si>
  <si>
    <t>BSMBU17RD</t>
  </si>
  <si>
    <t>PRD12212</t>
  </si>
  <si>
    <t>Mice - BSMBU17RD</t>
  </si>
  <si>
    <t>Chuột - BSMBU17RD</t>
  </si>
  <si>
    <t>BSMBU17SV</t>
  </si>
  <si>
    <t>PRD27104</t>
  </si>
  <si>
    <t>Mice - BSMBU17SV</t>
  </si>
  <si>
    <t>Chuột - BSMBU17SV</t>
  </si>
  <si>
    <t>BSMBU17WH</t>
  </si>
  <si>
    <t>PRD12213</t>
  </si>
  <si>
    <t>Mice - BSMBU17WH</t>
  </si>
  <si>
    <t>Chuột - BSMBU17WH</t>
  </si>
  <si>
    <t>BSMBW08BK</t>
  </si>
  <si>
    <t>PRD12214</t>
  </si>
  <si>
    <t>Mice - BSMBW08BK</t>
  </si>
  <si>
    <t>Chuột - BSMBW08BK</t>
  </si>
  <si>
    <t>BSMBW08BL</t>
  </si>
  <si>
    <t>PRD12215</t>
  </si>
  <si>
    <t>Mice - BSMBW08BL</t>
  </si>
  <si>
    <t>Chuột - BSMBW08BL</t>
  </si>
  <si>
    <t>BSMBW08RD</t>
  </si>
  <si>
    <t>PRD12216</t>
  </si>
  <si>
    <t>Mice - BSMBW08RD</t>
  </si>
  <si>
    <t>Chuột - BSMBW08RD</t>
  </si>
  <si>
    <t>BSMBW09BK</t>
  </si>
  <si>
    <t>PRD12217</t>
  </si>
  <si>
    <t>Mice - BSMBW09BK</t>
  </si>
  <si>
    <t>Chuột - BSMBW09BK</t>
  </si>
  <si>
    <t>BSMBW09BL</t>
  </si>
  <si>
    <t>PRD12218</t>
  </si>
  <si>
    <t>Mice - BSMBW09BL</t>
  </si>
  <si>
    <t>Chuột - BSMBW09BL</t>
  </si>
  <si>
    <t>BSMBW09PK</t>
  </si>
  <si>
    <t>PRD12219</t>
  </si>
  <si>
    <t>Mice - BSMBW09PK</t>
  </si>
  <si>
    <t>Chuột - BSMBW09PK</t>
  </si>
  <si>
    <t>BSMBW09RD</t>
  </si>
  <si>
    <t>PRD12220</t>
  </si>
  <si>
    <t>Mice - BSMBW09RD</t>
  </si>
  <si>
    <t>Chuột - BSMBW09RD</t>
  </si>
  <si>
    <t>BSMBW09SV</t>
  </si>
  <si>
    <t>PRD12221</t>
  </si>
  <si>
    <t>Mice - BSMBW09SV</t>
  </si>
  <si>
    <t>Chuột - BSMBW09SV</t>
  </si>
  <si>
    <t>BSMBW09WH</t>
  </si>
  <si>
    <t>PRD12222</t>
  </si>
  <si>
    <t>Mice - BSMBW09WH</t>
  </si>
  <si>
    <t>Chuột - BSMBW09WH</t>
  </si>
  <si>
    <t>BSMBW10BK</t>
  </si>
  <si>
    <t>PRD12223</t>
  </si>
  <si>
    <t>Mice - BSMBW10BK</t>
  </si>
  <si>
    <t>Chuột - BSMBW10BK</t>
  </si>
  <si>
    <t>BSMBW10BL</t>
  </si>
  <si>
    <t>PRD12224</t>
  </si>
  <si>
    <t>Mice - BSMBW10BL</t>
  </si>
  <si>
    <t>Chuột - BSMBW10BL</t>
  </si>
  <si>
    <t>BSMBW10DP</t>
  </si>
  <si>
    <t>PRD12225</t>
  </si>
  <si>
    <t>Mice - BSMBW10DP</t>
  </si>
  <si>
    <t>Chuột - BSMBW10DP</t>
  </si>
  <si>
    <t>BSMBW10LP</t>
  </si>
  <si>
    <t>PRD12226</t>
  </si>
  <si>
    <t>Mice - BSMBW10LP</t>
  </si>
  <si>
    <t>Chuột - BSMBW10LP</t>
  </si>
  <si>
    <t>BSMBW10MT</t>
  </si>
  <si>
    <t>PRD12227</t>
  </si>
  <si>
    <t>Mice - BSMBW10MT</t>
  </si>
  <si>
    <t>Chuột - BSMBW10MT</t>
  </si>
  <si>
    <t>BSMBW10WH</t>
  </si>
  <si>
    <t>PRD12228</t>
  </si>
  <si>
    <t>Mice - BSMBW10WH</t>
  </si>
  <si>
    <t>Chuột - BSMBW10WH</t>
  </si>
  <si>
    <t>BSMOU07MBK</t>
  </si>
  <si>
    <t>PRD12229</t>
  </si>
  <si>
    <t>Mice - BSMOU07MBK</t>
  </si>
  <si>
    <t>Chuột - BSMOU07MBK</t>
  </si>
  <si>
    <t>BSMOU07MBL</t>
  </si>
  <si>
    <t>PRD12230</t>
  </si>
  <si>
    <t>Mice - BSMOU07MBL</t>
  </si>
  <si>
    <t>Chuột - BSMOU07MBL</t>
  </si>
  <si>
    <t>BSMOU07MPK</t>
  </si>
  <si>
    <t>PRD12231</t>
  </si>
  <si>
    <t>Mice - BSMOU07MPK</t>
  </si>
  <si>
    <t>Chuột - BSMOU07MPK</t>
  </si>
  <si>
    <t>PRD12232</t>
  </si>
  <si>
    <t>Mice - BSMOU07MRD</t>
  </si>
  <si>
    <t>Chuột - BSMOU07MRD</t>
  </si>
  <si>
    <t>BSMOU07MSV</t>
  </si>
  <si>
    <t>PRD12233</t>
  </si>
  <si>
    <t>Mice - BSMOU07MSV</t>
  </si>
  <si>
    <t>Chuột - BSMOU07MSV</t>
  </si>
  <si>
    <t>BSMOU07MWH</t>
  </si>
  <si>
    <t>PRD12234</t>
  </si>
  <si>
    <t>Mice - BSMOU07MWH</t>
  </si>
  <si>
    <t>Chuột - BSMOU07MWH</t>
  </si>
  <si>
    <t>BSMOW10BK</t>
  </si>
  <si>
    <t>PRD3771</t>
  </si>
  <si>
    <t>Mice - BSMOW10BK</t>
  </si>
  <si>
    <t>Chuột - BSMOW10BK</t>
  </si>
  <si>
    <t>BSMOW10WH</t>
  </si>
  <si>
    <t>PRD3772</t>
  </si>
  <si>
    <t>Mice - BSMOW10WH</t>
  </si>
  <si>
    <t>Chuột - BSMOW10WH</t>
  </si>
  <si>
    <t>BSMOW10WP</t>
  </si>
  <si>
    <t>PRD3776</t>
  </si>
  <si>
    <t>Mice - BSMOW10WP</t>
  </si>
  <si>
    <t>Chuột - BSMOW10WP</t>
  </si>
  <si>
    <t>BSMBW11BK</t>
  </si>
  <si>
    <t>PRD22116</t>
  </si>
  <si>
    <t>Mice BSMBW11BK</t>
  </si>
  <si>
    <t>BSMBW11BL</t>
  </si>
  <si>
    <t>PRD22117</t>
  </si>
  <si>
    <t>Mice BSMBW11BL</t>
  </si>
  <si>
    <t>BSMBW11PK</t>
  </si>
  <si>
    <t>PRD22118</t>
  </si>
  <si>
    <t>Mice BSMBW11PK</t>
  </si>
  <si>
    <t>BSMBW11RD</t>
  </si>
  <si>
    <t>PRD22119</t>
  </si>
  <si>
    <t>Mice BSMBW11RD</t>
  </si>
  <si>
    <t>BSMBW11SV</t>
  </si>
  <si>
    <t>PRD22120</t>
  </si>
  <si>
    <t>Mice BSMBW11SV</t>
  </si>
  <si>
    <t>BSMBW11WH</t>
  </si>
  <si>
    <t>PRD22121</t>
  </si>
  <si>
    <t>Mice BSMBW11WH</t>
  </si>
  <si>
    <t>BSMBW13PK</t>
  </si>
  <si>
    <t>PRD30416</t>
  </si>
  <si>
    <t>Mice BSMBW13PK</t>
  </si>
  <si>
    <t>Chuột (KD) iBuffalo BSMBW13PK</t>
  </si>
  <si>
    <t>BSMBW13RD</t>
  </si>
  <si>
    <t>PRD32897</t>
  </si>
  <si>
    <t>Mice BSMBW13RD</t>
  </si>
  <si>
    <t>Chuột (KD) iBuffalo BSMBW13RD</t>
  </si>
  <si>
    <t>BSMBW13WH</t>
  </si>
  <si>
    <t>PRD32898</t>
  </si>
  <si>
    <t>Mice BSMBW13WH</t>
  </si>
  <si>
    <t>Chuột (KD) iBuffalo BSMBW13WH</t>
  </si>
  <si>
    <t>BPD01GYA</t>
  </si>
  <si>
    <t>PRD11803</t>
  </si>
  <si>
    <t>Mice Pads - BPD01GYA</t>
  </si>
  <si>
    <t>Phụ kiện - BPD01GYA</t>
  </si>
  <si>
    <t>BPD01NBA</t>
  </si>
  <si>
    <t>PRD11804</t>
  </si>
  <si>
    <t>Mice Pads - BPD01NBA</t>
  </si>
  <si>
    <t>Phụ kiện - BPD01NBA</t>
  </si>
  <si>
    <t>BPD02BKA</t>
  </si>
  <si>
    <t>PRD11805</t>
  </si>
  <si>
    <t>Mice Pads - BPD02BKA</t>
  </si>
  <si>
    <t>Phụ kiện - BPD02BKA</t>
  </si>
  <si>
    <t>BPD04BLA</t>
  </si>
  <si>
    <t>PRD11806</t>
  </si>
  <si>
    <t>Mice Pads - BPD04BLA</t>
  </si>
  <si>
    <t>Phụ kiện - BPD04BLA</t>
  </si>
  <si>
    <t>BPD04GYA</t>
  </si>
  <si>
    <t>PRD11807</t>
  </si>
  <si>
    <t>Mice Pads - BPD04GYA</t>
  </si>
  <si>
    <t>Phụ kiện - BPD04GYA</t>
  </si>
  <si>
    <t>BPDG05BKA</t>
  </si>
  <si>
    <t>PRD11808</t>
  </si>
  <si>
    <t>Mice Pads - BPDG05BKA</t>
  </si>
  <si>
    <t>Phụ kiện - BPDG05BKA</t>
  </si>
  <si>
    <t>BPDG05BLA</t>
  </si>
  <si>
    <t>PRD11809</t>
  </si>
  <si>
    <t>Mice Pads - BPDG05BLA</t>
  </si>
  <si>
    <t>Phụ kiện - BPDG05BLA</t>
  </si>
  <si>
    <t>BPDG05GRA</t>
  </si>
  <si>
    <t>PRD11810</t>
  </si>
  <si>
    <t>Mice Pads - BPDG05GRA</t>
  </si>
  <si>
    <t>Phụ kiện - BPDG05GRA</t>
  </si>
  <si>
    <t>BSPD10BK</t>
  </si>
  <si>
    <t>PRD12259</t>
  </si>
  <si>
    <t>Mice Pads - BSPD10BK</t>
  </si>
  <si>
    <t>Bàn di chuột - BSPD10BK</t>
  </si>
  <si>
    <t>Mouse Pad</t>
  </si>
  <si>
    <t>BSPD10BL</t>
  </si>
  <si>
    <t>PRD12260</t>
  </si>
  <si>
    <t>Mice Pads - BSPD10BL</t>
  </si>
  <si>
    <t>Bàn di chuột - BSPD10BL</t>
  </si>
  <si>
    <t>BSPD10PK</t>
  </si>
  <si>
    <t>PRD12261</t>
  </si>
  <si>
    <t>Mice Pads - BSPD10PK</t>
  </si>
  <si>
    <t>Bàn di chuột - BSPD10PK</t>
  </si>
  <si>
    <t>BSPD10PU</t>
  </si>
  <si>
    <t>PRD12262</t>
  </si>
  <si>
    <t>Mice Pads - BSPD10PU</t>
  </si>
  <si>
    <t>Bàn di chuột - BSPD10PU</t>
  </si>
  <si>
    <t>BSPD10SV</t>
  </si>
  <si>
    <t>PRD12263</t>
  </si>
  <si>
    <t>Mice Pads - BSPD10SV</t>
  </si>
  <si>
    <t>Bàn di chuột - BSPD10SV</t>
  </si>
  <si>
    <t>BSPD11BK</t>
  </si>
  <si>
    <t>PRD12264</t>
  </si>
  <si>
    <t>Mice Pads - BSPD11BK</t>
  </si>
  <si>
    <t>Bàn di chuột - BSPD11BK</t>
  </si>
  <si>
    <t>BSPD11BL</t>
  </si>
  <si>
    <t>PRD12265</t>
  </si>
  <si>
    <t>Mice Pads - BSPD11BL</t>
  </si>
  <si>
    <t>Bàn di chuột - BSPD11BL</t>
  </si>
  <si>
    <t>BSPD11GY</t>
  </si>
  <si>
    <t>PRD12266</t>
  </si>
  <si>
    <t>Mice Pads - BSPD11GY</t>
  </si>
  <si>
    <t>Bàn di chuột - BSPD11GY</t>
  </si>
  <si>
    <t>BSPD11PK</t>
  </si>
  <si>
    <t>PRD12267</t>
  </si>
  <si>
    <t>Mice Pads - BSPD11PK</t>
  </si>
  <si>
    <t>Bàn di chuột - BSPD11PK</t>
  </si>
  <si>
    <t>BSHSM05BK</t>
  </si>
  <si>
    <t>PRD11994</t>
  </si>
  <si>
    <t>Micro Buffalo BSHSM05BK</t>
  </si>
  <si>
    <t>Microphone</t>
  </si>
  <si>
    <t>BSHSM01SV</t>
  </si>
  <si>
    <t>PRD11990</t>
  </si>
  <si>
    <t>Micro iBuffalo BSHSM01SV</t>
  </si>
  <si>
    <t>BSHSM03BK</t>
  </si>
  <si>
    <t>PRD11992</t>
  </si>
  <si>
    <t>Micro iBuffalo BSHSM03BK</t>
  </si>
  <si>
    <t>BSHSM04BK</t>
  </si>
  <si>
    <t>PRD11993</t>
  </si>
  <si>
    <t>Micro iBuffalo BSHSM04BK</t>
  </si>
  <si>
    <t>BSHSM06WH</t>
  </si>
  <si>
    <t>PRD11995</t>
  </si>
  <si>
    <t>Micro iBuffalo BSHSM06WH</t>
  </si>
  <si>
    <t>BSHSM02BK</t>
  </si>
  <si>
    <t>PRD11991</t>
  </si>
  <si>
    <t>Micro iBuffalo BSHSMBK</t>
  </si>
  <si>
    <t>BSDCDA15</t>
  </si>
  <si>
    <t>PRD11886</t>
  </si>
  <si>
    <t>Monitor Cables - BSDCDA15</t>
  </si>
  <si>
    <t>Cáp - BSDCDA15</t>
  </si>
  <si>
    <t>BSDCDA30</t>
  </si>
  <si>
    <t>PRD11887</t>
  </si>
  <si>
    <t>Monitor Cables - BSDCDA30</t>
  </si>
  <si>
    <t>Cáp - BSDCDA30</t>
  </si>
  <si>
    <t>BSDCDA50</t>
  </si>
  <si>
    <t>PRD11888</t>
  </si>
  <si>
    <t>Monitor Cables - BSDCDA50</t>
  </si>
  <si>
    <t>Cáp - BSDCDA50</t>
  </si>
  <si>
    <t>BSDCDD10</t>
  </si>
  <si>
    <t>PRD11889</t>
  </si>
  <si>
    <t>Monitor Cables - BSDCDD10</t>
  </si>
  <si>
    <t>Cáp - BSDCDD10</t>
  </si>
  <si>
    <t>BSDCDD15</t>
  </si>
  <si>
    <t>PRD11890</t>
  </si>
  <si>
    <t>Monitor Cables - BSDCDD15</t>
  </si>
  <si>
    <t>Cáp - BSDCDD15</t>
  </si>
  <si>
    <t>BSDCDD20</t>
  </si>
  <si>
    <t>PRD11891</t>
  </si>
  <si>
    <t>Monitor Cables - BSDCDD20</t>
  </si>
  <si>
    <t>Cáp - BSDCDD20</t>
  </si>
  <si>
    <t>BSDCDD30</t>
  </si>
  <si>
    <t>PRD11892</t>
  </si>
  <si>
    <t>Monitor Cables - BSDCDD30</t>
  </si>
  <si>
    <t>Cáp - BSDCDD30</t>
  </si>
  <si>
    <t>BSDCDE01</t>
  </si>
  <si>
    <t>PRD11893</t>
  </si>
  <si>
    <t>Monitor Cables - BSDCDE01</t>
  </si>
  <si>
    <t>Cáp - BSDCDE01</t>
  </si>
  <si>
    <t>BSDCDE02</t>
  </si>
  <si>
    <t>PRD11894</t>
  </si>
  <si>
    <t>Monitor Cables - BSDCDE02</t>
  </si>
  <si>
    <t>Cáp - BSDCDE02</t>
  </si>
  <si>
    <t>BSDCDED20</t>
  </si>
  <si>
    <t>PRD11895</t>
  </si>
  <si>
    <t>Monitor Cables - BSDCDED20</t>
  </si>
  <si>
    <t>Cáp - BSDCDED20</t>
  </si>
  <si>
    <t>BSDCDS10</t>
  </si>
  <si>
    <t>PRD11896</t>
  </si>
  <si>
    <t>Monitor Cables - BSDCDS10</t>
  </si>
  <si>
    <t>Cáp - BSDCDS10</t>
  </si>
  <si>
    <t>BSDCDS15</t>
  </si>
  <si>
    <t>PRD11897</t>
  </si>
  <si>
    <t>Monitor Cables - BSDCDS15</t>
  </si>
  <si>
    <t>Cáp - BSDCDS15</t>
  </si>
  <si>
    <t>BSDCDS20</t>
  </si>
  <si>
    <t>PRD11898</t>
  </si>
  <si>
    <t>Monitor Cables - BSDCDS20</t>
  </si>
  <si>
    <t>Cáp - BSDCDS20</t>
  </si>
  <si>
    <t>BSDCDS30</t>
  </si>
  <si>
    <t>PRD11899</t>
  </si>
  <si>
    <t>Monitor Cables - BSDCDS30</t>
  </si>
  <si>
    <t>Cáp - BSDCDS30</t>
  </si>
  <si>
    <t>BSDCV07</t>
  </si>
  <si>
    <t>PRD11900</t>
  </si>
  <si>
    <t>Monitor Cables - BSDCV07</t>
  </si>
  <si>
    <t>Cáp - BSDCV07</t>
  </si>
  <si>
    <t>BSDCV07BK</t>
  </si>
  <si>
    <t>PRD30402</t>
  </si>
  <si>
    <t>Monitor Cables - BSDCV07BK</t>
  </si>
  <si>
    <t>Cáp màn hình iBuffalo BSDCV07BK</t>
  </si>
  <si>
    <t>BSDCV10</t>
  </si>
  <si>
    <t>PRD11901</t>
  </si>
  <si>
    <t>Monitor Cables - BSDCV10</t>
  </si>
  <si>
    <t>Cáp - BSDCV10</t>
  </si>
  <si>
    <t>BSDCV100</t>
  </si>
  <si>
    <t>PRD11902</t>
  </si>
  <si>
    <t>Monitor Cables - BSDCV100</t>
  </si>
  <si>
    <t>Cáp - BSDCV100</t>
  </si>
  <si>
    <t>BSDCV10BK</t>
  </si>
  <si>
    <t>PRD11903</t>
  </si>
  <si>
    <t>Monitor Cables - BSDCV10BK</t>
  </si>
  <si>
    <t>Cáp - BSDCV10BK</t>
  </si>
  <si>
    <t>BSDCV15</t>
  </si>
  <si>
    <t>PRD11904</t>
  </si>
  <si>
    <t>Monitor Cables - BSDCV15</t>
  </si>
  <si>
    <t>Cáp - BSDCV15</t>
  </si>
  <si>
    <t>BSDCV150</t>
  </si>
  <si>
    <t>PRD11905</t>
  </si>
  <si>
    <t>Monitor Cables - BSDCV150</t>
  </si>
  <si>
    <t>Cáp - BSDCV150</t>
  </si>
  <si>
    <t>BSDCV15BK</t>
  </si>
  <si>
    <t>PRD11906</t>
  </si>
  <si>
    <t>Monitor Cables - BSDCV15BK</t>
  </si>
  <si>
    <t>Cáp - BSDCV15BK</t>
  </si>
  <si>
    <t>BSDCV20</t>
  </si>
  <si>
    <t>PRD11907</t>
  </si>
  <si>
    <t>Monitor Cables - BSDCV20</t>
  </si>
  <si>
    <t>Cáp - BSDCV20</t>
  </si>
  <si>
    <t>BSDCV200</t>
  </si>
  <si>
    <t>PRD11908</t>
  </si>
  <si>
    <t>Monitor Cables - BSDCV200</t>
  </si>
  <si>
    <t>Cáp - BSDCV200</t>
  </si>
  <si>
    <t>BSDCV20BK</t>
  </si>
  <si>
    <t>PRD11909</t>
  </si>
  <si>
    <t>Monitor Cables - BSDCV20BK</t>
  </si>
  <si>
    <t>Cáp - BSDCV20BK</t>
  </si>
  <si>
    <t>BSDCV30</t>
  </si>
  <si>
    <t>PRD11910</t>
  </si>
  <si>
    <t>Monitor Cables - BSDCV30</t>
  </si>
  <si>
    <t>Cáp - BSDCV30</t>
  </si>
  <si>
    <t>BSDCV30BK</t>
  </si>
  <si>
    <t>PRD11911</t>
  </si>
  <si>
    <t>Monitor Cables - BSDCV30BK</t>
  </si>
  <si>
    <t>Cáp - BSDCV30BK</t>
  </si>
  <si>
    <t>BSDCV50</t>
  </si>
  <si>
    <t>PRD11912</t>
  </si>
  <si>
    <t>Monitor Cables - BSDCV50</t>
  </si>
  <si>
    <t>Cáp - BSDCV50</t>
  </si>
  <si>
    <t>BSDCV50BK</t>
  </si>
  <si>
    <t>PRD11913</t>
  </si>
  <si>
    <t>Monitor Cables - BSDCV50BK</t>
  </si>
  <si>
    <t>Cáp - BSDCV50BK</t>
  </si>
  <si>
    <t>BSDCVE15</t>
  </si>
  <si>
    <t>PRD11914</t>
  </si>
  <si>
    <t>Monitor Cables - BSDCVE15</t>
  </si>
  <si>
    <t>Cáp - BSDCVE15</t>
  </si>
  <si>
    <t>BSDCVE30</t>
  </si>
  <si>
    <t>PRD11915</t>
  </si>
  <si>
    <t>Monitor Cables - BSDCVE30</t>
  </si>
  <si>
    <t>Cáp - BSDCVE30</t>
  </si>
  <si>
    <t>PRD61049</t>
  </si>
  <si>
    <t>Mouse BSMBU16SBW</t>
  </si>
  <si>
    <t>PRD61050</t>
  </si>
  <si>
    <t>Mouse BSMBU16SWH</t>
  </si>
  <si>
    <t>BSTP01WC07BK</t>
  </si>
  <si>
    <t>PRD3113</t>
  </si>
  <si>
    <t>Multi Protect Case for 7inch Tablet Black - BSTP01WC07BK</t>
  </si>
  <si>
    <t>Vỏ bảo vệ cho Máy tính bảng 7 inch - BSTP01WC07BK</t>
  </si>
  <si>
    <t>BSTK01BK</t>
  </si>
  <si>
    <t>PRD12274</t>
  </si>
  <si>
    <t>Numeric Key Pads - BSTK01BK</t>
  </si>
  <si>
    <t>Bàn phím - BSTK01BK</t>
  </si>
  <si>
    <t>BSTK01SV</t>
  </si>
  <si>
    <t>PRD12275</t>
  </si>
  <si>
    <t>Numeric Key Pads - BSTK01SV</t>
  </si>
  <si>
    <t>Bàn phím - BSTK01SV</t>
  </si>
  <si>
    <t>BSTK02BK</t>
  </si>
  <si>
    <t>PRD12276</t>
  </si>
  <si>
    <t>Numeric Key Pads - BSTK02BK</t>
  </si>
  <si>
    <t>Bàn phím - BSTK02BK</t>
  </si>
  <si>
    <t>BSTK02SV</t>
  </si>
  <si>
    <t>PRD12277</t>
  </si>
  <si>
    <t>Numeric Key Pads - BSTK02SV</t>
  </si>
  <si>
    <t>Bàn phím - BSTK02SV</t>
  </si>
  <si>
    <t>BSTK02WH</t>
  </si>
  <si>
    <t>PRD12278</t>
  </si>
  <si>
    <t>Numeric Key Pads - BSTK02WH</t>
  </si>
  <si>
    <t>Bàn phím - BSTK02WH</t>
  </si>
  <si>
    <t>BSTK03BK</t>
  </si>
  <si>
    <t>PRD12279</t>
  </si>
  <si>
    <t>Numeric Key Pads - BSTK03BK</t>
  </si>
  <si>
    <t>Bàn phím - BSTK03BK</t>
  </si>
  <si>
    <t>BSTK03SV</t>
  </si>
  <si>
    <t>PRD12280</t>
  </si>
  <si>
    <t>Numeric Key Pads - BSTK03SV</t>
  </si>
  <si>
    <t>Bàn phím - BSTK03SV</t>
  </si>
  <si>
    <t>BSTK07BK</t>
  </si>
  <si>
    <t>PRD12281</t>
  </si>
  <si>
    <t>Numeric Key Pads - BSTK07BK</t>
  </si>
  <si>
    <t>Bàn phím - BSTK07BK</t>
  </si>
  <si>
    <t>BSTK07WH</t>
  </si>
  <si>
    <t>PRD12282</t>
  </si>
  <si>
    <t>Numeric Key Pads - BSTK07WH</t>
  </si>
  <si>
    <t>Bàn phím - BSTK07WH</t>
  </si>
  <si>
    <t>BSTK08MSV</t>
  </si>
  <si>
    <t>PRD12283</t>
  </si>
  <si>
    <t>Numeric Key Pads - BSTK08MSV</t>
  </si>
  <si>
    <t>Bàn phím - BSTK08MSV</t>
  </si>
  <si>
    <t>BSTKH01BK</t>
  </si>
  <si>
    <t>PRD12284</t>
  </si>
  <si>
    <t>Numeric Key Pads - BSTKH01BK</t>
  </si>
  <si>
    <t>Bàn phím - BSTKH01BK</t>
  </si>
  <si>
    <t>BSTKH02BK</t>
  </si>
  <si>
    <t>PRD12285</t>
  </si>
  <si>
    <t>Numeric Key Pads - BSTKH02BK</t>
  </si>
  <si>
    <t>Bàn phím - BSTKH02BK</t>
  </si>
  <si>
    <t>BSTKH02SV</t>
  </si>
  <si>
    <t>PRD12286</t>
  </si>
  <si>
    <t>Numeric Key Pads - BSTKH02SV</t>
  </si>
  <si>
    <t>Bàn phím - BSTKH02SV</t>
  </si>
  <si>
    <t>BSTKH03BK</t>
  </si>
  <si>
    <t>PRD12287</t>
  </si>
  <si>
    <t>Numeric Key Pads - BSTKH03BK</t>
  </si>
  <si>
    <t>Bàn phím - BSTKH03BK</t>
  </si>
  <si>
    <t>BTKU02BKA</t>
  </si>
  <si>
    <t>PRD30405</t>
  </si>
  <si>
    <t>Numeric Key Pads - BTKU02BKA</t>
  </si>
  <si>
    <t>Bàn phím số iBuffalo BTKU02BKA</t>
  </si>
  <si>
    <t>BTKU02SVA</t>
  </si>
  <si>
    <t>PRD12293</t>
  </si>
  <si>
    <t>Numeric Key Pads - BTKU02SVA</t>
  </si>
  <si>
    <t>Bàn phím - BTKU02SVA</t>
  </si>
  <si>
    <t>BSIP12PCHJGD</t>
  </si>
  <si>
    <t>PRD12311</t>
  </si>
  <si>
    <t>p lưng iPhone cao cấp - BSIP12PCHJGD</t>
  </si>
  <si>
    <t>BSIP12PCHJPK</t>
  </si>
  <si>
    <t>PRD12312</t>
  </si>
  <si>
    <t>p lưng iPhone cao cấp - BSIP12PCHJPK</t>
  </si>
  <si>
    <t>BSIP12PCHJSV</t>
  </si>
  <si>
    <t>PRD12313</t>
  </si>
  <si>
    <t>p lưng iPhone cao cấp - BSIP12PCHJSV</t>
  </si>
  <si>
    <t>BSIP12PCHPBL</t>
  </si>
  <si>
    <t>PRD12314</t>
  </si>
  <si>
    <t>p lưng iPhone cao cấp - BSIP12PCHPBL</t>
  </si>
  <si>
    <t>BSIP12PCHPPK</t>
  </si>
  <si>
    <t>PRD12315</t>
  </si>
  <si>
    <t>p lưng iPhone cao cấp - BSIP12PCHPPK</t>
  </si>
  <si>
    <t>BSIP12PCHPWH</t>
  </si>
  <si>
    <t>PRD12316</t>
  </si>
  <si>
    <t>p lưng iPhone cao cấp - BSIP12PCHPWH</t>
  </si>
  <si>
    <t>BSIP12PCHRRD</t>
  </si>
  <si>
    <t>PRD12317</t>
  </si>
  <si>
    <t>p lưng iPhone cao cấp - BSIP12PCHRRD</t>
  </si>
  <si>
    <t>BSIP12PCRCB</t>
  </si>
  <si>
    <t>PRD3115</t>
  </si>
  <si>
    <t>p lưng iPhone cao cấp - BSIP12PCRCB</t>
  </si>
  <si>
    <t>BSIP12PCRGF</t>
  </si>
  <si>
    <t>PRD3116</t>
  </si>
  <si>
    <t>p lưng iPhone cao cấp - BSIP12PCRGF</t>
  </si>
  <si>
    <t>BSIP12PCSLBL</t>
  </si>
  <si>
    <t>PRD12318</t>
  </si>
  <si>
    <t>p lưng iPhone cao cấp - BSIP12PCSLBL</t>
  </si>
  <si>
    <t>BSIP12PCSLPK</t>
  </si>
  <si>
    <t>PRD12319</t>
  </si>
  <si>
    <t>p lưng iPhone cao cấp - BSIP12PCSLPK</t>
  </si>
  <si>
    <t>BSIP12PCSLWH</t>
  </si>
  <si>
    <t>PRD12320</t>
  </si>
  <si>
    <t>p lưng iPhone cao cấp - BSIP12PCSLWH</t>
  </si>
  <si>
    <t>BSIP12PCSVPK</t>
  </si>
  <si>
    <t>PRD3117</t>
  </si>
  <si>
    <t>p lưng iPhone cao cấp - BSIP12PCSVPK</t>
  </si>
  <si>
    <t>BSIP12PCTBK</t>
  </si>
  <si>
    <t>PRD12321</t>
  </si>
  <si>
    <t>p lưng iPhone cao cấp - BSIP12PCTBK</t>
  </si>
  <si>
    <t>BSIP12PCTCR</t>
  </si>
  <si>
    <t>PRD12322</t>
  </si>
  <si>
    <t>p lưng iPhone cao cấp - BSIP12PCTCR</t>
  </si>
  <si>
    <t>BSIP12PCTLGR</t>
  </si>
  <si>
    <t>PRD12323</t>
  </si>
  <si>
    <t>p lưng iPhone cao cấp - BSIP12PCTLGR</t>
  </si>
  <si>
    <t>BSIP12PCTLPK</t>
  </si>
  <si>
    <t>PRD12324</t>
  </si>
  <si>
    <t>p lưng iPhone cao cấp - BSIP12PCTLPK</t>
  </si>
  <si>
    <t>BSIP12PCTLWH</t>
  </si>
  <si>
    <t>PRD12325</t>
  </si>
  <si>
    <t>p lưng iPhone cao cấp - BSIP12PCTLWH</t>
  </si>
  <si>
    <t>BSIP12PCTPK</t>
  </si>
  <si>
    <t>PRD12326</t>
  </si>
  <si>
    <t>p lưng iPhone cao cấp - BSIP12PCTPK</t>
  </si>
  <si>
    <t>BSHSE06SV</t>
  </si>
  <si>
    <t>PRD11983</t>
  </si>
  <si>
    <t>PC Headsets - BSHSE06SV</t>
  </si>
  <si>
    <t>Tai nghe - BSHSE06SV</t>
  </si>
  <si>
    <t>BSHSE06VBK</t>
  </si>
  <si>
    <t>PRD11984</t>
  </si>
  <si>
    <t>PC Headsets - BSHSE06VBK</t>
  </si>
  <si>
    <t>Tai nghe - BSHSE06VBK</t>
  </si>
  <si>
    <t>BSHSE06VSV</t>
  </si>
  <si>
    <t>PRD11985</t>
  </si>
  <si>
    <t>PC Headsets - BSHSE06VSV</t>
  </si>
  <si>
    <t>Tai nghe - BSHSE06VSV</t>
  </si>
  <si>
    <t>BSHSE08RBK</t>
  </si>
  <si>
    <t>PRD11986</t>
  </si>
  <si>
    <t>PC Headsets - BSHSE08RBK</t>
  </si>
  <si>
    <t>Tai nghe - BSHSE08RBK</t>
  </si>
  <si>
    <t>BSHSH09SV</t>
  </si>
  <si>
    <t>PRD11987</t>
  </si>
  <si>
    <t>PC Headsets - BSHSH09SV</t>
  </si>
  <si>
    <t>Tai nghe - BSHSH09SV</t>
  </si>
  <si>
    <t>BSHSH11BK</t>
  </si>
  <si>
    <t>PRD11988</t>
  </si>
  <si>
    <t>PC Headsets - BSHSH11BK</t>
  </si>
  <si>
    <t>Tai nghe - BSHSH11BK</t>
  </si>
  <si>
    <t>BSHSH12BK</t>
  </si>
  <si>
    <t>PRD11989</t>
  </si>
  <si>
    <t>PC Headsets - BSHSH12BK</t>
  </si>
  <si>
    <t>Tai nghe - BSHSH12BK</t>
  </si>
  <si>
    <t>BSHSN03BK</t>
  </si>
  <si>
    <t>PRD12006</t>
  </si>
  <si>
    <t>PC Headsets - BSHSN03BK</t>
  </si>
  <si>
    <t>Tai nghe - BSHSN03BK</t>
  </si>
  <si>
    <t>BSHSUE02SV</t>
  </si>
  <si>
    <t>PRD12007</t>
  </si>
  <si>
    <t>PC Headsets - BSHSUE02SV</t>
  </si>
  <si>
    <t>Tai nghe - BSHSUE02SV</t>
  </si>
  <si>
    <t>BSHSUH05BK</t>
  </si>
  <si>
    <t>PRD12008</t>
  </si>
  <si>
    <t>PC Headsets - BSHSUH05BK</t>
  </si>
  <si>
    <t>Tai nghe - BSHSUH05BK</t>
  </si>
  <si>
    <t>BSHSUH11SV</t>
  </si>
  <si>
    <t>PRD13383</t>
  </si>
  <si>
    <t>PC headsets - BSHSUH11SV</t>
  </si>
  <si>
    <t>BSHSUN04BK</t>
  </si>
  <si>
    <t>PRD12009</t>
  </si>
  <si>
    <t>PC Headsets - BSHSUN04BK</t>
  </si>
  <si>
    <t>Tai nghe - BSHSUN04BK</t>
  </si>
  <si>
    <t>BSHSUH13BK</t>
  </si>
  <si>
    <t>PRD22410</t>
  </si>
  <si>
    <t>PC Headsets BSHSUH13BK</t>
  </si>
  <si>
    <t>Tai nghe iBuffalo BSHSUH13BK</t>
  </si>
  <si>
    <t>BSMPB07BK</t>
  </si>
  <si>
    <t>PRD12236</t>
  </si>
  <si>
    <t>PIN - BSMPB07BK</t>
  </si>
  <si>
    <t>BSMPB07WH</t>
  </si>
  <si>
    <t>PRD12298</t>
  </si>
  <si>
    <t>PIN - BSMPB07WH</t>
  </si>
  <si>
    <t>BSMPB09BK</t>
  </si>
  <si>
    <t>PRD12237</t>
  </si>
  <si>
    <t>PIN - BSMPB09BK</t>
  </si>
  <si>
    <t>BSMPB09PK</t>
  </si>
  <si>
    <t>PRD12238</t>
  </si>
  <si>
    <t>PIN - BSMPB09PK</t>
  </si>
  <si>
    <t>BSMPB09PU</t>
  </si>
  <si>
    <t>PRD12239</t>
  </si>
  <si>
    <t>PIN - BSMPB09PU</t>
  </si>
  <si>
    <t>BSMPB09WH</t>
  </si>
  <si>
    <t>PRD12240</t>
  </si>
  <si>
    <t>PIN - BSMPB09WH</t>
  </si>
  <si>
    <t>BSMPA03PK</t>
  </si>
  <si>
    <t>PRD3086</t>
  </si>
  <si>
    <t>Pin dự phòng 2600mA, hồng - BSMPA03BKW</t>
  </si>
  <si>
    <t>BSMPA03WH</t>
  </si>
  <si>
    <t>PRD3089</t>
  </si>
  <si>
    <t>Pin dự phòng 2600mA, trắng - BSMPA03BKW</t>
  </si>
  <si>
    <t>BSMPA03TB</t>
  </si>
  <si>
    <t>PRD3088</t>
  </si>
  <si>
    <t>Pin dự phòng 2600mA, xanh - BSMPA03BKW</t>
  </si>
  <si>
    <t>BSMPA03BK</t>
  </si>
  <si>
    <t>PRD3085</t>
  </si>
  <si>
    <t>Pin dự phòng 2600mA, đen - BSMPA03BKW</t>
  </si>
  <si>
    <t>BSMPA03RP</t>
  </si>
  <si>
    <t>PRD3087</t>
  </si>
  <si>
    <t>Pin dự phòng 2600mA, đỏ - BSMPA03BKW</t>
  </si>
  <si>
    <t>BSMPB03WH</t>
  </si>
  <si>
    <t>PRD3081</t>
  </si>
  <si>
    <t>Pin sạc dự phòng 2600mA, trắng - BSMPB03WH</t>
  </si>
  <si>
    <t>BSMPB03BK</t>
  </si>
  <si>
    <t>PRD3080</t>
  </si>
  <si>
    <t>Pin sạc dự phòng 2600mA, đen - BSMPB03BK</t>
  </si>
  <si>
    <t>BSMPB0140WH</t>
  </si>
  <si>
    <t>PRD3542</t>
  </si>
  <si>
    <t>Pin sạc dự phòng 4000mA, trắng - BSMPB0140WH</t>
  </si>
  <si>
    <t>BSMPB0140BK</t>
  </si>
  <si>
    <t>PRD30404</t>
  </si>
  <si>
    <t>Pin sạc dự phòng 4000mA, đen - BSMPB0140BK</t>
  </si>
  <si>
    <t>BSMPA04BL</t>
  </si>
  <si>
    <t>PRD3091</t>
  </si>
  <si>
    <t>Pin sạc dự phòng 5200mA , xanh - BSMPA04BLW</t>
  </si>
  <si>
    <t>BSMPA04WH</t>
  </si>
  <si>
    <t>PRD3093</t>
  </si>
  <si>
    <t>Pin sạc dự phòng 5200mA, trắng - BSMPA04WHW</t>
  </si>
  <si>
    <t>BSMPB04WH</t>
  </si>
  <si>
    <t>PRD3083</t>
  </si>
  <si>
    <t>Pin sạc dự phòng 5200mA, trắng - BSMPB04WH</t>
  </si>
  <si>
    <t>BSMPB06WH</t>
  </si>
  <si>
    <t>PRD12327</t>
  </si>
  <si>
    <t>Pin sạc dự phòng 5200mA, trắng - BSMPB06WH</t>
  </si>
  <si>
    <t>BSMPA04BK</t>
  </si>
  <si>
    <t>PRD3090</t>
  </si>
  <si>
    <t>Pin sạc dự phòng 5200mA, đen - BSMPA04BKW</t>
  </si>
  <si>
    <t>BSMPB04BK</t>
  </si>
  <si>
    <t>PRD3082</t>
  </si>
  <si>
    <t>Pin sạc dự phòng 5200mA, đen - BSMPB04BK</t>
  </si>
  <si>
    <t>BSMPA04RP</t>
  </si>
  <si>
    <t>PRD3092</t>
  </si>
  <si>
    <t>Pin sạc dự phòng 5200mA, đỏ - BSMPA04RPW</t>
  </si>
  <si>
    <t>BSMPB0180WH</t>
  </si>
  <si>
    <t>PRD3543</t>
  </si>
  <si>
    <t>Pin sạc dự phòng 8000mA, trắng - BSMPB0180WH</t>
  </si>
  <si>
    <t>BSMPB05BK</t>
  </si>
  <si>
    <t>PRD3544</t>
  </si>
  <si>
    <t>Pin sạc dự phòng pin AA - BSMPB05BK</t>
  </si>
  <si>
    <t>BSCD01F120BG</t>
  </si>
  <si>
    <t>PRD11817</t>
  </si>
  <si>
    <t>Protective Case for CD/DVD - BSCD01F120BG</t>
  </si>
  <si>
    <t>Vỏ đựng CD/DVD - BSCD01F120BG</t>
  </si>
  <si>
    <t>BSCD01F120BK</t>
  </si>
  <si>
    <t>PRD11818</t>
  </si>
  <si>
    <t>Protective Case for CD/DVD - BSCD01F120BK</t>
  </si>
  <si>
    <t>Vỏ đựng CD/DVD - BSCD01F120BK</t>
  </si>
  <si>
    <t>BSCD01F120BL</t>
  </si>
  <si>
    <t>PRD30414</t>
  </si>
  <si>
    <t>Protective Case for CD/DVD - BSCD01F120BL</t>
  </si>
  <si>
    <t>Vỏ đựng CD/DVD - BSCD01F120BL</t>
  </si>
  <si>
    <t>BSCD01F120GR</t>
  </si>
  <si>
    <t>PRD11819</t>
  </si>
  <si>
    <t>Protective Case for CD/DVD - BSCD01F120GR</t>
  </si>
  <si>
    <t>Vỏ đựng CD/DVD - BSCD01F120GR</t>
  </si>
  <si>
    <t>BSCD01F120PK</t>
  </si>
  <si>
    <t>PRD11820</t>
  </si>
  <si>
    <t>Protective Case for CD/DVD - BSCD01F120PK</t>
  </si>
  <si>
    <t>Vỏ đựng CD/DVD - BSCD01F120PK</t>
  </si>
  <si>
    <t>BSCD01F12BG</t>
  </si>
  <si>
    <t>PRD11821</t>
  </si>
  <si>
    <t>Protective Case for CD/DVD - BSCD01F12BG</t>
  </si>
  <si>
    <t>Vỏ đựng CD/DVD - BSCD01F12BG</t>
  </si>
  <si>
    <t>BSCD01F12BK</t>
  </si>
  <si>
    <t>PRD11822</t>
  </si>
  <si>
    <t>Protective Case for CD/DVD - BSCD01F12BK</t>
  </si>
  <si>
    <t>Vỏ đựng CD/DVD - BSCD01F12BK</t>
  </si>
  <si>
    <t>BSCD01F12BL</t>
  </si>
  <si>
    <t>PRD11823</t>
  </si>
  <si>
    <t>Protective Case for CD/DVD - BSCD01F12BL</t>
  </si>
  <si>
    <t>Vỏ đựng CD/DVD - BSCD01F12BL</t>
  </si>
  <si>
    <t>BSCD01F12GR</t>
  </si>
  <si>
    <t>PRD11824</t>
  </si>
  <si>
    <t>Protective Case for CD/DVD - BSCD01F12GR</t>
  </si>
  <si>
    <t>Vỏ đựng CD/DVD - BSCD01F12GR</t>
  </si>
  <si>
    <t>BSCD01F12PK</t>
  </si>
  <si>
    <t>PRD11825</t>
  </si>
  <si>
    <t>Protective Case for CD/DVD - BSCD01F12PK</t>
  </si>
  <si>
    <t>Vỏ đựng CD/DVD - BSCD01F12PK</t>
  </si>
  <si>
    <t>BSCD01F24BG</t>
  </si>
  <si>
    <t>PRD11826</t>
  </si>
  <si>
    <t>Protective Case for CD/DVD - BSCD01F24BG</t>
  </si>
  <si>
    <t>Vỏ đựng CD/DVD - BSCD01F24BG</t>
  </si>
  <si>
    <t>BSCD01F24BK</t>
  </si>
  <si>
    <t>PRD11827</t>
  </si>
  <si>
    <t>Protective Case for CD/DVD - BSCD01F24BK</t>
  </si>
  <si>
    <t>Vỏ đựng CD/DVD - BSCD01F24BK</t>
  </si>
  <si>
    <t>BSCD01F24BL</t>
  </si>
  <si>
    <t>PRD11828</t>
  </si>
  <si>
    <t>Protective Case for CD/DVD - BSCD01F24BL</t>
  </si>
  <si>
    <t>Vỏ đựng CD/DVD - BSCD01F24BL</t>
  </si>
  <si>
    <t>BSCD01F24GR</t>
  </si>
  <si>
    <t>PRD11829</t>
  </si>
  <si>
    <t>Protective Case for CD/DVD - BSCD01F24GR</t>
  </si>
  <si>
    <t>Vỏ đựng CD/DVD - BSCD01F24GR</t>
  </si>
  <si>
    <t>BSCD01F24PK</t>
  </si>
  <si>
    <t>PRD11830</t>
  </si>
  <si>
    <t>Protective Case for CD/DVD - BSCD01F24PK</t>
  </si>
  <si>
    <t>Vỏ đựng CD/DVD - BSCD01F24PK</t>
  </si>
  <si>
    <t>BSCD01F36BG</t>
  </si>
  <si>
    <t>PRD11831</t>
  </si>
  <si>
    <t>Protective Case for CD/DVD - BSCD01F36BG</t>
  </si>
  <si>
    <t>Vỏ đựng CD/DVD - BSCD01F36BG</t>
  </si>
  <si>
    <t>BSCD01F36BK</t>
  </si>
  <si>
    <t>PRD11832</t>
  </si>
  <si>
    <t>Protective Case for CD/DVD - BSCD01F36BK</t>
  </si>
  <si>
    <t>Vỏ đựng CD/DVD - BSCD01F36BK</t>
  </si>
  <si>
    <t>BSCD01F36BL</t>
  </si>
  <si>
    <t>PRD11833</t>
  </si>
  <si>
    <t>Protective Case for CD/DVD - BSCD01F36BL</t>
  </si>
  <si>
    <t>Vỏ đựng CD/DVD - BSCD01F36BL</t>
  </si>
  <si>
    <t>BSCD01F36GR</t>
  </si>
  <si>
    <t>PRD11834</t>
  </si>
  <si>
    <t>Protective Case for CD/DVD - BSCD01F36GR</t>
  </si>
  <si>
    <t>Vỏ đựng CD/DVD - BSCD01F36GR</t>
  </si>
  <si>
    <t>BSCD01F36PK</t>
  </si>
  <si>
    <t>PRD11835</t>
  </si>
  <si>
    <t>Protective Case for CD/DVD - BSCD01F36PK</t>
  </si>
  <si>
    <t>Vỏ đựng CD/DVD - BSCD01F36PK</t>
  </si>
  <si>
    <t>BSCD01F48BG</t>
  </si>
  <si>
    <t>PRD11836</t>
  </si>
  <si>
    <t>Protective Case for CD/DVD - BSCD01F48BG</t>
  </si>
  <si>
    <t>Vỏ đựng CD/DVD iBuffalo BSCD01F48BG</t>
  </si>
  <si>
    <t>BSCD01F48BK</t>
  </si>
  <si>
    <t>PRD11837</t>
  </si>
  <si>
    <t>Protective Case for CD/DVD - BSCD01F48BK</t>
  </si>
  <si>
    <t>Vỏ đựng CD/DVD iBuffalo BSCD01F48BK</t>
  </si>
  <si>
    <t>BSCD01F48BL</t>
  </si>
  <si>
    <t>PRD11838</t>
  </si>
  <si>
    <t>Protective Case for CD/DVD - BSCD01F48BL</t>
  </si>
  <si>
    <t>Vỏ đựng CD/DVD iBuffalo BSCD01F48BL</t>
  </si>
  <si>
    <t>BSCD01F48GR</t>
  </si>
  <si>
    <t>PRD11839</t>
  </si>
  <si>
    <t>Protective Case for CD/DVD - BSCD01F48GR</t>
  </si>
  <si>
    <t>Vỏ đựng CD/DVD iBuffalo BSCD01F48GR</t>
  </si>
  <si>
    <t>BSCD01F48PK</t>
  </si>
  <si>
    <t>PRD11840</t>
  </si>
  <si>
    <t>Protective Case for CD/DVD - BSCD01F48PK</t>
  </si>
  <si>
    <t>Vỏ đựng CD/DVD iBuffalo BSCD01F48PK</t>
  </si>
  <si>
    <t>BSCD01F72BG</t>
  </si>
  <si>
    <t>PRD11841</t>
  </si>
  <si>
    <t>Protective Case for CD/DVD - BSCD01F72BG</t>
  </si>
  <si>
    <t>Vỏ đựng CD/DVD - BSCD01F72BG</t>
  </si>
  <si>
    <t>BSCD01F72BK</t>
  </si>
  <si>
    <t>PRD11842</t>
  </si>
  <si>
    <t>Protective Case for CD/DVD - BSCD01F72BK</t>
  </si>
  <si>
    <t>Vỏ đựng CD/DVD - BSCD01F72BK</t>
  </si>
  <si>
    <t>BSCD01F72BL</t>
  </si>
  <si>
    <t>PRD11843</t>
  </si>
  <si>
    <t>Protective Case for CD/DVD - BSCD01F72BL</t>
  </si>
  <si>
    <t>Vỏ đựng CD/DVD - BSCD01F72BL</t>
  </si>
  <si>
    <t>BSCD01F72GR</t>
  </si>
  <si>
    <t>PRD11844</t>
  </si>
  <si>
    <t>Protective Case for CD/DVD - BSCD01F72GR</t>
  </si>
  <si>
    <t>Vỏ đựng CD/DVD - BSCD01F72GR</t>
  </si>
  <si>
    <t>BSCD01F72PK</t>
  </si>
  <si>
    <t>PRD11845</t>
  </si>
  <si>
    <t>Protective Case for CD/DVD - BSCD01F72PK</t>
  </si>
  <si>
    <t>Vỏ đựng CD/DVD - BSCD01F72PK</t>
  </si>
  <si>
    <t>BSCD01F96BG</t>
  </si>
  <si>
    <t>PRD11846</t>
  </si>
  <si>
    <t>Protective Case for CD/DVD - BSCD01F96BG</t>
  </si>
  <si>
    <t>Vỏ đựng CD/DVD - BSCD01F96BG</t>
  </si>
  <si>
    <t>BSCD01F96BK</t>
  </si>
  <si>
    <t>PRD11847</t>
  </si>
  <si>
    <t>Protective Case for CD/DVD - BSCD01F96BK</t>
  </si>
  <si>
    <t>Vỏ đựng CD/DVD - BSCD01F96BK</t>
  </si>
  <si>
    <t>BSCD01F96BL</t>
  </si>
  <si>
    <t>PRD11848</t>
  </si>
  <si>
    <t>Protective Case for CD/DVD - BSCD01F96BL</t>
  </si>
  <si>
    <t>Vỏ đựng CD/DVD - BSCD01F96BL</t>
  </si>
  <si>
    <t>BSCD01F96GR</t>
  </si>
  <si>
    <t>PRD11849</t>
  </si>
  <si>
    <t>Protective Case for CD/DVD - BSCD01F96GR</t>
  </si>
  <si>
    <t>Vỏ đựng CD/DVD - BSCD01F96GR</t>
  </si>
  <si>
    <t>BSCD01F96PK</t>
  </si>
  <si>
    <t>PRD11850</t>
  </si>
  <si>
    <t>Protective Case for CD/DVD - BSCD01F96PK</t>
  </si>
  <si>
    <t>Vỏ đựng CD/DVD - BSCD01F96PK</t>
  </si>
  <si>
    <t>BSCD0325HCR</t>
  </si>
  <si>
    <t>PRD11851</t>
  </si>
  <si>
    <t>Protective Case for CD/DVD - BSCD0325HCR</t>
  </si>
  <si>
    <t>Vỏ đựng CD/DVD - BSCD0325HCR</t>
  </si>
  <si>
    <t>BSCD0335HCR</t>
  </si>
  <si>
    <t>PRD11852</t>
  </si>
  <si>
    <t>Protective Case for CD/DVD - BSCD0335HCR</t>
  </si>
  <si>
    <t>Vỏ đựng CD/DVD - BSCD0335HCR</t>
  </si>
  <si>
    <t>BSCD0365SCBK</t>
  </si>
  <si>
    <t>PRD11853</t>
  </si>
  <si>
    <t>Protective Case for CD/DVD - BSCD0365SCBK</t>
  </si>
  <si>
    <t>Vỏ đựng CD/DVD - BSCD0365SCBK</t>
  </si>
  <si>
    <t>BSCD0365SCWH</t>
  </si>
  <si>
    <t>PRD11854</t>
  </si>
  <si>
    <t>Protective Case for CD/DVD - BSCD0365SCWH</t>
  </si>
  <si>
    <t>Vỏ đựng CD/DVD - BSCD0365SCWH</t>
  </si>
  <si>
    <t>BSCD05H200MX</t>
  </si>
  <si>
    <t>PRD11855</t>
  </si>
  <si>
    <t>Protective Case for CD/DVD - BSCD05H200MX</t>
  </si>
  <si>
    <t>Vỏ đựng CD/DVD - BSCD05H200MX</t>
  </si>
  <si>
    <t>BSCD06H120WH</t>
  </si>
  <si>
    <t>PRD11856</t>
  </si>
  <si>
    <t>Protective Case for CD/DVD - BSCD06H120WH</t>
  </si>
  <si>
    <t>Vỏ đựng CD/DVD - BSCD06H120WH</t>
  </si>
  <si>
    <t>BSCD07H120WH</t>
  </si>
  <si>
    <t>PRD11857</t>
  </si>
  <si>
    <t>Protective Case for CD/DVD - BSCD07H120WH</t>
  </si>
  <si>
    <t>Vỏ đựng CD/DVD - BSCD07H120WH</t>
  </si>
  <si>
    <t>BSCD10K36PK</t>
  </si>
  <si>
    <t>PRD11858</t>
  </si>
  <si>
    <t>Protective Case for CD/DVD - BSCD10K36PK</t>
  </si>
  <si>
    <t>Vỏ đựng CD/DVD - BSCD10K36PK</t>
  </si>
  <si>
    <t>BSCD10K72PK</t>
  </si>
  <si>
    <t>PRD11859</t>
  </si>
  <si>
    <t>Protective Case for CD/DVD - BSCD10K72PK</t>
  </si>
  <si>
    <t>Vỏ đựng CD/DVD - BSCD10K72PK</t>
  </si>
  <si>
    <t>BSINH03BK</t>
  </si>
  <si>
    <t>PRD12014</t>
  </si>
  <si>
    <t>Protective Case for Laptop - BSINH03BK</t>
  </si>
  <si>
    <t>Vỏ đựng Laptop - BSINH03BK</t>
  </si>
  <si>
    <t>BSHC01BK</t>
  </si>
  <si>
    <t>PRD11947</t>
  </si>
  <si>
    <t>Protective Case for Portable HDD - BSHC01BK</t>
  </si>
  <si>
    <t>Vỏ HDD - BSHC01BK</t>
  </si>
  <si>
    <t>BSHC01WH</t>
  </si>
  <si>
    <t>PRD11948</t>
  </si>
  <si>
    <t>Protective Case for Portable HDD - BSHC01WH</t>
  </si>
  <si>
    <t>Vỏ HDD - BSHC01WH</t>
  </si>
  <si>
    <t>BSSD02K16BK</t>
  </si>
  <si>
    <t>PRD12268</t>
  </si>
  <si>
    <t>Protective Case for SD/microSD - BSSD02K16BK</t>
  </si>
  <si>
    <t>Vỏ đựng thẻ nhớ - BSSD02K16BK</t>
  </si>
  <si>
    <t>BSSD02K16SV</t>
  </si>
  <si>
    <t>PRD12269</t>
  </si>
  <si>
    <t>Protective Case for SD/microSD - BSSD02K16SV</t>
  </si>
  <si>
    <t>Vỏ đựng thẻ nhớ - BSSD02K16SV</t>
  </si>
  <si>
    <t>BSIP14CHCBK</t>
  </si>
  <si>
    <t>PRD22305</t>
  </si>
  <si>
    <t>Protective case for Smartphone BSIP14CHCBK</t>
  </si>
  <si>
    <t>Vỏ IP6 iBuffalo BSIP14CHCBK</t>
  </si>
  <si>
    <t>BSIP14CHCCBK</t>
  </si>
  <si>
    <t>PRD22307</t>
  </si>
  <si>
    <t>Protective case for Smartphone BSIP14CHCCBK</t>
  </si>
  <si>
    <t>Vỏ IP6 iBuffalo BSIP14CHCCBK</t>
  </si>
  <si>
    <t>BSIP14CHCCR</t>
  </si>
  <si>
    <t>PRD22308</t>
  </si>
  <si>
    <t>Protective case for Smartphone BSIP14CHCCR</t>
  </si>
  <si>
    <t>Vỏ IP6 iBuffalo BSIP14CHCCR</t>
  </si>
  <si>
    <t>BSIP14CHCR</t>
  </si>
  <si>
    <t>PRD22306</t>
  </si>
  <si>
    <t>Protective case for Smartphone BSIP14CHCR</t>
  </si>
  <si>
    <t>Vỏ IP6 iBuffalo BSIP14CHCR</t>
  </si>
  <si>
    <t>BSIP14CHRBK</t>
  </si>
  <si>
    <t>PRD22309</t>
  </si>
  <si>
    <t>Protective case for Smartphone BSIP14CHRBK</t>
  </si>
  <si>
    <t>Vỏ IP6 iBuffalo BSIP14CHRBK</t>
  </si>
  <si>
    <t>BSIP14CHRCR</t>
  </si>
  <si>
    <t>PRD22310</t>
  </si>
  <si>
    <t>Protective case for Smartphone BSIP14CHRCR</t>
  </si>
  <si>
    <t>Vỏ IP6 iBuffalo BSIP14CHRCR</t>
  </si>
  <si>
    <t>BSIP14CKSASCR</t>
  </si>
  <si>
    <t>PRD22277</t>
  </si>
  <si>
    <t>Protective case for Smartphone BSIP14CKSASCR</t>
  </si>
  <si>
    <t>Vỏ IP6 iBuffalo BSIP14CKSASCR</t>
  </si>
  <si>
    <t>BSIP14CKSCBK</t>
  </si>
  <si>
    <t>PRD22278</t>
  </si>
  <si>
    <t>Protective case for Smartphone BSIP14CKSCBK</t>
  </si>
  <si>
    <t>Vỏ IP6 iBuffalo BSIP14CKSCBK</t>
  </si>
  <si>
    <t>BSIP14CKSCCBK</t>
  </si>
  <si>
    <t>PRD22280</t>
  </si>
  <si>
    <t>Protective case for Smartphone BSIP14CKSCCBK</t>
  </si>
  <si>
    <t>Vỏ IP6 iBuffalo BSIP14CKSCCBK</t>
  </si>
  <si>
    <t>BSIP14CKSCCR</t>
  </si>
  <si>
    <t>PRD22281</t>
  </si>
  <si>
    <t>Protective case for Smartphone BSIP14CKSCCR</t>
  </si>
  <si>
    <t>Vỏ IP6 iBuffalo BSIP14CKSCCR</t>
  </si>
  <si>
    <t>BSIP14CKSCR</t>
  </si>
  <si>
    <t>PRD22279</t>
  </si>
  <si>
    <t>Protective case for Smartphone BSIP14CKSCR</t>
  </si>
  <si>
    <t>Vỏ IP6 iBuffalo BSIP14CKSCR</t>
  </si>
  <si>
    <t>BSIP14CKSDCBK</t>
  </si>
  <si>
    <t>PRD22282</t>
  </si>
  <si>
    <t>Protective case for Smartphone BSIP14CKSDCBK</t>
  </si>
  <si>
    <t>Vỏ IP6 iBuffalo BSIP14CKSDCBK</t>
  </si>
  <si>
    <t>BSIP14CKSDCGD</t>
  </si>
  <si>
    <t>PRD22283</t>
  </si>
  <si>
    <t>Protective case for Smartphone BSIP14CKSDCGD</t>
  </si>
  <si>
    <t>Vỏ IP6 iBuffalo BSIP14CKSDCGD</t>
  </si>
  <si>
    <t>BSIP14CKSDCPK</t>
  </si>
  <si>
    <t>PRD22284</t>
  </si>
  <si>
    <t>Protective case for Smartphone BSIP14CKSDCPK</t>
  </si>
  <si>
    <t>Vỏ IP6 iBuffalo BSIP14CKSDCPK</t>
  </si>
  <si>
    <t>BSIP14CKSDCR</t>
  </si>
  <si>
    <t>PRD22285</t>
  </si>
  <si>
    <t>Protective case for Smartphone BSIP14CKSDCR</t>
  </si>
  <si>
    <t>Vỏ IP6 iBuffalo BSIP14CKSDCR</t>
  </si>
  <si>
    <t>BSIP14CKSGCBK</t>
  </si>
  <si>
    <t>PRD22286</t>
  </si>
  <si>
    <t>Protective case for Smartphone BSIP14CKSGCBK</t>
  </si>
  <si>
    <t>Vỏ IP6 iBuffalo BSIP14CKSGCBK</t>
  </si>
  <si>
    <t>BSIP14CKSGCR</t>
  </si>
  <si>
    <t>PRD22287</t>
  </si>
  <si>
    <t>Protective case for Smartphone BSIP14CKSGCR</t>
  </si>
  <si>
    <t>Vỏ IP6 iBuffalo BSIP14CKSGCR</t>
  </si>
  <si>
    <t>BSIP14CKSHCBK</t>
  </si>
  <si>
    <t>PRD22290</t>
  </si>
  <si>
    <t>Protective case for Smartphone BSIP14CKSHCBK</t>
  </si>
  <si>
    <t>Vỏ IP6 iBuffalo BSIP14CKSHCBK</t>
  </si>
  <si>
    <t>BSIP14CKSHCR</t>
  </si>
  <si>
    <t>PRD22288</t>
  </si>
  <si>
    <t>Protective case for Smartphone BSIP14CKSHCR</t>
  </si>
  <si>
    <t>Vỏ IP6 iBuffalo BSIP14CKSHCR</t>
  </si>
  <si>
    <t>BSIP14CKSHGD</t>
  </si>
  <si>
    <t>PRD22289</t>
  </si>
  <si>
    <t>Protective case for Smartphone BSIP14CKSHGD</t>
  </si>
  <si>
    <t>Vỏ IP6 iBuffalo BSIP14CKSHGD</t>
  </si>
  <si>
    <t>BSIP14CKSUCBK</t>
  </si>
  <si>
    <t>PRD22291</t>
  </si>
  <si>
    <t>Protective case for Smartphone BSIP14CKSUCBK</t>
  </si>
  <si>
    <t>Vỏ IP6 iBuffalo BSIP14CKSUCBK</t>
  </si>
  <si>
    <t>BSIP14CKSUCR</t>
  </si>
  <si>
    <t>PRD22292</t>
  </si>
  <si>
    <t>Protective case for Smartphone BSIP14CKSUCR</t>
  </si>
  <si>
    <t>Vỏ IP6 iBuffalo BSIP14CKSUCR</t>
  </si>
  <si>
    <t>BSIP14CLABK</t>
  </si>
  <si>
    <t>PRD22293</t>
  </si>
  <si>
    <t>Protective case for Smartphone BSIP14CLABK</t>
  </si>
  <si>
    <t>Vỏ IP6 iBuffalo BSIP14CLABK</t>
  </si>
  <si>
    <t>BSIP14CLABR</t>
  </si>
  <si>
    <t>PRD22294</t>
  </si>
  <si>
    <t>Protective case for Smartphone BSIP14CLABR</t>
  </si>
  <si>
    <t>Vỏ IP6 iBuffalo BSIP14CLABR</t>
  </si>
  <si>
    <t>BSIP14CLAWH</t>
  </si>
  <si>
    <t>PRD22295</t>
  </si>
  <si>
    <t>Protective case for Smartphone BSIP14CLAWH</t>
  </si>
  <si>
    <t>Vỏ IP6 iBuffalo BSIP14CLAWH</t>
  </si>
  <si>
    <t>BSIP14CLBK</t>
  </si>
  <si>
    <t>PRD22296</t>
  </si>
  <si>
    <t>Protective case for Smartphone BSIP14CLBK</t>
  </si>
  <si>
    <t>Vỏ IP6 iBuffalo BSIP14CLBK</t>
  </si>
  <si>
    <t>BSIP14CLBR</t>
  </si>
  <si>
    <t>PRD22297</t>
  </si>
  <si>
    <t>Protective case for Smartphone BSIP14CLBR</t>
  </si>
  <si>
    <t>Vỏ IP6 iBuffalo BSIP14CLBR</t>
  </si>
  <si>
    <t>BSIP14CLSBK</t>
  </si>
  <si>
    <t>PRD22298</t>
  </si>
  <si>
    <t>Protective case for Smartphone BSIP14CLSBK</t>
  </si>
  <si>
    <t>Vỏ IP6 iBuffalo BSIP14CLSBK</t>
  </si>
  <si>
    <t>BSIP14CLSBR</t>
  </si>
  <si>
    <t>PRD22299</t>
  </si>
  <si>
    <t>Protective case for Smartphone BSIP14CLSBR</t>
  </si>
  <si>
    <t>Vỏ IP6 iBuffalo BSIP14CLSBR</t>
  </si>
  <si>
    <t>BSIP14CLSWH</t>
  </si>
  <si>
    <t>PRD22300</t>
  </si>
  <si>
    <t>Protective case for Smartphone BSIP14CLSWH</t>
  </si>
  <si>
    <t>Vỏ IP6 iBuffalo BSIP14CLSWH</t>
  </si>
  <si>
    <t>BSIP14CLVBK</t>
  </si>
  <si>
    <t>PRD22301</t>
  </si>
  <si>
    <t>Protective case for Smartphone BSIP14CLVBK</t>
  </si>
  <si>
    <t>Vỏ IP6 iBuffalo BSIP14CLVBK</t>
  </si>
  <si>
    <t>BSIP14CLVBR</t>
  </si>
  <si>
    <t>PRD22302</t>
  </si>
  <si>
    <t>Protective case for Smartphone BSIP14CLVBR</t>
  </si>
  <si>
    <t>Vỏ IP6 iBuffalo BSIP14CLVBR</t>
  </si>
  <si>
    <t>BSIP14CLVWH</t>
  </si>
  <si>
    <t>PRD22303</t>
  </si>
  <si>
    <t>Protective case for Smartphone BSIP14CLVWH</t>
  </si>
  <si>
    <t>Vỏ IP6 iBuffalo BSIP14CLVWH</t>
  </si>
  <si>
    <t>BSIP14CLWH</t>
  </si>
  <si>
    <t>PRD22304</t>
  </si>
  <si>
    <t>Protective case for Smartphone BSIP14CLWH</t>
  </si>
  <si>
    <t>Vỏ IP6 iBuffalo BSIP14CLWH</t>
  </si>
  <si>
    <t>BSIP14CSBK</t>
  </si>
  <si>
    <t>PRD22311</t>
  </si>
  <si>
    <t>Protective case for Smartphone BSIP14CSBK</t>
  </si>
  <si>
    <t>Vỏ IP6 iBuffalo BSIP14CSBK</t>
  </si>
  <si>
    <t>BSIP14CSWH</t>
  </si>
  <si>
    <t>PRD22312</t>
  </si>
  <si>
    <t>Protective case for Smartphone BSIP14CSWH</t>
  </si>
  <si>
    <t>Vỏ IP6 iBuffalo BSIP14CSWH</t>
  </si>
  <si>
    <t>BSIPA07BK</t>
  </si>
  <si>
    <t>PRD3848</t>
  </si>
  <si>
    <t>Sạc 1 cổng USB, đen - BSIPA07BK</t>
  </si>
  <si>
    <t>BSMPA13PK</t>
  </si>
  <si>
    <t>PRD3096</t>
  </si>
  <si>
    <t>Sạc USB kép, hồng - BSMPA13PK</t>
  </si>
  <si>
    <t>BSMPA13WH</t>
  </si>
  <si>
    <t>PRD3097</t>
  </si>
  <si>
    <t>Sạc USB kép, trắng - BSMPA13WH</t>
  </si>
  <si>
    <t>BSMPA13BK</t>
  </si>
  <si>
    <t>PRD3095</t>
  </si>
  <si>
    <t>Sạc USB kép, đen - BSMPA13BK</t>
  </si>
  <si>
    <t>BSMPA14BK</t>
  </si>
  <si>
    <t>PRD3098</t>
  </si>
  <si>
    <t>Sạc USB xe hơi - BSMPA14BK</t>
  </si>
  <si>
    <t>BSIPA08BK</t>
  </si>
  <si>
    <t>PRD3531</t>
  </si>
  <si>
    <t>SẠc USB, đen - BSIPA08BK</t>
  </si>
  <si>
    <t>BSMPA09BK</t>
  </si>
  <si>
    <t>PRD3850</t>
  </si>
  <si>
    <t>Sạc USB, đen - BSMPA09BK</t>
  </si>
  <si>
    <t>BSL02M6</t>
  </si>
  <si>
    <t>PRD12042</t>
  </si>
  <si>
    <t>Security Goods - BSL02M6</t>
  </si>
  <si>
    <t>Bảo vệ - BSL02M6</t>
  </si>
  <si>
    <t>Security</t>
  </si>
  <si>
    <t>BSL03D4</t>
  </si>
  <si>
    <t>PRD12043</t>
  </si>
  <si>
    <t>Security Goods - BSL03D4</t>
  </si>
  <si>
    <t>Bảo vệ - BSL03D4</t>
  </si>
  <si>
    <t>BSL03D6</t>
  </si>
  <si>
    <t>PRD12044</t>
  </si>
  <si>
    <t>Security Goods - BSL03D6</t>
  </si>
  <si>
    <t>Bảo vệ - BSL03D6</t>
  </si>
  <si>
    <t>BSL04DS</t>
  </si>
  <si>
    <t>PRD12045</t>
  </si>
  <si>
    <t>Security Goods - BSL04DS</t>
  </si>
  <si>
    <t>Bảo vệ - BSL04DS</t>
  </si>
  <si>
    <t>BSMPC16M15BK</t>
  </si>
  <si>
    <t>PRD13384</t>
  </si>
  <si>
    <t>Smartphone cable - BSMPC16M15BK</t>
  </si>
  <si>
    <t>BSSP01UBK</t>
  </si>
  <si>
    <t>PRD12299</t>
  </si>
  <si>
    <t>Speaker - BSSP01UBK</t>
  </si>
  <si>
    <t>Loa - BSSP01UBK</t>
  </si>
  <si>
    <t>BSSP01UWH</t>
  </si>
  <si>
    <t>PRD12300</t>
  </si>
  <si>
    <t>Speaker - BSSP01UWH</t>
  </si>
  <si>
    <t>Loa - BSSP01UWH</t>
  </si>
  <si>
    <t>BSSP18USV</t>
  </si>
  <si>
    <t>PRD3852</t>
  </si>
  <si>
    <t>Speaker - BSSP18USV</t>
  </si>
  <si>
    <t>Loa - BSSP18USV</t>
  </si>
  <si>
    <t>BSIPD11STBK</t>
  </si>
  <si>
    <t>PRD12035</t>
  </si>
  <si>
    <t>Stand for Tablet - BSIPD11STBK</t>
  </si>
  <si>
    <t>tablet - BSIPD11STBK</t>
  </si>
  <si>
    <t>BSIPD11STWH</t>
  </si>
  <si>
    <t>PRD12036</t>
  </si>
  <si>
    <t>Stand for Tablet - BSIPD11STWH</t>
  </si>
  <si>
    <t>tablet - BSIPD11STWH</t>
  </si>
  <si>
    <t>BSHSBE15RD</t>
  </si>
  <si>
    <t>PRD3107</t>
  </si>
  <si>
    <t>Tai nghe  bluetooth, đỏ - BSHSBE15RDW</t>
  </si>
  <si>
    <t>BSEP18</t>
  </si>
  <si>
    <t>PRD12336</t>
  </si>
  <si>
    <t>Tai nghe bluetooth - BSEP18</t>
  </si>
  <si>
    <t>BSHSBE33BK</t>
  </si>
  <si>
    <t>PRD3102</t>
  </si>
  <si>
    <t>Tai nghe bluetooth - BSHSBE33BK</t>
  </si>
  <si>
    <t>BSHSBE33BL</t>
  </si>
  <si>
    <t>PRD3104</t>
  </si>
  <si>
    <t>Tai nghe bluetooth - BSHSBE33BL</t>
  </si>
  <si>
    <t>BSHSBE33RD</t>
  </si>
  <si>
    <t>PRD3108</t>
  </si>
  <si>
    <t>Tai nghe bluetooth - BSHSBE33RD</t>
  </si>
  <si>
    <t>BSHSBE33WH</t>
  </si>
  <si>
    <t>PRD12334</t>
  </si>
  <si>
    <t>Tai nghe bluetooth - BSHSBE33WH</t>
  </si>
  <si>
    <t>Tai nghe bluetooth - BSHSBE33WH - BSHSBE33WH</t>
  </si>
  <si>
    <t>BSEP18TQ</t>
  </si>
  <si>
    <t>PRD3103</t>
  </si>
  <si>
    <t>Tai nghe bluetooth, bạc - BSEP18TQW</t>
  </si>
  <si>
    <t>BSEP18PK</t>
  </si>
  <si>
    <t>PRD3100</t>
  </si>
  <si>
    <t>Tai nghe bluetooth, hồng - BSEP18PKW</t>
  </si>
  <si>
    <t>BSHSBE18SV</t>
  </si>
  <si>
    <t>PRD3112</t>
  </si>
  <si>
    <t>Tai nghe Bluetooth, xám - BSHSBE18SVW</t>
  </si>
  <si>
    <t>BSEP18GR</t>
  </si>
  <si>
    <t>PRD3099</t>
  </si>
  <si>
    <t>Tai nghe bluetooth, xanh - BSEP18GRW</t>
  </si>
  <si>
    <t>BSHSBE15BL</t>
  </si>
  <si>
    <t>PRD3106</t>
  </si>
  <si>
    <t>Tai nghe bluetooth, xanh - BSHSBE15BLW</t>
  </si>
  <si>
    <t>BSHSBE18BL</t>
  </si>
  <si>
    <t>PRD3110</t>
  </si>
  <si>
    <t>Tai nghe Bluetooth, xanh - BSHSBE18BLW</t>
  </si>
  <si>
    <t>BSHSBE15BK</t>
  </si>
  <si>
    <t>PRD3105</t>
  </si>
  <si>
    <t>Tai nghe bluetooth, đen - BSHSBE15BKW</t>
  </si>
  <si>
    <t>BSHSBE18BK</t>
  </si>
  <si>
    <t>PRD3109</t>
  </si>
  <si>
    <t>Tai nghe Bluetooth, đen - BSHSBE18BKW</t>
  </si>
  <si>
    <t>BSHSBE18RD</t>
  </si>
  <si>
    <t>PRD3111</t>
  </si>
  <si>
    <t>Tai nghe Bluetooth, đỏ - BSHSBE18RDW</t>
  </si>
  <si>
    <t>BSEP18PU</t>
  </si>
  <si>
    <t>PRD3101</t>
  </si>
  <si>
    <t>Tai nghe bluetooth, đồng - BSEP18PUW</t>
  </si>
  <si>
    <t>BSHSMP02U07BK</t>
  </si>
  <si>
    <t>PRD3846</t>
  </si>
  <si>
    <t>Tai nghe earphone, dây U, đen, 0.7m - BSHSMP02U07BK</t>
  </si>
  <si>
    <t>BSHSMP02Y12BL</t>
  </si>
  <si>
    <t>PRD3845</t>
  </si>
  <si>
    <t>Tai nghe earphone, dây Y, xanh, 1.2m - BSHSMP02Y12L</t>
  </si>
  <si>
    <t>BSEP16PK</t>
  </si>
  <si>
    <t>PRD3768</t>
  </si>
  <si>
    <t>Tai nghe Earphone, hồng - BSEP16PKW</t>
  </si>
  <si>
    <t>BSEP16WH</t>
  </si>
  <si>
    <t>PRD3769</t>
  </si>
  <si>
    <t>Tai nghe Earphone, trắng - BSEP16WH</t>
  </si>
  <si>
    <t>PRD3482</t>
  </si>
  <si>
    <t>USB AC Charger for Smartphone - BSIPA06BK</t>
  </si>
  <si>
    <t>Sạc USB - BSIPA06BK</t>
  </si>
  <si>
    <t>PRD3084</t>
  </si>
  <si>
    <t>USB AC Charger for Smartphone - BSIPA06PK</t>
  </si>
  <si>
    <t>Sạc USB - BSIPA06PK</t>
  </si>
  <si>
    <t>BSIPA06WH</t>
  </si>
  <si>
    <t>PRD3483</t>
  </si>
  <si>
    <t>USB AC Charger for Smartphone - BSIPA06WH</t>
  </si>
  <si>
    <t>Sạc USB - BSIPA06WH</t>
  </si>
  <si>
    <t>BSIPA09BK</t>
  </si>
  <si>
    <t>PRD3849</t>
  </si>
  <si>
    <t>USB AC Charger for Smartphone - BSIPA09BK</t>
  </si>
  <si>
    <t>Sạc USB - BSIPA09BK</t>
  </si>
  <si>
    <t>BSIPA10BK</t>
  </si>
  <si>
    <t>PRD12015</t>
  </si>
  <si>
    <t>USB AC Charger for Smartphone - BSIPA10BK</t>
  </si>
  <si>
    <t>Sạc USB - BSIPA10BK</t>
  </si>
  <si>
    <t>BSIPA10BL</t>
  </si>
  <si>
    <t>PRD12016</t>
  </si>
  <si>
    <t>USB AC Charger for Smartphone - BSIPA10BL</t>
  </si>
  <si>
    <t>Sạc USB - BSIPA10BL</t>
  </si>
  <si>
    <t>BSIPA10PK</t>
  </si>
  <si>
    <t>PRD12017</t>
  </si>
  <si>
    <t>USB AC Charger for Smartphone - BSIPA10PK</t>
  </si>
  <si>
    <t>Sạc USB - BSIPA10PK</t>
  </si>
  <si>
    <t>BSIPA10WH</t>
  </si>
  <si>
    <t>PRD12018</t>
  </si>
  <si>
    <t>USB AC Charger for Smartphone - BSIPA10WH</t>
  </si>
  <si>
    <t>Sạc USB - BSIPA10WH</t>
  </si>
  <si>
    <t>BSMPA07BK</t>
  </si>
  <si>
    <t>PRD12235</t>
  </si>
  <si>
    <t>USB AC Charger for Smartphone - BSMPA07BK</t>
  </si>
  <si>
    <t>Sạc USB - BSMPA07BK</t>
  </si>
  <si>
    <t>BSMPBAC05BK</t>
  </si>
  <si>
    <t>PRD12241</t>
  </si>
  <si>
    <t>USB AC Charger for Smartphone - BSMPBAC05BK</t>
  </si>
  <si>
    <t>Sạc USB - BSMPBAC05BK</t>
  </si>
  <si>
    <t>BSMPBAC05WH</t>
  </si>
  <si>
    <t>PRD12242</t>
  </si>
  <si>
    <t>USB AC Charger for Smartphone - BSMPBAC05WH</t>
  </si>
  <si>
    <t>Sạc USB - BSMPBAC05WH</t>
  </si>
  <si>
    <t>BSUC05EDBK</t>
  </si>
  <si>
    <t>PRD12288</t>
  </si>
  <si>
    <t>USB Cables - BSUC05EDBK</t>
  </si>
  <si>
    <t>Cáp - BSUC05EDBK</t>
  </si>
  <si>
    <t>BSUC20EDBK</t>
  </si>
  <si>
    <t>PRD12289</t>
  </si>
  <si>
    <t>USB Cables - BSUC20EDBK</t>
  </si>
  <si>
    <t>Cáp - BSUC20EDBK</t>
  </si>
  <si>
    <t>BSUC20EDWH</t>
  </si>
  <si>
    <t>PRD12290</t>
  </si>
  <si>
    <t>USB Cables - BSUC20EDWH</t>
  </si>
  <si>
    <t>Cáp - BSUC20EDWH</t>
  </si>
  <si>
    <t>BSH4A05U3BK</t>
  </si>
  <si>
    <t>PRD13391</t>
  </si>
  <si>
    <t>USB hub - BSH4A05U3BK</t>
  </si>
  <si>
    <t>USB Hub</t>
  </si>
  <si>
    <t>BSH4U06BK</t>
  </si>
  <si>
    <t>PRD3469</t>
  </si>
  <si>
    <t>USB Hubs - BSH4U06BK</t>
  </si>
  <si>
    <t>u chia USB - BSH4U06BK</t>
  </si>
  <si>
    <t>BSH4U06BL</t>
  </si>
  <si>
    <t>PRD3470</t>
  </si>
  <si>
    <t>USB Hubs - BSH4U06BL</t>
  </si>
  <si>
    <t>u chia USB - BSH4U06BL</t>
  </si>
  <si>
    <t>BSH4U06PK</t>
  </si>
  <si>
    <t>PRD3473</t>
  </si>
  <si>
    <t>USB Hubs - BSH4U06PK</t>
  </si>
  <si>
    <t>u chia USB - BSH4U06PK</t>
  </si>
  <si>
    <t>BSH4U06WH</t>
  </si>
  <si>
    <t>PRD3475</t>
  </si>
  <si>
    <t>USB Hubs - BSH4U06WH</t>
  </si>
  <si>
    <t>u chia USB - BSH4U06WH</t>
  </si>
  <si>
    <t>BSH4U11BK</t>
  </si>
  <si>
    <t>PRD11941</t>
  </si>
  <si>
    <t>USB Hubs - BSH4U11BK</t>
  </si>
  <si>
    <t>u chia USB - BSH4U11BK</t>
  </si>
  <si>
    <t>BSH4U11WH</t>
  </si>
  <si>
    <t>PRD11942</t>
  </si>
  <si>
    <t>USB Hubs - BSH4U11WH</t>
  </si>
  <si>
    <t>u chia USB - BSH4U11WH</t>
  </si>
  <si>
    <t>BSH4U22U3BK</t>
  </si>
  <si>
    <t>PRD11943</t>
  </si>
  <si>
    <t>USB Hubs - BSH4U22U3BK</t>
  </si>
  <si>
    <t>u chia USB - BSH4U22U3BK</t>
  </si>
  <si>
    <t>BSH4U22U3SV</t>
  </si>
  <si>
    <t>PRD11944</t>
  </si>
  <si>
    <t>USB Hubs - BSH4U22U3SV</t>
  </si>
  <si>
    <t>u chia USB - BSH4U22U3SV</t>
  </si>
  <si>
    <t>BSH5U03BK</t>
  </si>
  <si>
    <t>PRD11945</t>
  </si>
  <si>
    <t>USB Hubs - BSH5U03BK</t>
  </si>
  <si>
    <t>u chia USB - BSH5U03BK</t>
  </si>
  <si>
    <t>BSH5U03WH</t>
  </si>
  <si>
    <t>PRD11946</t>
  </si>
  <si>
    <t>USB Hubs - BSH5U03WH</t>
  </si>
  <si>
    <t>u chia USB - BSH5U03WH</t>
  </si>
  <si>
    <t>BSH5U05BK</t>
  </si>
  <si>
    <t>PRD3526</t>
  </si>
  <si>
    <t>USB Hubs - BSH5U05BK</t>
  </si>
  <si>
    <t>u chia USB - BSH5U05BK</t>
  </si>
  <si>
    <t>BSH5U05WH</t>
  </si>
  <si>
    <t>PRD3479</t>
  </si>
  <si>
    <t>USB Hubs - BSH5U05WH</t>
  </si>
  <si>
    <t>u chia USB - BSH5U05WH</t>
  </si>
  <si>
    <t>BSHT4UBK</t>
  </si>
  <si>
    <t>PRD12010</t>
  </si>
  <si>
    <t>USB Hubs - BSHT4UBK</t>
  </si>
  <si>
    <t>u chia USB - BSHT4UBK</t>
  </si>
  <si>
    <t>BSHT4URD</t>
  </si>
  <si>
    <t>PRD12011</t>
  </si>
  <si>
    <t>USB Hubs - BSHT4URD</t>
  </si>
  <si>
    <t>u chia USB - BSHT4URD</t>
  </si>
  <si>
    <t>BSHT4USV</t>
  </si>
  <si>
    <t>PRD12012</t>
  </si>
  <si>
    <t>USB Hubs - BSHT4USV</t>
  </si>
  <si>
    <t>u chia USB - BSHT4USV</t>
  </si>
  <si>
    <t>BSHT4UWH</t>
  </si>
  <si>
    <t>PRD12013</t>
  </si>
  <si>
    <t>USB Hubs - BSHT4UWH</t>
  </si>
  <si>
    <t>u chia USB - BSHT4UWH</t>
  </si>
  <si>
    <t>BSH4UD19BK</t>
  </si>
  <si>
    <t>PRD26690</t>
  </si>
  <si>
    <t>USB Hubs BSH4UD19BK</t>
  </si>
  <si>
    <t>Đầu chia USB iBuffalo BSH4UD19BK</t>
  </si>
  <si>
    <t>BSIPD13LMRD</t>
  </si>
  <si>
    <t>PRD12330</t>
  </si>
  <si>
    <t>Vỏ bảo vệ cho iPad Air - BSIPD13LMRD</t>
  </si>
  <si>
    <t>BSTP01WC10BK</t>
  </si>
  <si>
    <t>PRD3114</t>
  </si>
  <si>
    <t>Vỏ bảo vệ cho Máy tính bảng 10 inch - BSTP01WC10BK</t>
  </si>
  <si>
    <t>BSIPD713LGBK</t>
  </si>
  <si>
    <t>PRD12331</t>
  </si>
  <si>
    <t>Vỏ bảo vệ cho mini iPad - BSIPD713LGBK</t>
  </si>
  <si>
    <t>BSIP14CKSHBCBK</t>
  </si>
  <si>
    <t>PRD30406</t>
  </si>
  <si>
    <t>Vỏ IP6 iBuffalo BSIP14CKSHBCBK</t>
  </si>
  <si>
    <t>BSIP14CKSHBCR</t>
  </si>
  <si>
    <t>PRD30407</t>
  </si>
  <si>
    <t>Vỏ IP6 iBuffalo BSIP14CKSHBCR</t>
  </si>
  <si>
    <t>BSIP14CKSHBGD</t>
  </si>
  <si>
    <t>PRD30408</t>
  </si>
  <si>
    <t>Vỏ IP6 iBuffalo BSIP14CKSHBGD</t>
  </si>
  <si>
    <t>BSW20KM11BK</t>
  </si>
  <si>
    <t>PRD12291</t>
  </si>
  <si>
    <t>WEB cam - BSW20KM11BK</t>
  </si>
  <si>
    <t>webcam - BSW20KM11BK</t>
  </si>
  <si>
    <t>BSW32KM03BK</t>
  </si>
  <si>
    <t>PRD12292</t>
  </si>
  <si>
    <t>WEB cam - BSW32KM03BK</t>
  </si>
  <si>
    <t>webcam - BSW32KM03BK</t>
  </si>
  <si>
    <t>BSW32KM03SV</t>
  </si>
  <si>
    <t>PRD30415</t>
  </si>
  <si>
    <t>WEB cam - BSW32KM03SV</t>
  </si>
  <si>
    <t>webcam - BSW32KM03SV</t>
  </si>
  <si>
    <t>PRD50941</t>
  </si>
  <si>
    <t>Webcam BSW20KM12BK</t>
  </si>
  <si>
    <t>PRD61051</t>
  </si>
  <si>
    <t>Webcam BSW20KM14BK</t>
  </si>
  <si>
    <t>BSWHD02SV</t>
  </si>
  <si>
    <t>PRD3765</t>
  </si>
  <si>
    <t>Webcam HD720 với Headset, xám - BSWHD02SV</t>
  </si>
  <si>
    <t>BSWHD02BK</t>
  </si>
  <si>
    <t>PRD3764</t>
  </si>
  <si>
    <t>Webcam HD720 với Headset, đen - BSWHD02BK</t>
  </si>
  <si>
    <t>BSL02M4</t>
  </si>
  <si>
    <t>PRD13387</t>
  </si>
  <si>
    <t>Wire lock - BSL02M4</t>
  </si>
  <si>
    <t>BSCR13EU2WH</t>
  </si>
  <si>
    <t>PRD26691</t>
  </si>
  <si>
    <t>Đầu đọc thẻ nhớ iBuffalo BSCR13EU2WH</t>
  </si>
  <si>
    <t>BSCR04U2PK</t>
  </si>
  <si>
    <t>PRD3123</t>
  </si>
  <si>
    <t>Đầu đọc thẻ nhớ, hồng - BSCR04U2PKW</t>
  </si>
  <si>
    <t>BSCR04U2WH</t>
  </si>
  <si>
    <t>PRD3124</t>
  </si>
  <si>
    <t>Đầu đọc thẻ nhớ, trắng - BSCR04U2WHW</t>
  </si>
  <si>
    <t>BSCR05TU2WH</t>
  </si>
  <si>
    <t>PRD12332</t>
  </si>
  <si>
    <t>Đầu đọc thẻ nhớ, trắng - BSCR05TU2WH</t>
  </si>
  <si>
    <t>BSCR10U2WH</t>
  </si>
  <si>
    <t>PRD3468</t>
  </si>
  <si>
    <t>Đầu đọc thẻ nhớ, trắng - BSCR10U2WH</t>
  </si>
  <si>
    <t>BSCRH01U2WH</t>
  </si>
  <si>
    <t>PRD3770</t>
  </si>
  <si>
    <t>Đầu đọc thẻ nhớ, trắng - BSCRH01U2WH</t>
  </si>
  <si>
    <t>BSCR04U2GR</t>
  </si>
  <si>
    <t>PRD3122</t>
  </si>
  <si>
    <t>Đầu đọc thẻ nhớ, xám - BSCR04U2GRW</t>
  </si>
  <si>
    <t>BSCR10U2SV</t>
  </si>
  <si>
    <t>PRD3467</t>
  </si>
  <si>
    <t>Đầu đọc thẻ nhớ, xám - BSCR10U2SV</t>
  </si>
  <si>
    <t>BSCR12U2SV</t>
  </si>
  <si>
    <t>PRD3521</t>
  </si>
  <si>
    <t>Đầu đọc thẻ nhớ, xám - BSCR12U2SV</t>
  </si>
  <si>
    <t>BSCR04U2BL</t>
  </si>
  <si>
    <t>PRD3121</t>
  </si>
  <si>
    <t>Đầu đọc thẻ nhớ, xanh - BSCR04U2BLW</t>
  </si>
  <si>
    <t>BSCR05TU2BK</t>
  </si>
  <si>
    <t>PRD12333</t>
  </si>
  <si>
    <t>Đầu đọc thẻ nhớ, đen - BSCR05TU2BK</t>
  </si>
  <si>
    <t>BSCR10U2BK</t>
  </si>
  <si>
    <t>PRD3520</t>
  </si>
  <si>
    <t>Đầu đọc thẻ nhớ, đen - BSCR10U2BK</t>
  </si>
  <si>
    <t>BSCR10U2RD</t>
  </si>
  <si>
    <t>PRD3466</t>
  </si>
  <si>
    <t>Đầu đọc thẻ nhớ, đỏ - BSCR10U2RD</t>
  </si>
  <si>
    <t>Harman Kardon</t>
  </si>
  <si>
    <t>GO&amp;PLAY WIRELESS</t>
  </si>
  <si>
    <t>PRD2332</t>
  </si>
  <si>
    <t>SOUNDSTICKS3EU</t>
  </si>
  <si>
    <t>PRD308</t>
  </si>
  <si>
    <t>SoundSticks III</t>
  </si>
  <si>
    <t>Fuhlen</t>
  </si>
  <si>
    <t>802-000134</t>
  </si>
  <si>
    <t>PRD971</t>
  </si>
  <si>
    <t>A02G Mouse Wireless Black</t>
  </si>
  <si>
    <t>802-000135</t>
  </si>
  <si>
    <t>PRD972</t>
  </si>
  <si>
    <t>A02G Mouse Wireless Blue</t>
  </si>
  <si>
    <t>806-000114</t>
  </si>
  <si>
    <t>PRD890</t>
  </si>
  <si>
    <t>A06G Wireless Mouse Black</t>
  </si>
  <si>
    <t>Chuột vi tính Fuhlen A06G</t>
  </si>
  <si>
    <t>806-000115</t>
  </si>
  <si>
    <t>PRD891</t>
  </si>
  <si>
    <t>A06G Wireless Mouse Blue</t>
  </si>
  <si>
    <t>806-000117</t>
  </si>
  <si>
    <t>PRD921</t>
  </si>
  <si>
    <t>A06G Wireless Mouse Grey</t>
  </si>
  <si>
    <t>806-000116</t>
  </si>
  <si>
    <t>PRD892</t>
  </si>
  <si>
    <t>A06G Wireless Mouse Red</t>
  </si>
  <si>
    <t>808-000118</t>
  </si>
  <si>
    <t>PRD893</t>
  </si>
  <si>
    <t>A08G Wireless Mouse Blue</t>
  </si>
  <si>
    <t>Chuột vi tính Fuhlen A08G</t>
  </si>
  <si>
    <t>808-000120</t>
  </si>
  <si>
    <t>PRD895</t>
  </si>
  <si>
    <t>A08G Wireless Mouse Grey</t>
  </si>
  <si>
    <t>808-000119</t>
  </si>
  <si>
    <t>PRD894</t>
  </si>
  <si>
    <t>A08G Wireless Mouse Red</t>
  </si>
  <si>
    <t>812-000130</t>
  </si>
  <si>
    <t>PRD922</t>
  </si>
  <si>
    <t>A120G Cordless Keyboard</t>
  </si>
  <si>
    <t>850-000128</t>
  </si>
  <si>
    <t>PRD929</t>
  </si>
  <si>
    <t>A200G Cordless Keyboard</t>
  </si>
  <si>
    <t>825-000121</t>
  </si>
  <si>
    <t>PRD930</t>
  </si>
  <si>
    <t>A25G Wireless Mouse Blue</t>
  </si>
  <si>
    <t>825-000123</t>
  </si>
  <si>
    <t>PRD925</t>
  </si>
  <si>
    <t>A25G Wireless Mouse Grey</t>
  </si>
  <si>
    <t>825-000122</t>
  </si>
  <si>
    <t>PRD924</t>
  </si>
  <si>
    <t>A25G Wireless Mouse Red</t>
  </si>
  <si>
    <t>825-000124</t>
  </si>
  <si>
    <t>PRD926</t>
  </si>
  <si>
    <t>A25G Wireless Mouse Yellow</t>
  </si>
  <si>
    <t>850-000125</t>
  </si>
  <si>
    <t>PRD928</t>
  </si>
  <si>
    <t>A50G Wireless Mouse Blue</t>
  </si>
  <si>
    <t>L1021</t>
  </si>
  <si>
    <t>PRD956</t>
  </si>
  <si>
    <t>L102 Mouse Black</t>
  </si>
  <si>
    <t>850-000129</t>
  </si>
  <si>
    <t>PRD1159</t>
  </si>
  <si>
    <t>L411 Keyboard</t>
  </si>
  <si>
    <t>PRD896</t>
  </si>
  <si>
    <t>U79G Cordless Keyboard</t>
  </si>
  <si>
    <t>Bộ bàn phím chuột Fuhlen U79G</t>
  </si>
  <si>
    <t>AP1201</t>
  </si>
  <si>
    <t>PRD355</t>
  </si>
  <si>
    <t>Energizer AP1201 Docking Changer for Iphone4 - 150</t>
  </si>
  <si>
    <t>Pin sạc li ti AP1201</t>
  </si>
  <si>
    <t>SP2000</t>
  </si>
  <si>
    <t>PRD349</t>
  </si>
  <si>
    <t>Energizer Solar SP2000 2000mAh Charger / Power Pa</t>
  </si>
  <si>
    <t>Pin sạc li ti SP2000</t>
  </si>
  <si>
    <t>XP1000</t>
  </si>
  <si>
    <t>PRD343</t>
  </si>
  <si>
    <t>Energizer XP1000 Charger/Power Pack</t>
  </si>
  <si>
    <t>Pin sạc li ti XP1000</t>
  </si>
  <si>
    <t>XP1000KT</t>
  </si>
  <si>
    <t>PRD2366</t>
  </si>
  <si>
    <t>Energizer XP1000KT</t>
  </si>
  <si>
    <t>Pin Energizer XP1000KT</t>
  </si>
  <si>
    <t>XP18000</t>
  </si>
  <si>
    <t>PRD352</t>
  </si>
  <si>
    <t>Energizer XP18000 Charger / Power Pack</t>
  </si>
  <si>
    <t>Pin sạc li ti XP18000</t>
  </si>
  <si>
    <t>XP2000</t>
  </si>
  <si>
    <t>PRD346</t>
  </si>
  <si>
    <t>Energizer XP2000 Charger/ Power Pack</t>
  </si>
  <si>
    <t>Pin sạc li ti XP2000</t>
  </si>
  <si>
    <t>XP2000A-BL</t>
  </si>
  <si>
    <t>PRD915</t>
  </si>
  <si>
    <t>Energizer XP2000A-BL Charger/ Power Pack</t>
  </si>
  <si>
    <t>Pin sạc li ti XP2000A - màu đen</t>
  </si>
  <si>
    <t>XP2001</t>
  </si>
  <si>
    <t>PRD345</t>
  </si>
  <si>
    <t>Energizer XP2001 Portable Charger</t>
  </si>
  <si>
    <t>Pin sạc li ti XP2001</t>
  </si>
  <si>
    <t>XP600</t>
  </si>
  <si>
    <t>PRD495</t>
  </si>
  <si>
    <t>Energizer XP600 Charger/Power pack</t>
  </si>
  <si>
    <t>Pin sạc li ti XP600</t>
  </si>
  <si>
    <t>XP8000</t>
  </si>
  <si>
    <t>PRD351</t>
  </si>
  <si>
    <t>Energizer XP8000 Charger / Power Pack</t>
  </si>
  <si>
    <t>Pin sạc li ti XP8000</t>
  </si>
  <si>
    <t>AP750A</t>
  </si>
  <si>
    <t>PRD341</t>
  </si>
  <si>
    <t>Energizer XPAL Key ring Portable Charger - 750mA (</t>
  </si>
  <si>
    <t>XP2000K</t>
  </si>
  <si>
    <t>PRD347</t>
  </si>
  <si>
    <t>Energizer XPAL Portable Charger Travel Kit XP2000K</t>
  </si>
  <si>
    <t>XP4003</t>
  </si>
  <si>
    <t>PRD350</t>
  </si>
  <si>
    <t>Energizer XPAL Portable Charger XP4003 - 4000mAh -</t>
  </si>
  <si>
    <t>EZCHARGER</t>
  </si>
  <si>
    <t>PRD3984</t>
  </si>
  <si>
    <t>EZ Charger for Digital Camera</t>
  </si>
  <si>
    <t>DOP-EP203</t>
  </si>
  <si>
    <t>PRD49343</t>
  </si>
  <si>
    <t>Aluminum Flash Light (long) DOP-EP203</t>
  </si>
  <si>
    <t>LED đèn pin ELPA DOP-EP203</t>
  </si>
  <si>
    <t>DOP-EP202</t>
  </si>
  <si>
    <t>PRD49342</t>
  </si>
  <si>
    <t>Aluminum Flash Light DOP-EP202</t>
  </si>
  <si>
    <t>LED đèn pin ELPA DOP-EP202</t>
  </si>
  <si>
    <t>DOP-EP301(RP)</t>
  </si>
  <si>
    <t>PRD49338</t>
  </si>
  <si>
    <t>Fitcolor LED Aluminium Light DOP-EP301(RP)</t>
  </si>
  <si>
    <t>LED đèn pin ELPA DOP-EP301(RP)</t>
  </si>
  <si>
    <t>DOP-EP301(V)</t>
  </si>
  <si>
    <t>PRD49339</t>
  </si>
  <si>
    <t>Fitcolor LED Aluminium Light DOP-EP301(V)</t>
  </si>
  <si>
    <t>LED đèn pin ELPA DOP-EP301(V)</t>
  </si>
  <si>
    <t>DOP-787(BL)</t>
  </si>
  <si>
    <t>PRD49341</t>
  </si>
  <si>
    <t>FitColor LED Keylight DOP-787(BL)</t>
  </si>
  <si>
    <t>LED đèn pin ELPA DOP-787(BL)</t>
  </si>
  <si>
    <t>DOP-787(PK)</t>
  </si>
  <si>
    <t>PRD49340</t>
  </si>
  <si>
    <t>FitColor LED Keylight DOP-787(PK)</t>
  </si>
  <si>
    <t>LED đèn pin ELPA DOP-787(PK)</t>
  </si>
  <si>
    <t>PM-L255</t>
  </si>
  <si>
    <t>PRD49356</t>
  </si>
  <si>
    <t>Handylight/Nightlight PM-L255</t>
  </si>
  <si>
    <t>Bộ Đèn LED ELPA PM-L255</t>
  </si>
  <si>
    <t>HLE-1101(DB)</t>
  </si>
  <si>
    <t>PRD49379</t>
  </si>
  <si>
    <t>Hospitality LED Light  HLE-1101(DB)</t>
  </si>
  <si>
    <t>Bộ Đèn LED ELPA HLE-1101(DB)</t>
  </si>
  <si>
    <t>HLE-1101(PW)</t>
  </si>
  <si>
    <t>PRD49380</t>
  </si>
  <si>
    <t>Hospitality LED Light  HLE-1101(PW)</t>
  </si>
  <si>
    <t>Bộ Đèn LED ELPA HLE-1101(PW)</t>
  </si>
  <si>
    <t>HLH-1201(DB)</t>
  </si>
  <si>
    <t>PRD49377</t>
  </si>
  <si>
    <t>Hospitality LED Light  HLH-1201(DB)</t>
  </si>
  <si>
    <t>Bộ Đèn LED ELPA HLH-1201(DB)</t>
  </si>
  <si>
    <t>HLH-1201(PW)</t>
  </si>
  <si>
    <t>PRD49378</t>
  </si>
  <si>
    <t>Hospitality LED Light  HLH-1201(PW)</t>
  </si>
  <si>
    <t>Bộ Đèn LED ELPA HLH-1201(PW)</t>
  </si>
  <si>
    <t>HLH-1202(DB)</t>
  </si>
  <si>
    <t>PRD49381</t>
  </si>
  <si>
    <t>Hospitality LED Light  HLH-1202(DB)</t>
  </si>
  <si>
    <t>Bộ Đèn LED ELPA HLH-1202(DB)</t>
  </si>
  <si>
    <t>HLH-1202(PW)</t>
  </si>
  <si>
    <t>PRD49382</t>
  </si>
  <si>
    <t>Hospitality LED Light  HLH-1202(PW)</t>
  </si>
  <si>
    <t>Bộ Đèn LED ELPA HLH-1202(PW)</t>
  </si>
  <si>
    <t>HLH-1203(DB)</t>
  </si>
  <si>
    <t>PRD49383</t>
  </si>
  <si>
    <t>Hospitality LED Light  HLH-1203(DB)</t>
  </si>
  <si>
    <t>Bộ Đèn LED ELPA HLH-1203(DB)</t>
  </si>
  <si>
    <t>HLH-1203(PW)</t>
  </si>
  <si>
    <t>PRD49384</t>
  </si>
  <si>
    <t>Hospitality LED Light  HLH-1203(PW)</t>
  </si>
  <si>
    <t>Bộ Đèn LED ELPA HLH-1203(PW)</t>
  </si>
  <si>
    <t>HLH-1205(DB)</t>
  </si>
  <si>
    <t>PRD49385</t>
  </si>
  <si>
    <t>Hospitality LED Light  HLH-1205(DB)</t>
  </si>
  <si>
    <t>Bộ Đèn LED ELPA HLH-1205(DB)</t>
  </si>
  <si>
    <t>HLH-1205(PW)</t>
  </si>
  <si>
    <t>PRD49386</t>
  </si>
  <si>
    <t>Hospitality LED Light  HLH-1205(PW)</t>
  </si>
  <si>
    <t>Bộ Đèn LED ELPA HLH-1205(PW)</t>
  </si>
  <si>
    <t>DOP-L005L</t>
  </si>
  <si>
    <t>PRD49367</t>
  </si>
  <si>
    <t>LED 2WAY lantern DOP-L005L</t>
  </si>
  <si>
    <t>Bộ Đèn LED ELPA DOP-L005L</t>
  </si>
  <si>
    <t>DOP-EP205</t>
  </si>
  <si>
    <t>PRD49344</t>
  </si>
  <si>
    <t>LED Aluminum Light DOP-EP205</t>
  </si>
  <si>
    <t>LED đèn pin ELPA DOP-EP205</t>
  </si>
  <si>
    <t>DOP-EP207</t>
  </si>
  <si>
    <t>PRD49345</t>
  </si>
  <si>
    <t>LED Aluminum Light DOP-EP207</t>
  </si>
  <si>
    <t>LED đèn pin ELPA DOP-EP207</t>
  </si>
  <si>
    <t>DOP-L003L</t>
  </si>
  <si>
    <t>PRD49365</t>
  </si>
  <si>
    <t>LED Compact Lantern DOP-L003L</t>
  </si>
  <si>
    <t>Bộ Đèn LED ELPA DOP-L003L</t>
  </si>
  <si>
    <t>DOP-280(BL)</t>
  </si>
  <si>
    <t>PRD49346</t>
  </si>
  <si>
    <t>LED Flash Light DOP-280(BL)</t>
  </si>
  <si>
    <t>LED đèn pin ELPA DOP-280(BL)</t>
  </si>
  <si>
    <t>DOP-290(BL)</t>
  </si>
  <si>
    <t>PRD49347</t>
  </si>
  <si>
    <t>LED Flash Light DOP-290(BL)</t>
  </si>
  <si>
    <t>LED đèn pin ELPA DOP-290(BL)</t>
  </si>
  <si>
    <t>DOP-EP201</t>
  </si>
  <si>
    <t>PRD49337</t>
  </si>
  <si>
    <t>LED Flash Light DOP-EP201</t>
  </si>
  <si>
    <t>LED đèn pin ELPA DOP-EP201</t>
  </si>
  <si>
    <t>DOP-LG300(R)</t>
  </si>
  <si>
    <t>PRD49348</t>
  </si>
  <si>
    <t>LED Flash Light DOP-LG300(R)</t>
  </si>
  <si>
    <t>LED đèn pin ELPA DOP-LG300(R)</t>
  </si>
  <si>
    <t>DOP-HD053</t>
  </si>
  <si>
    <t>PRD49362</t>
  </si>
  <si>
    <t>LED Head Light (30lm) DOP-HD053</t>
  </si>
  <si>
    <t>Bộ Đèn LED ELPA DOP-HD053</t>
  </si>
  <si>
    <t>DOP-HD033</t>
  </si>
  <si>
    <t>PRD49361</t>
  </si>
  <si>
    <t>LED Head Light DOP-HD033</t>
  </si>
  <si>
    <t>Bộ Đèn LED ELPA DOP-HD033</t>
  </si>
  <si>
    <t>DOP-HD103S</t>
  </si>
  <si>
    <t>PRD49363</t>
  </si>
  <si>
    <t>LED Head Light DOP-HD103S</t>
  </si>
  <si>
    <t>Bộ Đèn LED ELPA DOP-HD103S</t>
  </si>
  <si>
    <t>DOP-HD303S</t>
  </si>
  <si>
    <t>PRD49364</t>
  </si>
  <si>
    <t>LED Head Light DOP-HD303S</t>
  </si>
  <si>
    <t>Bộ Đèn LED ELPA DOP-HD303S</t>
  </si>
  <si>
    <t>DOP-LR302</t>
  </si>
  <si>
    <t>PRD49354</t>
  </si>
  <si>
    <t>LED labor light DOP-LR302</t>
  </si>
  <si>
    <t>LED đèn pin ELPA DOP-LR302</t>
  </si>
  <si>
    <t>DOP-L010L</t>
  </si>
  <si>
    <t>PRD49368</t>
  </si>
  <si>
    <t>LED Lantern for Outdoors DOP-L010L</t>
  </si>
  <si>
    <t>Bộ Đèn LED ELPA DOP-L010L</t>
  </si>
  <si>
    <t>DOP-L012L</t>
  </si>
  <si>
    <t>PRD49366</t>
  </si>
  <si>
    <t>LED Lantern/Light DOP-L012L</t>
  </si>
  <si>
    <t>Bộ Đèn LED ELPA DOP-L012L</t>
  </si>
  <si>
    <t>DOP-LR251</t>
  </si>
  <si>
    <t>PRD49358</t>
  </si>
  <si>
    <t>LED Rubber Light DOP-LR251</t>
  </si>
  <si>
    <t>LED đèn pin ELPA DOP-LR251</t>
  </si>
  <si>
    <t>DOP-LR303</t>
  </si>
  <si>
    <t>PRD49355</t>
  </si>
  <si>
    <t>LED Rubber Light DOP-LR303</t>
  </si>
  <si>
    <t>LED đèn pin ELPA DOP-LR303</t>
  </si>
  <si>
    <t>DOP-LR309</t>
  </si>
  <si>
    <t>PRD49351</t>
  </si>
  <si>
    <t>LED Rubber Light DOP-LR309</t>
  </si>
  <si>
    <t>LED đèn pin ELPA DOP-LR309</t>
  </si>
  <si>
    <t>DOP-LR310</t>
  </si>
  <si>
    <t>PRD49352</t>
  </si>
  <si>
    <t>LED Rubber Light DOP-LR310</t>
  </si>
  <si>
    <t>LED đèn pin ELPA DOP-LR310</t>
  </si>
  <si>
    <t>DOP-LR311</t>
  </si>
  <si>
    <t>PRD49353</t>
  </si>
  <si>
    <t>LED Rubber Light DOP-LR311</t>
  </si>
  <si>
    <t>LED đèn pin ELPA DOP-LR311</t>
  </si>
  <si>
    <t>DOP-LSP004</t>
  </si>
  <si>
    <t>PRD49360</t>
  </si>
  <si>
    <t>LED Search Light DOP-LSP004</t>
  </si>
  <si>
    <t>LED đèn pin ELPA DOP-LSP004</t>
  </si>
  <si>
    <t>ESL-05BT(BK)</t>
  </si>
  <si>
    <t>PRD49369</t>
  </si>
  <si>
    <t>LED Sensor Light  ESL-05BT(BK)</t>
  </si>
  <si>
    <t>Bộ Đèn LED ELPA ESL-05BT(BK)</t>
  </si>
  <si>
    <t>ESL-401AC</t>
  </si>
  <si>
    <t>PRD49376</t>
  </si>
  <si>
    <t>LED Sensor Light  ESL-401AC</t>
  </si>
  <si>
    <t>Bộ Đèn LED ELPA ESL-401AC</t>
  </si>
  <si>
    <t>ESL-N101SL(BK)</t>
  </si>
  <si>
    <t>PRD49374</t>
  </si>
  <si>
    <t>LED Sensor Light  ESL-N101SL(BK)</t>
  </si>
  <si>
    <t>Bộ Đèn LED ELPA ESL-N101SL(BK)</t>
  </si>
  <si>
    <t>ESL-N102SL(BK)</t>
  </si>
  <si>
    <t>PRD49375</t>
  </si>
  <si>
    <t>LED Sensor Light  ESL-N102SL(BK)</t>
  </si>
  <si>
    <t>Bộ Đèn LED ELPA ESL-N102SL(BK)</t>
  </si>
  <si>
    <t>ESL-N101BT(BK)</t>
  </si>
  <si>
    <t>PRD49372</t>
  </si>
  <si>
    <t>LED Sensor Light ESL-N101BT(BK)</t>
  </si>
  <si>
    <t>Bộ Đèn LED ELPA ESL-N101BT(BK)</t>
  </si>
  <si>
    <t>ESL-N102BT(BK)</t>
  </si>
  <si>
    <t>PRD49373</t>
  </si>
  <si>
    <t>LED Sensor Light ESL-N102BT(BK)</t>
  </si>
  <si>
    <t>Bộ Đèn LED ELPA ESL-N102BT(BK)</t>
  </si>
  <si>
    <t>PM-L256</t>
  </si>
  <si>
    <t>PRD49357</t>
  </si>
  <si>
    <t>LED Sensor Night Light PM-L256</t>
  </si>
  <si>
    <t>Bộ Đèn LED ELPA PM-L256</t>
  </si>
  <si>
    <t>DOP-LG500(R)</t>
  </si>
  <si>
    <t>PRD49350</t>
  </si>
  <si>
    <t>LED strong light DOP-LG500(R)</t>
  </si>
  <si>
    <t>LED đèn pin ELPA DOP-LG500(R)</t>
  </si>
  <si>
    <t>DOP-LG600(W)</t>
  </si>
  <si>
    <t>PRD49349</t>
  </si>
  <si>
    <t>LED strong light DOP-LG600(W)</t>
  </si>
  <si>
    <t>LED đèn pin ELPA DOP-LG600(W)</t>
  </si>
  <si>
    <t>DOP-LR450</t>
  </si>
  <si>
    <t>PRD49359</t>
  </si>
  <si>
    <t>LED strong light DOP-LR450</t>
  </si>
  <si>
    <t>LED đèn pin ELPA DOP-LR450</t>
  </si>
  <si>
    <t>PRD55027</t>
  </si>
  <si>
    <t>Powertrip ESU-HK33(W)</t>
  </si>
  <si>
    <t>Powertrip</t>
  </si>
  <si>
    <t>PRD55028</t>
  </si>
  <si>
    <t>Powertrip ESU-HK43(W)</t>
  </si>
  <si>
    <t>ASA-W13(PW)</t>
  </si>
  <si>
    <t>PRD49370</t>
  </si>
  <si>
    <t>thin slim alarm ASA-W13(PW)</t>
  </si>
  <si>
    <t>Báo động ELPA ASA-W13(PW)</t>
  </si>
  <si>
    <t>ASA-W13-2P(PW)</t>
  </si>
  <si>
    <t>PRD49371</t>
  </si>
  <si>
    <t>thin slim alarm ASA-W13-2P(PW)</t>
  </si>
  <si>
    <t>Báo động ELPA ASA-W13-2P(PW)</t>
  </si>
  <si>
    <t>TK-TCM003BK</t>
  </si>
  <si>
    <t>PRD30289</t>
  </si>
  <si>
    <t>10key pad TK-TCM003BK</t>
  </si>
  <si>
    <t>Bàn phím số ELECOM TK-TCM003BK</t>
  </si>
  <si>
    <t>TK-TCM003SV</t>
  </si>
  <si>
    <t>PRD30290</t>
  </si>
  <si>
    <t>10key pad TK-TCM003SV</t>
  </si>
  <si>
    <t>Bàn phím số ELECOM TK-TCM003SV</t>
  </si>
  <si>
    <t>TK-TCM003WH</t>
  </si>
  <si>
    <t>PRD30291</t>
  </si>
  <si>
    <t>10key pad TK-TCM003WH</t>
  </si>
  <si>
    <t>Bàn phím số ELECOM TK-TCM003WH</t>
  </si>
  <si>
    <t>MS-P03UBK</t>
  </si>
  <si>
    <t>PRD14423</t>
  </si>
  <si>
    <t>2ch speakers, bUSB Powered MS-P03UBK</t>
  </si>
  <si>
    <t>Loa ELECOM MS-P03UBK</t>
  </si>
  <si>
    <t>MS-P03UWH</t>
  </si>
  <si>
    <t>PRD14424</t>
  </si>
  <si>
    <t>2ch speakers, bUSB Powered MS-P03UWH</t>
  </si>
  <si>
    <t>Loa ELECOM MS-P03UWH</t>
  </si>
  <si>
    <t>MS-P05UBK</t>
  </si>
  <si>
    <t>PRD14425</t>
  </si>
  <si>
    <t>2ch speakers, bUSB Powered MS-P05UBK</t>
  </si>
  <si>
    <t>Loa ELECOM MS-P05UBK</t>
  </si>
  <si>
    <t>MS-P05UWH</t>
  </si>
  <si>
    <t>PRD14426</t>
  </si>
  <si>
    <t>2ch speakers, bUSB Powered MS-P05UWH</t>
  </si>
  <si>
    <t>Loa ELECOM MS-P05UWH</t>
  </si>
  <si>
    <t>WC-DP50N3</t>
  </si>
  <si>
    <t>PRD14635</t>
  </si>
  <si>
    <t>Acrylic microfiber wet cleaning cloths WC-DP50N3</t>
  </si>
  <si>
    <t>Khăn giấy vệ sinh ELECOM WC-DP50N3</t>
  </si>
  <si>
    <t>WC-DP80N3</t>
  </si>
  <si>
    <t>PRD14636</t>
  </si>
  <si>
    <t>Acrylic microfiber wet cleaning cloths WC-DP80N3</t>
  </si>
  <si>
    <t>Khăn giấy vệ sinh ELECOM WC-DP80N3</t>
  </si>
  <si>
    <t>WC-JU20LP</t>
  </si>
  <si>
    <t>PRD56725</t>
  </si>
  <si>
    <t>Acrylic microfiber wet cleaning cloths WC-JU20LP</t>
  </si>
  <si>
    <t>WC-JU30N</t>
  </si>
  <si>
    <t>PRD56726</t>
  </si>
  <si>
    <t>Acrylic microfiber wet cleaning cloths WC-JU30N</t>
  </si>
  <si>
    <t>WC-JU50SP</t>
  </si>
  <si>
    <t>PRD56727</t>
  </si>
  <si>
    <t>Acrylic microfiber wet cleaning cloths WC-JU50SP</t>
  </si>
  <si>
    <t>WC-JU60N</t>
  </si>
  <si>
    <t>PRD56728</t>
  </si>
  <si>
    <t>Acrylic microfiber wet cleaning cloths WC-JU60N</t>
  </si>
  <si>
    <t>HCW-WAM01YSV</t>
  </si>
  <si>
    <t>PRD38551</t>
  </si>
  <si>
    <t>Activity monitor HCW-WAM01YSV</t>
  </si>
  <si>
    <t>Thiết bị đo môi trường (đồng hồ) ELECOM HCW-WAM01YSV</t>
  </si>
  <si>
    <t>CMC-SDCALBU</t>
  </si>
  <si>
    <t>PRD14645</t>
  </si>
  <si>
    <t>Aluminum holder for SD cards CMC-SDCALBU</t>
  </si>
  <si>
    <t>Vỏ đựng thẻ nhớ ELECOM CMC-SDCALBU</t>
  </si>
  <si>
    <t>CMC-SDCALGN</t>
  </si>
  <si>
    <t>PRD14646</t>
  </si>
  <si>
    <t>Aluminum holder for SD cards CMC-SDCALGN</t>
  </si>
  <si>
    <t>Vỏ đựng thẻ nhớ ELECOM CMC-SDCALGN</t>
  </si>
  <si>
    <t>CMC-SDCALPN</t>
  </si>
  <si>
    <t>PRD14647</t>
  </si>
  <si>
    <t>Aluminum holder for SD cards CMC-SDCALPN</t>
  </si>
  <si>
    <t>Vỏ đựng thẻ nhớ ELECOM CMC-SDCALPN</t>
  </si>
  <si>
    <t>CMC-SDCALPU</t>
  </si>
  <si>
    <t>PRD14648</t>
  </si>
  <si>
    <t>Aluminum holder for SD cards CMC-SDCALPU</t>
  </si>
  <si>
    <t>Vỏ đựng thẻ nhớ ELECOM CMC-SDCALPU</t>
  </si>
  <si>
    <t>CMC-SDCALSV</t>
  </si>
  <si>
    <t>PRD14649</t>
  </si>
  <si>
    <t>Aluminum holder for SD cards CMC-SDCALSV</t>
  </si>
  <si>
    <t>Vỏ đựng thẻ nhớ ELECOM CMC-SDCALSV</t>
  </si>
  <si>
    <t>JC-AS01BK</t>
  </si>
  <si>
    <t>PRD30272</t>
  </si>
  <si>
    <t>Arcade stick for PS3 JC-AS01BK</t>
  </si>
  <si>
    <t>Thiết bị điều khiển Game ELECOM JC-AS01BK</t>
  </si>
  <si>
    <t>PRD30267</t>
  </si>
  <si>
    <t>Audio cable, 1.0m AV-351</t>
  </si>
  <si>
    <t>Cáp AV ELECOM 1.0m AV-351</t>
  </si>
  <si>
    <t>PRD56836</t>
  </si>
  <si>
    <t>Audio cable, 1.0m AV-SWR1</t>
  </si>
  <si>
    <t>PRD38532</t>
  </si>
  <si>
    <t>Audio cable, 1.0m AV-WRY1</t>
  </si>
  <si>
    <t>PRD38531</t>
  </si>
  <si>
    <t>Audio cable, 1.5m AV-35E</t>
  </si>
  <si>
    <t>PRD38535</t>
  </si>
  <si>
    <t>Audio cable, 1.5m AV-WRYE</t>
  </si>
  <si>
    <t>PRD30268</t>
  </si>
  <si>
    <t>Audio cable, 2.0m AV-352</t>
  </si>
  <si>
    <t>Cáp AV ELECOM 2.0m AV-352</t>
  </si>
  <si>
    <t>AV-SWR2</t>
  </si>
  <si>
    <t>PRD57113</t>
  </si>
  <si>
    <t>Audio cable, 2.0m AV-SWR2</t>
  </si>
  <si>
    <t>Cáp âm thanh ELECOM AV-SWR2</t>
  </si>
  <si>
    <t>PRD38533</t>
  </si>
  <si>
    <t>Audio cable, 2.0m AV-WRY2</t>
  </si>
  <si>
    <t>PRD30269</t>
  </si>
  <si>
    <t>Audio cable, 3.0m AV-353</t>
  </si>
  <si>
    <t>PRD56837</t>
  </si>
  <si>
    <t>Audio cable, 3.0m AV-SWR3</t>
  </si>
  <si>
    <t>PRD38534</t>
  </si>
  <si>
    <t>Audio cable, 3.0m AV-WRY3</t>
  </si>
  <si>
    <t>CAC-HD15BK</t>
  </si>
  <si>
    <t>PRD30300</t>
  </si>
  <si>
    <t>Audiovisual cable CAC-HD15BK</t>
  </si>
  <si>
    <t>Cáp HDMI ELECOM 1.5m CAC-HD15BK</t>
  </si>
  <si>
    <t>HDMI Cable</t>
  </si>
  <si>
    <t>PRD58306</t>
  </si>
  <si>
    <t>Bag  BM-BP04BK</t>
  </si>
  <si>
    <t>Túi xách ELECOM BM-BP04BK</t>
  </si>
  <si>
    <t>Laptop Bag</t>
  </si>
  <si>
    <t>BM-BP04BU</t>
  </si>
  <si>
    <t>PRD58307</t>
  </si>
  <si>
    <t>Bag  BM-BP04BU</t>
  </si>
  <si>
    <t>Túi xách ELECOM BM-BP04BU</t>
  </si>
  <si>
    <t>WC-AG150</t>
  </si>
  <si>
    <t>PRD36493</t>
  </si>
  <si>
    <t>Benrize wet cleaning cloths WC-AG150</t>
  </si>
  <si>
    <t>Khăn giấy vệ sinh ELECOM WC-AG150</t>
  </si>
  <si>
    <t>WC-AG15P</t>
  </si>
  <si>
    <t>PRD30474</t>
  </si>
  <si>
    <t>Benrize wet cleaning cloths WC-AG15P</t>
  </si>
  <si>
    <t>Khăn giấy vệ sinh ELECOM WC-AG15P</t>
  </si>
  <si>
    <t>WC-AG30</t>
  </si>
  <si>
    <t>PRD38579</t>
  </si>
  <si>
    <t>Benrize wet cleaning cloths WC-AG30</t>
  </si>
  <si>
    <t>Khăn giấy vệ sinh ELECOM WC-AG30</t>
  </si>
  <si>
    <t>WC-AG70</t>
  </si>
  <si>
    <t>PRD38580</t>
  </si>
  <si>
    <t>Benrize wet cleaning cloths WC-AG70</t>
  </si>
  <si>
    <t>Khăn giấy vệ sinh ELECOM WC-AG70</t>
  </si>
  <si>
    <t>WC-AL130SP</t>
  </si>
  <si>
    <t>PRD56729</t>
  </si>
  <si>
    <t>Benrize wet cleaning cloths WC-AL130SP</t>
  </si>
  <si>
    <t>WC-AL150</t>
  </si>
  <si>
    <t>PRD38581</t>
  </si>
  <si>
    <t>Benrize wet cleaning cloths WC-AL150</t>
  </si>
  <si>
    <t>Khăn giấy vệ sinh ELECOM WC-AL150</t>
  </si>
  <si>
    <t>WC-AL150W</t>
  </si>
  <si>
    <t>PRD56730</t>
  </si>
  <si>
    <t>Benrize wet cleaning cloths WC-AL150W</t>
  </si>
  <si>
    <t>WC-AL60</t>
  </si>
  <si>
    <t>PRD38583</t>
  </si>
  <si>
    <t>Benrize wet cleaning cloths WC-AL60</t>
  </si>
  <si>
    <t>Khăn giấy vệ sinh ELECOM WC-AL60</t>
  </si>
  <si>
    <t>OG-ABLC06LGR</t>
  </si>
  <si>
    <t>PRD38559</t>
  </si>
  <si>
    <t>Blue light Cut Glass OG-ABLC06LGR</t>
  </si>
  <si>
    <t>Kính bảo vệ mắt ELECOM OG-ABLC06LGR</t>
  </si>
  <si>
    <t>Eyeglasses</t>
  </si>
  <si>
    <t>OG-HBLC01CR</t>
  </si>
  <si>
    <t>PRD38560</t>
  </si>
  <si>
    <t>Blue light Cut Glass OG-HBLC01CR</t>
  </si>
  <si>
    <t>Kính bảo vệ mắt ELECOM OG-HBLC01CR</t>
  </si>
  <si>
    <t>OG-CBLP01BRL</t>
  </si>
  <si>
    <t>PRD14577</t>
  </si>
  <si>
    <t>Bluelight Cut glass OG-CBLP01BRL</t>
  </si>
  <si>
    <t>Kính bảo vệ mắt ELECOM OG-CBLP01BRL</t>
  </si>
  <si>
    <t>OG-CBLP01BRM</t>
  </si>
  <si>
    <t>PRD14578</t>
  </si>
  <si>
    <t>Bluelight Cut glass OG-CBLP01BRM</t>
  </si>
  <si>
    <t>Kính bảo vệ mắt ELECOM OG-CBLP01BRM</t>
  </si>
  <si>
    <t>OG-CBLP01BRS</t>
  </si>
  <si>
    <t>PRD14579</t>
  </si>
  <si>
    <t>Bluelight Cut glass OG-CBLP01BRS</t>
  </si>
  <si>
    <t>Kính bảo vệ mắt ELECOM OG-CBLP01BRS</t>
  </si>
  <si>
    <t>OG-CBLP01GYL</t>
  </si>
  <si>
    <t>PRD14580</t>
  </si>
  <si>
    <t>Bluelight Cut glass OG-CBLP01GYL</t>
  </si>
  <si>
    <t>Kính bảo vệ mắt ELECOM OG-CBLP01GYL</t>
  </si>
  <si>
    <t>OG-CBLP01GYM</t>
  </si>
  <si>
    <t>PRD14581</t>
  </si>
  <si>
    <t>Bluelight Cut glass OG-CBLP01GYM</t>
  </si>
  <si>
    <t>Kính bảo vệ mắt ELECOM OG-CBLP01GYM</t>
  </si>
  <si>
    <t>OG-CBLP01GYS</t>
  </si>
  <si>
    <t>PRD14582</t>
  </si>
  <si>
    <t>Bluelight Cut glass OG-CBLP01GYS</t>
  </si>
  <si>
    <t>Kính bảo vệ mắt ELECOM OG-CBLP01GYS</t>
  </si>
  <si>
    <t>OG-KBLP01FM</t>
  </si>
  <si>
    <t>PRD14583</t>
  </si>
  <si>
    <t>Bluelight Cut Glass OG-KBLP01FM</t>
  </si>
  <si>
    <t>Kính bảo vệ mắt ELECOM OG-KBLP01FM</t>
  </si>
  <si>
    <t>OG-KBLP01MR</t>
  </si>
  <si>
    <t>PRD14584</t>
  </si>
  <si>
    <t>Bluelight Cut Glass OG-KBLP01MR</t>
  </si>
  <si>
    <t>Kính bảo vệ mắt ELECOM OG-KBLP01MR</t>
  </si>
  <si>
    <t>OG-KBLP03FM</t>
  </si>
  <si>
    <t>PRD14585</t>
  </si>
  <si>
    <t>Bluelight Cut Glass OG-KBLP03FM</t>
  </si>
  <si>
    <t>Kính bảo vệ mắt ELECOM OG-KBLP03FM</t>
  </si>
  <si>
    <t>OG-KBLP03MR</t>
  </si>
  <si>
    <t>PRD14586</t>
  </si>
  <si>
    <t>Bluelight Cut Glass OG-KBLP03MR</t>
  </si>
  <si>
    <t>Kính bảo vệ mắt ELECOM OG-KBLP03MR</t>
  </si>
  <si>
    <t>OG-KBLP05FM</t>
  </si>
  <si>
    <t>PRD14587</t>
  </si>
  <si>
    <t>Bluelight Cut Glass OG-KBLP05FM</t>
  </si>
  <si>
    <t>Kính bảo vệ mắt ELECOM OG-KBLP05FM</t>
  </si>
  <si>
    <t>OG-KBLP05MR</t>
  </si>
  <si>
    <t>PRD14588</t>
  </si>
  <si>
    <t>Bluelight Cut Glass OG-KBLP05MR</t>
  </si>
  <si>
    <t>Kính bảo vệ mắt ELECOM OG-KBLP05MR</t>
  </si>
  <si>
    <t>OG-YBLP01BR</t>
  </si>
  <si>
    <t>PRD14589</t>
  </si>
  <si>
    <t>Bluelight Cut glass OG-YBLP01BR</t>
  </si>
  <si>
    <t>Kính bảo vệ mắt ELECOM OG-YBLP01BR</t>
  </si>
  <si>
    <t>OG-YBLP01GN</t>
  </si>
  <si>
    <t>PRD14590</t>
  </si>
  <si>
    <t>Bluelight Cut glass OG-YBLP01GN</t>
  </si>
  <si>
    <t>Kính bảo vệ mắt ELECOM OG-YBLP01GN</t>
  </si>
  <si>
    <t>OG-YBLP01GY</t>
  </si>
  <si>
    <t>PRD14591</t>
  </si>
  <si>
    <t>Bluelight Cut glass OG-YBLP01GY</t>
  </si>
  <si>
    <t>Kính bảo vệ mắt ELECOM OG-YBLP01GY</t>
  </si>
  <si>
    <t>OG-YBLP01NV</t>
  </si>
  <si>
    <t>PRD14592</t>
  </si>
  <si>
    <t>Bluelight Cut glass OG-YBLP01NV</t>
  </si>
  <si>
    <t>Kính bảo vệ mắt ELECOM OG-YBLP01NV</t>
  </si>
  <si>
    <t>OG-YBLP01PN</t>
  </si>
  <si>
    <t>PRD14593</t>
  </si>
  <si>
    <t>Bluelight Cut glass OG-YBLP01PN</t>
  </si>
  <si>
    <t>Kính bảo vệ mắt ELECOM OG-YBLP01PN</t>
  </si>
  <si>
    <t>OG-YBLP01WN</t>
  </si>
  <si>
    <t>PRD14594</t>
  </si>
  <si>
    <t>Bluelight Cut glass OG-YBLP01WN</t>
  </si>
  <si>
    <t>Kính bảo vệ mắt ELECOM OG-YBLP01WN</t>
  </si>
  <si>
    <t>LBT-UAN05C2</t>
  </si>
  <si>
    <t>PRD56835</t>
  </si>
  <si>
    <t>Bluetooth Adapter LBT-UAN05C2</t>
  </si>
  <si>
    <t>Thiết bị chuyển đổi tín hiệu Elecom LBT-UAN05C2</t>
  </si>
  <si>
    <t>LBT-HP05NAVBK</t>
  </si>
  <si>
    <t>PRD14427</t>
  </si>
  <si>
    <t>Bluetooth earphones LBT-HP05NAVBK</t>
  </si>
  <si>
    <t>Tai nghe bluetooth ELECOM LBT-HP05NAVBK</t>
  </si>
  <si>
    <t>LBT-HP05NAVBU</t>
  </si>
  <si>
    <t>PRD14430</t>
  </si>
  <si>
    <t>Bluetooth earphones LBT-HP05NAVBU</t>
  </si>
  <si>
    <t>Tai nghe bluetooth ELECOM LBT-HP05NAVBU</t>
  </si>
  <si>
    <t>LBT-HP05NAVRD</t>
  </si>
  <si>
    <t>PRD14429</t>
  </si>
  <si>
    <t>Bluetooth earphones LBT-HP05NAVRD</t>
  </si>
  <si>
    <t>Tai nghe bluetooth ELECOM LBT-HP05NAVRD</t>
  </si>
  <si>
    <t>LBT-HP05NAVWH</t>
  </si>
  <si>
    <t>PRD14428</t>
  </si>
  <si>
    <t>Bluetooth earphones LBT-HP05NAVWH</t>
  </si>
  <si>
    <t>Tai nghe bluetooth ELECOM LBT-HP05NAVWH</t>
  </si>
  <si>
    <t>LBT-HPC12MPF1</t>
  </si>
  <si>
    <t>PRD58324</t>
  </si>
  <si>
    <t>Bluetooth headphone LBT-HPC12MPF1</t>
  </si>
  <si>
    <t>Tai nghe bluetooth ELECOM LBT-HPC12MPF1</t>
  </si>
  <si>
    <t>Bluetooth headphone</t>
  </si>
  <si>
    <t>LBT-HPC12MPF2</t>
  </si>
  <si>
    <t>PRD58325</t>
  </si>
  <si>
    <t>Bluetooth headphone LBT-HPC12MPF2</t>
  </si>
  <si>
    <t>Tai nghe bluetooth ELECOM LBT-HPC12MPF2</t>
  </si>
  <si>
    <t>PRD58326</t>
  </si>
  <si>
    <t>Bluetooth headphone LBT-HPC12MPWH</t>
  </si>
  <si>
    <t>Tai nghe bluetooth ELECOM LBT-HPC12MPWH</t>
  </si>
  <si>
    <t>PRD58327</t>
  </si>
  <si>
    <t>Bluetooth headphone LBT-HPC40MPBK</t>
  </si>
  <si>
    <t>Tai nghe bluetooth ELECOM LBT-HPC40MPBK</t>
  </si>
  <si>
    <t>LBT-HPC50MPBK</t>
  </si>
  <si>
    <t>PRD58328</t>
  </si>
  <si>
    <t>Bluetooth headphone LBT-HPC50MPBK</t>
  </si>
  <si>
    <t>Tai nghe bluetooth ELECOM LBT-HPC50MPBK</t>
  </si>
  <si>
    <t>LBT-HPC50MPWH</t>
  </si>
  <si>
    <t>PRD58329</t>
  </si>
  <si>
    <t>Bluetooth headphone LBT-HPC50MPWH</t>
  </si>
  <si>
    <t>Tai nghe bluetooth ELECOM LBT-HPC50MPWH</t>
  </si>
  <si>
    <t>LBT-HPC11BK-G</t>
  </si>
  <si>
    <t>PRD14431</t>
  </si>
  <si>
    <t>Bluetooth Headset LBT-HPC11BK-G</t>
  </si>
  <si>
    <t>Tai nghe bluetooth ELECOM LBT-HPC11BK-G</t>
  </si>
  <si>
    <t>LBT-HPC11RD-G</t>
  </si>
  <si>
    <t>PRD14432</t>
  </si>
  <si>
    <t>Bluetooth Headset LBT-HPC11RD-G</t>
  </si>
  <si>
    <t>Tai nghe bluetooth ELECOM LBT-HPC11RD-G</t>
  </si>
  <si>
    <t>LBT-HPC11WH-G</t>
  </si>
  <si>
    <t>PRD14433</t>
  </si>
  <si>
    <t>Bluetooth Headset LBT-HPC11WH-G</t>
  </si>
  <si>
    <t>Tai nghe bluetooth ELECOM LBT-HPC11WH-G</t>
  </si>
  <si>
    <t>LBT-HS08HMPBK</t>
  </si>
  <si>
    <t>PRD14438</t>
  </si>
  <si>
    <t>Bluetooth headset LBT-HS08HMPBK</t>
  </si>
  <si>
    <t>Tai nghe bluetooth ELECOM LBT-HS08HMPBK</t>
  </si>
  <si>
    <t>LBT-HS08HMPWH</t>
  </si>
  <si>
    <t>PRD14439</t>
  </si>
  <si>
    <t>Bluetooth headset LBT-HS08HMPWH</t>
  </si>
  <si>
    <t>Tai nghe bluetooth ELECOM LBT-HS08HMPWH</t>
  </si>
  <si>
    <t>LBT-HS50WPMPBK</t>
  </si>
  <si>
    <t>PRD58330</t>
  </si>
  <si>
    <t>Bluetooth headset LBT-HS50WPMPBK</t>
  </si>
  <si>
    <t>Tai nghe bluetooth ELECOM LBT-HS50WPMPBK</t>
  </si>
  <si>
    <t>LBT-HS50WPMPWH</t>
  </si>
  <si>
    <t>PRD58331</t>
  </si>
  <si>
    <t>Bluetooth headset LBT-HS50WPMPWH</t>
  </si>
  <si>
    <t>Tai nghe bluetooth ELECOM LBT-HS50WPMPWH</t>
  </si>
  <si>
    <t>LBT-HS50WPPCBK</t>
  </si>
  <si>
    <t>PRD58332</t>
  </si>
  <si>
    <t>Bluetooth headset LBT-HS50WPPCBK</t>
  </si>
  <si>
    <t>Tai nghe bluetooth ELECOM LBT-HS50WPPCBK</t>
  </si>
  <si>
    <t>LBT-MPHS05BK-K</t>
  </si>
  <si>
    <t>PRD14437</t>
  </si>
  <si>
    <t>Bluetooth Headset LBT-MPHS05BK-K</t>
  </si>
  <si>
    <t>Tai nghe bluetooth ELECOM LBT-MPHS05BK-K</t>
  </si>
  <si>
    <t>LBT-MPHS510BK</t>
  </si>
  <si>
    <t>PRD27645</t>
  </si>
  <si>
    <t>Bluetooth Headset LBT-MPHS510BK</t>
  </si>
  <si>
    <t>Tai nghe bluetooth ELECOM LBT-MPHS510BK</t>
  </si>
  <si>
    <t>LBT-MPHS510RD</t>
  </si>
  <si>
    <t>PRD27646</t>
  </si>
  <si>
    <t>Bluetooth Headset LBT-MPHS510RD</t>
  </si>
  <si>
    <t>Tai nghe bluetooth ELECOM LBT-MPHS510RD</t>
  </si>
  <si>
    <t>LBT-MPHS510WH</t>
  </si>
  <si>
    <t>PRD27647</t>
  </si>
  <si>
    <t>Bluetooth Headset LBT-MPHS510WH</t>
  </si>
  <si>
    <t>Tai nghe bluetooth ELECOM LBT-MPHS510WH</t>
  </si>
  <si>
    <t>LBT-OH04BK-G</t>
  </si>
  <si>
    <t>PRD26975</t>
  </si>
  <si>
    <t>Bluetooth Headset LBT-OH04BK-G</t>
  </si>
  <si>
    <t>Tai nghe bluetooth ELECOM LBT-OH04BK-G</t>
  </si>
  <si>
    <t>LBT-OH04BU-G</t>
  </si>
  <si>
    <t>PRD26976</t>
  </si>
  <si>
    <t>Bluetooth Headset LBT-OH04BU-G</t>
  </si>
  <si>
    <t>Tai nghe bluetooth ELECOM LBT-OH04BU-G</t>
  </si>
  <si>
    <t>LBT-OH04FRD-G</t>
  </si>
  <si>
    <t>PRD26977</t>
  </si>
  <si>
    <t>Bluetooth Headset LBT-OH04FRD-G</t>
  </si>
  <si>
    <t>Tai nghe bluetooth ELECOM LBT-OH04FRD-G</t>
  </si>
  <si>
    <t>LBT-OH04RD-G</t>
  </si>
  <si>
    <t>PRD26978</t>
  </si>
  <si>
    <t>Bluetooth Headset LBT-OH04RD-G</t>
  </si>
  <si>
    <t>Tai nghe bluetooth ELECOM LBT-OH04RD-G</t>
  </si>
  <si>
    <t>LBT-OH04WH-G</t>
  </si>
  <si>
    <t>PRD26979</t>
  </si>
  <si>
    <t>Bluetooth Headset LBT-OH04WH-G</t>
  </si>
  <si>
    <t>Tai nghe bluetooth ELECOM LBT-OH04WH-G</t>
  </si>
  <si>
    <t>LBT-OH04YL-G</t>
  </si>
  <si>
    <t>PRD26980</t>
  </si>
  <si>
    <t>Bluetooth Headset LBT-OH04YL-G</t>
  </si>
  <si>
    <t>Tai nghe bluetooth ELECOM LBT-OH04YL-G</t>
  </si>
  <si>
    <t>LBT-PHP500AVBK</t>
  </si>
  <si>
    <t>PRD14434</t>
  </si>
  <si>
    <t>Bluetooth receiver LBT-PHP500AVBK</t>
  </si>
  <si>
    <t>Thiết bị chuyển đổi bluetooth ELECOM LBT-PHP500AVBK</t>
  </si>
  <si>
    <t>LBT-PHP500AVBU</t>
  </si>
  <si>
    <t>PRD14435</t>
  </si>
  <si>
    <t>Bluetooth receiver LBT-PHP500AVBU</t>
  </si>
  <si>
    <t>Thiết bị chuyển đổi bluetooth ELECOM LBT-PHP500AVBU</t>
  </si>
  <si>
    <t>LBT-PHP500AVRD</t>
  </si>
  <si>
    <t>PRD14436</t>
  </si>
  <si>
    <t>Bluetooth receiver LBT-PHP500AVRD</t>
  </si>
  <si>
    <t>Thiết bị chuyển đổi bluetooth ELECOM LBT-PHP500AVRD</t>
  </si>
  <si>
    <t>LBT-SPP300AVBK</t>
  </si>
  <si>
    <t>PRD32901</t>
  </si>
  <si>
    <t>Bluetooth speaker LBT-SPP300AVBK</t>
  </si>
  <si>
    <t>Loa ELECOM LBT-SPP300AVBK</t>
  </si>
  <si>
    <t>LBT-SPP300AVRD</t>
  </si>
  <si>
    <t>PRD14445</t>
  </si>
  <si>
    <t>Bluetooth speaker LBT-SPP300AVRD</t>
  </si>
  <si>
    <t>Loa ELECOM LBT-SPP300AVRD</t>
  </si>
  <si>
    <t>LBT-SPP300AVSV</t>
  </si>
  <si>
    <t>PRD14446</t>
  </si>
  <si>
    <t>Bluetooth speaker LBT-SPP300AVSV</t>
  </si>
  <si>
    <t>Loa ELECOM LBT-SPP300AVSV</t>
  </si>
  <si>
    <t>LBT-SPPCPSLBR-G</t>
  </si>
  <si>
    <t>PRD14448</t>
  </si>
  <si>
    <t>Bluetooth Speaker LBT-SPPCPSLBR-G</t>
  </si>
  <si>
    <t>Loa ELECOM LBT-SPPCPSLBR-G</t>
  </si>
  <si>
    <t>LBT-SPPCPSLOG-G</t>
  </si>
  <si>
    <t>PRD14449</t>
  </si>
  <si>
    <t>Bluetooth Speaker LBT-SPPCPSLOG-G</t>
  </si>
  <si>
    <t>Loa ELECOM LBT-SPPCPSLOG-G</t>
  </si>
  <si>
    <t>LBT-SPPCPSLSB-G</t>
  </si>
  <si>
    <t>PRD14450</t>
  </si>
  <si>
    <t>Bluetooth Speaker LBT-SPPCPSLSB-G</t>
  </si>
  <si>
    <t>Loa ELECOM LBT-SPPCPSLSB-G</t>
  </si>
  <si>
    <t>LBT-SPPNOTEBK-G</t>
  </si>
  <si>
    <t>PRD14451</t>
  </si>
  <si>
    <t>Bluetooth Speaker LBT-SPPNOTEBK-G</t>
  </si>
  <si>
    <t>Loa ELECOM LBT-SPPNOTEBK-G</t>
  </si>
  <si>
    <t>LBT-SPPNOTERD-G</t>
  </si>
  <si>
    <t>PRD14452</t>
  </si>
  <si>
    <t>Bluetooth Speaker LBT-SPPNOTERD-G</t>
  </si>
  <si>
    <t>Loa ELECOM LBT-SPPNOTERD-G</t>
  </si>
  <si>
    <t>TK-FBP067IBK-EN</t>
  </si>
  <si>
    <t>PRD14453</t>
  </si>
  <si>
    <t>Bluetooth wireless Keyboard TK-FBP067IBK-EN</t>
  </si>
  <si>
    <t>Bàn phím ELECOM TK-FBP067IBK-EN</t>
  </si>
  <si>
    <t>PRD27639</t>
  </si>
  <si>
    <t>Cable DH-HK10</t>
  </si>
  <si>
    <t>Cáp quang ELECOM DH-HK10</t>
  </si>
  <si>
    <t>PRD27640</t>
  </si>
  <si>
    <t>Cable DH-HK20</t>
  </si>
  <si>
    <t>Cáp quang ELECOM DH-HK20</t>
  </si>
  <si>
    <t>PRD27641</t>
  </si>
  <si>
    <t>Cable DH-HK30</t>
  </si>
  <si>
    <t>Cáp quang ELECOM DH-HK30</t>
  </si>
  <si>
    <t>PRD27642</t>
  </si>
  <si>
    <t>Cable DH-HK50</t>
  </si>
  <si>
    <t>Cáp quang ELECOM DH-HK50</t>
  </si>
  <si>
    <t>PRD14691</t>
  </si>
  <si>
    <t>Cable MPA-AMBC2U02BK</t>
  </si>
  <si>
    <t>PRD14692</t>
  </si>
  <si>
    <t>Cable MPA-AMBC2U02WH</t>
  </si>
  <si>
    <t>PRD14693</t>
  </si>
  <si>
    <t>Cable MPA-AMBC2U08BK</t>
  </si>
  <si>
    <t>PRD14694</t>
  </si>
  <si>
    <t>Cable MPA-AMBC2U08WH</t>
  </si>
  <si>
    <t>MPA-AMBCR2U07BK</t>
  </si>
  <si>
    <t>PRD14697</t>
  </si>
  <si>
    <t>Cable MPA-AMBCR2U07BK</t>
  </si>
  <si>
    <t>Cáp điện thoại ELECOM MPA-AMBCR2U07BK</t>
  </si>
  <si>
    <t>PRD58413</t>
  </si>
  <si>
    <t>Camera case DGB-S023BK</t>
  </si>
  <si>
    <t>Bag</t>
  </si>
  <si>
    <t>PRD58414</t>
  </si>
  <si>
    <t>Camera case DGB-S023GY</t>
  </si>
  <si>
    <t>PRD58415</t>
  </si>
  <si>
    <t>Camera case DGB-S023NV</t>
  </si>
  <si>
    <t>LPA-CC2U02S</t>
  </si>
  <si>
    <t>PRD30135</t>
  </si>
  <si>
    <t>Car charger LPA-CC2U02S</t>
  </si>
  <si>
    <t>Thiết bị sạc trên xe hơi ELECOM LPA-CC2U02S</t>
  </si>
  <si>
    <t>MPA-CCDU31BK</t>
  </si>
  <si>
    <t>PRD30136</t>
  </si>
  <si>
    <t>Car charger MPA-CCDU31BK</t>
  </si>
  <si>
    <t>Sạc xe hơi ELECOM MPA-CCDU31BK</t>
  </si>
  <si>
    <t>MPA-CCDU31WH</t>
  </si>
  <si>
    <t>PRD30137</t>
  </si>
  <si>
    <t>Car charger MPA-CCDU31WH</t>
  </si>
  <si>
    <t>Sạc xe hơi ELECOM MPA-CCDU31WH</t>
  </si>
  <si>
    <t>MPA-CCM25CCBK</t>
  </si>
  <si>
    <t>PRD38556</t>
  </si>
  <si>
    <t>Car charger MPA-CCM25CCBK</t>
  </si>
  <si>
    <t>Sạc xe hơi ELECOM MPA-CCM25CCBK</t>
  </si>
  <si>
    <t>MPA-CCRMU21BK</t>
  </si>
  <si>
    <t>PRD38557</t>
  </si>
  <si>
    <t>Car charger MPA-CCRMU21BK</t>
  </si>
  <si>
    <t>Sạc xe hơi ELECOM MPA-CCRMU21BK</t>
  </si>
  <si>
    <t>MPA-CCRMU31BK</t>
  </si>
  <si>
    <t>PRD14723</t>
  </si>
  <si>
    <t>Car charger MPA-CCRMU31BK</t>
  </si>
  <si>
    <t>Sạc xe hơi ELECOM MPA-CCRMU31BK</t>
  </si>
  <si>
    <t>MPA-CCRMU31WH</t>
  </si>
  <si>
    <t>PRD14724</t>
  </si>
  <si>
    <t>Car charger MPA-CCRMU31WH</t>
  </si>
  <si>
    <t>Sạc xe hơi ELECOM MPA-CCRMU31WH</t>
  </si>
  <si>
    <t>MPA-CCU21BK</t>
  </si>
  <si>
    <t>PRD14570</t>
  </si>
  <si>
    <t>Car charger MPA-CCU21BK</t>
  </si>
  <si>
    <t>Sạc xe hơi ELECOM MPA-CCU21BK</t>
  </si>
  <si>
    <t>MPA-CCU21RLBK</t>
  </si>
  <si>
    <t>PRD14571</t>
  </si>
  <si>
    <t>Car charger MPA-CCU21RLBK</t>
  </si>
  <si>
    <t>Sạc xe hơi ELECOM MPA-CCU21RLBK</t>
  </si>
  <si>
    <t>MPA-CCU21WH</t>
  </si>
  <si>
    <t>PRD14572</t>
  </si>
  <si>
    <t>Car charger MPA-CCU21WH</t>
  </si>
  <si>
    <t>Sạc xe hơi ELECOM MPA-CCU21WH</t>
  </si>
  <si>
    <t>MPA-CCU42BK</t>
  </si>
  <si>
    <t>PRD14725</t>
  </si>
  <si>
    <t>Car charger MPA-CCU42BK</t>
  </si>
  <si>
    <t>Sạc xe hơi ELECOM MPA-CCU42BK</t>
  </si>
  <si>
    <t>MPA-LCCDU24BK</t>
  </si>
  <si>
    <t>PRD27659</t>
  </si>
  <si>
    <t>Car charger MPA-LCCDU24BK</t>
  </si>
  <si>
    <t>Sạc xe hơi ELECOM MPA-LCCDU24BK</t>
  </si>
  <si>
    <t>MPA-LCCDU24RD</t>
  </si>
  <si>
    <t>PRD27660</t>
  </si>
  <si>
    <t>Car charger MPA-LCCDU24RD</t>
  </si>
  <si>
    <t>Sạc xe hơi ELECOM MPA-LCCDU24RD</t>
  </si>
  <si>
    <t>MPA-LCCDU24WH</t>
  </si>
  <si>
    <t>PRD27661</t>
  </si>
  <si>
    <t>Car charger MPA-LCCDU24WH</t>
  </si>
  <si>
    <t>Sạc xe hơi ELECOM MPA-LCCDU24WH</t>
  </si>
  <si>
    <t>MPA-SCU52SBK</t>
  </si>
  <si>
    <t>PRD27662</t>
  </si>
  <si>
    <t>Car charger MPA-SCU52SBK</t>
  </si>
  <si>
    <t>Sạc xe hơi ELECOM MPA-SCU52SBK</t>
  </si>
  <si>
    <t>MR-K006BK</t>
  </si>
  <si>
    <t>PRD38558</t>
  </si>
  <si>
    <t>Card Reader MR-K006BK</t>
  </si>
  <si>
    <t>Thiết bị đọc thẻ nhớ ELECOM MR-K006BK</t>
  </si>
  <si>
    <t>PRD14595</t>
  </si>
  <si>
    <t>Carry Bag BM-OR01BK</t>
  </si>
  <si>
    <t>Túi xách ELECOM BM-OR01BK</t>
  </si>
  <si>
    <t>BM-OR01BR</t>
  </si>
  <si>
    <t>PRD14596</t>
  </si>
  <si>
    <t>Carry Bag BM-OR01BR</t>
  </si>
  <si>
    <t>Túi xách ELECOM BM-OR01BR</t>
  </si>
  <si>
    <t>BM-OR01BU</t>
  </si>
  <si>
    <t>PRD14597</t>
  </si>
  <si>
    <t>Carry Bag BM-OR01BU</t>
  </si>
  <si>
    <t>Túi xách ELECOM BM-OR01BU</t>
  </si>
  <si>
    <t>PRD14598</t>
  </si>
  <si>
    <t>Carry Bag BM-OR02BK</t>
  </si>
  <si>
    <t>Túi xách ELECOM BM-OR02BK</t>
  </si>
  <si>
    <t>BM-OR02BR</t>
  </si>
  <si>
    <t>PRD14599</t>
  </si>
  <si>
    <t>Carry Bag BM-OR02BR</t>
  </si>
  <si>
    <t>Túi xách ELECOM BM-OR02BR</t>
  </si>
  <si>
    <t>BM-OR02BU</t>
  </si>
  <si>
    <t>PRD14600</t>
  </si>
  <si>
    <t>Carry Bag BM-OR02BU</t>
  </si>
  <si>
    <t>Túi xách ELECOM BM-OR02BU</t>
  </si>
  <si>
    <t>P-01SNCBK</t>
  </si>
  <si>
    <t>PRD14656</t>
  </si>
  <si>
    <t>Case (Universal/for Smartphone) P-01SNCBK</t>
  </si>
  <si>
    <t>Vỏ ốp lưng điện thoại ELECOM P-01SNCBK</t>
  </si>
  <si>
    <t>P-01SNCBUD</t>
  </si>
  <si>
    <t>PRD14657</t>
  </si>
  <si>
    <t>Case (Universal/for Smartphone) P-01SNCBUD</t>
  </si>
  <si>
    <t>Vỏ ốp lưng điện thoại ELECOM P-01SNCBUD</t>
  </si>
  <si>
    <t>P-01SNCBUL</t>
  </si>
  <si>
    <t>PRD14658</t>
  </si>
  <si>
    <t>Case (Universal/for Smartphone) P-01SNCBUL</t>
  </si>
  <si>
    <t>Vỏ ốp lưng điện thoại ELECOM P-01SNCBUL</t>
  </si>
  <si>
    <t>P-01SNCGY</t>
  </si>
  <si>
    <t>PRD14659</t>
  </si>
  <si>
    <t>Case (Universal/for Smartphone) P-01SNCGY</t>
  </si>
  <si>
    <t>Vỏ ốp lưng điện thoại ELECOM P-01SNCGY</t>
  </si>
  <si>
    <t>P-01SNCPND</t>
  </si>
  <si>
    <t>PRD14660</t>
  </si>
  <si>
    <t>Case (Universal/for Smartphone) P-01SNCPND</t>
  </si>
  <si>
    <t>Vỏ ốp lưng điện thoại ELECOM P-01SNCPND</t>
  </si>
  <si>
    <t>P-01SNCPNL</t>
  </si>
  <si>
    <t>PRD14661</t>
  </si>
  <si>
    <t>Case (Universal/for Smartphone) P-01SNCPNL</t>
  </si>
  <si>
    <t>Vỏ ốp lưng điện thoại ELECOM P-01SNCPNL</t>
  </si>
  <si>
    <t>P-01SNCRD</t>
  </si>
  <si>
    <t>PRD14662</t>
  </si>
  <si>
    <t>Case (Universal/for Smartphone) P-01SNCRD</t>
  </si>
  <si>
    <t>Vỏ ốp lưng điện thoại ELECOM P-01SNCRD</t>
  </si>
  <si>
    <t>P-01SNCYL</t>
  </si>
  <si>
    <t>PRD14663</t>
  </si>
  <si>
    <t>Case (Universal/for Smartphone) P-01SNCYL</t>
  </si>
  <si>
    <t>Vỏ ốp lưng điện thoại ELECOM P-01SNCYL</t>
  </si>
  <si>
    <t>P-02SNCBK</t>
  </si>
  <si>
    <t>PRD14664</t>
  </si>
  <si>
    <t>Case (Universal/for Smartphone) P-02SNCBK</t>
  </si>
  <si>
    <t>Vỏ ốp lưng điện thoại ELECOM P-02SNCBK</t>
  </si>
  <si>
    <t>P-02SNCBUD</t>
  </si>
  <si>
    <t>PRD14665</t>
  </si>
  <si>
    <t>Case (Universal/for Smartphone) P-02SNCBUD</t>
  </si>
  <si>
    <t>Vỏ ốp lưng điện thoại ELECOM P-02SNCBUD</t>
  </si>
  <si>
    <t>P-02SNCBUL</t>
  </si>
  <si>
    <t>PRD14666</t>
  </si>
  <si>
    <t>Case (Universal/for Smartphone) P-02SNCBUL</t>
  </si>
  <si>
    <t>Vỏ ốp lưng điện thoại ELECOM P-02SNCBUL</t>
  </si>
  <si>
    <t>P-02SNCGY</t>
  </si>
  <si>
    <t>PRD14667</t>
  </si>
  <si>
    <t>Case (Universal/for Smartphone) P-02SNCGY</t>
  </si>
  <si>
    <t>Vỏ ốp lưng điện thoại ELECOM P-02SNCGY</t>
  </si>
  <si>
    <t>P-02SNCPND</t>
  </si>
  <si>
    <t>PRD14668</t>
  </si>
  <si>
    <t>Case (Universal/for Smartphone) P-02SNCPND</t>
  </si>
  <si>
    <t>Vỏ ốp lưng điện thoại ELECOM P-02SNCPND</t>
  </si>
  <si>
    <t>P-02SNCPNL</t>
  </si>
  <si>
    <t>PRD14669</t>
  </si>
  <si>
    <t>Case (Universal/for Smartphone) P-02SNCPNL</t>
  </si>
  <si>
    <t>Vỏ ốp lưng điện thoại ELECOM P-02SNCPNL</t>
  </si>
  <si>
    <t>P-02SNCRD</t>
  </si>
  <si>
    <t>PRD14670</t>
  </si>
  <si>
    <t>Case (Universal/for Smartphone) P-02SNCRD</t>
  </si>
  <si>
    <t>Vỏ ốp lưng điện thoại ELECOM P-02SNCRD</t>
  </si>
  <si>
    <t>P-02SNCYL</t>
  </si>
  <si>
    <t>PRD14671</t>
  </si>
  <si>
    <t>Case (Universal/for Smartphone) P-02SNCYL</t>
  </si>
  <si>
    <t>Vỏ ốp lưng điện thoại ELECOM P-02SNCYL</t>
  </si>
  <si>
    <t>DJC-ED01GY</t>
  </si>
  <si>
    <t>PRD30472</t>
  </si>
  <si>
    <t>Case DJC-ED01GY</t>
  </si>
  <si>
    <t>Túi phụ kiện ELECOM DJC-ED01GY</t>
  </si>
  <si>
    <t>CCD-H12BK</t>
  </si>
  <si>
    <t>PRD14637</t>
  </si>
  <si>
    <t>CD/DVD Case/12 pieces CCD-H12BK</t>
  </si>
  <si>
    <t>Hộp đựng CD/DVD ELECOM CCD-H12BK</t>
  </si>
  <si>
    <t>CCD-H12WH</t>
  </si>
  <si>
    <t>PRD14638</t>
  </si>
  <si>
    <t>CD/DVD Case/12 pieces CCD-H12WH</t>
  </si>
  <si>
    <t>Hộp đựng CD/DVD ELECOM CCD-H12WH</t>
  </si>
  <si>
    <t>CCD-H24BK</t>
  </si>
  <si>
    <t>PRD14639</t>
  </si>
  <si>
    <t>CD/DVD Case/24 pieces CCD-H24BK</t>
  </si>
  <si>
    <t>Hộp đựng CD/DVD ELECOM CCD-H24BK</t>
  </si>
  <si>
    <t>CCD-H24WH</t>
  </si>
  <si>
    <t>PRD14640</t>
  </si>
  <si>
    <t>CD/DVD Case/24 pieces CCD-H24WH</t>
  </si>
  <si>
    <t>Hộp đựng CD/DVD ELECOM CCD-H24WH</t>
  </si>
  <si>
    <t>CCD-H52BK</t>
  </si>
  <si>
    <t>PRD14641</t>
  </si>
  <si>
    <t>CD/DVD Case/52 pieces CCD-H52BK</t>
  </si>
  <si>
    <t>Hộp đựng CD/DVD ELECOM CCD-H52BK</t>
  </si>
  <si>
    <t>CCD-H52WH</t>
  </si>
  <si>
    <t>PRD14642</t>
  </si>
  <si>
    <t>CD/DVD Case/52 pieces CCD-H52WH</t>
  </si>
  <si>
    <t>Hộp đựng CD/DVD ELECOM CCD-H52WH</t>
  </si>
  <si>
    <t>CCD-H96BK</t>
  </si>
  <si>
    <t>PRD14643</t>
  </si>
  <si>
    <t>CD/DVD Case/96 pieces CCD-H96BK</t>
  </si>
  <si>
    <t>Hộp đựng CD/DVD ELECOM CCD-H96BK</t>
  </si>
  <si>
    <t>CCD-H96WH</t>
  </si>
  <si>
    <t>PRD14644</t>
  </si>
  <si>
    <t>CD/DVD Case/96 pieces CCD-H96WH</t>
  </si>
  <si>
    <t>Hộp đựng CD/DVD ELECOM CCD-H96WH</t>
  </si>
  <si>
    <t>KCT-006GY</t>
  </si>
  <si>
    <t>PRD27169</t>
  </si>
  <si>
    <t>Cleaner KCT-006GY</t>
  </si>
  <si>
    <t>Thiết bị vệ sinh ELECOM KCT-006GY</t>
  </si>
  <si>
    <t>KCT-007GY</t>
  </si>
  <si>
    <t>PRD27170</t>
  </si>
  <si>
    <t>Cleaner KCT-007GY</t>
  </si>
  <si>
    <t>Thiết bị vệ sinh ELECOM KCT-007GY</t>
  </si>
  <si>
    <t>CK-DP60SET</t>
  </si>
  <si>
    <t>PRD14633</t>
  </si>
  <si>
    <t>Cleaning solution for monitors CK-DP60SET</t>
  </si>
  <si>
    <t>Thiết bị vệ sinh ELECOM CK-DP60SET</t>
  </si>
  <si>
    <t>CK-AL100SET</t>
  </si>
  <si>
    <t>PRD14632</t>
  </si>
  <si>
    <t>Cleaning solution for office equipment CK-AL100SET</t>
  </si>
  <si>
    <t>Thiết bị vệ sinh ELECOM CK-AL100SET</t>
  </si>
  <si>
    <t>PRD49583</t>
  </si>
  <si>
    <t>Connecting cable DH-AB2F20BK</t>
  </si>
  <si>
    <t>USB Cable</t>
  </si>
  <si>
    <t>PRD49584</t>
  </si>
  <si>
    <t>Connecting cable DH-AB3F10BK</t>
  </si>
  <si>
    <t>PRD49585</t>
  </si>
  <si>
    <t>Connecting cable DH-AB3F20BK</t>
  </si>
  <si>
    <t>PRD49614</t>
  </si>
  <si>
    <t>Connecting cable RCA×3 DH-WRYN10</t>
  </si>
  <si>
    <t>PRD49615</t>
  </si>
  <si>
    <t>Connecting cable RCA×3 DH-WRYN20</t>
  </si>
  <si>
    <t>PRD49616</t>
  </si>
  <si>
    <t>Connecting cable RCA×3 DH-WRYN30</t>
  </si>
  <si>
    <t>PRD49588</t>
  </si>
  <si>
    <t>Connecting cable USB3.0A-micro B DH-AMB3F07BK</t>
  </si>
  <si>
    <t>PRD49589</t>
  </si>
  <si>
    <t>Connecting cable USB3.0A-micro B DH-AMB3F10BK</t>
  </si>
  <si>
    <t>PRD49590</t>
  </si>
  <si>
    <t>Connecting cable USB3.0A-micro B DH-AMB3F20BK</t>
  </si>
  <si>
    <t>PRD49595</t>
  </si>
  <si>
    <t>Conversion adapter 3.5φ-RCA×2 DH-MFWR03</t>
  </si>
  <si>
    <t>PRD49608</t>
  </si>
  <si>
    <t>Conversion adapter RCA-3.5φ DH-MWRFN03</t>
  </si>
  <si>
    <t>U2H-YS4BBK</t>
  </si>
  <si>
    <t>PRD50952</t>
  </si>
  <si>
    <t>Cổng USB U2H-YS4BBK</t>
  </si>
  <si>
    <t>Bộ chia USB Elecom U2H-YS4BBK</t>
  </si>
  <si>
    <t>CLK-DD001BR</t>
  </si>
  <si>
    <t>PRD33439</t>
  </si>
  <si>
    <t>Digital alarm clock CLK-DD001BR</t>
  </si>
  <si>
    <t>Thiết bị đo môi trường (đồng hồ) ELECOM CLK-DD001BR</t>
  </si>
  <si>
    <t>CLK-DN001BR</t>
  </si>
  <si>
    <t>PRD38545</t>
  </si>
  <si>
    <t>Digital alarm clock CLK-DN001BR</t>
  </si>
  <si>
    <t>Thiết bị đo môi trường (đồng hồ)  ELECOM CLK-DN001BR</t>
  </si>
  <si>
    <t>CLK-DN001BU</t>
  </si>
  <si>
    <t>PRD38546</t>
  </si>
  <si>
    <t>Digital alarm clock CLK-DN001BU</t>
  </si>
  <si>
    <t>Thiết bị đo môi trường (đồng hồ) ELECOM CLK-DN001BU</t>
  </si>
  <si>
    <t>CLK-DD001BU</t>
  </si>
  <si>
    <t>PRD33440</t>
  </si>
  <si>
    <t>Digital alarm clock+Hygrometer/Sensor for illumination CLK-DD001BU</t>
  </si>
  <si>
    <t>Thiết bị đo môi trường (đồng hồ) ELECOM CLK-DD001BU</t>
  </si>
  <si>
    <t>CLK-DD001RD</t>
  </si>
  <si>
    <t>PRD33441</t>
  </si>
  <si>
    <t>Digital alarm clock+Hygrometer/Sensor for illumination CLK-DD001RD</t>
  </si>
  <si>
    <t>Thiết bị đo môi trường (đồng hồ) ELECOM CLK-DD001RD</t>
  </si>
  <si>
    <t>CLK-DD001WH</t>
  </si>
  <si>
    <t>PRD33442</t>
  </si>
  <si>
    <t>Digital alarm clock+Hygrometer/Sensor for illumination CLK-DD001WH</t>
  </si>
  <si>
    <t>Thiết bị đo môi trường (đồng hồ) ELECOM CLK-DD001WH</t>
  </si>
  <si>
    <t>AD-MDPDVIWH</t>
  </si>
  <si>
    <t>PRD14567</t>
  </si>
  <si>
    <t>DisplayPort cable, 0.15m AD-MDPDVIWH</t>
  </si>
  <si>
    <t>Cáp màn hình ELECOM AD-MDPDVIWH</t>
  </si>
  <si>
    <t>Monitor Cable</t>
  </si>
  <si>
    <t>PRD14715</t>
  </si>
  <si>
    <t>DisplayPort cable, 0.15m AD-MDPHDMIWH</t>
  </si>
  <si>
    <t>Cáp màn hình ELECOM AD-MDPHDMIWH</t>
  </si>
  <si>
    <t>AD-MDPVGAWH</t>
  </si>
  <si>
    <t>PRD14568</t>
  </si>
  <si>
    <t>DisplayPort cable, 0.15m AD-MDPVGAWH</t>
  </si>
  <si>
    <t>Cáp màn hình ELECOM AD-MDPVGAWH</t>
  </si>
  <si>
    <t>PRD14560</t>
  </si>
  <si>
    <t>Dsub15 cable, 1.0m CAC-10BK</t>
  </si>
  <si>
    <t>Cáp màn hình  ELECOM CAC-10BK</t>
  </si>
  <si>
    <t>PRD14561</t>
  </si>
  <si>
    <t>Dsub15 cable, 2.0m CAC-20BK</t>
  </si>
  <si>
    <t>Cáp màn hình  ELECOM CAC-20BK</t>
  </si>
  <si>
    <t>PRD14562</t>
  </si>
  <si>
    <t>Dsub15 cable, 3.0m CAC-30BK</t>
  </si>
  <si>
    <t>Cáp màn hình  ELECOM CAC-30BK</t>
  </si>
  <si>
    <t>PRD14563</t>
  </si>
  <si>
    <t>Dsub15 cable, 5.0m CAC-50BK</t>
  </si>
  <si>
    <t>Cáp màn hình  ELECOM CAC-50BK</t>
  </si>
  <si>
    <t>CAC-DVA10BK</t>
  </si>
  <si>
    <t>PRD14569</t>
  </si>
  <si>
    <t>DVI cable, 1.0m CAC-DVA10BK</t>
  </si>
  <si>
    <t>Cáp màn hình  ELECOM CAC-DVA10BK</t>
  </si>
  <si>
    <t>PRD14557</t>
  </si>
  <si>
    <t>DVI cable, 1.0m CAC-DVSL10BK</t>
  </si>
  <si>
    <t>Cáp màn hình  ELECOM CAC-DVSL10BK</t>
  </si>
  <si>
    <t>PRD14558</t>
  </si>
  <si>
    <t>DVI cable, 2.0m CAC-DVSL20BK</t>
  </si>
  <si>
    <t>Cáp màn hình  ELECOM CAC-DVSL20BK</t>
  </si>
  <si>
    <t>CAC-DVSL30BK</t>
  </si>
  <si>
    <t>PRD14559</t>
  </si>
  <si>
    <t>DVI cable, 3.0m CAC-DVSL30BK</t>
  </si>
  <si>
    <t>Cáp màn hình  ELECOM CAC-DVSL30BK</t>
  </si>
  <si>
    <t>EHP-C3520BK-G</t>
  </si>
  <si>
    <t>PRD14388</t>
  </si>
  <si>
    <t>Earphone EHP-C3520BK-G</t>
  </si>
  <si>
    <t>Tai nghe ELECOM  EHP-C3520BK-G</t>
  </si>
  <si>
    <t>PRD14389</t>
  </si>
  <si>
    <t>Earphone EHP-C3520BUD-G</t>
  </si>
  <si>
    <t>Tai nghe ELECOM  EHP-C3520BUD-G</t>
  </si>
  <si>
    <t>PRD14390</t>
  </si>
  <si>
    <t>Earphone EHP-C3520BUL-G</t>
  </si>
  <si>
    <t>Tai nghe ELECOM  EHP-C3520BUL-G</t>
  </si>
  <si>
    <t>PRD14391</t>
  </si>
  <si>
    <t>Earphone EHP-C3520DR-G</t>
  </si>
  <si>
    <t>EHP-C3520F1-G</t>
  </si>
  <si>
    <t>PRD14392</t>
  </si>
  <si>
    <t>Earphone EHP-C3520F1-G</t>
  </si>
  <si>
    <t>Tai nghe ELECOM  EHP-C3520F1-G</t>
  </si>
  <si>
    <t>EHP-C3520F2-G</t>
  </si>
  <si>
    <t>PRD14393</t>
  </si>
  <si>
    <t>Earphone EHP-C3520F2-G</t>
  </si>
  <si>
    <t>Tai nghe ELECOM  EHP-C3520F2-G</t>
  </si>
  <si>
    <t>EHP-C3520F3-G</t>
  </si>
  <si>
    <t>PRD14394</t>
  </si>
  <si>
    <t>Earphone EHP-C3520F3-G</t>
  </si>
  <si>
    <t>Tai nghe ELECOM  EHP-C3520F3-G</t>
  </si>
  <si>
    <t>PRD14395</t>
  </si>
  <si>
    <t>Earphone EHP-C3520GN-G</t>
  </si>
  <si>
    <t>Tai nghe ELECOM  EHP-C3520GN-G</t>
  </si>
  <si>
    <t>PRD14396</t>
  </si>
  <si>
    <t>Earphone EHP-C3520PND-G</t>
  </si>
  <si>
    <t>Tai nghe ELECOM  EHP-C3520PND-G</t>
  </si>
  <si>
    <t>PRD14397</t>
  </si>
  <si>
    <t>Earphone EHP-C3520PNL-G</t>
  </si>
  <si>
    <t>Tai nghe ELECOM  EHP-C3520PNL-G</t>
  </si>
  <si>
    <t>EHP-C3520RD-G</t>
  </si>
  <si>
    <t>PRD14398</t>
  </si>
  <si>
    <t>Earphone EHP-C3520RD-G</t>
  </si>
  <si>
    <t>Tai nghe ELECOM  EHP-C3520RD-G</t>
  </si>
  <si>
    <t>EHP-C3520WH-G</t>
  </si>
  <si>
    <t>PRD14399</t>
  </si>
  <si>
    <t>Earphone EHP-C3520WH-G</t>
  </si>
  <si>
    <t>Tai nghe ELECOM  EHP-C3520WH-G</t>
  </si>
  <si>
    <t>PRD58416</t>
  </si>
  <si>
    <t>Earphone EHP-CB100ABK</t>
  </si>
  <si>
    <t>PRD58417</t>
  </si>
  <si>
    <t>Earphone EHP-CB100ABU</t>
  </si>
  <si>
    <t>PRD58418</t>
  </si>
  <si>
    <t>Earphone EHP-CB100ADR</t>
  </si>
  <si>
    <t>Tai nghe ELECOM EHP-CB100ADR</t>
  </si>
  <si>
    <t>PRD58419</t>
  </si>
  <si>
    <t>Earphone EHP-CB100AGN</t>
  </si>
  <si>
    <t>Tai nghe ELECOM EHP-CB100AGN</t>
  </si>
  <si>
    <t>PRD58420</t>
  </si>
  <si>
    <t>Earphone EHP-CB100ARD</t>
  </si>
  <si>
    <t>PRD58421</t>
  </si>
  <si>
    <t>Earphone EHP-CB100AWH</t>
  </si>
  <si>
    <t>PRD58422</t>
  </si>
  <si>
    <t>Earphone EHP-CC100ABK</t>
  </si>
  <si>
    <t>PRD58423</t>
  </si>
  <si>
    <t>Earphone EHP-CC100ABU</t>
  </si>
  <si>
    <t>PRD58424</t>
  </si>
  <si>
    <t>Earphone EHP-CC100ANE1</t>
  </si>
  <si>
    <t>PRD58425</t>
  </si>
  <si>
    <t>Earphone EHP-CC100ANE2</t>
  </si>
  <si>
    <t>EHP-CC100APN</t>
  </si>
  <si>
    <t>PRD58317</t>
  </si>
  <si>
    <t>Earphone EHP-CC100APN</t>
  </si>
  <si>
    <t>Tai nghe ELECOM EHP-CC100APN</t>
  </si>
  <si>
    <t>PRD58426</t>
  </si>
  <si>
    <t>Earphone EHP-CC100APU</t>
  </si>
  <si>
    <t>PRD58427</t>
  </si>
  <si>
    <t>Earphone EHP-CC100ARD</t>
  </si>
  <si>
    <t>EHP-CC100AWH</t>
  </si>
  <si>
    <t>PRD58318</t>
  </si>
  <si>
    <t>Earphone EHP-CC100AWH</t>
  </si>
  <si>
    <t>Tai nghe ELECOM EHP-CC100AWH</t>
  </si>
  <si>
    <t>EHP-CC100MBK</t>
  </si>
  <si>
    <t>PRD58428</t>
  </si>
  <si>
    <t>Earphone EHP-CC100MBK</t>
  </si>
  <si>
    <t>Tai nghe ELECOM EHP-CC100MBK</t>
  </si>
  <si>
    <t>EHP-CC100MBU</t>
  </si>
  <si>
    <t>PRD58429</t>
  </si>
  <si>
    <t>Earphone EHP-CC100MBU</t>
  </si>
  <si>
    <t>Tai nghe ELECOM EHP-CC100MBU</t>
  </si>
  <si>
    <t>EHP-CC100MNE1</t>
  </si>
  <si>
    <t>PRD58430</t>
  </si>
  <si>
    <t>Earphone EHP-CC100MNE1</t>
  </si>
  <si>
    <t>Tai nghe ELECOM EHP-CC100MNE1</t>
  </si>
  <si>
    <t>EHP-CC100MNE2</t>
  </si>
  <si>
    <t>PRD58431</t>
  </si>
  <si>
    <t>Earphone EHP-CC100MNE2</t>
  </si>
  <si>
    <t>Tai nghe ELECOM EHP-CC100MNE2</t>
  </si>
  <si>
    <t>EHP-CC100MPN</t>
  </si>
  <si>
    <t>PRD58432</t>
  </si>
  <si>
    <t>Earphone EHP-CC100MPN</t>
  </si>
  <si>
    <t>Tai nghe ELECOM EHP-CC100MPN</t>
  </si>
  <si>
    <t>PRD58433</t>
  </si>
  <si>
    <t>Earphone EHP-CC100MPU</t>
  </si>
  <si>
    <t>EHP-CC100MRD</t>
  </si>
  <si>
    <t>PRD58434</t>
  </si>
  <si>
    <t>Earphone EHP-CC100MRD</t>
  </si>
  <si>
    <t>Tai nghe ELECOM EHP-CC100MRD</t>
  </si>
  <si>
    <t>PRD58435</t>
  </si>
  <si>
    <t>Earphone EHP-CC100MWH</t>
  </si>
  <si>
    <t>EHP-CH1000SGD</t>
  </si>
  <si>
    <t>PRD30130</t>
  </si>
  <si>
    <t>Earphone EHP-CH1000SGD</t>
  </si>
  <si>
    <t>Tai nghe ELECOM  EHP-CH1000SGD</t>
  </si>
  <si>
    <t>EHP-CH1000SSV</t>
  </si>
  <si>
    <t>PRD27151</t>
  </si>
  <si>
    <t>Earphone EHP-CH1000SSV</t>
  </si>
  <si>
    <t>Tai nghe ELECOM  EHP-CH1000SSV</t>
  </si>
  <si>
    <t>EHP-CH2000SGD</t>
  </si>
  <si>
    <t>PRD27152</t>
  </si>
  <si>
    <t>Earphone EHP-CH2000SGD</t>
  </si>
  <si>
    <t>Tai nghe ELECOM  EHP-CH2000SGD</t>
  </si>
  <si>
    <t>EHP-CH2000SSV</t>
  </si>
  <si>
    <t>PRD27153</t>
  </si>
  <si>
    <t>Earphone EHP-CH2000SSV</t>
  </si>
  <si>
    <t>Tai nghe ELECOM  EHP-CH2000SSV</t>
  </si>
  <si>
    <t>EHP-CS3570PN-G</t>
  </si>
  <si>
    <t>PRD27149</t>
  </si>
  <si>
    <t>Earphone EHP-CS3570PN-G</t>
  </si>
  <si>
    <t>Tai nghe ELECOM  EHP-CS3570PN-G</t>
  </si>
  <si>
    <t>PRD33529</t>
  </si>
  <si>
    <t>Earphone EHP-IN100ABK-G</t>
  </si>
  <si>
    <t>Tai nghe ELECOM  EHP-IN100ABK-G</t>
  </si>
  <si>
    <t>PRD33530</t>
  </si>
  <si>
    <t>Earphone EHP-IN100AWH-G</t>
  </si>
  <si>
    <t>Tai nghe ELECOM  EHP-IN100AWH-G</t>
  </si>
  <si>
    <t>PRD33531</t>
  </si>
  <si>
    <t>Earphone EHP-IN100MBK-G</t>
  </si>
  <si>
    <t>Tai nghe ELECOM  EHP-IN100MBK-G</t>
  </si>
  <si>
    <t>PRD33532</t>
  </si>
  <si>
    <t>Earphone EHP-IN100MWH-G</t>
  </si>
  <si>
    <t>Tai nghe ELECOM  EHP-IN100MWH-G</t>
  </si>
  <si>
    <t>PRD57109</t>
  </si>
  <si>
    <t>Earphone EHP-SL100MBK</t>
  </si>
  <si>
    <t>PRD57110</t>
  </si>
  <si>
    <t>Earphone EHP-SL100MPN</t>
  </si>
  <si>
    <t>PRD57111</t>
  </si>
  <si>
    <t>Earphone EHP-SL100MRD</t>
  </si>
  <si>
    <t>PRD57112</t>
  </si>
  <si>
    <t>Earphone EHP-SL100MSV</t>
  </si>
  <si>
    <t>EHP-CH3000SBK</t>
  </si>
  <si>
    <t>PRD30270</t>
  </si>
  <si>
    <t>Earphone with Mic EHP-CH3000SBK</t>
  </si>
  <si>
    <t>Tai nghe ELECOM  EHP-CH3000SBK</t>
  </si>
  <si>
    <t>EHP-CH3000SGN</t>
  </si>
  <si>
    <t>PRD30271</t>
  </si>
  <si>
    <t>Earphone with Mic EHP-CH3000SGN</t>
  </si>
  <si>
    <t>Tai nghe ELECOM  EHP-CH3000SGN</t>
  </si>
  <si>
    <t>EHP-CS3520BK-G</t>
  </si>
  <si>
    <t>PRD14335</t>
  </si>
  <si>
    <t>Earphone with Mic EHP-CS3520BK-G</t>
  </si>
  <si>
    <t>Tai nghe ELECOM  EHP-CS3520BK-G</t>
  </si>
  <si>
    <t>PRD58436</t>
  </si>
  <si>
    <t>Earphone with Mic EHP-CS3520F1-G</t>
  </si>
  <si>
    <t>PRD14338</t>
  </si>
  <si>
    <t>Earphone with Mic EHP-CS3520F2-G</t>
  </si>
  <si>
    <t>Tai nghe ELECOM  EHP-CS3520F2-G</t>
  </si>
  <si>
    <t>PRD58437</t>
  </si>
  <si>
    <t>Earphone with Mic EHP-CS3520PND-G</t>
  </si>
  <si>
    <t>PRD56731</t>
  </si>
  <si>
    <t>Earphone with Mic EHP-CS3520PNL-G</t>
  </si>
  <si>
    <t>Tai nghe ELECOM  EHP-CS3520PNL-G</t>
  </si>
  <si>
    <t>PRD56746</t>
  </si>
  <si>
    <t>Earphone with Mic EHP-CS3520RD-G</t>
  </si>
  <si>
    <t>Tai nghe ELECOM  EHP-CS3520RD-G</t>
  </si>
  <si>
    <t>EHP-CS3520WH-G</t>
  </si>
  <si>
    <t>PRD14342</t>
  </si>
  <si>
    <t>Earphone with Mic EHP-CS3520WH-G</t>
  </si>
  <si>
    <t>Tai nghe ELECOM  EHP-CS3520WH-G</t>
  </si>
  <si>
    <t>PRD56732</t>
  </si>
  <si>
    <t>Earphone with Mic EHP-CS3540RBU-G</t>
  </si>
  <si>
    <t>EHP-CS3540RM1-G</t>
  </si>
  <si>
    <t>PRD56733</t>
  </si>
  <si>
    <t>Earphone with Mic EHP-CS3540RM1-G</t>
  </si>
  <si>
    <t>Tai nghe Elecom EHP-CS3540RM1-G</t>
  </si>
  <si>
    <t>PRD56734</t>
  </si>
  <si>
    <t>Earphone with Mic EHP-CS3540RWH-G</t>
  </si>
  <si>
    <t>PRD14349</t>
  </si>
  <si>
    <t>Earphone with Mic EHP-CS3550BK-G</t>
  </si>
  <si>
    <t>PRD14350</t>
  </si>
  <si>
    <t>Earphone with Mic EHP-CS3550BU-G</t>
  </si>
  <si>
    <t>PRD14351</t>
  </si>
  <si>
    <t xml:space="preserve">Earphone with Mic EHP-CS3550CPN-G </t>
  </si>
  <si>
    <t>PRD14352</t>
  </si>
  <si>
    <t>Earphone with Mic EHP-CS3550M1-G</t>
  </si>
  <si>
    <t>PRD14353</t>
  </si>
  <si>
    <t>Earphone with Mic EHP-CS3550M2-G</t>
  </si>
  <si>
    <t>PRD14354</t>
  </si>
  <si>
    <t>Earphone with Mic EHP-CS3550PBU-G</t>
  </si>
  <si>
    <t>PRD14355</t>
  </si>
  <si>
    <t>Earphone with Mic EHP-CS3550PND-G</t>
  </si>
  <si>
    <t>Tai nghe ELECOM  EHP-CS3550PND-G</t>
  </si>
  <si>
    <t>EHP-CS3550PNL-G</t>
  </si>
  <si>
    <t>PRD14356</t>
  </si>
  <si>
    <t>Earphone with Mic EHP-CS3550PNL-G</t>
  </si>
  <si>
    <t>Tai nghe ELECOM  EHP-CS3550PNL-G</t>
  </si>
  <si>
    <t>EHP-CS3550RD-G</t>
  </si>
  <si>
    <t>PRD14357</t>
  </si>
  <si>
    <t>Earphone with Mic EHP-CS3550RD-G</t>
  </si>
  <si>
    <t>Tai nghe ELECOM  EHP-CS3550RD-G</t>
  </si>
  <si>
    <t>EHP-CS3550WH-G</t>
  </si>
  <si>
    <t>PRD14358</t>
  </si>
  <si>
    <t>Earphone with Mic EHP-CS3550WH-G</t>
  </si>
  <si>
    <t>Tai nghe ELECOM  EHP-CS3550WH-G</t>
  </si>
  <si>
    <t>PRD14359</t>
  </si>
  <si>
    <t>Earphone with Mic EHP-CS3560BK-G</t>
  </si>
  <si>
    <t>Tai nghe ELECOM  EHP-CS3560BK-G</t>
  </si>
  <si>
    <t>PRD14360</t>
  </si>
  <si>
    <t>Earphone with Mic EHP-CS3560BU-G</t>
  </si>
  <si>
    <t>Tai nghe ELECOM  EHP-CS3560BU-G</t>
  </si>
  <si>
    <t>PRD14361</t>
  </si>
  <si>
    <t>Earphone with Mic EHP-CS3560GPU-G</t>
  </si>
  <si>
    <t>Tai nghe ELECOM  EHP-CS3560GPU-G</t>
  </si>
  <si>
    <t>PRD14362</t>
  </si>
  <si>
    <t>Earphone with Mic EHP-CS3560PN-G</t>
  </si>
  <si>
    <t>Tai nghe ELECOM  EHP-CS3560PN-G</t>
  </si>
  <si>
    <t>PRD14363</t>
  </si>
  <si>
    <t>Earphone with Mic EHP-CS3560RD-G</t>
  </si>
  <si>
    <t>Tai nghe ELECOM  EHP-CS3560RD-G</t>
  </si>
  <si>
    <t>PRD14364</t>
  </si>
  <si>
    <t>Earphone with Mic EHP-CS3560WH-G</t>
  </si>
  <si>
    <t>EHP-CS3570BK</t>
  </si>
  <si>
    <t>PRD14365</t>
  </si>
  <si>
    <t>Earphone with Mic EHP-CS3570BK</t>
  </si>
  <si>
    <t>Tai nghe ELECOM  EHP-CS3570BK</t>
  </si>
  <si>
    <t>EHP-CS3570RD</t>
  </si>
  <si>
    <t>PRD14366</t>
  </si>
  <si>
    <t>Earphone with Mic EHP-CS3570RD</t>
  </si>
  <si>
    <t>Tai nghe ELECOM  EHP-CS3570RD</t>
  </si>
  <si>
    <t>EHP-CS3580BK-G</t>
  </si>
  <si>
    <t>PRD14367</t>
  </si>
  <si>
    <t>Earphone with Mic EHP-CS3580BK-G</t>
  </si>
  <si>
    <t>Tai nghe ELECOM  EHP-CS3580BK-G</t>
  </si>
  <si>
    <t>PRD14368</t>
  </si>
  <si>
    <t>Earphone with Mic EHP-CS3580BU-G</t>
  </si>
  <si>
    <t>Tai nghe ELECOM  EHP-CS3580BU-G</t>
  </si>
  <si>
    <t>PRD14369</t>
  </si>
  <si>
    <t>Earphone with Mic EHP-CS3580RD-G</t>
  </si>
  <si>
    <t>Tai nghe ELECOM  EHP-CS3580RD-G</t>
  </si>
  <si>
    <t>PRD14370</t>
  </si>
  <si>
    <t>Earphone with Mic EHP-CS3580WH-G</t>
  </si>
  <si>
    <t>Tai nghe ELECOM  EHP-CS3580WH-G</t>
  </si>
  <si>
    <t>EHP-CSG3510PN5</t>
  </si>
  <si>
    <t>PRD14375</t>
  </si>
  <si>
    <t>Earphone with Mic EHP-CSG3510PN5</t>
  </si>
  <si>
    <t>Tai nghe ELECOM  EHP-CSG3510PN5</t>
  </si>
  <si>
    <t>EHP-CSG3520BK</t>
  </si>
  <si>
    <t>PRD14377</t>
  </si>
  <si>
    <t>Earphone with Mic EHP-CSG3520BK</t>
  </si>
  <si>
    <t>Tai nghe ELECOM  EHP-CSG3520BK</t>
  </si>
  <si>
    <t>EHP-CSG3520BU</t>
  </si>
  <si>
    <t>PRD14378</t>
  </si>
  <si>
    <t>Earphone with Mic EHP-CSG3520BU</t>
  </si>
  <si>
    <t>Tai nghe ELECOM  EHP-CSG3520BU</t>
  </si>
  <si>
    <t>EHP-CSG3520GN</t>
  </si>
  <si>
    <t>PRD14379</t>
  </si>
  <si>
    <t>Earphone with Mic EHP-CSG3520GN</t>
  </si>
  <si>
    <t>Tai nghe ELECOM  EHP-CSG3520GN</t>
  </si>
  <si>
    <t>EHP-CSG3520PND</t>
  </si>
  <si>
    <t>PRD14380</t>
  </si>
  <si>
    <t>Earphone with Mic EHP-CSG3520PND</t>
  </si>
  <si>
    <t>Tai nghe ELECOM  EHP-CSG3520PND</t>
  </si>
  <si>
    <t>EHP-CSG3520PNL</t>
  </si>
  <si>
    <t>PRD14381</t>
  </si>
  <si>
    <t>Earphone with Mic EHP-CSG3520PNL</t>
  </si>
  <si>
    <t>Tai nghe ELECOM  EHP-CSG3520PNL</t>
  </si>
  <si>
    <t>EHP-CSG3520WH</t>
  </si>
  <si>
    <t>PRD14382</t>
  </si>
  <si>
    <t>Earphone with Mic EHP-CSG3520WH</t>
  </si>
  <si>
    <t>Tai nghe ELECOM  EHP-CSG3520WH</t>
  </si>
  <si>
    <t>EHP-SPIN200BK</t>
  </si>
  <si>
    <t>PRD14400</t>
  </si>
  <si>
    <t>Earphone with Mic EHP-SPIN200BK</t>
  </si>
  <si>
    <t>Tai nghe ELECOM  EHP-SPIN200BK</t>
  </si>
  <si>
    <t>EHP-SPIN200BU</t>
  </si>
  <si>
    <t>PRD14401</t>
  </si>
  <si>
    <t>Earphone with Mic EHP-SPIN200BU</t>
  </si>
  <si>
    <t>Tai nghe ELECOM  EHP-SPIN200BU</t>
  </si>
  <si>
    <t>EHP-SPIN200MX</t>
  </si>
  <si>
    <t>PRD14402</t>
  </si>
  <si>
    <t>Earphone with Mic EHP-SPIN200MX</t>
  </si>
  <si>
    <t>Tai nghe ELECOM  EHP-SPIN200MX</t>
  </si>
  <si>
    <t>EHP-SPIN200PN</t>
  </si>
  <si>
    <t>PRD14403</t>
  </si>
  <si>
    <t>Earphone with Mic EHP-SPIN200PN</t>
  </si>
  <si>
    <t>Tai nghe ELECOM  EHP-SPIN200PN</t>
  </si>
  <si>
    <t>EHP-SPIN200RD</t>
  </si>
  <si>
    <t>PRD14404</t>
  </si>
  <si>
    <t>Earphone with Mic EHP-SPIN200RD</t>
  </si>
  <si>
    <t>Tai nghe ELECOM  EHP-SPIN200RD</t>
  </si>
  <si>
    <t>EHP-SPIN200WH</t>
  </si>
  <si>
    <t>PRD14405</t>
  </si>
  <si>
    <t>Earphone with Mic EHP-SPIN200WH</t>
  </si>
  <si>
    <t>Tai nghe ELECOM  EHP-SPIN200WH</t>
  </si>
  <si>
    <t>PRD49606</t>
  </si>
  <si>
    <t>Extension cable 3.5φ DH-MPJN15</t>
  </si>
  <si>
    <t>Cáp AV ELECOM DH-MPJN15</t>
  </si>
  <si>
    <t>PRD49607</t>
  </si>
  <si>
    <t>Extension cable 3.5φ DH-MPJN30</t>
  </si>
  <si>
    <t>Cáp AV ELECOM DH-MPJN30</t>
  </si>
  <si>
    <t>PRD49617</t>
  </si>
  <si>
    <t>Extension cable DH-WRYNE DH-WRYNE</t>
  </si>
  <si>
    <t>OG-FBLP01BR</t>
  </si>
  <si>
    <t>PRD36117</t>
  </si>
  <si>
    <t>Eyeglasses OG-FBLP01BR</t>
  </si>
  <si>
    <t>Kính bảo vệ mắt ELECOM OG-FBLP01BR</t>
  </si>
  <si>
    <t>BMA-GP01BK</t>
  </si>
  <si>
    <t>PRD27634</t>
  </si>
  <si>
    <t>Gadget Pouch BMA-GP01BK</t>
  </si>
  <si>
    <t>Túi dựng ELECOM BMA-GP01BK</t>
  </si>
  <si>
    <t>PRD27635</t>
  </si>
  <si>
    <t>Gadget Pouch BMA-GP01RD</t>
  </si>
  <si>
    <t>Túi dựng ELECOM BMA-GP01RD</t>
  </si>
  <si>
    <t>BMA-GP02BK</t>
  </si>
  <si>
    <t>PRD38536</t>
  </si>
  <si>
    <t>Gadget Pouch BMA-GP02BK</t>
  </si>
  <si>
    <t>Túi dựng ELECOM BMA-GP02BK</t>
  </si>
  <si>
    <t>BMA-GP02NV</t>
  </si>
  <si>
    <t>PRD27174</t>
  </si>
  <si>
    <t>Gadget Pouch BMA-GP02NV</t>
  </si>
  <si>
    <t>Túi dựng ELECOM BMA-GP02NV</t>
  </si>
  <si>
    <t>BMA-GP02RD</t>
  </si>
  <si>
    <t>PRD27175</t>
  </si>
  <si>
    <t>Gadget Pouch BMA-GP02RD</t>
  </si>
  <si>
    <t>Túi xách ELECOM BMA-GP02RD</t>
  </si>
  <si>
    <t>BMA-GP03BK</t>
  </si>
  <si>
    <t>PRD27663</t>
  </si>
  <si>
    <t>Gadget Pouch BMA-GP03BK</t>
  </si>
  <si>
    <t>Túi xách ELECOM BMA-GP03BK</t>
  </si>
  <si>
    <t>BMA-GP03RD</t>
  </si>
  <si>
    <t>PRD27664</t>
  </si>
  <si>
    <t>Gadget Pouch BMA-GP03RD</t>
  </si>
  <si>
    <t>Túi xách ELECOM BMA-GP03RD</t>
  </si>
  <si>
    <t>PRD27666</t>
  </si>
  <si>
    <t>Gadget Pouch BMA-GP04BK</t>
  </si>
  <si>
    <t>PRD58517</t>
  </si>
  <si>
    <t>Gadget Pouch BMA-GP04BU</t>
  </si>
  <si>
    <t>PRD58518</t>
  </si>
  <si>
    <t>Gadget Pouch BMA-GP04DR</t>
  </si>
  <si>
    <t>PRD63035</t>
  </si>
  <si>
    <t>Gadget Pouch BMA-GP04GN</t>
  </si>
  <si>
    <t>PRD27667</t>
  </si>
  <si>
    <t>Gadget Pouch BMA-GP04PN</t>
  </si>
  <si>
    <t>PRD27668</t>
  </si>
  <si>
    <t>Gadget Pouch BMA-GP04RD</t>
  </si>
  <si>
    <t>PRD38537</t>
  </si>
  <si>
    <t>Gadget Pouch BMA-GP05BK</t>
  </si>
  <si>
    <t>Túi dựng ELECOM BMA-GP05BK</t>
  </si>
  <si>
    <t>BMA-GP05RD</t>
  </si>
  <si>
    <t>PRD38538</t>
  </si>
  <si>
    <t>Gadget Pouch BMA-GP05RD</t>
  </si>
  <si>
    <t>Túi dựng ELECOM BMA-GP05RD</t>
  </si>
  <si>
    <t>BMA-GP06YL</t>
  </si>
  <si>
    <t>PRD30117</t>
  </si>
  <si>
    <t>Gadget Pouch BMA-GP06YL</t>
  </si>
  <si>
    <t>Túi dựng ELECOM BMA-GP06YL</t>
  </si>
  <si>
    <t>JC-U2312FSV</t>
  </si>
  <si>
    <t>PRD38552</t>
  </si>
  <si>
    <t>Game controller JC-U2312FSV</t>
  </si>
  <si>
    <t>Thiết bị điều khiển Game ELECOM JC-U2312FSV</t>
  </si>
  <si>
    <t>PRD30273</t>
  </si>
  <si>
    <t>Game controller JC-U2410TBK</t>
  </si>
  <si>
    <t>Thiết bị điều khiển Game ELECOM JC-U2410TBK</t>
  </si>
  <si>
    <t>JC-U3312SBK</t>
  </si>
  <si>
    <t>PRD30274</t>
  </si>
  <si>
    <t>Game controller JC-U3312SBK</t>
  </si>
  <si>
    <t>Thiết bị điều khiển Game ELECOM JC-U3312SBK</t>
  </si>
  <si>
    <t>PRD30275</t>
  </si>
  <si>
    <t>Game controller JC-U3412SBK</t>
  </si>
  <si>
    <t>Thiết bị điều khiển Game ELECOM JC-U3412SBK</t>
  </si>
  <si>
    <t>PRD49570</t>
  </si>
  <si>
    <t>HDMI cable CAC-HD14EL10BK</t>
  </si>
  <si>
    <t>PRD49571</t>
  </si>
  <si>
    <t>HDMI cable CAC-HD14EL15BK</t>
  </si>
  <si>
    <t>PRD49572</t>
  </si>
  <si>
    <t>HDMI cable CAC-HD14EL20BK</t>
  </si>
  <si>
    <t>PRD49573</t>
  </si>
  <si>
    <t>HDMI cable CAC-HD14EL30BK</t>
  </si>
  <si>
    <t>PRD49575</t>
  </si>
  <si>
    <t>HDMI cable CAC-HD14EY10BK</t>
  </si>
  <si>
    <t>Dây cáp HDMI ELECOM CAC-HD14EY10BK</t>
  </si>
  <si>
    <t>PRD49576</t>
  </si>
  <si>
    <t>HDMI cable CAC-HD14EY15BK</t>
  </si>
  <si>
    <t>Dây cáp HDMI ELECOM CAC-HD14EY15BK</t>
  </si>
  <si>
    <t>PRD49577</t>
  </si>
  <si>
    <t>HDMI cable CAC-HD14EY20BK</t>
  </si>
  <si>
    <t>Dây cáp HDMI ELECOM CAC-HD14EY20BK</t>
  </si>
  <si>
    <t>PRD49578</t>
  </si>
  <si>
    <t>HDMI cable CAC-HD14US07BK</t>
  </si>
  <si>
    <t>Dây cáp HDMI ELECOM CAC-HD14US07BK</t>
  </si>
  <si>
    <t>PRD49579</t>
  </si>
  <si>
    <t>HDMI cable CAC-HD14US10BK</t>
  </si>
  <si>
    <t>Dây cáp HDMI ELECOM CAC-HD14US10BK</t>
  </si>
  <si>
    <t>CAC-HD14US15BK</t>
  </si>
  <si>
    <t>PRD49580</t>
  </si>
  <si>
    <t>HDMI cable CAC-HD14US15BK</t>
  </si>
  <si>
    <t>Dây cáp HDMI ELECOM CAC-HD14US15BK</t>
  </si>
  <si>
    <t>PRD49591</t>
  </si>
  <si>
    <t>HDMI Cable DH-HDP14E10BK</t>
  </si>
  <si>
    <t>PRD49592</t>
  </si>
  <si>
    <t>HDMI Cable DH-HDP14E15BK</t>
  </si>
  <si>
    <t>PRD49593</t>
  </si>
  <si>
    <t>HDMI Cable DH-HDP14E20BK</t>
  </si>
  <si>
    <t>PRD58315</t>
  </si>
  <si>
    <t>HDMI Cable DH-HDP14E30BK</t>
  </si>
  <si>
    <t>PRD58316</t>
  </si>
  <si>
    <t>HDMI Cable DH-HDP14E50BK</t>
  </si>
  <si>
    <t>PRD57723</t>
  </si>
  <si>
    <t>HDMI cable GM-DHHD14ER10BK</t>
  </si>
  <si>
    <t>PRD57724</t>
  </si>
  <si>
    <t>HDMI cable GM-DHHD14ER10WH</t>
  </si>
  <si>
    <t>PRD57725</t>
  </si>
  <si>
    <t>HDMI cable GM-DHHD14ER15BK</t>
  </si>
  <si>
    <t>PRD57726</t>
  </si>
  <si>
    <t>HDMI cable GM-DHHD14ER15WH</t>
  </si>
  <si>
    <t>PRD57727</t>
  </si>
  <si>
    <t>HDMI cable GM-DHHD14ER20BK</t>
  </si>
  <si>
    <t>PRD57728</t>
  </si>
  <si>
    <t>HDMI cable GM-DHHD14ER20WH</t>
  </si>
  <si>
    <t>PRD57729</t>
  </si>
  <si>
    <t>HDMI cable GM-DHHD14ER30BK</t>
  </si>
  <si>
    <t>PRD57730</t>
  </si>
  <si>
    <t>HDMI cable GM-DHHD14ER30WH</t>
  </si>
  <si>
    <t>PRD57731</t>
  </si>
  <si>
    <t>HDMI cable GM-DHHD14SS10BK</t>
  </si>
  <si>
    <t>PRD57732</t>
  </si>
  <si>
    <t>HDMI cable GM-DHHD14SS15BK</t>
  </si>
  <si>
    <t>PRD57733</t>
  </si>
  <si>
    <t>HDMI cable GM-DHHD14SS20BK</t>
  </si>
  <si>
    <t>CAC-HTD10BK</t>
  </si>
  <si>
    <t>PRD14564</t>
  </si>
  <si>
    <t>HDMI cable, 1.0m CAC-HTD10BK</t>
  </si>
  <si>
    <t>Cáp HDMI ELECOM 1.0m CAC-HTD10BK</t>
  </si>
  <si>
    <t>PRD14721</t>
  </si>
  <si>
    <t>HDMI cable, 1.0m DH-HD14ER10BK</t>
  </si>
  <si>
    <t>Cáp HDMI ELECOM 1.0m DH-HD14ER10BK</t>
  </si>
  <si>
    <t>PRD14551</t>
  </si>
  <si>
    <t>HDMI cable, 1.5m DH-HD14EC15BK</t>
  </si>
  <si>
    <t>Cáp HDMI ELECOM 1.5m DH-HD14EC15BK</t>
  </si>
  <si>
    <t>PRD27490</t>
  </si>
  <si>
    <t>HDMI cable, 1.5m DH-HD14EC15BU</t>
  </si>
  <si>
    <t>Cáp HDMI ELECOM 1.5m DH-HD14EC15BU</t>
  </si>
  <si>
    <t>PRD27638</t>
  </si>
  <si>
    <t>HDMI cable, 1.5m DH-HD14EC15DR</t>
  </si>
  <si>
    <t>Cáp HDMI ELECOM 1.5m DH-HD14EC15DR</t>
  </si>
  <si>
    <t>PRD27491</t>
  </si>
  <si>
    <t>HDMI cable, 1.5m DH-HD14EC15GN</t>
  </si>
  <si>
    <t>Cáp HDMI ELECOM 1.5m DH-HD14EC15GN</t>
  </si>
  <si>
    <t>PRD14552</t>
  </si>
  <si>
    <t>HDMI cable, 1.5m DH-HD14EC15PN</t>
  </si>
  <si>
    <t>Cáp HDMI ELECOM 1.5m DH-HD14EC15PN</t>
  </si>
  <si>
    <t>PRD14553</t>
  </si>
  <si>
    <t>HDMI cable, 1.5m DH-HD14EC15WH</t>
  </si>
  <si>
    <t>Cáp HDMI ELECOM 1.5m DH-HD14EC15WH</t>
  </si>
  <si>
    <t>PRD14554</t>
  </si>
  <si>
    <t>HDMI cable, 1.5m DH-HD14ER15BK</t>
  </si>
  <si>
    <t>Cáp HDMI ELECOM 1.5m DH-HD14ER15BK</t>
  </si>
  <si>
    <t>CAC-HD20BK</t>
  </si>
  <si>
    <t>PRD14548</t>
  </si>
  <si>
    <t>HDMI cable, 2.0m CAC-HD20BK</t>
  </si>
  <si>
    <t>Cáp HDMI ELECOM 2.0m CAC-HD20BK</t>
  </si>
  <si>
    <t>CAC-HTD20BK</t>
  </si>
  <si>
    <t>PRD14565</t>
  </si>
  <si>
    <t>HDMI cable, 2.0m CAC-HTD20BK</t>
  </si>
  <si>
    <t>Cáp HDMI ELECOM 2.0m CAC-HTD20BK</t>
  </si>
  <si>
    <t>PRD14722</t>
  </si>
  <si>
    <t>HDMI cable, 2.0m DH-HD14ER20BK</t>
  </si>
  <si>
    <t>Cáp HDMI ELECOM 2.0m DH-HD14ER20BK</t>
  </si>
  <si>
    <t>CAC-HD30BK</t>
  </si>
  <si>
    <t>PRD14549</t>
  </si>
  <si>
    <t>HDMI cable, 3.0m CAC-HD30BK</t>
  </si>
  <si>
    <t>Cáp HDMI ELECOM 3.0m CAC-HD30BK</t>
  </si>
  <si>
    <t>CAC-HTD30BK</t>
  </si>
  <si>
    <t>PRD14566</t>
  </si>
  <si>
    <t>HDMI cable, 3.0m CAC-HTD30BK</t>
  </si>
  <si>
    <t>Cáp HDMI ELECOM 3.0m CAC-HTD30BK</t>
  </si>
  <si>
    <t>PRD14555</t>
  </si>
  <si>
    <t>HDMI cable, 3.0m DH-HD14ER30BK</t>
  </si>
  <si>
    <t>Cáp HDMI ELECOM 3.0m DH-HD14ER30BK</t>
  </si>
  <si>
    <t>PRD49574</t>
  </si>
  <si>
    <t>HDMI cable, 5.0m CAC-HD14EL50BK</t>
  </si>
  <si>
    <t>Dây cáp HDMI 5m Elecom CAC-HD14EL50BK</t>
  </si>
  <si>
    <t>CAC-HD50BK</t>
  </si>
  <si>
    <t>PRD14550</t>
  </si>
  <si>
    <t>HDMI cable, 5.0m CAC-HD50BK</t>
  </si>
  <si>
    <t>Cáp HDMI ELECOM 5.0m CAC-HD50BK</t>
  </si>
  <si>
    <t>PRD14556</t>
  </si>
  <si>
    <t>HDMI cable, 5.0m DH-HD14ER50BK</t>
  </si>
  <si>
    <t>Cáp HDMI ELECOM 5.0m DH-HD14ER50BK</t>
  </si>
  <si>
    <t>PRD27487</t>
  </si>
  <si>
    <t>Headphone EHP-OH200SBK-G</t>
  </si>
  <si>
    <t>PRD27648</t>
  </si>
  <si>
    <t>Headphone EHP-OH200SBU-G</t>
  </si>
  <si>
    <t>EHP-OH200SGN-G</t>
  </si>
  <si>
    <t>PRD26983</t>
  </si>
  <si>
    <t>Headphone EHP-OH200SGN-G</t>
  </si>
  <si>
    <t>Tai nghe ELECOM  EHP-OH200SGN-G</t>
  </si>
  <si>
    <t>EHP-OH200SPN-G</t>
  </si>
  <si>
    <t>PRD27488</t>
  </si>
  <si>
    <t>Headphone EHP-OH200SPN-G</t>
  </si>
  <si>
    <t>Tai nghe ELECOM  EHP-OH200SPN-G</t>
  </si>
  <si>
    <t>PRD27489</t>
  </si>
  <si>
    <t>Headphone EHP-OH200SWH-G</t>
  </si>
  <si>
    <t>EHP-OH200SYL-G</t>
  </si>
  <si>
    <t>PRD26984</t>
  </si>
  <si>
    <t>Headphone EHP-OH200SYL-G</t>
  </si>
  <si>
    <t>Tai nghe ELECOM  EHP-OH200SYL-G</t>
  </si>
  <si>
    <t>EHP-OS100BK-G</t>
  </si>
  <si>
    <t>PRD26981</t>
  </si>
  <si>
    <t>Headphone EHP-OS100BK-G</t>
  </si>
  <si>
    <t>Tai nghe ELECOM  EHP-OS100BK-G</t>
  </si>
  <si>
    <t>EHP-OS100WH-G</t>
  </si>
  <si>
    <t>PRD26982</t>
  </si>
  <si>
    <t>Headphone EHP-OS100WH-G</t>
  </si>
  <si>
    <t>Tai nghe ELECOM  EHP-OS100WH-G</t>
  </si>
  <si>
    <t>EHP-OS200BK-G</t>
  </si>
  <si>
    <t>PRD27154</t>
  </si>
  <si>
    <t>Headphone EHP-OS200BK-G</t>
  </si>
  <si>
    <t>Tai nghe ELECOM  EHP-OS200BK-G</t>
  </si>
  <si>
    <t>EHP-OS200WH-G</t>
  </si>
  <si>
    <t>PRD27155</t>
  </si>
  <si>
    <t>Headphone EHP-OS200WH-G</t>
  </si>
  <si>
    <t>Tai nghe ELECOM  EHP-OS200WH-G</t>
  </si>
  <si>
    <t>EHP-OS300WH-G</t>
  </si>
  <si>
    <t>PRD27756</t>
  </si>
  <si>
    <t>Headphone EHP-OS300WH-G</t>
  </si>
  <si>
    <t>Tai nghe ELECOM  EHP-OS300WH-G</t>
  </si>
  <si>
    <t>HS-EP13SV</t>
  </si>
  <si>
    <t>PRD14716</t>
  </si>
  <si>
    <t>Headphone HS-EP13SV</t>
  </si>
  <si>
    <t>Tai nghe ELECOM HS-EP13SV</t>
  </si>
  <si>
    <t>HS-HP21SV</t>
  </si>
  <si>
    <t>PRD14717</t>
  </si>
  <si>
    <t>Headphone HS-HP21SV</t>
  </si>
  <si>
    <t>Tai nghe ELECOM HS-HP21SV</t>
  </si>
  <si>
    <t>PRD14718</t>
  </si>
  <si>
    <t>Headphone HS-HP22SV</t>
  </si>
  <si>
    <t>Tai nghe ELECOM HS-HP22SV</t>
  </si>
  <si>
    <t>PRD58323</t>
  </si>
  <si>
    <t>Headphone HS-HP22TBK</t>
  </si>
  <si>
    <t>Tai nghe ELECOM HS-HP22TBK</t>
  </si>
  <si>
    <t>HS-HP24BK</t>
  </si>
  <si>
    <t>PRD14719</t>
  </si>
  <si>
    <t>Headphone HS-HP24BK</t>
  </si>
  <si>
    <t>Tai nghe ELECOM HS-HP24BK</t>
  </si>
  <si>
    <t>HS-NB05SV</t>
  </si>
  <si>
    <t>PRD14720</t>
  </si>
  <si>
    <t>Headphone HS-NB05SV</t>
  </si>
  <si>
    <t>Tai nghe ELECOM HS-NB05SV</t>
  </si>
  <si>
    <t>EHP-SMOH100BK</t>
  </si>
  <si>
    <t>PRD14383</t>
  </si>
  <si>
    <t>Headset EHP-SMOH100BK</t>
  </si>
  <si>
    <t>Tai nghe ELECOM  EHP-SMOH100BK</t>
  </si>
  <si>
    <t>EHP-SMOH100BU</t>
  </si>
  <si>
    <t>PRD14384</t>
  </si>
  <si>
    <t>Headset EHP-SMOH100BU</t>
  </si>
  <si>
    <t>Tai nghe ELECOM  EHP-SMOH100BU</t>
  </si>
  <si>
    <t>EHP-SMOH100GN</t>
  </si>
  <si>
    <t>PRD14385</t>
  </si>
  <si>
    <t>Headset EHP-SMOH100GN</t>
  </si>
  <si>
    <t>Tai nghe ELECOM  EHP-SMOH100GN</t>
  </si>
  <si>
    <t>EHP-SMOH100PNL</t>
  </si>
  <si>
    <t>PRD14386</t>
  </si>
  <si>
    <t>Headset EHP-SMOH100PNL</t>
  </si>
  <si>
    <t>Tai nghe ELECOM  EHP-SMOH100PNL</t>
  </si>
  <si>
    <t>EHP-SMOH100RD</t>
  </si>
  <si>
    <t>PRD14387</t>
  </si>
  <si>
    <t>Headset EHP-SMOH100RD</t>
  </si>
  <si>
    <t>Tai nghe ELECOM  EHP-SMOH100RD</t>
  </si>
  <si>
    <t>PRD38553</t>
  </si>
  <si>
    <t>Headset LBT-HS10MPBK</t>
  </si>
  <si>
    <t>Tai nghe bluetooth ELECOM LBT-HS10MPBK</t>
  </si>
  <si>
    <t>PRD27156</t>
  </si>
  <si>
    <t>Headset LBT-HS10MPRD</t>
  </si>
  <si>
    <t>Tai nghe bluetooth ELECOM LBT-HS10MPRD</t>
  </si>
  <si>
    <t>PRD27157</t>
  </si>
  <si>
    <t>Headset LBT-HS10MPWH</t>
  </si>
  <si>
    <t>Tai nghe bluetooth ELECOM LBT-HS10MPWH</t>
  </si>
  <si>
    <t>PRD27158</t>
  </si>
  <si>
    <t>Headset LBT-HS10PCBK</t>
  </si>
  <si>
    <t>Tai nghe bluetooth ELECOM LBT-HS10PCBK</t>
  </si>
  <si>
    <t>PRD27159</t>
  </si>
  <si>
    <t>Headset LBT-HS10PCWH</t>
  </si>
  <si>
    <t>Tai nghe bluetooth ELECOM LBT-HS10PCWH</t>
  </si>
  <si>
    <t>PRD27160</t>
  </si>
  <si>
    <t>Headset LBT-HS20MMPBK</t>
  </si>
  <si>
    <t>Tai nghe bluetooth ELECOM LBT-HS20MMPBK</t>
  </si>
  <si>
    <t>PRD27161</t>
  </si>
  <si>
    <t>Headset LBT-HS20MMPBU</t>
  </si>
  <si>
    <t>Tai nghe bluetooth ELECOM LBT-HS20MMPBU</t>
  </si>
  <si>
    <t>PRD27162</t>
  </si>
  <si>
    <t>Headset LBT-HS20MMPGD</t>
  </si>
  <si>
    <t>Tai nghe bluetooth ELECOM LBT-HS20MMPGD</t>
  </si>
  <si>
    <t>PRD56851</t>
  </si>
  <si>
    <t>Headset LBT-HS20MMPWH</t>
  </si>
  <si>
    <t>Tai nghe bluetooth ELECOM LBT-HS20MMPWH</t>
  </si>
  <si>
    <t>ZSB-IBUB02BK</t>
  </si>
  <si>
    <t>PRD14610</t>
  </si>
  <si>
    <t>Inner bag (Polyester) ZSB-IBUB02BK</t>
  </si>
  <si>
    <t>Túi xách ELECOM ZSB-IBUB02BK</t>
  </si>
  <si>
    <t>ZSB-IBUB02PN</t>
  </si>
  <si>
    <t>PRD58341</t>
  </si>
  <si>
    <t>Inner bag (Polyester) ZSB-IBUB02PN</t>
  </si>
  <si>
    <t>Túi xách ELECOM ZSB-IBUB02PN</t>
  </si>
  <si>
    <t>PRD43658</t>
  </si>
  <si>
    <t>Inner bag BM-IBUB01BE</t>
  </si>
  <si>
    <t>Túi đựng ELECOM BM-IBUB01BE</t>
  </si>
  <si>
    <t>BM-IBUB01BK</t>
  </si>
  <si>
    <t>PRD43659</t>
  </si>
  <si>
    <t>Inner bag BM-IBUB01BK</t>
  </si>
  <si>
    <t>Túi đựng ELECOM BM-IBUB01BK</t>
  </si>
  <si>
    <t>PRD38542</t>
  </si>
  <si>
    <t>Inner bag BM-IBUB01BU</t>
  </si>
  <si>
    <t>PRD38543</t>
  </si>
  <si>
    <t>Inner bag BM-IBUB01PN</t>
  </si>
  <si>
    <t>TB-01COIBBE</t>
  </si>
  <si>
    <t>PRD14701</t>
  </si>
  <si>
    <t>Inner case (Polyester made) TB-01COIBBE</t>
  </si>
  <si>
    <t>Túi xách ELECOM TB-01COIBBE</t>
  </si>
  <si>
    <t>TB-01COIBBK</t>
  </si>
  <si>
    <t>PRD14700</t>
  </si>
  <si>
    <t>Inner case (Polyester made) TB-01COIBBK</t>
  </si>
  <si>
    <t>Túi xách ELECOM TB-01COIBBK</t>
  </si>
  <si>
    <t>TB-02COIBBE</t>
  </si>
  <si>
    <t>PRD14698</t>
  </si>
  <si>
    <t>Inner case (Polyester made) TB-02COIBBE</t>
  </si>
  <si>
    <t>Túi xách ELECOM TB-02COIBBE</t>
  </si>
  <si>
    <t>TB-02COIBBK</t>
  </si>
  <si>
    <t>PRD14699</t>
  </si>
  <si>
    <t>Inner case (Polyester made) TB-02COIBBK</t>
  </si>
  <si>
    <t>Túi xách ELECOM TB-02COIBBK</t>
  </si>
  <si>
    <t>PKU-FREE2</t>
  </si>
  <si>
    <t>PRD27172</t>
  </si>
  <si>
    <t>keyboard cover PKU-FREE2</t>
  </si>
  <si>
    <t>Tấm phủ bàn phím ELECOM PKU-FREE2</t>
  </si>
  <si>
    <t>PKU-FREE3</t>
  </si>
  <si>
    <t>PRD27173</t>
  </si>
  <si>
    <t>keyboard cover PKU-FREE3</t>
  </si>
  <si>
    <t>Tấm phủ bàn phím ELECOM PKU-FREE3</t>
  </si>
  <si>
    <t>GM-TKFCM062BK</t>
  </si>
  <si>
    <t>PRD57734</t>
  </si>
  <si>
    <t>keyboard GM-TKFCM062BK</t>
  </si>
  <si>
    <t>Bàn phím ELECOM GM-TKFCM062BK</t>
  </si>
  <si>
    <t>PRD36695</t>
  </si>
  <si>
    <t>Keyboard TK-GM01BK-G</t>
  </si>
  <si>
    <t>GM-LDGPYT/BK10</t>
  </si>
  <si>
    <t>PRD58321</t>
  </si>
  <si>
    <t>LAN cable GM-LDGPYT/BK10</t>
  </si>
  <si>
    <t>Cáp LAN ELECOM GM-LDGPYT/BK10</t>
  </si>
  <si>
    <t>LAN Cable</t>
  </si>
  <si>
    <t>GM-LDGPYT/BK20</t>
  </si>
  <si>
    <t>PRD58322</t>
  </si>
  <si>
    <t>LAN cable GM-LDGPYT/BK20</t>
  </si>
  <si>
    <t>Cáp LAN ELECOM GM-LDGPYT/BK20</t>
  </si>
  <si>
    <t>LD-GPST/BU10</t>
  </si>
  <si>
    <t>PRD14573</t>
  </si>
  <si>
    <t>LAN Cable LD-GPST/BU10</t>
  </si>
  <si>
    <t>Cáp LAN ELECOM LD-GPST/BU10</t>
  </si>
  <si>
    <t>LD-GPST/BU20</t>
  </si>
  <si>
    <t>PRD14574</t>
  </si>
  <si>
    <t>LAN Cable LD-GPST/BU20</t>
  </si>
  <si>
    <t>Cáp LAN ELECOM LD-GPST/BU20</t>
  </si>
  <si>
    <t>PRD14575</t>
  </si>
  <si>
    <t>LAN Cable LD-GPST/BU30</t>
  </si>
  <si>
    <t>Cáp LAN ELECOM LD-GPST/BU30</t>
  </si>
  <si>
    <t>LD-GPST/BU50</t>
  </si>
  <si>
    <t>PRD14576</t>
  </si>
  <si>
    <t>LAN Cable LD-GPST/BU50</t>
  </si>
  <si>
    <t>Cáp LAN ELECOM LD-GPST/BU50</t>
  </si>
  <si>
    <t>PRD58519</t>
  </si>
  <si>
    <t>LAN Cable LD-GPT/BK05-G</t>
  </si>
  <si>
    <t>PRD58522</t>
  </si>
  <si>
    <t>LAN Cable LD-GPT/BK10-G</t>
  </si>
  <si>
    <t>PRD58520</t>
  </si>
  <si>
    <t>LAN Cable LD-GPT/BK100-G</t>
  </si>
  <si>
    <t>PRD58521</t>
  </si>
  <si>
    <t>LAN Cable LD-GPT/BK15-G</t>
  </si>
  <si>
    <t>PRD27636</t>
  </si>
  <si>
    <t>LAN Cable LD-GPT/BK20-G</t>
  </si>
  <si>
    <t>PRD58523</t>
  </si>
  <si>
    <t>LAN Cable LD-GPT/BK30-G</t>
  </si>
  <si>
    <t>BM-FB01BK</t>
  </si>
  <si>
    <t>PRD27753</t>
  </si>
  <si>
    <t>Laptop Bag BM-FB01BK</t>
  </si>
  <si>
    <t>Túi xách ELECOM BM-FB01BK</t>
  </si>
  <si>
    <t>BM-FB02BK</t>
  </si>
  <si>
    <t>PRD27566</t>
  </si>
  <si>
    <t>Laptop Bag BM-FB02BK</t>
  </si>
  <si>
    <t>Túi xách Elecom BM-FB02BK</t>
  </si>
  <si>
    <t>BM-FB03BE</t>
  </si>
  <si>
    <t>PRD43657</t>
  </si>
  <si>
    <t>Laptop Bag BM-FB03BE</t>
  </si>
  <si>
    <t>Túi dựng Laptop ELECOM BM-FB03BE</t>
  </si>
  <si>
    <t>BM-FB03BK</t>
  </si>
  <si>
    <t>PRD38539</t>
  </si>
  <si>
    <t>Laptop Bag BM-FB03BK</t>
  </si>
  <si>
    <t>Túi dựng Laptop ELECOM BM-FB03BK</t>
  </si>
  <si>
    <t>BM-FB03CA</t>
  </si>
  <si>
    <t>PRD38540</t>
  </si>
  <si>
    <t>Laptop Bag BM-FB03CA</t>
  </si>
  <si>
    <t>Túi dựng Laptop ELECOM BM-FB03CA</t>
  </si>
  <si>
    <t>BM-FB03PN</t>
  </si>
  <si>
    <t>PRD38541</t>
  </si>
  <si>
    <t>Laptop Bag BM-FB03PN</t>
  </si>
  <si>
    <t>Túi dựng Laptop ELECOM BM-FB03PN</t>
  </si>
  <si>
    <t>PRD58308</t>
  </si>
  <si>
    <t>Laptop Bag BM-IB016BK</t>
  </si>
  <si>
    <t>Túi dựng Laptop ELECOM BM-IB016BK</t>
  </si>
  <si>
    <t>PRD58309</t>
  </si>
  <si>
    <t>Laptop Bag BM-IBNP11BK</t>
  </si>
  <si>
    <t>Túi Laptop ELECOM BM-IBNP11BK</t>
  </si>
  <si>
    <t>PRD58310</t>
  </si>
  <si>
    <t>Laptop Bag BM-IBNP13BK</t>
  </si>
  <si>
    <t>Túi Laptop ELECOM BM-IBNP13BK</t>
  </si>
  <si>
    <t>PRD58311</t>
  </si>
  <si>
    <t>Laptop Bag BM-IBNP15BK</t>
  </si>
  <si>
    <t>Túi Laptop ELECOM BM-IBNP15BK</t>
  </si>
  <si>
    <t>PRD58312</t>
  </si>
  <si>
    <t>Laptop Bag BM-IBPT11BK</t>
  </si>
  <si>
    <t>Túi Laptop ELECOM BM-IBPT11BK</t>
  </si>
  <si>
    <t>PRD58313</t>
  </si>
  <si>
    <t>Laptop Bag BM-IBPT13BK</t>
  </si>
  <si>
    <t>Túi Laptop ELECOM BM-IBPT13BK</t>
  </si>
  <si>
    <t>BM-IBPT15BK</t>
  </si>
  <si>
    <t>PRD58314</t>
  </si>
  <si>
    <t>Laptop Bag BM-IBPT15BK</t>
  </si>
  <si>
    <t>Túi Laptop ELECOM BM-IBPT15BK</t>
  </si>
  <si>
    <t>PRD30473</t>
  </si>
  <si>
    <t>Laptop Bag BMA-PDA</t>
  </si>
  <si>
    <t>Túi xách ELECOM BMA-PDA</t>
  </si>
  <si>
    <t>ZSB-BM010BK</t>
  </si>
  <si>
    <t>PRD14603</t>
  </si>
  <si>
    <t>Laptop Bag ZSB-BM010BK</t>
  </si>
  <si>
    <t>Túi dựng Laptop ELECOM ZSB-BM010BK</t>
  </si>
  <si>
    <t>PRD58336</t>
  </si>
  <si>
    <t>Laptop Bag ZSB-IBN11BK</t>
  </si>
  <si>
    <t>Túi dựng Laptop ELECOM ZSB-IBN11BK</t>
  </si>
  <si>
    <t>PRD58337</t>
  </si>
  <si>
    <t>Laptop Bag ZSB-IBN15BK</t>
  </si>
  <si>
    <t>Túi dựng Laptop ELECOM ZSB-IBN15BK</t>
  </si>
  <si>
    <t>ZSB-IBNM11BK</t>
  </si>
  <si>
    <t>PRD58338</t>
  </si>
  <si>
    <t>Laptop Bag ZSB-IBNM11BK</t>
  </si>
  <si>
    <t>Túi dựng Laptop ELECOM ZSB-IBNM11BK</t>
  </si>
  <si>
    <t>ZSB-IBNM13BK</t>
  </si>
  <si>
    <t>PRD58339</t>
  </si>
  <si>
    <t>Laptop Bag ZSB-IBNM13BK</t>
  </si>
  <si>
    <t>Túi dựng Laptop ELECOM ZSB-IBNM13BK</t>
  </si>
  <si>
    <t>ZSB-IBNM15BK</t>
  </si>
  <si>
    <t>PRD58340</t>
  </si>
  <si>
    <t>Laptop Bag ZSB-IBNM15BK</t>
  </si>
  <si>
    <t>Túi dựng Laptop ELECOM ZSB-IBNM15BK</t>
  </si>
  <si>
    <t>ZSB-IBUB03BK</t>
  </si>
  <si>
    <t>PRD14611</t>
  </si>
  <si>
    <t>Laptop Bag ZSB-IBUB03BK</t>
  </si>
  <si>
    <t>Túi xách ELECOM ZSB-IBUB03BK</t>
  </si>
  <si>
    <t>ZSB-IBUB04BK</t>
  </si>
  <si>
    <t>PRD14612</t>
  </si>
  <si>
    <t>Laptop Bag ZSB-IBUB04BK</t>
  </si>
  <si>
    <t>Túi xách ELECOM ZSB-IBUB04BK</t>
  </si>
  <si>
    <t>SX-A402</t>
  </si>
  <si>
    <t>PRD38577</t>
  </si>
  <si>
    <t>Laptop cooling pad SX-A402</t>
  </si>
  <si>
    <t>Thiết bị giải nhiệt ELECOM SX-A402</t>
  </si>
  <si>
    <t>SX-CL03MSV</t>
  </si>
  <si>
    <t>PRD14709</t>
  </si>
  <si>
    <t>Laptop cooling pad SX-CL03MSV</t>
  </si>
  <si>
    <t>Thiết bị giải nhiệt ELECOM SX-CL03MSV</t>
  </si>
  <si>
    <t>SX-CL11LBK</t>
  </si>
  <si>
    <t>PRD14710</t>
  </si>
  <si>
    <t>Laptop cooling pad SX-CL11LBK</t>
  </si>
  <si>
    <t>Thiết bị giải nhiệt ELECOM SX-CL11LBK</t>
  </si>
  <si>
    <t>LEC-USBC01CBK</t>
  </si>
  <si>
    <t>PRD14726</t>
  </si>
  <si>
    <t>LED LEC-USBC01CBK</t>
  </si>
  <si>
    <t>Bộ đèn LED để bàn ELECOM LEC-USBC01CBK</t>
  </si>
  <si>
    <t>LEC-USBC01CGR</t>
  </si>
  <si>
    <t>PRD27679</t>
  </si>
  <si>
    <t>LED LEC-USBC01CGR</t>
  </si>
  <si>
    <t>Bộ đèn LED để bàn ELECOM LEC-USBC01CGR</t>
  </si>
  <si>
    <t>LEC-USBC01CRD</t>
  </si>
  <si>
    <t>PRD27680</t>
  </si>
  <si>
    <t>LED LEC-USBC01CRD</t>
  </si>
  <si>
    <t>Bộ đèn LED để bàn ELECOM LEC-USBC01CRD</t>
  </si>
  <si>
    <t>LEC-USBC01CWH</t>
  </si>
  <si>
    <t>PRD14727</t>
  </si>
  <si>
    <t>LED LEC-USBC01CWH</t>
  </si>
  <si>
    <t>Bộ đèn LED để bàn ELECOM LEC-USBC01CWH</t>
  </si>
  <si>
    <t>OND-01BKK</t>
  </si>
  <si>
    <t>PRD38561</t>
  </si>
  <si>
    <t>LifeStyle OND-01BKK</t>
  </si>
  <si>
    <t>Thiết bị đo sức khỏe (đồng hồ) ELECOM OND-01BKK</t>
  </si>
  <si>
    <t>OND-01WHK</t>
  </si>
  <si>
    <t>PRD38562</t>
  </si>
  <si>
    <t>LifeStyle OND-01WHK</t>
  </si>
  <si>
    <t>Thiết bị đo sức khỏe (đồng hồ) ELECOM OND-01WHK</t>
  </si>
  <si>
    <t>PRD27649</t>
  </si>
  <si>
    <t>Lightning Cable LHC-UAL03CBK-G</t>
  </si>
  <si>
    <t>Cáp Lightning ELECOM LHC-UAL03CBK-G</t>
  </si>
  <si>
    <t>Lightning cable</t>
  </si>
  <si>
    <t>PRD27650</t>
  </si>
  <si>
    <t>Lightning Cable LHC-UAL03CGN-G</t>
  </si>
  <si>
    <t>Cáp Lightning ELECOM LHC-UAL03CGN-G</t>
  </si>
  <si>
    <t>PRD27651</t>
  </si>
  <si>
    <t>Lightning Cable LHC-UAL03CWH-G</t>
  </si>
  <si>
    <t>Cáp Lightning ELECOM LHC-UAL03CWH-G</t>
  </si>
  <si>
    <t>PRD27652</t>
  </si>
  <si>
    <t>Lightning Cable LHC-UAL05WH-G</t>
  </si>
  <si>
    <t>PRD27653</t>
  </si>
  <si>
    <t>Lightning Cable LHC-UAL10WH-G</t>
  </si>
  <si>
    <t>Cáp Lightning ELECOM LHC-UAL10WH-G</t>
  </si>
  <si>
    <t>PRD27492</t>
  </si>
  <si>
    <t>Lightning Cable LHC-UAL12CBK-G</t>
  </si>
  <si>
    <t>Cáp Lightning ELECOM LHC-UAL12CBK-G</t>
  </si>
  <si>
    <t>PRD27493</t>
  </si>
  <si>
    <t>Lightning Cable LHC-UAL12CBU-G</t>
  </si>
  <si>
    <t>Cáp Lightning ELECOM LHC-UAL12CBU-G</t>
  </si>
  <si>
    <t>PRD27494</t>
  </si>
  <si>
    <t>Lightning Cable LHC-UAL12CGN-G</t>
  </si>
  <si>
    <t>Cáp Lightning ELECOM LHC-UAL12CGN-G</t>
  </si>
  <si>
    <t>PRD27495</t>
  </si>
  <si>
    <t>Lightning Cable LHC-UAL12CPU-G</t>
  </si>
  <si>
    <t>Cáp Lightning ELECOM LHC-UAL12CPU-G</t>
  </si>
  <si>
    <t>PRD27496</t>
  </si>
  <si>
    <t>Lightning Cable LHC-UAL12CRD-G</t>
  </si>
  <si>
    <t>Cáp Lightning ELECOM LHC-UAL12CRD-G</t>
  </si>
  <si>
    <t>PRD27497</t>
  </si>
  <si>
    <t>Lightning Cable LHC-UAL12CWH-G</t>
  </si>
  <si>
    <t>Cáp Lightning ELECOM LHC-UAL12CWH-G</t>
  </si>
  <si>
    <t>LHC-UAL15WH-G</t>
  </si>
  <si>
    <t>PRD26964</t>
  </si>
  <si>
    <t>Lightning Cable LHC-UAL15WH-G</t>
  </si>
  <si>
    <t>Cáp Lightning ELECOM LHC-UAL15WH-G</t>
  </si>
  <si>
    <t>PRD46350</t>
  </si>
  <si>
    <t>Lightning cable LHC-UAL20WH</t>
  </si>
  <si>
    <t>Cáp Lightning ELECOM LHC-UAL20WH</t>
  </si>
  <si>
    <t>PRD26965</t>
  </si>
  <si>
    <t>Lightning cable LHC-UAL20WH-G</t>
  </si>
  <si>
    <t>Cáp Lightning ELECOM LHC-UAL20WH-G</t>
  </si>
  <si>
    <t>PRD27654</t>
  </si>
  <si>
    <t>Lightning cable LHC-UALCRSWH-G</t>
  </si>
  <si>
    <t>Cáp Lightning ELECOM LHC-UALCRSWH-G</t>
  </si>
  <si>
    <t>PRD27655</t>
  </si>
  <si>
    <t>Lightning cable LHC-UALF12GD-G</t>
  </si>
  <si>
    <t>Cáp Lightning ELECOM LHC-UALF12GD-G</t>
  </si>
  <si>
    <t>PRD27656</t>
  </si>
  <si>
    <t>Lightning Cable LHC-UALF12GY-G</t>
  </si>
  <si>
    <t>Cáp Lightning ELECOM LHC-UALF12GY-G</t>
  </si>
  <si>
    <t>PRD27657</t>
  </si>
  <si>
    <t>Lightning Cable LHC-UALF12SV-G</t>
  </si>
  <si>
    <t>Cáp Lightning ELECOM LHC-UALF12SV-G</t>
  </si>
  <si>
    <t>PRD30113</t>
  </si>
  <si>
    <t>Lightning cable LHC-UALS12BK-G</t>
  </si>
  <si>
    <t>Cáp Lightning ELECOM LHC-UALS12BK-G</t>
  </si>
  <si>
    <t>PRD30114</t>
  </si>
  <si>
    <t>Lightning cable LHC-UALS12WH-G</t>
  </si>
  <si>
    <t>Cáp Lightning ELECOM LHC-UALS12WH-G</t>
  </si>
  <si>
    <t>PRD14521</t>
  </si>
  <si>
    <t>Memory Card Reader MR-A39NBK</t>
  </si>
  <si>
    <t>Thiết bị đọc thẻ nhớ ELECOM MR-A39NBK</t>
  </si>
  <si>
    <t>PRD14522</t>
  </si>
  <si>
    <t>Memory Card Reader MR-A39NRD</t>
  </si>
  <si>
    <t>Thiết bị đọc thẻ nhớ ELECOM MR-A39NRD</t>
  </si>
  <si>
    <t>PRD14523</t>
  </si>
  <si>
    <t>Memory Card Reader MR-A39NWHF1</t>
  </si>
  <si>
    <t>Thiết bị đọc thẻ nhớ ELECOM MR-A39NWHF1</t>
  </si>
  <si>
    <t>PRD30310</t>
  </si>
  <si>
    <t>Memory card reader MR-K009WH</t>
  </si>
  <si>
    <t>PRD14526</t>
  </si>
  <si>
    <t>Memory Reader MR3-K005BK</t>
  </si>
  <si>
    <t>Thiết bị đọc thẻ nhớ ELECOM MR3-K005BK</t>
  </si>
  <si>
    <t>PRD14527</t>
  </si>
  <si>
    <t>Memory Reader MR3-K005WH</t>
  </si>
  <si>
    <t>Thiết bị đọc thẻ nhớ ELECOM MR3-K005WH</t>
  </si>
  <si>
    <t>MRS-MB06BK</t>
  </si>
  <si>
    <t>PRD14528</t>
  </si>
  <si>
    <t>Memory Reader MRS-MB06BK</t>
  </si>
  <si>
    <t>Thiết bị đọc thẻ nhớ ELECOM MRS-MB06BK</t>
  </si>
  <si>
    <t>MRS-MB06GN</t>
  </si>
  <si>
    <t>PRD14529</t>
  </si>
  <si>
    <t>Memory Reader MRS-MB06GN</t>
  </si>
  <si>
    <t>Thiết bị đọc thẻ nhớ ELECOM MRS-MB06GN</t>
  </si>
  <si>
    <t>MRS-MB06PN</t>
  </si>
  <si>
    <t>PRD14530</t>
  </si>
  <si>
    <t>Memory Reader MRS-MB06PN</t>
  </si>
  <si>
    <t>Thiết bị đọc thẻ nhớ ELECOM MRS-MB06PN</t>
  </si>
  <si>
    <t>MRS-MB06WHF1</t>
  </si>
  <si>
    <t>PRD14531</t>
  </si>
  <si>
    <t>Memory Reader MRS-MB06WHF1</t>
  </si>
  <si>
    <t>Thiết bị đọc thẻ nhớ ELECOM MRS-MB06WHF1</t>
  </si>
  <si>
    <t>MR-K010BK</t>
  </si>
  <si>
    <t>PRD14524</t>
  </si>
  <si>
    <t>Memory reader/writer MR-K010BK</t>
  </si>
  <si>
    <t>Thiết bị đọc thẻ nhớ ELECOM MR-K010BK</t>
  </si>
  <si>
    <t>MR-K010WH</t>
  </si>
  <si>
    <t>PRD14525</t>
  </si>
  <si>
    <t>Memory reader/writer MR-K010WH</t>
  </si>
  <si>
    <t>Thiết bị đọc thẻ nhớ ELECOM MR-K010WH</t>
  </si>
  <si>
    <t>MPA-MHLAD03BK</t>
  </si>
  <si>
    <t>PRD14673</t>
  </si>
  <si>
    <t>MHL connector Adapter MPA-MHLAD03BK</t>
  </si>
  <si>
    <t>Cáp MHL ELECOM MPA-MHLAD03BK</t>
  </si>
  <si>
    <t>MPA-MHLAD04BK</t>
  </si>
  <si>
    <t>PRD14674</t>
  </si>
  <si>
    <t>MHL connector Adapter MPA-MHLAD04BK</t>
  </si>
  <si>
    <t>Cáp MHL ELECOM MPA-MHLAD04BK</t>
  </si>
  <si>
    <t>MPA-MB115BK</t>
  </si>
  <si>
    <t>PRD14672</t>
  </si>
  <si>
    <t>MHL connector MPA-MB115BK</t>
  </si>
  <si>
    <t>Cáp MHL ELECOM MPA-MB115BK</t>
  </si>
  <si>
    <t>MPA-MHLHD10BK</t>
  </si>
  <si>
    <t>PRD14675</t>
  </si>
  <si>
    <t>MHL transfer cable, 1.0m MPA-MHLHD10BK</t>
  </si>
  <si>
    <t>Cáp MHL ELECOM MPA-MHLHD10BK</t>
  </si>
  <si>
    <t>MF-SU316GSV-G</t>
  </si>
  <si>
    <t>PRD14533</t>
  </si>
  <si>
    <t>Micro USB Memory 16G MF-SU316GSV-G</t>
  </si>
  <si>
    <t>Thẻ nhớ USB ELECOM MF-SU316GSV-G</t>
  </si>
  <si>
    <t>USB Flash Drives</t>
  </si>
  <si>
    <t>MF-SU332GSV-G</t>
  </si>
  <si>
    <t>PRD14534</t>
  </si>
  <si>
    <t>Micro USB Memory 32G MF-SU332GSV-G</t>
  </si>
  <si>
    <t>Thẻ nhớ USB ELECOM MF-SU332GSV-G</t>
  </si>
  <si>
    <t>MF-SU308GSV-G</t>
  </si>
  <si>
    <t>PRD14532</t>
  </si>
  <si>
    <t>Micro USB Memory 8G MF-SU308GSV-G</t>
  </si>
  <si>
    <t>Thẻ nhớ USB ELECOM MF-SU308GSV-G</t>
  </si>
  <si>
    <t>HS-MC01BK</t>
  </si>
  <si>
    <t>PRD14535</t>
  </si>
  <si>
    <t>Microphone HS-MC01BK</t>
  </si>
  <si>
    <t>Tai nghe ELECOM HS-MC01BK</t>
  </si>
  <si>
    <t>MS-STM55</t>
  </si>
  <si>
    <t>PRD14536</t>
  </si>
  <si>
    <t>Microphone MS-STM55</t>
  </si>
  <si>
    <t>Tai nghe ELECOM MS-STM55</t>
  </si>
  <si>
    <t>PRD14695</t>
  </si>
  <si>
    <t>microUSB Cable MPA-AMBC2U12BK</t>
  </si>
  <si>
    <t>Cáp microUSB ELECOM MPA-AMBC2U12BK</t>
  </si>
  <si>
    <t>PRD14696</t>
  </si>
  <si>
    <t>microUSB Cable MPA-AMBC2U12WH</t>
  </si>
  <si>
    <t>Cáp microUSB ELECOM MPA-AMBC2U12WH</t>
  </si>
  <si>
    <t>PRD27631</t>
  </si>
  <si>
    <t>microUSB Cable MPA-AMBCL2U12BK</t>
  </si>
  <si>
    <t>Cáp microUSB ELECOM MPA-AMBCL2U12BK</t>
  </si>
  <si>
    <t>MPA-AMBSWCR</t>
  </si>
  <si>
    <t>PRD58567</t>
  </si>
  <si>
    <t>microUSB Cable MPA-AMBSWCR</t>
  </si>
  <si>
    <t>Cáp microUSB ELECOM MPA-AMBSWCR</t>
  </si>
  <si>
    <t>PRD30131</t>
  </si>
  <si>
    <t>microUSB Cable,1.2m MPA-AMBCL12BK</t>
  </si>
  <si>
    <t>Cáp microUSB ELECOM MPA-AMBCL12BK</t>
  </si>
  <si>
    <t>MPA-AMBCL12BU</t>
  </si>
  <si>
    <t>PRD27164</t>
  </si>
  <si>
    <t>microUSB Cable,1.2m MPA-AMBCL12BU</t>
  </si>
  <si>
    <t>Cáp microUSB ELECOM MPA-AMBCL12BU</t>
  </si>
  <si>
    <t>PRD27165</t>
  </si>
  <si>
    <t>microUSB Cable,1.2m MPA-AMBCL12GN</t>
  </si>
  <si>
    <t>Cáp microUSB ELECOM MPA-AMBCL12GN</t>
  </si>
  <si>
    <t>PRD27166</t>
  </si>
  <si>
    <t>microUSB Cable,1.2m MPA-AMBCL12PN</t>
  </si>
  <si>
    <t>Cáp microUSB ELECOM MPA-AMBCL12PN</t>
  </si>
  <si>
    <t>PRD30132</t>
  </si>
  <si>
    <t>microUSB Cable,1.2m MPA-AMBCL12PU</t>
  </si>
  <si>
    <t>Cáp microUSB ELECOM MPA-AMBCL12PU</t>
  </si>
  <si>
    <t>MPA-AMBCL12WH</t>
  </si>
  <si>
    <t>PRD49626</t>
  </si>
  <si>
    <t>microUSB Cable,1.2m MPA-AMBCL12WH</t>
  </si>
  <si>
    <t>Cáp microUSB ELECOM MPA-AMBCL12WH</t>
  </si>
  <si>
    <t>CAR-DSP1</t>
  </si>
  <si>
    <t>PRD14705</t>
  </si>
  <si>
    <t>Mobile holder CAR-DSP1</t>
  </si>
  <si>
    <t>iện thoại ELECOM CAR-DSP1</t>
  </si>
  <si>
    <t>CAR-DSP2</t>
  </si>
  <si>
    <t>PRD14706</t>
  </si>
  <si>
    <t>Mobile holder CAR-DSP2</t>
  </si>
  <si>
    <t>iện thoại ELECOM CAR-DSP2</t>
  </si>
  <si>
    <t>CAR-DSP3</t>
  </si>
  <si>
    <t>PRD14707</t>
  </si>
  <si>
    <t>Mobile holder CAR-DSP3</t>
  </si>
  <si>
    <t>iện thoại ELECOM CAR-DSP3</t>
  </si>
  <si>
    <t>CAR-DSTB1</t>
  </si>
  <si>
    <t>PRD14708</t>
  </si>
  <si>
    <t>Mobile holder CAR-DSTB1</t>
  </si>
  <si>
    <t>iện thoại ELECOM CAR-DSTB1</t>
  </si>
  <si>
    <t>M-BL12UBBK</t>
  </si>
  <si>
    <t>PRD30277</t>
  </si>
  <si>
    <t>Mouse M-BL12UBBK</t>
  </si>
  <si>
    <t>Chuột ELECOM M-BL12UBBK</t>
  </si>
  <si>
    <t>M-BL12UBBU</t>
  </si>
  <si>
    <t>PRD30278</t>
  </si>
  <si>
    <t>Mouse M-BL12UBBU</t>
  </si>
  <si>
    <t>Chuột ELECOM M-BL12UBBU</t>
  </si>
  <si>
    <t>M-BL12UBPN</t>
  </si>
  <si>
    <t>PRD30279</t>
  </si>
  <si>
    <t>Mouse M-BL12UBPN</t>
  </si>
  <si>
    <t>Chuột ELECOM M-BL12UBPN</t>
  </si>
  <si>
    <t>M-BL12UBRD</t>
  </si>
  <si>
    <t>PRD30280</t>
  </si>
  <si>
    <t>Mouse M-BL12UBRD</t>
  </si>
  <si>
    <t>Chuột ELECOM M-BL12UBRD</t>
  </si>
  <si>
    <t>M-BL12UBSV</t>
  </si>
  <si>
    <t>PRD30281</t>
  </si>
  <si>
    <t>Mouse M-BL12UBSV</t>
  </si>
  <si>
    <t>Chuột ELECOM M-BL12UBSV</t>
  </si>
  <si>
    <t>PRD29939</t>
  </si>
  <si>
    <t>Mouse M-BL16UBBK</t>
  </si>
  <si>
    <t>Chuột ELECOM M-BL16UBBK</t>
  </si>
  <si>
    <t>M-BL16UBPN</t>
  </si>
  <si>
    <t>PRD29940</t>
  </si>
  <si>
    <t>Mouse M-BL16UBPN</t>
  </si>
  <si>
    <t>Chuột ELECOM M-BL16UBPN</t>
  </si>
  <si>
    <t>PRD29941</t>
  </si>
  <si>
    <t>Mouse M-BL16UBRD</t>
  </si>
  <si>
    <t>Chuột ELECOM M-BL16UBRD</t>
  </si>
  <si>
    <t>M-BL16UBSV</t>
  </si>
  <si>
    <t>PRD29942</t>
  </si>
  <si>
    <t>Mouse M-BL16UBSV</t>
  </si>
  <si>
    <t>Chuột ELECOM M-BL16UBSV</t>
  </si>
  <si>
    <t>PRD27643</t>
  </si>
  <si>
    <t>Mouse M-BL17UBBK</t>
  </si>
  <si>
    <t>Chuột ELECOM M-BL17UBBK</t>
  </si>
  <si>
    <t>PRD27644</t>
  </si>
  <si>
    <t>Mouse M-BL17UBRD</t>
  </si>
  <si>
    <t>Chuột ELECOM M-BL17UBRD</t>
  </si>
  <si>
    <t>PRD34160</t>
  </si>
  <si>
    <t>Chuột ELECOM M-BL17UBWH</t>
  </si>
  <si>
    <t>PRD29944</t>
  </si>
  <si>
    <t>Mouse M-BL20DBBU</t>
  </si>
  <si>
    <t>Chuột ELECOM M-BL20DBBU</t>
  </si>
  <si>
    <t>PRD29945</t>
  </si>
  <si>
    <t>Mouse M-BL20DBDR</t>
  </si>
  <si>
    <t>PRD29946</t>
  </si>
  <si>
    <t>Mouse M-BL20DBGN</t>
  </si>
  <si>
    <t>PRD29947</t>
  </si>
  <si>
    <t>Mouse M-BL20DBPN</t>
  </si>
  <si>
    <t>M-BL20DBRD</t>
  </si>
  <si>
    <t>PRD39065</t>
  </si>
  <si>
    <t>Mouse M-BL20DBRD</t>
  </si>
  <si>
    <t>Chuột ELECOM M-BL20DBRD</t>
  </si>
  <si>
    <t>PRD35569</t>
  </si>
  <si>
    <t>Mouse M-BL20DBSV</t>
  </si>
  <si>
    <t>Chuột ELECOM M-BL20DBSV</t>
  </si>
  <si>
    <t>PRD30282</t>
  </si>
  <si>
    <t>Mouse M-BL21DBBK</t>
  </si>
  <si>
    <t>Chuột ELECOM M-BL21DBBK</t>
  </si>
  <si>
    <t>PRD30283</t>
  </si>
  <si>
    <t>Mouse M-BL21DBBU</t>
  </si>
  <si>
    <t>Chuột ELECOM M-BL21DBBU</t>
  </si>
  <si>
    <t>PRD30284</t>
  </si>
  <si>
    <t>Mouse M-BL21DBPN</t>
  </si>
  <si>
    <t>Chuột ELECOM M-BL21DBPN</t>
  </si>
  <si>
    <t>PRD30285</t>
  </si>
  <si>
    <t>Mouse M-BL21DBRD</t>
  </si>
  <si>
    <t>Chuột ELECOM M-BL21DBRD</t>
  </si>
  <si>
    <t>PRD30286</t>
  </si>
  <si>
    <t>Mouse M-BL21DBSV</t>
  </si>
  <si>
    <t>Chuột ELECOM M-BL21DBSV</t>
  </si>
  <si>
    <t>PRD30287</t>
  </si>
  <si>
    <t>Mouse M-BL21DBWH</t>
  </si>
  <si>
    <t>Chuột ELECOM M-BL21DBWH</t>
  </si>
  <si>
    <t>M-BL22DBBK</t>
  </si>
  <si>
    <t>PRD14712</t>
  </si>
  <si>
    <t>Mouse M-BL22DBBK</t>
  </si>
  <si>
    <t>Chuột ELECOM M-BL22DBBK</t>
  </si>
  <si>
    <t>M-BL22DBBU</t>
  </si>
  <si>
    <t>PRD14713</t>
  </si>
  <si>
    <t>Mouse M-BL22DBBU</t>
  </si>
  <si>
    <t>Chuột ELECOM M-BL22DBBU</t>
  </si>
  <si>
    <t>M-BL22DBRD</t>
  </si>
  <si>
    <t>PRD14714</t>
  </si>
  <si>
    <t>Mouse M-BL22DBRD</t>
  </si>
  <si>
    <t>Chuột ELECOM M-BL22DBRD</t>
  </si>
  <si>
    <t>PRD58333</t>
  </si>
  <si>
    <t>Mouse M-BL24UBSBK</t>
  </si>
  <si>
    <t>Chuột ELECOM M-BL24UBSBK</t>
  </si>
  <si>
    <t>PRD58334</t>
  </si>
  <si>
    <t>Mouse M-BL24UBSBU</t>
  </si>
  <si>
    <t>Chuột ELECOM M-BL24UBSBU</t>
  </si>
  <si>
    <t>PRD58335</t>
  </si>
  <si>
    <t>Mouse M-BL24UBSWH</t>
  </si>
  <si>
    <t>Chuột ELECOM M-BL24UBSWH</t>
  </si>
  <si>
    <t>M-CC1BRBU</t>
  </si>
  <si>
    <t>PRD56855</t>
  </si>
  <si>
    <t>Mouse M-CC1BRBU</t>
  </si>
  <si>
    <t>Chuột ELECOM M-CC1BRBU</t>
  </si>
  <si>
    <t>PRD30115</t>
  </si>
  <si>
    <t>Mouse M-CC1BRBU-G</t>
  </si>
  <si>
    <t>Chuột ELECOM M-CC1BRBU-G</t>
  </si>
  <si>
    <t>M-CC1BRPN-G</t>
  </si>
  <si>
    <t>PRD30116</t>
  </si>
  <si>
    <t>Mouse M-CC1BRPN-G</t>
  </si>
  <si>
    <t>Chuột ELECOM M-CC1BRPN-G</t>
  </si>
  <si>
    <t>PRD40070</t>
  </si>
  <si>
    <t>Mouse M-GM01BK-G</t>
  </si>
  <si>
    <t>Chuột ELECOM M-GM01-BK</t>
  </si>
  <si>
    <t>PRD14493</t>
  </si>
  <si>
    <t>Mouse M-IR06DRBK</t>
  </si>
  <si>
    <t>Chuột ELECOM M-IR06DRBK</t>
  </si>
  <si>
    <t>PRD14494</t>
  </si>
  <si>
    <t>Mouse M-IR06DRBU</t>
  </si>
  <si>
    <t>Chuột ELECOM M-IR06DRBU</t>
  </si>
  <si>
    <t>PRD14495</t>
  </si>
  <si>
    <t>Mouse M-IR06DRGN</t>
  </si>
  <si>
    <t>Chuột ELECOM M-IR06DRGN</t>
  </si>
  <si>
    <t>PRD14496</t>
  </si>
  <si>
    <t>Mouse M-IR06DRPN</t>
  </si>
  <si>
    <t>Chuột ELECOM M-IR06DRPN</t>
  </si>
  <si>
    <t>PRD14497</t>
  </si>
  <si>
    <t>Mouse M-IR06DRRD</t>
  </si>
  <si>
    <t>Chuột ELECOM M-IR06DRRD</t>
  </si>
  <si>
    <t>PRD14498</t>
  </si>
  <si>
    <t>Mouse M-IR06DRWH</t>
  </si>
  <si>
    <t>Chuột ELECOM M-IR06DRWH</t>
  </si>
  <si>
    <t>PRD58525</t>
  </si>
  <si>
    <t>Mouse M-IR07DRBK</t>
  </si>
  <si>
    <t>Chuột ELECOM M-IR07DRBK</t>
  </si>
  <si>
    <t>PRD58524</t>
  </si>
  <si>
    <t>Mouse M-IR07DRBU</t>
  </si>
  <si>
    <t>Chuột ELECOM M-IR07DRBU</t>
  </si>
  <si>
    <t>PRD58526</t>
  </si>
  <si>
    <t>Mouse M-IR07DRGN</t>
  </si>
  <si>
    <t>Chuột ELECOM M-IR07DRGN</t>
  </si>
  <si>
    <t>PRD58527</t>
  </si>
  <si>
    <t>Mouse M-IR07DRPN</t>
  </si>
  <si>
    <t>Chuột ELECOM M-IR07DRPN</t>
  </si>
  <si>
    <t>PRD58528</t>
  </si>
  <si>
    <t>Mouse M-IR07DRRD</t>
  </si>
  <si>
    <t>Chuột ELECOM M-IR07DRRD</t>
  </si>
  <si>
    <t>PRD58529</t>
  </si>
  <si>
    <t>Mouse M-IR07DRWH</t>
  </si>
  <si>
    <t>Chuột ELECOM M-IR07DRWH</t>
  </si>
  <si>
    <t>PRD30446</t>
  </si>
  <si>
    <t>Mouse M-K5URBK/RS</t>
  </si>
  <si>
    <t>Chuột ELECOM M-K5URBK/RS</t>
  </si>
  <si>
    <t>M-LS12ULBK</t>
  </si>
  <si>
    <t>PRD14711</t>
  </si>
  <si>
    <t>Mouse M-LS12ULBK</t>
  </si>
  <si>
    <t>Chuột ELECOM M-LS12ULBK</t>
  </si>
  <si>
    <t>M-XG1BBBK</t>
  </si>
  <si>
    <t>PRD14474</t>
  </si>
  <si>
    <t>Mouse M-XG1BBBK</t>
  </si>
  <si>
    <t>Chuột ELECOM M-XG1BBBK</t>
  </si>
  <si>
    <t>M-XG1BBRD</t>
  </si>
  <si>
    <t>PRD14475</t>
  </si>
  <si>
    <t>Mouse M-XG1BBRD</t>
  </si>
  <si>
    <t>Chuột ELECOM M-XG1BBRD</t>
  </si>
  <si>
    <t>M-XG1BBSV</t>
  </si>
  <si>
    <t>PRD14476</t>
  </si>
  <si>
    <t>Mouse M-XG1BBSV</t>
  </si>
  <si>
    <t>Chuột ELECOM M-XG1BBSV</t>
  </si>
  <si>
    <t>M-XG1DBBK</t>
  </si>
  <si>
    <t>PRD14487</t>
  </si>
  <si>
    <t>Mouse M-XG1DBBK</t>
  </si>
  <si>
    <t>Chuột ELECOM M-XG1DBBK</t>
  </si>
  <si>
    <t>PRD26966</t>
  </si>
  <si>
    <t>Mouse M-XG1DBBK-G</t>
  </si>
  <si>
    <t>M-XG1DBRD</t>
  </si>
  <si>
    <t>PRD14488</t>
  </si>
  <si>
    <t>Mouse M-XG1DBRD</t>
  </si>
  <si>
    <t>Chuột ELECOM M-XG1DBRD</t>
  </si>
  <si>
    <t>M-XG1DBSP-G</t>
  </si>
  <si>
    <t>PRD26967</t>
  </si>
  <si>
    <t>Mouse M-XG1DBSP-G</t>
  </si>
  <si>
    <t>Chuột ELECOM M-XG1DBSP-G</t>
  </si>
  <si>
    <t>M-XG1DBSV</t>
  </si>
  <si>
    <t>PRD14489</t>
  </si>
  <si>
    <t>Mouse M-XG1DBSV</t>
  </si>
  <si>
    <t>Chuột ELECOM M-XG1DBSV</t>
  </si>
  <si>
    <t>M-XG1UBBK</t>
  </si>
  <si>
    <t>PRD14502</t>
  </si>
  <si>
    <t>Mouse M-XG1UBBK</t>
  </si>
  <si>
    <t>Chuột ELECOM M-XG1UBBK</t>
  </si>
  <si>
    <t>M-XG1UBBK-G</t>
  </si>
  <si>
    <t>PRD29948</t>
  </si>
  <si>
    <t>Mouse M-XG1UBBK-G</t>
  </si>
  <si>
    <t>Chuột ELECOM M-XG1UBBK-G</t>
  </si>
  <si>
    <t>M-XG1UBRD</t>
  </si>
  <si>
    <t>PRD14503</t>
  </si>
  <si>
    <t>Mouse M-XG1UBRD</t>
  </si>
  <si>
    <t>Chuột ELECOM M-XG1UBRD</t>
  </si>
  <si>
    <t>M-XG1UBRD-G</t>
  </si>
  <si>
    <t>PRD29949</t>
  </si>
  <si>
    <t>Mouse M-XG1UBRD-G</t>
  </si>
  <si>
    <t>Chuột ELECOM M-XG1UBRD-G</t>
  </si>
  <si>
    <t>PRD26968</t>
  </si>
  <si>
    <t>Mouse M-XG1UBSP-G</t>
  </si>
  <si>
    <t>Chuột ELECOM M-XG1UBSP-G</t>
  </si>
  <si>
    <t>PRD14504</t>
  </si>
  <si>
    <t>Mouse M-XG1UBSV</t>
  </si>
  <si>
    <t>Chuột ELECOM M-XG1UBSV</t>
  </si>
  <si>
    <t>M-XG2BBBK</t>
  </si>
  <si>
    <t>PRD14477</t>
  </si>
  <si>
    <t>Mouse M-XG2BBBK</t>
  </si>
  <si>
    <t>Chuột ELECOM M-XG2BBBK</t>
  </si>
  <si>
    <t>M-XG2BBRD</t>
  </si>
  <si>
    <t>PRD14478</t>
  </si>
  <si>
    <t>Mouse M-XG2BBRD</t>
  </si>
  <si>
    <t>Chuột ELECOM M-XG2BBRD</t>
  </si>
  <si>
    <t>M-XG2BBSV</t>
  </si>
  <si>
    <t>PRD14479</t>
  </si>
  <si>
    <t>Mouse M-XG2BBSV</t>
  </si>
  <si>
    <t>Chuột ELECOM M-XG2BBSV</t>
  </si>
  <si>
    <t>M-XG2DBBK</t>
  </si>
  <si>
    <t>PRD14490</t>
  </si>
  <si>
    <t>Mouse M-XG2DBBK</t>
  </si>
  <si>
    <t>Chuột ELECOM M-XG2DBBK</t>
  </si>
  <si>
    <t>M-XG2DBBK-G</t>
  </si>
  <si>
    <t>PRD26970</t>
  </si>
  <si>
    <t>Mouse M-XG2DBBK-G</t>
  </si>
  <si>
    <t>Chuột ELECOM M-XG2DBBK-G</t>
  </si>
  <si>
    <t>M-XG2DBRD</t>
  </si>
  <si>
    <t>PRD14491</t>
  </si>
  <si>
    <t>Mouse M-XG2DBRD</t>
  </si>
  <si>
    <t>Chuột ELECOM M-XG2DBRD</t>
  </si>
  <si>
    <t>M-XG2DBSP-G</t>
  </si>
  <si>
    <t>PRD26971</t>
  </si>
  <si>
    <t>Mouse M-XG2DBSP-G</t>
  </si>
  <si>
    <t>Chuột ELECOM M-XG2DBSP-G</t>
  </si>
  <si>
    <t>M-XG2DBSV</t>
  </si>
  <si>
    <t>PRD14492</t>
  </si>
  <si>
    <t>Mouse M-XG2DBSV</t>
  </si>
  <si>
    <t>Chuột ELECOM M-XG2DBSV</t>
  </si>
  <si>
    <t>M-XG2UBBK</t>
  </si>
  <si>
    <t>PRD14505</t>
  </si>
  <si>
    <t>Mouse M-XG2UBBK</t>
  </si>
  <si>
    <t>Chuột ELECOM M-XG2UBBK</t>
  </si>
  <si>
    <t>M-XG2UBBK-G</t>
  </si>
  <si>
    <t>PRD29950</t>
  </si>
  <si>
    <t>Mouse M-XG2UBBK-G</t>
  </si>
  <si>
    <t>Chuột ELECOM M-XG2UBBK-G</t>
  </si>
  <si>
    <t>M-XG2UBRD</t>
  </si>
  <si>
    <t>PRD14506</t>
  </si>
  <si>
    <t>Mouse M-XG2UBRD</t>
  </si>
  <si>
    <t>Chuột ELECOM M-XG2UBRD</t>
  </si>
  <si>
    <t>M-XG2UBRD-G</t>
  </si>
  <si>
    <t>PRD29951</t>
  </si>
  <si>
    <t>Mouse M-XG2UBRD-G</t>
  </si>
  <si>
    <t>Chuột ELECOM M-XG2UBRD-G</t>
  </si>
  <si>
    <t>M-XG2UBSP-G</t>
  </si>
  <si>
    <t>PRD26969</t>
  </si>
  <si>
    <t>Mouse M-XG2UBSP-G</t>
  </si>
  <si>
    <t>Chuột ELECOM M-XG2UBSP-G</t>
  </si>
  <si>
    <t>M-XG2UBSV</t>
  </si>
  <si>
    <t>PRD14507</t>
  </si>
  <si>
    <t>Mouse M-XG2UBSV</t>
  </si>
  <si>
    <t>Chuột ELECOM M-XG2UBSV</t>
  </si>
  <si>
    <t>M-XG3DLBK</t>
  </si>
  <si>
    <t>PRD14483</t>
  </si>
  <si>
    <t>Mouse M-XG3DLBK</t>
  </si>
  <si>
    <t>Chuột ELECOM M-XG3DLBK</t>
  </si>
  <si>
    <t>M-XG4BBBK</t>
  </si>
  <si>
    <t>PRD14480</t>
  </si>
  <si>
    <t>Mouse M-XG4BBBK</t>
  </si>
  <si>
    <t>Chuột ELECOM M-XG4BBBK</t>
  </si>
  <si>
    <t>M-XG4BBRD</t>
  </si>
  <si>
    <t>PRD14481</t>
  </si>
  <si>
    <t>Mouse M-XG4BBRD</t>
  </si>
  <si>
    <t>Chuột ELECOM M-XG4BBRD</t>
  </si>
  <si>
    <t>M-XG4BBSV</t>
  </si>
  <si>
    <t>PRD14482</t>
  </si>
  <si>
    <t>Mouse M-XG4BBSV</t>
  </si>
  <si>
    <t>Chuột ELECOM M-XG4BBSV</t>
  </si>
  <si>
    <t>M-XG4DBBK</t>
  </si>
  <si>
    <t>PRD14484</t>
  </si>
  <si>
    <t>Mouse M-XG4DBBK</t>
  </si>
  <si>
    <t>Chuột ELECOM M-XG4DBBK</t>
  </si>
  <si>
    <t>M-XG4DBBK-G</t>
  </si>
  <si>
    <t>PRD26972</t>
  </si>
  <si>
    <t>Mouse M-XG4DBBK-G</t>
  </si>
  <si>
    <t>Chuột ELECOM M-XG4DBBK-G</t>
  </si>
  <si>
    <t>M-XG4DBRD</t>
  </si>
  <si>
    <t>PRD14485</t>
  </si>
  <si>
    <t>Mouse M-XG4DBRD</t>
  </si>
  <si>
    <t>Chuột ELECOM M-XG4DBRD</t>
  </si>
  <si>
    <t>M-XG4DBSP-G</t>
  </si>
  <si>
    <t>PRD26973</t>
  </si>
  <si>
    <t>Mouse M-XG4DBSP-G</t>
  </si>
  <si>
    <t>Chuột ELECOM M-XG4DBSP-G</t>
  </si>
  <si>
    <t>M-XG4DBSV</t>
  </si>
  <si>
    <t>PRD14486</t>
  </si>
  <si>
    <t>Mouse M-XG4DBSV</t>
  </si>
  <si>
    <t>Chuột ELECOM M-XG4DBSV</t>
  </si>
  <si>
    <t>PRD14499</t>
  </si>
  <si>
    <t>Mouse M-XG4UBBK</t>
  </si>
  <si>
    <t>Chuột ELECOM M-XG4UBBK</t>
  </si>
  <si>
    <t>M-XG4UBBK-G</t>
  </si>
  <si>
    <t>PRD29952</t>
  </si>
  <si>
    <t>Mouse M-XG4UBBK-G</t>
  </si>
  <si>
    <t>Chuột ELECOM M-XG4UBBK-G</t>
  </si>
  <si>
    <t>PRD14500</t>
  </si>
  <si>
    <t>Mouse M-XG4UBRD</t>
  </si>
  <si>
    <t>Chuột ELECOM M-XG4UBRD</t>
  </si>
  <si>
    <t>PRD29953</t>
  </si>
  <si>
    <t>Mouse M-XG4UBRD-G</t>
  </si>
  <si>
    <t>Chuột ELECOM M-XG4UBRD-G</t>
  </si>
  <si>
    <t>M-XG4UBSP-G</t>
  </si>
  <si>
    <t>PRD26974</t>
  </si>
  <si>
    <t>Mouse M-XG4UBSP-G</t>
  </si>
  <si>
    <t>Chuột ELECOM M-XG4UBSP-G</t>
  </si>
  <si>
    <t>PRD14501</t>
  </si>
  <si>
    <t>Mouse M-XG4UBSV</t>
  </si>
  <si>
    <t>Chuột ELECOM M-XG4UBSV</t>
  </si>
  <si>
    <t>PRD30118</t>
  </si>
  <si>
    <t>Mouse M-Y6URBK</t>
  </si>
  <si>
    <t>Chuột ELECOM M-Y6URBK</t>
  </si>
  <si>
    <t>PRD30119</t>
  </si>
  <si>
    <t>Mouse M-Y6URPN</t>
  </si>
  <si>
    <t>Chuột ELECOM M-Y6URPN</t>
  </si>
  <si>
    <t>PRD30120</t>
  </si>
  <si>
    <t>Mouse M-Y6URRD</t>
  </si>
  <si>
    <t>Chuột ELECOM M-Y6URRD</t>
  </si>
  <si>
    <t>PRD30121</t>
  </si>
  <si>
    <t>Mouse M-Y6URWH</t>
  </si>
  <si>
    <t>Chuột ELECOM M-Y6URWH</t>
  </si>
  <si>
    <t>PRD27567</t>
  </si>
  <si>
    <t>Mouse M-Y7URBK</t>
  </si>
  <si>
    <t>Chuột ELECOM M-Y7URBK</t>
  </si>
  <si>
    <t>PRD27568</t>
  </si>
  <si>
    <t>Mouse M-Y7URBU</t>
  </si>
  <si>
    <t>Chuột ELECOM M-Y7URBU</t>
  </si>
  <si>
    <t>PRD27569</t>
  </si>
  <si>
    <t>Mouse M-Y7URRD</t>
  </si>
  <si>
    <t>Chuột ELECOM M-Y7URRD</t>
  </si>
  <si>
    <t>PRD27570</t>
  </si>
  <si>
    <t>Mouse M-Y7URWH</t>
  </si>
  <si>
    <t>Chuột ELECOM M-Y7URWH</t>
  </si>
  <si>
    <t>MOH-012BK</t>
  </si>
  <si>
    <t>PRD14619</t>
  </si>
  <si>
    <t>Mouse Pad MOH-012BK</t>
  </si>
  <si>
    <t>Bàn di chuột ELECOM MOH-012BK</t>
  </si>
  <si>
    <t>PRD14620</t>
  </si>
  <si>
    <t>Mouse Pad MOH-013BK</t>
  </si>
  <si>
    <t>Bàn di chuột ELECOM MOH-013BK</t>
  </si>
  <si>
    <t>PRD30409</t>
  </si>
  <si>
    <t>Mouse Pad MOH-013GY</t>
  </si>
  <si>
    <t>Bàn di chuột ELECOM MOH-013GY</t>
  </si>
  <si>
    <t>PRD30410</t>
  </si>
  <si>
    <t>Mouse Pad MOH-014BU</t>
  </si>
  <si>
    <t>Bàn di chuột ELECOM MOH-014BU</t>
  </si>
  <si>
    <t>MOH-014GY</t>
  </si>
  <si>
    <t>PRD30411</t>
  </si>
  <si>
    <t>Mouse Pad MOH-014GY</t>
  </si>
  <si>
    <t>Bàn di chuột ELECOM MOH-014GY</t>
  </si>
  <si>
    <t>PRD30412</t>
  </si>
  <si>
    <t>Mouse Pad MOH-014WH</t>
  </si>
  <si>
    <t>Bàn di chuột ELECOM MOH-014WH</t>
  </si>
  <si>
    <t>PRD14621</t>
  </si>
  <si>
    <t>Mouse Pad MP-095BK</t>
  </si>
  <si>
    <t>Bàn di chuột ELECOM MP-095BK</t>
  </si>
  <si>
    <t>PRD27498</t>
  </si>
  <si>
    <t>Mouse Pad MP-095GY</t>
  </si>
  <si>
    <t>Bàn di chuột ELECOM MP-095GY</t>
  </si>
  <si>
    <t>PRD14622</t>
  </si>
  <si>
    <t>Mouse Pad MP-096BK</t>
  </si>
  <si>
    <t>Bàn di chuột ELECOM MP-096BK</t>
  </si>
  <si>
    <t>PRD27619</t>
  </si>
  <si>
    <t>Mouse Pad MP-096GY</t>
  </si>
  <si>
    <t>Bàn di chuột ELECOM MP-096GY</t>
  </si>
  <si>
    <t>PRD30133</t>
  </si>
  <si>
    <t>Mouse Pad MP-101BU</t>
  </si>
  <si>
    <t>Bàn di chuột ELECOM MP-101BU</t>
  </si>
  <si>
    <t>PRD30134</t>
  </si>
  <si>
    <t>Mouse Pad MP-101WH</t>
  </si>
  <si>
    <t>Bàn di chuột ELECOM MP-101WH</t>
  </si>
  <si>
    <t>MP-106BU</t>
  </si>
  <si>
    <t>PRD14623</t>
  </si>
  <si>
    <t>Mouse Pad MP-106BU</t>
  </si>
  <si>
    <t>Bàn di chuột ELECOM MP-106BU</t>
  </si>
  <si>
    <t>MP-106CR</t>
  </si>
  <si>
    <t>PRD14624</t>
  </si>
  <si>
    <t>Mouse Pad MP-106CR</t>
  </si>
  <si>
    <t>Bàn di chuột ELECOM MP-106CR</t>
  </si>
  <si>
    <t>MP-106GY</t>
  </si>
  <si>
    <t>PRD14625</t>
  </si>
  <si>
    <t>Mouse Pad MP-106GY</t>
  </si>
  <si>
    <t>Bàn di chuột ELECOM MP-106GY</t>
  </si>
  <si>
    <t>MP-106PN</t>
  </si>
  <si>
    <t>PRD14626</t>
  </si>
  <si>
    <t>Mouse Pad MP-106PN</t>
  </si>
  <si>
    <t>Bàn di chuột ELECOM MP-106PN</t>
  </si>
  <si>
    <t>MP-111A</t>
  </si>
  <si>
    <t>PRD27620</t>
  </si>
  <si>
    <t>Mouse Pad MP-111A</t>
  </si>
  <si>
    <t>Bàn di chuột ELECOM MP-111A</t>
  </si>
  <si>
    <t>PRD27621</t>
  </si>
  <si>
    <t>Mouse Pad MP-111B</t>
  </si>
  <si>
    <t>Bàn di chuột ELECOM  MP-111B</t>
  </si>
  <si>
    <t>PRD27622</t>
  </si>
  <si>
    <t>Mouse Pad MP-111C</t>
  </si>
  <si>
    <t>Bàn di chuột ELECOM MP-111C</t>
  </si>
  <si>
    <t>PRD27623</t>
  </si>
  <si>
    <t>Mouse Pad MP-111D</t>
  </si>
  <si>
    <t>Bàn di chuột ELECOM MP-111D</t>
  </si>
  <si>
    <t>PRD27624</t>
  </si>
  <si>
    <t>Mouse Pad MP-111E</t>
  </si>
  <si>
    <t>Bàn di chuột ELECOM MP-111E</t>
  </si>
  <si>
    <t>PRD27665</t>
  </si>
  <si>
    <t>Mouse Pad MP-112RD</t>
  </si>
  <si>
    <t>Bàn di chuột ELECOM MP-112RD</t>
  </si>
  <si>
    <t>PRD14627</t>
  </si>
  <si>
    <t>Mouse Pad MP-114BK</t>
  </si>
  <si>
    <t>Bàn di chuột ELECOM MP-114BK</t>
  </si>
  <si>
    <t>MP-115BK</t>
  </si>
  <si>
    <t>PRD14628</t>
  </si>
  <si>
    <t>Mouse Pad MP-115BK</t>
  </si>
  <si>
    <t>Bàn di chuột ELECOM MP-115BK</t>
  </si>
  <si>
    <t>MP-115WH</t>
  </si>
  <si>
    <t>PRD14629</t>
  </si>
  <si>
    <t>Mouse Pad MP-115WH</t>
  </si>
  <si>
    <t>Bàn di chuột ELECOM MP-115WH</t>
  </si>
  <si>
    <t>MP-116BK</t>
  </si>
  <si>
    <t>PRD14630</t>
  </si>
  <si>
    <t>Mouse Pad MP-116BK</t>
  </si>
  <si>
    <t>Bàn di chuột ELECOM MP-116BK</t>
  </si>
  <si>
    <t>MP-116WH</t>
  </si>
  <si>
    <t>PRD14631</t>
  </si>
  <si>
    <t>Mouse Pad MP-116WH</t>
  </si>
  <si>
    <t>Bàn di chuột ELECOM MP-116WH</t>
  </si>
  <si>
    <t>PRD27625</t>
  </si>
  <si>
    <t>Mouse Pad MP-117A</t>
  </si>
  <si>
    <t>Bàn di chuột ELECOM MP-117A</t>
  </si>
  <si>
    <t>PRD27626</t>
  </si>
  <si>
    <t>Mouse Pad MP-117B</t>
  </si>
  <si>
    <t>PRD49600</t>
  </si>
  <si>
    <t>Music transfer cable  3.5φ - 3.5φ DH-MMIP05WH</t>
  </si>
  <si>
    <t>PRD49601</t>
  </si>
  <si>
    <t>Music transfer cable  3.5φ - 3.5φ DH-MMIP10WH</t>
  </si>
  <si>
    <t>PRD49602</t>
  </si>
  <si>
    <t>Music transfer cable  3.5φ - 3.5φ DH-MMRN05</t>
  </si>
  <si>
    <t>PRD49603</t>
  </si>
  <si>
    <t>Music transfer cable  3.5φ - 3.5φ DH-MMRN10</t>
  </si>
  <si>
    <t>Cáp AV ELECOM DH-MMRN10</t>
  </si>
  <si>
    <t>PRD49604</t>
  </si>
  <si>
    <t>Music transfer cable  3.5φ - 3.5φ DH-MMRN15</t>
  </si>
  <si>
    <t>PRD49605</t>
  </si>
  <si>
    <t>Music transfer cable  3.5φ - 3.5φ DH-MMRN20</t>
  </si>
  <si>
    <t>PRD49596</t>
  </si>
  <si>
    <t>Music transfer cable 3.5φ - 3.5φ DH-MMCN05</t>
  </si>
  <si>
    <t>PRD49597</t>
  </si>
  <si>
    <t>Music transfer cable 3.5φ - 3.5φ DH-MMCN10</t>
  </si>
  <si>
    <t>PRD49598</t>
  </si>
  <si>
    <t>Music transfer cable 3.5φ - 3.5φ DH-MMCN15</t>
  </si>
  <si>
    <t>PRD49599</t>
  </si>
  <si>
    <t>Music transfer cable 3.5φ - 3.5φ DH-MMCN20</t>
  </si>
  <si>
    <t>Cáp AV ELECOM DH-MMCN20</t>
  </si>
  <si>
    <t>PRD49609</t>
  </si>
  <si>
    <t>Music transfer cable 3.5φ-RCA×2 DH-MWRN10</t>
  </si>
  <si>
    <t>PRD49610</t>
  </si>
  <si>
    <t>Music transfer cable 3.5φ-RCA×2 DH-MWRN20</t>
  </si>
  <si>
    <t>PRD49611</t>
  </si>
  <si>
    <t>Music transfer cable 3.5φ-RCA×2 DH-MWRN30</t>
  </si>
  <si>
    <t>PRD56852</t>
  </si>
  <si>
    <t>Music transfer cable DH-MWRN05</t>
  </si>
  <si>
    <t>PRD49612</t>
  </si>
  <si>
    <t>Music transfer cable RCA×2 DH-WRN10</t>
  </si>
  <si>
    <t>PRD49613</t>
  </si>
  <si>
    <t>Music transfer cable RCA×2 DH-WRN30</t>
  </si>
  <si>
    <t>DH-AMB015</t>
  </si>
  <si>
    <t>PRD49586</t>
  </si>
  <si>
    <t>Music transfer cable USB A-micro B DH-AMB015</t>
  </si>
  <si>
    <t>Dây cáp USB A-micro B ELECOM DH-AMB015</t>
  </si>
  <si>
    <t>DH-AMB12</t>
  </si>
  <si>
    <t>PRD49587</t>
  </si>
  <si>
    <t>Music transfer cable USB A-micro B DH-AMB12</t>
  </si>
  <si>
    <t>Dây cáp USB A-micro B ELECOM DH-AMB12</t>
  </si>
  <si>
    <t>PRD49581</t>
  </si>
  <si>
    <t>Music transfer cable USB A-USB B DH-AB10</t>
  </si>
  <si>
    <t>PRD49582</t>
  </si>
  <si>
    <t>Music transfer cable USB A-USB B DH-AB20</t>
  </si>
  <si>
    <t>CAR-DSOR1</t>
  </si>
  <si>
    <t>PRD38544</t>
  </si>
  <si>
    <t>Organizer A (Tray type) CAR-DSOR1</t>
  </si>
  <si>
    <t>Túi phụ kiện Xe hơi ELECOM CAR-DSOR1</t>
  </si>
  <si>
    <t>DH-MBAF01</t>
  </si>
  <si>
    <t>PRD49594</t>
  </si>
  <si>
    <t>OTG cable micro B-USB A DH-MBAF01</t>
  </si>
  <si>
    <t>Cáp OTG micro B - USB A ELECOM DH-MBAF01</t>
  </si>
  <si>
    <t>UCAM-DLE300TNBK</t>
  </si>
  <si>
    <t>PRD32900</t>
  </si>
  <si>
    <t>PC camera UCAM-DLE300TNBK</t>
  </si>
  <si>
    <t>Webcam ELECOM UCAM-DLE300TNBK</t>
  </si>
  <si>
    <t>UCAM-DLI500TNBK</t>
  </si>
  <si>
    <t>PRD32899</t>
  </si>
  <si>
    <t>PC camera UCAM-DLI500TNBK</t>
  </si>
  <si>
    <t>Webcam ELECOM UCAM-DLI500TNBK</t>
  </si>
  <si>
    <t>PRD30311</t>
  </si>
  <si>
    <t>PC speaker MS-UP201BK</t>
  </si>
  <si>
    <t>Loa ELECOM MS-UP201BK</t>
  </si>
  <si>
    <t>MS-W12UBK</t>
  </si>
  <si>
    <t>PRD30312</t>
  </si>
  <si>
    <t>PC speaker MS-W12UBK</t>
  </si>
  <si>
    <t>Loa ELECOM MS-W12UBK</t>
  </si>
  <si>
    <t>MS-W12UWH</t>
  </si>
  <si>
    <t>PRD30313</t>
  </si>
  <si>
    <t>PC speaker MS-W12UWH</t>
  </si>
  <si>
    <t>Loa ELECOM MS-W12UWH</t>
  </si>
  <si>
    <t>PM-A14PLFCWH</t>
  </si>
  <si>
    <t>PRD38571</t>
  </si>
  <si>
    <t>Phone Case  iP6 PM-A14PLFCWH</t>
  </si>
  <si>
    <t>Vỏ iphone 6 ELECOM PM-A14PLFCWH</t>
  </si>
  <si>
    <t>PM-A14LPLFCBU</t>
  </si>
  <si>
    <t>PRD38568</t>
  </si>
  <si>
    <t>Phone Case  iP6plus PM-A14LPLFCBU</t>
  </si>
  <si>
    <t>Vỏ iphone 6plus ELECOM PM-A14LPLFCBU</t>
  </si>
  <si>
    <t>PM-A14LPLFCPN</t>
  </si>
  <si>
    <t>PRD38569</t>
  </si>
  <si>
    <t>Phone Case  iP6plus PM-A14LPLFCPN</t>
  </si>
  <si>
    <t>Vỏ iphone 6plus ELECOM PM-A14LPLFCPN</t>
  </si>
  <si>
    <t>PM-A14LPLFCWH</t>
  </si>
  <si>
    <t>PRD38570</t>
  </si>
  <si>
    <t>Phone Case  iP6plus PM-A14LPLFCWH</t>
  </si>
  <si>
    <t>Vỏ iphone 6plus ELECOM PM-A14LPLFCWH</t>
  </si>
  <si>
    <t>PM-A14PVATG08</t>
  </si>
  <si>
    <t>PRD38572</t>
  </si>
  <si>
    <t>Phone Case iP6 PM-A14PVATG08</t>
  </si>
  <si>
    <t>Vỏ iphone 6 ELECOM PM-A14PVATG08</t>
  </si>
  <si>
    <t>PM-A14LPLFCBK</t>
  </si>
  <si>
    <t>PRD38567</t>
  </si>
  <si>
    <t>Phone Case iP6plus PM-A14LPLFCBK</t>
  </si>
  <si>
    <t>Vỏ iphone 6plus ELECOM PM-A14LPLFCBK</t>
  </si>
  <si>
    <t>PM-A14ZEROBK</t>
  </si>
  <si>
    <t>PRD38573</t>
  </si>
  <si>
    <t>Phone Case iphone 6 PM-A14ZEROBK</t>
  </si>
  <si>
    <t>Vỏ iphone 6 ELECOM PM-A14ZEROBK</t>
  </si>
  <si>
    <t>PM-A14ZEROBU</t>
  </si>
  <si>
    <t>PRD38574</t>
  </si>
  <si>
    <t>Phone Case iphone 6 PM-A14ZEROBU</t>
  </si>
  <si>
    <t>Vỏ iphone 6 ELECOM PM-A14ZEROBU</t>
  </si>
  <si>
    <t>PM-A14ZEROSV</t>
  </si>
  <si>
    <t>PRD38575</t>
  </si>
  <si>
    <t>Phone Case iphone 6 PM-A14ZEROSV</t>
  </si>
  <si>
    <t>Vỏ iphone 6 ELECOM PM-A14ZEROSV</t>
  </si>
  <si>
    <t>PM-A14ZEROYL</t>
  </si>
  <si>
    <t>PRD38576</t>
  </si>
  <si>
    <t>Phone Case iphone 6 PM-A14ZEROYL</t>
  </si>
  <si>
    <t>Vỏ iphone 6 ELECOM PM-A14ZEROYL</t>
  </si>
  <si>
    <t>PM-A15ALBRD</t>
  </si>
  <si>
    <t>PRD30138</t>
  </si>
  <si>
    <t>Phone Case iphone 6 PM-A15ALBRD</t>
  </si>
  <si>
    <t>Vỏ iphone 6 ELECOM PM-A15ALBRD</t>
  </si>
  <si>
    <t>PM-A15ALBSV</t>
  </si>
  <si>
    <t>PRD30139</t>
  </si>
  <si>
    <t>Phone Case iphone 6 PM-A15ALBSV</t>
  </si>
  <si>
    <t>Vỏ iphone 6 ELECOM PM-A15ALBSV</t>
  </si>
  <si>
    <t>PM-A15ALBUBK</t>
  </si>
  <si>
    <t>PRD30314</t>
  </si>
  <si>
    <t>Phone Case iphone 6 PM-A15ALBUBK</t>
  </si>
  <si>
    <t>Vỏ iphone 6 ELECOM PM-A15ALBUBK</t>
  </si>
  <si>
    <t>PM-A15ALBUGD</t>
  </si>
  <si>
    <t>PRD30315</t>
  </si>
  <si>
    <t>Phone Case iphone 6 PM-A15ALBUGD</t>
  </si>
  <si>
    <t>Vỏ iphone 6 ELECOM PM-A15ALBUGD</t>
  </si>
  <si>
    <t>PM-A15ALBUSV</t>
  </si>
  <si>
    <t>PRD30316</t>
  </si>
  <si>
    <t>Phone Case iphone 6 PM-A15ALBUSV</t>
  </si>
  <si>
    <t>Vỏ iphone 6 ELECOM PM-A15ALBUSV</t>
  </si>
  <si>
    <t>PM-A15DBBK</t>
  </si>
  <si>
    <t>PRD30140</t>
  </si>
  <si>
    <t>Phone Case iphone 6 PM-A15DBBK</t>
  </si>
  <si>
    <t>Vỏ iphone 6 ELECOM PM-A15DBBK</t>
  </si>
  <si>
    <t>PM-A15DBCR</t>
  </si>
  <si>
    <t>PRD30141</t>
  </si>
  <si>
    <t>Phone Case iphone 6 PM-A15DBCR</t>
  </si>
  <si>
    <t>Vỏ iphone 6 ELECOM PM-A15DBCR</t>
  </si>
  <si>
    <t>PM-A15HVBBK</t>
  </si>
  <si>
    <t>PRD30142</t>
  </si>
  <si>
    <t>Phone Case iphone 6 PM-A15HVBBK</t>
  </si>
  <si>
    <t>Vỏ iphone 6 ELECOM PM-A15HVBBK</t>
  </si>
  <si>
    <t>PM-A15HVBCR</t>
  </si>
  <si>
    <t>PRD30143</t>
  </si>
  <si>
    <t>Phone Case iphone 6 PM-A15HVBCR</t>
  </si>
  <si>
    <t>Vỏ iphone 6 ELECOM PM-A15HVBCR</t>
  </si>
  <si>
    <t>PM-A15HVCBK</t>
  </si>
  <si>
    <t>PRD30144</t>
  </si>
  <si>
    <t>Phone Case iphone 6 PM-A15HVCBK</t>
  </si>
  <si>
    <t>Vỏ iphone 6 ELECOM PM-A15HVCBK</t>
  </si>
  <si>
    <t>PM-A15HVCCR</t>
  </si>
  <si>
    <t>PRD30145</t>
  </si>
  <si>
    <t>Phone Case iphone 6 PM-A15HVCCR</t>
  </si>
  <si>
    <t>Vỏ iphone 6 ELECOM PM-A15HVCCR</t>
  </si>
  <si>
    <t>PM-A15PLFABK</t>
  </si>
  <si>
    <t>PRD30175</t>
  </si>
  <si>
    <t>Phone Case iphone 6 PM-A15PLFABK</t>
  </si>
  <si>
    <t>Vỏ iphone 6 ELECOM PM-A15PLFABK</t>
  </si>
  <si>
    <t>PM-A15PLFABR</t>
  </si>
  <si>
    <t>PRD30176</t>
  </si>
  <si>
    <t>Phone Case iphone 6 PM-A15PLFABR</t>
  </si>
  <si>
    <t>Vỏ iphone 6 ELECOM PM-A15PLFABR</t>
  </si>
  <si>
    <t>PM-A15PLFAPN</t>
  </si>
  <si>
    <t>PRD30177</t>
  </si>
  <si>
    <t>Phone Case iphone 6 PM-A15PLFAPN</t>
  </si>
  <si>
    <t>Vỏ iphone 6 ELECOM PM-A15PLFAPN</t>
  </si>
  <si>
    <t>PM-A15PLFARD</t>
  </si>
  <si>
    <t>PRD30178</t>
  </si>
  <si>
    <t>Phone Case iphone 6 PM-A15PLFARD</t>
  </si>
  <si>
    <t>Vỏ iphone 6 ELECOM PM-A15PLFARD</t>
  </si>
  <si>
    <t>PM-A15PLFBBK</t>
  </si>
  <si>
    <t>PRD30179</t>
  </si>
  <si>
    <t>Phone Case iphone 6 PM-A15PLFBBK</t>
  </si>
  <si>
    <t>Vỏ iphone 6 ELECOM PM-A15PLFBBK</t>
  </si>
  <si>
    <t>PM-A15PLFBBU</t>
  </si>
  <si>
    <t>PRD30180</t>
  </si>
  <si>
    <t>Phone Case iphone 6 PM-A15PLFBBU</t>
  </si>
  <si>
    <t>Vỏ iphone 6 ELECOM PM-A15PLFBBU</t>
  </si>
  <si>
    <t>PM-A15PLFBPN</t>
  </si>
  <si>
    <t>PRD30181</t>
  </si>
  <si>
    <t>Phone Case iphone 6 PM-A15PLFBPN</t>
  </si>
  <si>
    <t>Vỏ iphone 6 ELECOM PM-A15PLFBPN</t>
  </si>
  <si>
    <t>PM-A15PLFBWH</t>
  </si>
  <si>
    <t>PRD30182</t>
  </si>
  <si>
    <t>Phone Case iphone 6 PM-A15PLFBWH</t>
  </si>
  <si>
    <t>Vỏ iphone 6 ELECOM PM-A15PLFBWH</t>
  </si>
  <si>
    <t>PM-A15PLFDSNBK</t>
  </si>
  <si>
    <t>PRD30183</t>
  </si>
  <si>
    <t>Phone Case iphone 6 PM-A15PLFDSNBK</t>
  </si>
  <si>
    <t>Vỏ iphone 6 ELECOM PM-A15PLFDSNBK</t>
  </si>
  <si>
    <t>PM-A15PLFDSNBR</t>
  </si>
  <si>
    <t>PRD30184</t>
  </si>
  <si>
    <t>Phone Case iphone 6 PM-A15PLFDSNBR</t>
  </si>
  <si>
    <t>Vỏ iphone 6 ELECOM PM-A15PLFDSNBR</t>
  </si>
  <si>
    <t>PM-A15PLFDSNRD</t>
  </si>
  <si>
    <t>PRD30185</t>
  </si>
  <si>
    <t>Phone Case iphone 6 PM-A15PLFDSNRD</t>
  </si>
  <si>
    <t>Vỏ iphone 6 ELECOM PM-A15PLFDSNRD</t>
  </si>
  <si>
    <t>PM-A15PLFDT01</t>
  </si>
  <si>
    <t>PRD30186</t>
  </si>
  <si>
    <t>Phone Case iphone 6 PM-A15PLFDT01</t>
  </si>
  <si>
    <t>Vỏ iphone 6 ELECOM PM-A15PLFDT01</t>
  </si>
  <si>
    <t>PM-A15PLFDT02</t>
  </si>
  <si>
    <t>PRD30187</t>
  </si>
  <si>
    <t>Phone Case iphone 6 PM-A15PLFDT02</t>
  </si>
  <si>
    <t>Vỏ iphone 6 ELECOM PM-A15PLFDT02</t>
  </si>
  <si>
    <t>PM-A15PLFDT03</t>
  </si>
  <si>
    <t>PRD30188</t>
  </si>
  <si>
    <t>Phone Case iphone 6 PM-A15PLFDT03</t>
  </si>
  <si>
    <t>Vỏ iphone 6 ELECOM PM-A15PLFDT03</t>
  </si>
  <si>
    <t>PM-A15PLFDT04</t>
  </si>
  <si>
    <t>PRD30189</t>
  </si>
  <si>
    <t>Phone Case iphone 6 PM-A15PLFDT04</t>
  </si>
  <si>
    <t>Vỏ iphone 6 ELECOM PM-A15PLFDT04</t>
  </si>
  <si>
    <t>PM-A15PLFG01</t>
  </si>
  <si>
    <t>PRD30190</t>
  </si>
  <si>
    <t>Phone Case iphone 6 PM-A15PLFG01</t>
  </si>
  <si>
    <t>Vỏ iphone 6 ELECOM PM-A15PLFG01</t>
  </si>
  <si>
    <t>PM-A15PLFG02</t>
  </si>
  <si>
    <t>PRD30191</t>
  </si>
  <si>
    <t>Phone Case iphone 6 PM-A15PLFG02</t>
  </si>
  <si>
    <t>Vỏ iphone 6 ELECOM PM-A15PLFG02</t>
  </si>
  <si>
    <t>PM-A15PLFHBU</t>
  </si>
  <si>
    <t>PRD30328</t>
  </si>
  <si>
    <t>Phone Case iphone 6 PM-A15PLFHBU</t>
  </si>
  <si>
    <t>Vỏ iphone 6 ELECOM PM-A15PLFHBU</t>
  </si>
  <si>
    <t>PM-A15PLFLBE</t>
  </si>
  <si>
    <t>PRD30319</t>
  </si>
  <si>
    <t>Phone Case iphone 6 PM-A15PLFLBE</t>
  </si>
  <si>
    <t>Vỏ iphone 6 ELECOM PM-A15PLFLBE</t>
  </si>
  <si>
    <t>PM-A15PLFLBU</t>
  </si>
  <si>
    <t>PRD30320</t>
  </si>
  <si>
    <t>Phone Case iphone 6 PM-A15PLFLBU</t>
  </si>
  <si>
    <t>Vỏ iphone 6 ELECOM PM-A15PLFLBU</t>
  </si>
  <si>
    <t>PM-A15PLFLWH</t>
  </si>
  <si>
    <t>PRD30321</t>
  </si>
  <si>
    <t>Phone Case iphone 6 PM-A15PLFLWH</t>
  </si>
  <si>
    <t>Vỏ iphone 6 ELECOM PM-A15PLFLWH</t>
  </si>
  <si>
    <t>PM-A15PLFMBK</t>
  </si>
  <si>
    <t>PRD30192</t>
  </si>
  <si>
    <t>Phone Case iphone 6 PM-A15PLFMBK</t>
  </si>
  <si>
    <t>Vỏ iphone 6 ELECOM PM-A15PLFMBK</t>
  </si>
  <si>
    <t>PM-A15PLFMBR</t>
  </si>
  <si>
    <t>PRD30193</t>
  </si>
  <si>
    <t>Phone Case iphone 6 PM-A15PLFMBR</t>
  </si>
  <si>
    <t>Vỏ iphone 6 ELECOM PM-A15PLFMBR</t>
  </si>
  <si>
    <t>PM-A15PLFMBRL</t>
  </si>
  <si>
    <t>PRD30194</t>
  </si>
  <si>
    <t>Phone Case iphone 6 PM-A15PLFMBRL</t>
  </si>
  <si>
    <t>Vỏ iphone 6 ELECOM PM-A15PLFMBRL</t>
  </si>
  <si>
    <t>PM-A15PLFMBU</t>
  </si>
  <si>
    <t>PRD30195</t>
  </si>
  <si>
    <t>Phone Case iphone 6 PM-A15PLFMBU</t>
  </si>
  <si>
    <t>Vỏ iphone 6 ELECOM PM-A15PLFMBU</t>
  </si>
  <si>
    <t>PM-A15PLFMIV</t>
  </si>
  <si>
    <t>PRD30196</t>
  </si>
  <si>
    <t>Phone Case iphone 6 PM-A15PLFMIV</t>
  </si>
  <si>
    <t>Vỏ iphone 6 ELECOM PM-A15PLFMIV</t>
  </si>
  <si>
    <t>PM-A15PLFMRD</t>
  </si>
  <si>
    <t>PRD30197</t>
  </si>
  <si>
    <t>Phone Case iphone 6 PM-A15PLFMRD</t>
  </si>
  <si>
    <t>Vỏ iphone 6 ELECOM PM-A15PLFMRD</t>
  </si>
  <si>
    <t>PM-A15PLFSTH01</t>
  </si>
  <si>
    <t>PRD30322</t>
  </si>
  <si>
    <t>Phone Case iphone 6 PM-A15PLFSTH01</t>
  </si>
  <si>
    <t>Vỏ iphone 6 ELECOM PM-A15PLFSTH01</t>
  </si>
  <si>
    <t>PM-A15PLFSTH02</t>
  </si>
  <si>
    <t>PRD30323</t>
  </si>
  <si>
    <t>Phone Case iphone 6 PM-A15PLFSTH02</t>
  </si>
  <si>
    <t>Vỏ iphone 6 ELECOM PM-A15PLFSTH02</t>
  </si>
  <si>
    <t>PM-A15PLFSTH03</t>
  </si>
  <si>
    <t>PRD30324</t>
  </si>
  <si>
    <t>Phone Case iphone 6 PM-A15PLFSTH03</t>
  </si>
  <si>
    <t>Vỏ iphone 6 ELECOM PM-A15PLFSTH03</t>
  </si>
  <si>
    <t>PM-A15PLFSTNBU</t>
  </si>
  <si>
    <t>PRD30325</t>
  </si>
  <si>
    <t>Phone Case iphone 6 PM-A15PLFSTNBU</t>
  </si>
  <si>
    <t>Vỏ iphone 6 ELECOM PM-A15PLFSTNBU</t>
  </si>
  <si>
    <t>PM-A15PLFSTNPN</t>
  </si>
  <si>
    <t>PRD30326</t>
  </si>
  <si>
    <t>Phone Case iphone 6 PM-A15PLFSTNPN</t>
  </si>
  <si>
    <t>Vỏ iphone 6 ELECOM PM-A15PLFSTNPN</t>
  </si>
  <si>
    <t>PM-A15PLFSTNYL</t>
  </si>
  <si>
    <t>PRD30327</t>
  </si>
  <si>
    <t>Phone Case iphone 6 PM-A15PLFSTNYL</t>
  </si>
  <si>
    <t>Vỏ iphone 6 ELECOM PM-A15PLFSTNYL</t>
  </si>
  <si>
    <t>PM-A15PLFUMBK</t>
  </si>
  <si>
    <t>PRD30198</t>
  </si>
  <si>
    <t>Phone Case iphone 6 PM-A15PLFUMBK</t>
  </si>
  <si>
    <t>Vỏ iphone 6 ELECOM PM-A15PLFUMBK</t>
  </si>
  <si>
    <t>PM-A15PLFUMBU</t>
  </si>
  <si>
    <t>PRD30199</t>
  </si>
  <si>
    <t>Phone Case iphone 6 PM-A15PLFUMBU</t>
  </si>
  <si>
    <t>Vỏ iphone 6 ELECOM PM-A15PLFUMBU</t>
  </si>
  <si>
    <t>PM-A15PLFUMPN</t>
  </si>
  <si>
    <t>PRD30200</t>
  </si>
  <si>
    <t>Phone Case iphone 6 PM-A15PLFUMPN</t>
  </si>
  <si>
    <t>Vỏ iphone 6 ELECOM PM-A15PLFUMPN</t>
  </si>
  <si>
    <t>PM-A15PLFUMRD</t>
  </si>
  <si>
    <t>PRD30201</t>
  </si>
  <si>
    <t>Phone Case iphone 6 PM-A15PLFUMRD</t>
  </si>
  <si>
    <t>Vỏ iphone 6 ELECOM PM-A15PLFUMRD</t>
  </si>
  <si>
    <t>PM-A15PLFUMWH</t>
  </si>
  <si>
    <t>PRD30318</t>
  </si>
  <si>
    <t>Phone Case iphone 6 PM-A15PLFUMWH</t>
  </si>
  <si>
    <t>Vỏ iphone 6 ELECOM PM-A15PLFUMWH</t>
  </si>
  <si>
    <t>PM-A15PLFWTBK</t>
  </si>
  <si>
    <t>PRD30329</t>
  </si>
  <si>
    <t>Phone Case iphone 6 PM-A15PLFWTBK</t>
  </si>
  <si>
    <t>Vỏ iphone 6 ELECOM PM-A15PLFWTBK</t>
  </si>
  <si>
    <t>PM-A15PLFYBK</t>
  </si>
  <si>
    <t>PRD30202</t>
  </si>
  <si>
    <t>Phone Case iphone 6 PM-A15PLFYBK</t>
  </si>
  <si>
    <t>Vỏ iphone 6 ELECOM PM-A15PLFYBK</t>
  </si>
  <si>
    <t>PM-A15PLFYBR</t>
  </si>
  <si>
    <t>PRD30203</t>
  </si>
  <si>
    <t>Phone Case iphone 6 PM-A15PLFYBR</t>
  </si>
  <si>
    <t>Vỏ iphone 6 ELECOM PM-A15PLFYBR</t>
  </si>
  <si>
    <t>PM-A15PLFYGNL</t>
  </si>
  <si>
    <t>PRD30204</t>
  </si>
  <si>
    <t>Phone Case iphone 6 PM-A15PLFYGNL</t>
  </si>
  <si>
    <t>Vỏ iphone 6 ELECOM PM-A15PLFYGNL</t>
  </si>
  <si>
    <t>PM-A15PLFYPN</t>
  </si>
  <si>
    <t>PRD30205</t>
  </si>
  <si>
    <t>Phone Case iphone 6 PM-A15PLFYPN</t>
  </si>
  <si>
    <t>Vỏ iphone 6 ELECOM PM-A15PLFYPN</t>
  </si>
  <si>
    <t>PM-A15PLFYRD</t>
  </si>
  <si>
    <t>PRD30206</t>
  </si>
  <si>
    <t>Phone Case iphone 6 PM-A15PLFYRD</t>
  </si>
  <si>
    <t>Vỏ iphone 6 ELECOM PM-A15PLFYRD</t>
  </si>
  <si>
    <t>PM-A15PLOBK</t>
  </si>
  <si>
    <t>PRD30207</t>
  </si>
  <si>
    <t>Phone Case iphone 6 PM-A15PLOBK</t>
  </si>
  <si>
    <t>Vỏ iphone 6 ELECOM PM-A15PLOBK</t>
  </si>
  <si>
    <t>PM-A15PLOBR</t>
  </si>
  <si>
    <t>PRD30208</t>
  </si>
  <si>
    <t>Phone Case iphone 6 PM-A15PLOBR</t>
  </si>
  <si>
    <t>Vỏ iphone 6 ELECOM PM-A15PLOBR</t>
  </si>
  <si>
    <t>PM-A15PVAT01</t>
  </si>
  <si>
    <t>PRD30209</t>
  </si>
  <si>
    <t>Phone Case iphone 6 PM-A15PVAT01</t>
  </si>
  <si>
    <t>Vỏ iphone 6 ELECOM PM-A15PVAT01</t>
  </si>
  <si>
    <t>PM-A15PVAT02</t>
  </si>
  <si>
    <t>PRD30210</t>
  </si>
  <si>
    <t>Phone Case iphone 6 PM-A15PVAT02</t>
  </si>
  <si>
    <t>Vỏ iphone 6 ELECOM PM-A15PVAT02</t>
  </si>
  <si>
    <t>PM-A15PVAT03</t>
  </si>
  <si>
    <t>PRD30211</t>
  </si>
  <si>
    <t>Phone Case iphone 6 PM-A15PVAT03</t>
  </si>
  <si>
    <t>Vỏ iphone 6 ELECOM PM-A15PVAT03</t>
  </si>
  <si>
    <t>PM-A15PVAT04</t>
  </si>
  <si>
    <t>PRD30212</t>
  </si>
  <si>
    <t>Phone Case iphone 6 PM-A15PVAT04</t>
  </si>
  <si>
    <t>Vỏ iphone 6 ELECOM PM-A15PVAT04</t>
  </si>
  <si>
    <t>PM-A15PVAT05</t>
  </si>
  <si>
    <t>PRD30213</t>
  </si>
  <si>
    <t>Phone Case iphone 6 PM-A15PVAT05</t>
  </si>
  <si>
    <t>Vỏ iphone 6 ELECOM PM-A15PVAT05</t>
  </si>
  <si>
    <t>PM-A15PVAT10</t>
  </si>
  <si>
    <t>PRD30214</t>
  </si>
  <si>
    <t>Phone Case iphone 6 PM-A15PVAT10</t>
  </si>
  <si>
    <t>Vỏ iphone 6 ELECOM PM-A15PVAT10</t>
  </si>
  <si>
    <t>PM-A15PVBCRGD</t>
  </si>
  <si>
    <t>PRD30215</t>
  </si>
  <si>
    <t>Phone Case iphone 6 PM-A15PVBCRGD</t>
  </si>
  <si>
    <t>Vỏ iphone 6 ELECOM PM-A15PVBCRGD</t>
  </si>
  <si>
    <t>PM-A15PVBCRSV</t>
  </si>
  <si>
    <t>PRD30216</t>
  </si>
  <si>
    <t>Phone Case iphone 6 PM-A15PVBCRSV</t>
  </si>
  <si>
    <t>Vỏ iphone 6 ELECOM PM-A15PVBCRSV</t>
  </si>
  <si>
    <t>PM-A15PVBK</t>
  </si>
  <si>
    <t>PRD30217</t>
  </si>
  <si>
    <t>Phone Case iphone 6 PM-A15PVBK</t>
  </si>
  <si>
    <t>Vỏ iphone 6 ELECOM PM-A15PVBK</t>
  </si>
  <si>
    <t>PM-A15PVCR</t>
  </si>
  <si>
    <t>PRD30218</t>
  </si>
  <si>
    <t>Phone Case iphone 6 PM-A15PVCR</t>
  </si>
  <si>
    <t>Vỏ iphone 6 ELECOM PM-A15PVCR</t>
  </si>
  <si>
    <t>PM-A15PVICBK</t>
  </si>
  <si>
    <t>PRD30219</t>
  </si>
  <si>
    <t>Phone Case iphone 6 PM-A15PVICBK</t>
  </si>
  <si>
    <t>Vỏ iphone 6 ELECOM PM-A15PVICBK</t>
  </si>
  <si>
    <t>PM-A15PVKBK</t>
  </si>
  <si>
    <t>PRD30220</t>
  </si>
  <si>
    <t>Phone Case iphone 6 PM-A15PVKBK</t>
  </si>
  <si>
    <t>Vỏ iphone 6 ELECOM PM-A15PVKBK</t>
  </si>
  <si>
    <t>PM-A15PVKCR</t>
  </si>
  <si>
    <t>PRD30221</t>
  </si>
  <si>
    <t>Phone Case iphone 6 PM-A15PVKCR</t>
  </si>
  <si>
    <t>Vỏ iphone 6 ELECOM PM-A15PVKCR</t>
  </si>
  <si>
    <t>PM-A15PVMBK</t>
  </si>
  <si>
    <t>PRD30222</t>
  </si>
  <si>
    <t>Phone Case iphone 6 PM-A15PVMBK</t>
  </si>
  <si>
    <t>Vỏ iphone 6 ELECOM PM-A15PVMBK</t>
  </si>
  <si>
    <t>PM-A15PVMGD</t>
  </si>
  <si>
    <t>PRD30223</t>
  </si>
  <si>
    <t>Phone Case iphone 6 PM-A15PVMGD</t>
  </si>
  <si>
    <t>Vỏ iphone 6 ELECOM PM-A15PVMGD</t>
  </si>
  <si>
    <t>PM-A15PVMSV</t>
  </si>
  <si>
    <t>PRD30224</t>
  </si>
  <si>
    <t>Phone Case iphone 6 PM-A15PVMSV</t>
  </si>
  <si>
    <t>Vỏ iphone 6 ELECOM PM-A15PVMSV</t>
  </si>
  <si>
    <t>PM-A15PVSTBK</t>
  </si>
  <si>
    <t>PRD30225</t>
  </si>
  <si>
    <t>Phone Case iphone 6 PM-A15PVSTBK</t>
  </si>
  <si>
    <t>Vỏ iphone 6 ELECOM PM-A15PVSTBK</t>
  </si>
  <si>
    <t>PM-A15PVSTCR</t>
  </si>
  <si>
    <t>PRD30226</t>
  </si>
  <si>
    <t>Phone Case iphone 6 PM-A15PVSTCR</t>
  </si>
  <si>
    <t>Vỏ iphone 6 ELECOM PM-A15PVSTCR</t>
  </si>
  <si>
    <t>PM-A15SCBK</t>
  </si>
  <si>
    <t>PRD30227</t>
  </si>
  <si>
    <t>Phone Case iphone 6 PM-A15SCBK</t>
  </si>
  <si>
    <t>Vỏ iphone 6 ELECOM PM-A15SCBK</t>
  </si>
  <si>
    <t>PM-A15SCCR</t>
  </si>
  <si>
    <t>PRD30228</t>
  </si>
  <si>
    <t>Phone Case iphone 6 PM-A15SCCR</t>
  </si>
  <si>
    <t>Vỏ iphone 6 ELECOM PM-A15SCCR</t>
  </si>
  <si>
    <t>PM-A15SCG01</t>
  </si>
  <si>
    <t>PRD30229</t>
  </si>
  <si>
    <t>Phone Case iphone 6 PM-A15SCG01</t>
  </si>
  <si>
    <t>Vỏ iphone 6 ELECOM PM-A15SCG01</t>
  </si>
  <si>
    <t>PM-A15SCG02</t>
  </si>
  <si>
    <t>PRD30230</t>
  </si>
  <si>
    <t>Phone Case iphone 6 PM-A15SCG02</t>
  </si>
  <si>
    <t>Vỏ iphone 6 ELECOM PM-A15SCG02</t>
  </si>
  <si>
    <t>PM-A15SCG03</t>
  </si>
  <si>
    <t>PRD30231</t>
  </si>
  <si>
    <t>Phone Case iphone 6 PM-A15SCG03</t>
  </si>
  <si>
    <t>Vỏ iphone 6 ELECOM PM-A15SCG03</t>
  </si>
  <si>
    <t>PM-A15SCG04</t>
  </si>
  <si>
    <t>PRD30232</t>
  </si>
  <si>
    <t>Phone Case iphone 6 PM-A15SCG04</t>
  </si>
  <si>
    <t>Vỏ iphone 6 ELECOM PM-A15SCG04</t>
  </si>
  <si>
    <t>PM-A15SCRCR</t>
  </si>
  <si>
    <t>PRD30233</t>
  </si>
  <si>
    <t>Phone Case iphone 6 PM-A15SCRCR</t>
  </si>
  <si>
    <t>Vỏ iphone 6 ELECOM PM-A15SCRCR</t>
  </si>
  <si>
    <t>PM-A15SCTBK</t>
  </si>
  <si>
    <t>PRD30234</t>
  </si>
  <si>
    <t>Phone Case iphone 6 PM-A15SCTBK</t>
  </si>
  <si>
    <t>Vỏ iphone 6 ELECOM PM-A15SCTBK</t>
  </si>
  <si>
    <t>PM-A15SCTCR</t>
  </si>
  <si>
    <t>PRD30235</t>
  </si>
  <si>
    <t>Phone Case iphone 6 PM-A15SCTCR</t>
  </si>
  <si>
    <t>Vỏ iphone 6 ELECOM PM-A15SCTCR</t>
  </si>
  <si>
    <t>PM-A15TRBK</t>
  </si>
  <si>
    <t>PRD30236</t>
  </si>
  <si>
    <t>Phone Case iphone 6 PM-A15TRBK</t>
  </si>
  <si>
    <t>Vỏ iphone 6 ELECOM PM-A15TRBK</t>
  </si>
  <si>
    <t>PM-A15TRCR</t>
  </si>
  <si>
    <t>PRD30237</t>
  </si>
  <si>
    <t>Phone Case iphone 6 PM-A15TRCR</t>
  </si>
  <si>
    <t>Vỏ iphone 6 ELECOM PM-A15TRCR</t>
  </si>
  <si>
    <t>PM-A15TSDR</t>
  </si>
  <si>
    <t>PRD30238</t>
  </si>
  <si>
    <t>Phone Case iphone 6 PM-A15TSDR</t>
  </si>
  <si>
    <t>Vỏ iphone 6 ELECOM PM-A15TSDR</t>
  </si>
  <si>
    <t>PM-A15TSGN</t>
  </si>
  <si>
    <t>PRD30239</t>
  </si>
  <si>
    <t>Phone Case iphone 6 PM-A15TSGN</t>
  </si>
  <si>
    <t>Vỏ iphone 6 ELECOM PM-A15TSGN</t>
  </si>
  <si>
    <t>PM-A15UCAT02</t>
  </si>
  <si>
    <t>PRD30240</t>
  </si>
  <si>
    <t>Phone Case iphone 6 PM-A15UCAT02</t>
  </si>
  <si>
    <t>Vỏ iphone 6 ELECOM PM-A15UCAT02</t>
  </si>
  <si>
    <t>PM-A15UCAT03</t>
  </si>
  <si>
    <t>PRD30241</t>
  </si>
  <si>
    <t>Phone Case iphone 6 PM-A15UCAT03</t>
  </si>
  <si>
    <t>Vỏ iphone 6 ELECOM PM-A15UCAT03</t>
  </si>
  <si>
    <t>PM-A15UCAT04</t>
  </si>
  <si>
    <t>PRD30242</t>
  </si>
  <si>
    <t>Phone Case iphone 6 PM-A15UCAT04</t>
  </si>
  <si>
    <t>Vỏ iphone 6 ELECOM PM-A15UCAT04</t>
  </si>
  <si>
    <t>PM-A15UCAT05</t>
  </si>
  <si>
    <t>PRD30243</t>
  </si>
  <si>
    <t>Phone Case iphone 6 PM-A15UCAT05</t>
  </si>
  <si>
    <t>Vỏ iphone 6 ELECOM PM-A15UCAT05</t>
  </si>
  <si>
    <t>PM-A15UCAT07</t>
  </si>
  <si>
    <t>PRD30244</t>
  </si>
  <si>
    <t>Phone Case iphone 6 PM-A15UCAT07</t>
  </si>
  <si>
    <t>Vỏ iphone 6 ELECOM PM-A15UCAT07</t>
  </si>
  <si>
    <t>PM-A15UCAT08</t>
  </si>
  <si>
    <t>PRD30245</t>
  </si>
  <si>
    <t>Phone Case iphone 6 PM-A15UCAT08</t>
  </si>
  <si>
    <t>Vỏ iphone 6 ELECOM PM-A15UCAT08</t>
  </si>
  <si>
    <t>PM-A15UCAT09</t>
  </si>
  <si>
    <t>PRD30246</t>
  </si>
  <si>
    <t>Phone Case iphone 6 PM-A15UCAT09</t>
  </si>
  <si>
    <t>Vỏ iphone 6 ELECOM PM-A15UCAT09</t>
  </si>
  <si>
    <t>PM-A15UCAT10</t>
  </si>
  <si>
    <t>PRD30247</t>
  </si>
  <si>
    <t>Phone Case iphone 6 PM-A15UCAT10</t>
  </si>
  <si>
    <t>Vỏ iphone 6 ELECOM PM-A15UCAT10</t>
  </si>
  <si>
    <t>PM-A15UCBK</t>
  </si>
  <si>
    <t>PRD30248</t>
  </si>
  <si>
    <t>Phone Case iphone 6 PM-A15UCBK</t>
  </si>
  <si>
    <t>Vỏ iphone 6 ELECOM PM-A15UCBK</t>
  </si>
  <si>
    <t>PM-A15UCCR</t>
  </si>
  <si>
    <t>PRD30249</t>
  </si>
  <si>
    <t>Phone Case iphone 6 PM-A15UCCR</t>
  </si>
  <si>
    <t>Vỏ iphone 6 ELECOM PM-A15UCCR</t>
  </si>
  <si>
    <t>PM-A15UCJBK</t>
  </si>
  <si>
    <t>PRD30250</t>
  </si>
  <si>
    <t>Phone Case iphone 6 PM-A15UCJBK</t>
  </si>
  <si>
    <t>Vỏ iphone 6 ELECOM PM-A15UCJBK</t>
  </si>
  <si>
    <t>PM-A15UCJCR</t>
  </si>
  <si>
    <t>PRD30251</t>
  </si>
  <si>
    <t>Phone Case iphone 6 PM-A15UCJCR</t>
  </si>
  <si>
    <t>Vỏ iphone 6 ELECOM PM-A15UCJCR</t>
  </si>
  <si>
    <t>PM-A15UCTBCR</t>
  </si>
  <si>
    <t>PRD30252</t>
  </si>
  <si>
    <t>Phone Case iphone 6 PM-A15UCTBCR</t>
  </si>
  <si>
    <t>Vỏ iphone 6 ELECOM PM-A15UCTBCR</t>
  </si>
  <si>
    <t>PM-A15UCTCR</t>
  </si>
  <si>
    <t>PRD30253</t>
  </si>
  <si>
    <t>Phone Case iphone 6 PM-A15UCTCR</t>
  </si>
  <si>
    <t>Vỏ iphone 6 ELECOM PM-A15UCTCR</t>
  </si>
  <si>
    <t>PM-A15UCUBK</t>
  </si>
  <si>
    <t>PRD30254</t>
  </si>
  <si>
    <t>Phone Case iphone 6 PM-A15UCUBK</t>
  </si>
  <si>
    <t>Vỏ iphone 6 ELECOM PM-A15UCUBK</t>
  </si>
  <si>
    <t>PM-A15UCUCR</t>
  </si>
  <si>
    <t>PRD30255</t>
  </si>
  <si>
    <t>Phone Case iphone 6 PM-A15UCUCR</t>
  </si>
  <si>
    <t>Vỏ iphone 6 ELECOM PM-A15UCUCR</t>
  </si>
  <si>
    <t>PM-A15UPBK</t>
  </si>
  <si>
    <t>PRD30256</t>
  </si>
  <si>
    <t>Phone Case iphone 6 PM-A15UPBK</t>
  </si>
  <si>
    <t>Vỏ iphone 6 ELECOM PM-A15UPBK</t>
  </si>
  <si>
    <t>PM-A15UPCR</t>
  </si>
  <si>
    <t>PRD30257</t>
  </si>
  <si>
    <t>Phone Case iphone 6 PM-A15UPCR</t>
  </si>
  <si>
    <t>Vỏ iphone 6 ELECOM PM-A15UPCR</t>
  </si>
  <si>
    <t>PM-A15ZEROBBK</t>
  </si>
  <si>
    <t>PRD30258</t>
  </si>
  <si>
    <t>Phone Case iphone 6 PM-A15ZEROBBK</t>
  </si>
  <si>
    <t>Vỏ iphone 6 ELECOM PM-A15ZEROBBK</t>
  </si>
  <si>
    <t>PM-A15ZEROBBU</t>
  </si>
  <si>
    <t>PRD30259</t>
  </si>
  <si>
    <t>Phone Case iphone 6 PM-A15ZEROBBU</t>
  </si>
  <si>
    <t>Vỏ iphone 6 ELECOM PM-A15ZEROBBU</t>
  </si>
  <si>
    <t>PM-A15ZEROBK</t>
  </si>
  <si>
    <t>PRD30260</t>
  </si>
  <si>
    <t>Phone Case iphone 6 PM-A15ZEROBK</t>
  </si>
  <si>
    <t>Vỏ iphone 6 ELECOM PM-A15ZEROBK</t>
  </si>
  <si>
    <t>PM-A15ZEROBRD</t>
  </si>
  <si>
    <t>PRD30261</t>
  </si>
  <si>
    <t>Phone Case iphone 6 PM-A15ZEROBRD</t>
  </si>
  <si>
    <t>Vỏ iphone 6 ELECOM PM-A15ZEROBRD</t>
  </si>
  <si>
    <t>PM-A15ZEROFBK</t>
  </si>
  <si>
    <t>PRD30262</t>
  </si>
  <si>
    <t>Phone Case iphone 6 PM-A15ZEROFBK</t>
  </si>
  <si>
    <t>Vỏ iphone 6 ELECOM PM-A15ZEROFBK</t>
  </si>
  <si>
    <t>PM-A15ZEROFRD</t>
  </si>
  <si>
    <t>PRD30263</t>
  </si>
  <si>
    <t>Phone Case iphone 6 PM-A15ZEROFRD</t>
  </si>
  <si>
    <t>Vỏ iphone 6 ELECOM PM-A15ZEROFRD</t>
  </si>
  <si>
    <t>PM-A15ZERORD</t>
  </si>
  <si>
    <t>PRD30264</t>
  </si>
  <si>
    <t>Phone Case iphone 6 PM-A15ZERORD</t>
  </si>
  <si>
    <t>Vỏ iphone 6 ELECOM PM-A15ZERORD</t>
  </si>
  <si>
    <t>PM-A15ZEROSV</t>
  </si>
  <si>
    <t>PRD30265</t>
  </si>
  <si>
    <t>Phone Case iphone 6 PM-A15ZEROSV</t>
  </si>
  <si>
    <t>Vỏ iphone 6 ELECOM PM-A15ZEROSV</t>
  </si>
  <si>
    <t>PM-A15ZEROTCR</t>
  </si>
  <si>
    <t>PRD30266</t>
  </si>
  <si>
    <t>Phone Case iphone 6 PM-A15ZEROTCR</t>
  </si>
  <si>
    <t>Vỏ iphone 6 ELECOM PM-A15ZEROTCR</t>
  </si>
  <si>
    <t>PM-A15LDBCR</t>
  </si>
  <si>
    <t>PRD30146</t>
  </si>
  <si>
    <t>Phone Case iphone 6plus PM-A15LDBCR</t>
  </si>
  <si>
    <t>Vỏ iphone 6plus ELECOM PM-A15LDBCR</t>
  </si>
  <si>
    <t>PM-A15LHVCBK</t>
  </si>
  <si>
    <t>PRD30147</t>
  </si>
  <si>
    <t>Phone Case iphone 6plus PM-A15LHVCBK</t>
  </si>
  <si>
    <t>Vỏ iphone 6plus ELECOM PM-A15LHVCBK</t>
  </si>
  <si>
    <t>PM-A15LHVCCR</t>
  </si>
  <si>
    <t>PRD30148</t>
  </si>
  <si>
    <t>Phone Case iphone 6plus PM-A15LHVCCR</t>
  </si>
  <si>
    <t>Vỏ iphone 6plus ELECOM PM-A15LHVCCR</t>
  </si>
  <si>
    <t>PM-A15LPLF360BK</t>
  </si>
  <si>
    <t>PRD30149</t>
  </si>
  <si>
    <t>Phone Case iphone 6plus PM-A15LPLF360BK</t>
  </si>
  <si>
    <t>Vỏ iphone 6plus ELECOM PM-A15LPLF360BK</t>
  </si>
  <si>
    <t>PM-A15LPLFBBK</t>
  </si>
  <si>
    <t>PRD30334</t>
  </si>
  <si>
    <t>Phone Case iphone 6plus PM-A15LPLFBBK</t>
  </si>
  <si>
    <t>Vỏ iphone 6plus ELECOM PM-A15LPLFBBK</t>
  </si>
  <si>
    <t>PM-A15LPLFBBU</t>
  </si>
  <si>
    <t>PRD30150</t>
  </si>
  <si>
    <t>Phone Case iphone 6plus PM-A15LPLFBBU</t>
  </si>
  <si>
    <t>Vỏ iphone 6plus ELECOM PM-A15LPLFBBU</t>
  </si>
  <si>
    <t>PM-A15LPLFBPN</t>
  </si>
  <si>
    <t>PRD30151</t>
  </si>
  <si>
    <t>Phone Case iphone 6plus PM-A15LPLFBPN</t>
  </si>
  <si>
    <t>Vỏ iphone 6plus ELECOM PM-A15LPLFBPN</t>
  </si>
  <si>
    <t>PM-A15LPLFDSNBK</t>
  </si>
  <si>
    <t>PRD30333</t>
  </si>
  <si>
    <t>Phone Case iphone 6plus PM-A15LPLFDSNBK</t>
  </si>
  <si>
    <t>Vỏ iphone 6plus ELECOM PM-A15LPLFDSNBK</t>
  </si>
  <si>
    <t>PM-A15LPLFFBK</t>
  </si>
  <si>
    <t>PRD30317</t>
  </si>
  <si>
    <t>Phone Case iphone 6plus PM-A15LPLFFBK</t>
  </si>
  <si>
    <t>Vỏ iphone 6plus ELECOM PM-A15LPLFFBK</t>
  </si>
  <si>
    <t>PM-A15LPLFMBK</t>
  </si>
  <si>
    <t>PRD30152</t>
  </si>
  <si>
    <t>Phone Case iphone 6plus PM-A15LPLFMBK</t>
  </si>
  <si>
    <t>Vỏ iphone 6plus ELECOM PM-A15LPLFMBK</t>
  </si>
  <si>
    <t>PM-A15LPLFMRD</t>
  </si>
  <si>
    <t>PRD30153</t>
  </si>
  <si>
    <t>Phone Case iphone 6plus PM-A15LPLFMRD</t>
  </si>
  <si>
    <t>Vỏ iphone 6plus ELECOM PM-A15LPLFMRD</t>
  </si>
  <si>
    <t>PM-A15LPLFUMBK</t>
  </si>
  <si>
    <t>PRD30330</t>
  </si>
  <si>
    <t>Phone Case iphone 6plus PM-A15LPLFUMBK</t>
  </si>
  <si>
    <t>Vỏ iphone 6plus ELECOM PM-A15LPLFUMBK</t>
  </si>
  <si>
    <t>PM-A15LPLFUMPN</t>
  </si>
  <si>
    <t>PRD30332</t>
  </si>
  <si>
    <t>Phone Case iphone 6plus PM-A15LPLFUMPN</t>
  </si>
  <si>
    <t>Vỏ iphone 6plus ELECOM PM-A15LPLFUMPN</t>
  </si>
  <si>
    <t>PM-A15LPLFUMRD</t>
  </si>
  <si>
    <t>PRD30331</t>
  </si>
  <si>
    <t>Phone Case iphone 6plus PM-A15LPLFUMRD</t>
  </si>
  <si>
    <t>Vỏ iphone 6plus ELECOM PM-A15LPLFUMRD</t>
  </si>
  <si>
    <t>PM-A15LPLFYBK</t>
  </si>
  <si>
    <t>PRD30154</t>
  </si>
  <si>
    <t>Phone Case iphone 6plus PM-A15LPLFYBK</t>
  </si>
  <si>
    <t>Vỏ iphone 6plus ELECOM PM-A15LPLFYBK</t>
  </si>
  <si>
    <t>PM-A15LPLFYBR</t>
  </si>
  <si>
    <t>PRD30155</t>
  </si>
  <si>
    <t>Phone Case iphone 6plus PM-A15LPLFYBR</t>
  </si>
  <si>
    <t>Vỏ iphone 6plus ELECOM PM-A15LPLFYBR</t>
  </si>
  <si>
    <t>PM-A15LPLFYBUD</t>
  </si>
  <si>
    <t>PRD30156</t>
  </si>
  <si>
    <t>Phone Case iphone 6plus PM-A15LPLFYBUD</t>
  </si>
  <si>
    <t>Vỏ iphone 6plus ELECOM PM-A15LPLFYBUD</t>
  </si>
  <si>
    <t>PM-A15LPLFYPN</t>
  </si>
  <si>
    <t>PRD30157</t>
  </si>
  <si>
    <t>Phone Case iphone 6plus PM-A15LPLFYPN</t>
  </si>
  <si>
    <t>Vỏ iphone 6plus ELECOM PM-A15LPLFYPN</t>
  </si>
  <si>
    <t>PM-A15LPLFYRD</t>
  </si>
  <si>
    <t>PRD30158</t>
  </si>
  <si>
    <t>Phone Case iphone 6plus PM-A15LPLFYRD</t>
  </si>
  <si>
    <t>Vỏ iphone 6plus ELECOM PM-A15LPLFYRD</t>
  </si>
  <si>
    <t>PM-A15LPVAT02</t>
  </si>
  <si>
    <t>PRD30159</t>
  </si>
  <si>
    <t>Phone Case iphone 6plus PM-A15LPVAT02</t>
  </si>
  <si>
    <t>Vỏ iphone 6plus ELECOM PM-A15LPVAT02</t>
  </si>
  <si>
    <t>PM-A15LPVAT03</t>
  </si>
  <si>
    <t>PRD30160</t>
  </si>
  <si>
    <t>Phone Case iphone 6plus PM-A15LPVAT03</t>
  </si>
  <si>
    <t>Vỏ iphone 6plus ELECOM PM-A15LPVAT03</t>
  </si>
  <si>
    <t>PM-A15LPVKCR</t>
  </si>
  <si>
    <t>PRD30161</t>
  </si>
  <si>
    <t>Phone Case iphone 6plus PM-A15LPVKCR</t>
  </si>
  <si>
    <t>Vỏ iphone 6plus ELECOM PM-A15LPVKCR</t>
  </si>
  <si>
    <t>PM-A15LSCTCR</t>
  </si>
  <si>
    <t>PRD30162</t>
  </si>
  <si>
    <t>Phone Case iphone 6plus PM-A15LSCTCR</t>
  </si>
  <si>
    <t>Vỏ iphone 6plus ELECOM PM-A15LSCTCR</t>
  </si>
  <si>
    <t>PM-A15LTRCR</t>
  </si>
  <si>
    <t>PRD30163</t>
  </si>
  <si>
    <t>Phone Case iphone 6plus PM-A15LTRCR</t>
  </si>
  <si>
    <t>Vỏ iphone 6plus ELECOM PM-A15LTRCR</t>
  </si>
  <si>
    <t>PM-A15LTSBU</t>
  </si>
  <si>
    <t>PRD30164</t>
  </si>
  <si>
    <t>Phone Case iphone 6plus PM-A15LTSBU</t>
  </si>
  <si>
    <t>Vỏ iphone 6plus ELECOM PM-A15LTSBU</t>
  </si>
  <si>
    <t>PM-A15LTSPN</t>
  </si>
  <si>
    <t>PRD30165</t>
  </si>
  <si>
    <t>Phone Case iphone 6plus PM-A15LTSPN</t>
  </si>
  <si>
    <t>Vỏ iphone 6plus ELECOM PM-A15LTSPN</t>
  </si>
  <si>
    <t>PM-A15LTSWH</t>
  </si>
  <si>
    <t>PRD30166</t>
  </si>
  <si>
    <t>Phone Case iphone 6plus PM-A15LTSWH</t>
  </si>
  <si>
    <t>Vỏ iphone 6plus ELECOM PM-A15LTSWH</t>
  </si>
  <si>
    <t>PM-A15LUCTCR</t>
  </si>
  <si>
    <t>PRD30167</t>
  </si>
  <si>
    <t>Phone Case iphone 6plus PM-A15LUCTCR</t>
  </si>
  <si>
    <t>Vỏ iphone 6plus ELECOM PM-A15LUCTCR</t>
  </si>
  <si>
    <t>PM-A15LUCUCR</t>
  </si>
  <si>
    <t>PRD30168</t>
  </si>
  <si>
    <t>Phone Case iphone 6plus PM-A15LUCUCR</t>
  </si>
  <si>
    <t>Vỏ iphone 6plus ELECOM PM-A15LUCUCR</t>
  </si>
  <si>
    <t>PM-A15LZEROBK</t>
  </si>
  <si>
    <t>PRD30169</t>
  </si>
  <si>
    <t>Phone Case iphone 6plus PM-A15LZEROBK</t>
  </si>
  <si>
    <t>Vỏ iphone 6plus ELECOM PM-A15LZEROBK</t>
  </si>
  <si>
    <t>PM-A15LZEROBU</t>
  </si>
  <si>
    <t>PRD30170</t>
  </si>
  <si>
    <t>Phone Case iphone 6plus PM-A15LZEROBU</t>
  </si>
  <si>
    <t>Vỏ iphone 6plus ELECOM PM-A15LZEROBU</t>
  </si>
  <si>
    <t>PM-A15LZERORD</t>
  </si>
  <si>
    <t>PRD30171</t>
  </si>
  <si>
    <t>Phone Case iphone 6plus PM-A15LZERORD</t>
  </si>
  <si>
    <t>Vỏ iphone 6plus ELECOM PM-A15LZERORD</t>
  </si>
  <si>
    <t>PM-A15LZEROSV</t>
  </si>
  <si>
    <t>PRD30172</t>
  </si>
  <si>
    <t>Phone Case iphone 6plus PM-A15LZEROSV</t>
  </si>
  <si>
    <t>Vỏ iphone 6plus ELECOM PM-A15LZEROSV</t>
  </si>
  <si>
    <t>PM-A15LZEROTCR</t>
  </si>
  <si>
    <t>PRD30173</t>
  </si>
  <si>
    <t>Phone Case iphone 6plus PM-A15LZEROTCR</t>
  </si>
  <si>
    <t>Vỏ iphone 6plus ELECOM PM-A15LZEROTCR</t>
  </si>
  <si>
    <t>PM-A15LZEROYL</t>
  </si>
  <si>
    <t>PRD30174</t>
  </si>
  <si>
    <t>Phone Case iphone 6plus PM-A15LZEROYL</t>
  </si>
  <si>
    <t>Vỏ iphone 6plus ELECOM PM-A15LZEROYL</t>
  </si>
  <si>
    <t>PRD14601</t>
  </si>
  <si>
    <t>Polyester carry bag for laptops ZSB-BM005NBK</t>
  </si>
  <si>
    <t>Túi xách ELECOM ZSB-BM005NBK</t>
  </si>
  <si>
    <t>PRD14602</t>
  </si>
  <si>
    <t>Polyester carry bag for laptops ZSB-BM006NBK</t>
  </si>
  <si>
    <t>Túi xách ELECOM ZSB-BM006NBK</t>
  </si>
  <si>
    <t>DE-M01-5020BK-G</t>
  </si>
  <si>
    <t>PRD14454</t>
  </si>
  <si>
    <t>Portable Power Charger DE-M01-5020BK-G</t>
  </si>
  <si>
    <t>Pin sạc dự phòng ELECOM DE-M01-5020BK-G</t>
  </si>
  <si>
    <t>DE-M01-5020BU-G</t>
  </si>
  <si>
    <t>PRD14455</t>
  </si>
  <si>
    <t>Portable Power Charger DE-M01-5020BU-G</t>
  </si>
  <si>
    <t>Pin sạc dự phòng ELECOM DE-M01-5020BU-G</t>
  </si>
  <si>
    <t>DE-M01-5020G1-G</t>
  </si>
  <si>
    <t>PRD14456</t>
  </si>
  <si>
    <t>Portable Power Charger DE-M01-5020G1-G</t>
  </si>
  <si>
    <t>Pin sạc dự phòng ELECOM DE-M01-5020G1-G</t>
  </si>
  <si>
    <t>DE-M01-5020PN-G</t>
  </si>
  <si>
    <t>PRD14457</t>
  </si>
  <si>
    <t>Portable Power Charger DE-M01-5020PN-G</t>
  </si>
  <si>
    <t>Pin sạc dự phòng ELECOM DE-M01-5020PN-G</t>
  </si>
  <si>
    <t>DE-M01-5020RD-G</t>
  </si>
  <si>
    <t>PRD14458</t>
  </si>
  <si>
    <t>Portable Power Charger DE-M01-5020RD-G</t>
  </si>
  <si>
    <t>Pin sạc dự phòng ELECOM DE-M01-5020RD-G</t>
  </si>
  <si>
    <t>DE-M01-5020WH-G</t>
  </si>
  <si>
    <t>PRD14459</t>
  </si>
  <si>
    <t>Portable Power Charger DE-M01-5020WH-G</t>
  </si>
  <si>
    <t>Pin sạc dự phòng ELECOM DE-M01-5020WH-G</t>
  </si>
  <si>
    <t>DE-M02L-5220BK</t>
  </si>
  <si>
    <t>PRD14460</t>
  </si>
  <si>
    <t>Portable Power Charger DE-M02L-5220BK</t>
  </si>
  <si>
    <t>Pin sạc dự phòng ELECOM DE-M02L-5220BK</t>
  </si>
  <si>
    <t>DE-M02L-5220WH</t>
  </si>
  <si>
    <t>PRD14461</t>
  </si>
  <si>
    <t>Portable Power Charger DE-M02L-5220WH</t>
  </si>
  <si>
    <t>Pin sạc dự phòng ELECOM DE-M02L-5220WH</t>
  </si>
  <si>
    <t>TB-01GPBK</t>
  </si>
  <si>
    <t>PRD14613</t>
  </si>
  <si>
    <t>Pouch for small gadgets TB-01GPBK</t>
  </si>
  <si>
    <t>Túi xách ELECOM TB-01GPBK</t>
  </si>
  <si>
    <t>TB-01GPRD</t>
  </si>
  <si>
    <t>PRD14614</t>
  </si>
  <si>
    <t>Pouch for small gadgets TB-01GPRD</t>
  </si>
  <si>
    <t>Túi xách ELECOM TB-01GPRD</t>
  </si>
  <si>
    <t>TB-01GPSV</t>
  </si>
  <si>
    <t>PRD14615</t>
  </si>
  <si>
    <t>Pouch for small gadgets TB-01GPSV</t>
  </si>
  <si>
    <t>Túi xách ELECOM TB-01GPSV</t>
  </si>
  <si>
    <t>TB-02GPBK</t>
  </si>
  <si>
    <t>PRD14616</t>
  </si>
  <si>
    <t>Pouch for small gadgets TB-02GPBK</t>
  </si>
  <si>
    <t>Túi xách ELECOM TB-02GPBK</t>
  </si>
  <si>
    <t>TB-02GPRD</t>
  </si>
  <si>
    <t>PRD14617</t>
  </si>
  <si>
    <t>Pouch for small gadgets TB-02GPRD</t>
  </si>
  <si>
    <t>Túi xách ELECOM TB-02GPRD</t>
  </si>
  <si>
    <t>TB-02GPSV</t>
  </si>
  <si>
    <t>PRD14618</t>
  </si>
  <si>
    <t>Pouch for small gadgets TB-02GPSV</t>
  </si>
  <si>
    <t>Túi xách ELECOM TB-02GPSV</t>
  </si>
  <si>
    <t>DE-M01L-5230BK</t>
  </si>
  <si>
    <t>PRD14466</t>
  </si>
  <si>
    <t>Power Bank DE-M01L-5230BK</t>
  </si>
  <si>
    <t>Pin sạc dự phòng ELECOM DE-M01L-5230BK</t>
  </si>
  <si>
    <t>DE-M01L-5230BU</t>
  </si>
  <si>
    <t>PRD14467</t>
  </si>
  <si>
    <t>Power Bank DE-M01L-5230BU</t>
  </si>
  <si>
    <t>Pin sạc dự phòng ELECOM DE-M01L-5230BU</t>
  </si>
  <si>
    <t>DE-M01L-5230GD</t>
  </si>
  <si>
    <t>PRD14468</t>
  </si>
  <si>
    <t>Power Bank DE-M01L-5230GD</t>
  </si>
  <si>
    <t>Pin sạc dự phòng ELECOM DE-M01L-5230GD</t>
  </si>
  <si>
    <t>DE-M01L-5230GN</t>
  </si>
  <si>
    <t>PRD14469</t>
  </si>
  <si>
    <t>Power Bank DE-M01L-5230GN</t>
  </si>
  <si>
    <t>Pin sạc dự phòng ELECOM DE-M01L-5230GN</t>
  </si>
  <si>
    <t>DE-M01L-5230PN</t>
  </si>
  <si>
    <t>PRD14470</t>
  </si>
  <si>
    <t>Power Bank DE-M01L-5230PN</t>
  </si>
  <si>
    <t>Pin sạc dự phòng ELECOM DE-M01L-5230PN</t>
  </si>
  <si>
    <t>DE-M01L-5230SV</t>
  </si>
  <si>
    <t>PRD14471</t>
  </si>
  <si>
    <t>Power Bank DE-M01L-5230SV</t>
  </si>
  <si>
    <t>Pin sạc dự phòng ELECOM DE-M01L-5230SV</t>
  </si>
  <si>
    <t>DE-M01L-5230WH</t>
  </si>
  <si>
    <t>PRD14472</t>
  </si>
  <si>
    <t>Power Bank DE-M01L-5230WH</t>
  </si>
  <si>
    <t>Pin sạc dự phòng ELECOM DE-M01L-5230WH</t>
  </si>
  <si>
    <t>DE-M01L-5230YL</t>
  </si>
  <si>
    <t>PRD14473</t>
  </si>
  <si>
    <t>Power Bank DE-M01L-5230YL</t>
  </si>
  <si>
    <t>Pin sạc dự phòng ELECOM DE-M01L-5230YL</t>
  </si>
  <si>
    <t>DE-M02L-2615BK</t>
  </si>
  <si>
    <t>PRD14462</t>
  </si>
  <si>
    <t>Power Bank DE-M02L-2615BK</t>
  </si>
  <si>
    <t>Pin sạc dự phòng ELECOM DE-M02L-2615BK</t>
  </si>
  <si>
    <t>DE-M02L-2615GN</t>
  </si>
  <si>
    <t>PRD14463</t>
  </si>
  <si>
    <t>Power Bank DE-M02L-2615GN</t>
  </si>
  <si>
    <t>Pin sạc dự phòng ELECOM DE-M02L-2615GN</t>
  </si>
  <si>
    <t>DE-M02L-2615PN</t>
  </si>
  <si>
    <t>PRD14464</t>
  </si>
  <si>
    <t>Power Bank DE-M02L-2615PN</t>
  </si>
  <si>
    <t>Pin sạc dự phòng ELECOM DE-M02L-2615PN</t>
  </si>
  <si>
    <t>DE-M02L-2615WH</t>
  </si>
  <si>
    <t>PRD14465</t>
  </si>
  <si>
    <t>Power Bank DE-M02L-2615WH</t>
  </si>
  <si>
    <t>Pin sạc dự phòng ELECOM DE-M02L-2615WH</t>
  </si>
  <si>
    <t>CMC-SDCPPBK</t>
  </si>
  <si>
    <t>PRD14650</t>
  </si>
  <si>
    <t>PP holder for SD cards CMC-SDCPPBK</t>
  </si>
  <si>
    <t>Vỏ đựng thẻ nhớ ELECOM CMC-SDCPPBK</t>
  </si>
  <si>
    <t>CMC-SDCPPBU</t>
  </si>
  <si>
    <t>PRD14651</t>
  </si>
  <si>
    <t>PP holder for SD cards CMC-SDCPPBU</t>
  </si>
  <si>
    <t>Vỏ đựng thẻ nhớ ELECOM CMC-SDCPPBU</t>
  </si>
  <si>
    <t>CMC-SDCPPGN</t>
  </si>
  <si>
    <t>PRD14652</t>
  </si>
  <si>
    <t>PP holder for SD cards CMC-SDCPPGN</t>
  </si>
  <si>
    <t>Vỏ đựng thẻ nhớ ELECOM CMC-SDCPPGN</t>
  </si>
  <si>
    <t>CMC-SDCPPPN</t>
  </si>
  <si>
    <t>PRD14653</t>
  </si>
  <si>
    <t>PP holder for SD cards CMC-SDCPPPN</t>
  </si>
  <si>
    <t>Vỏ đựng thẻ nhớ ELECOM CMC-SDCPPPN</t>
  </si>
  <si>
    <t>CMC-SDCPPPU</t>
  </si>
  <si>
    <t>PRD14654</t>
  </si>
  <si>
    <t>PP holder for SD cards CMC-SDCPPPU</t>
  </si>
  <si>
    <t>Vỏ đựng thẻ nhớ ELECOM CMC-SDCPPPU</t>
  </si>
  <si>
    <t>PRD14604</t>
  </si>
  <si>
    <t>PU inner bag for laptops BM-IB017BK</t>
  </si>
  <si>
    <t>Túi xách ELECOM BM-IB017BK</t>
  </si>
  <si>
    <t>ZSB-IB027BK</t>
  </si>
  <si>
    <t>PRD14607</t>
  </si>
  <si>
    <t>PU inner bag for laptops ZSB-IB027BK</t>
  </si>
  <si>
    <t>Túi xách ELECOM ZSB-IB027BK</t>
  </si>
  <si>
    <t>ZSB-IB022BK</t>
  </si>
  <si>
    <t>PRD14605</t>
  </si>
  <si>
    <t>PU inner bag for MacBook ZSB-IB022BK</t>
  </si>
  <si>
    <t>Túi xách ELECOM ZSB-IB022BK</t>
  </si>
  <si>
    <t>ZSB-IB023BK</t>
  </si>
  <si>
    <t>PRD14606</t>
  </si>
  <si>
    <t>PU inner bag for MacBook ZSB-IB023BK</t>
  </si>
  <si>
    <t>Túi xách ELECOM ZSB-IB023BK</t>
  </si>
  <si>
    <t>ZSB-IB028BK</t>
  </si>
  <si>
    <t>PRD14608</t>
  </si>
  <si>
    <t>PU inner bag for MacBooks ZSB-IB028BK</t>
  </si>
  <si>
    <t>Túi xách ELECOMs ZSB-IB028BK</t>
  </si>
  <si>
    <t>PRD38588</t>
  </si>
  <si>
    <t>PVC inner bag for laptops ZSB-IBH001WH</t>
  </si>
  <si>
    <t>PRD14609</t>
  </si>
  <si>
    <t>PVC inner bag for laptops ZSB-IBH002BK</t>
  </si>
  <si>
    <t>ZSB-IBH002WH</t>
  </si>
  <si>
    <t>PRD38589</t>
  </si>
  <si>
    <t>PVC inner bag for laptops ZSB-IBH002WH</t>
  </si>
  <si>
    <t>Túi dựng Laptop ELECOM ZSB-IBH002WH</t>
  </si>
  <si>
    <t>WC-AL20LP</t>
  </si>
  <si>
    <t>PRD38582</t>
  </si>
  <si>
    <t>Rayon wet cleaning cloths WC-AL20LP</t>
  </si>
  <si>
    <t>Khăn giấy vệ sinh ELECOMWC-AL20LP</t>
  </si>
  <si>
    <t>LDT-MRC02</t>
  </si>
  <si>
    <t>PRD38554</t>
  </si>
  <si>
    <t>Receiver LDT-MRC02</t>
  </si>
  <si>
    <t>Thiết bị chuyển đổi tín hiệu ELECOM LDT-MRC02</t>
  </si>
  <si>
    <t>HCM-REA01BK</t>
  </si>
  <si>
    <t>PRD38549</t>
  </si>
  <si>
    <t>Relaxation machine HCM-REA01BK</t>
  </si>
  <si>
    <t>Máy xoa bóp đầu ELECOM HCM-REA01BK</t>
  </si>
  <si>
    <t>Relax</t>
  </si>
  <si>
    <t>HCM-REA01IV</t>
  </si>
  <si>
    <t>PRD38550</t>
  </si>
  <si>
    <t>Relaxation machine HCM-REA01IV</t>
  </si>
  <si>
    <t>Máy xoa bóp đầu ELECOM HCM-REA01IV</t>
  </si>
  <si>
    <t>PM-A14LFLHPAG-G</t>
  </si>
  <si>
    <t>PRD38566</t>
  </si>
  <si>
    <t>Screen  PM-A14LFLHPAG-G</t>
  </si>
  <si>
    <t>Dán màn hình iphone 6plus ELECOM  PM-A14LFLHPAG-G</t>
  </si>
  <si>
    <t>Screen</t>
  </si>
  <si>
    <t>PM-A14FLHPAG-G</t>
  </si>
  <si>
    <t>PRD38565</t>
  </si>
  <si>
    <t>Screen PM-A14FLHPAG-G</t>
  </si>
  <si>
    <t>Dán màn hình iphone6 ELECOM PM-A14FLHPAG-G</t>
  </si>
  <si>
    <t>PRD49627</t>
  </si>
  <si>
    <t>Selfie Stick P-SSYGBK</t>
  </si>
  <si>
    <t>PRD49628</t>
  </si>
  <si>
    <t>Selfie Stick P-SSYGWH</t>
  </si>
  <si>
    <t>PRD49629</t>
  </si>
  <si>
    <t>Selfie Stick P-SSYLBK</t>
  </si>
  <si>
    <t>PRD49630</t>
  </si>
  <si>
    <t>Selfie Stick P-SSYLGD</t>
  </si>
  <si>
    <t>PRD49631</t>
  </si>
  <si>
    <t>Selfie Stick P-SSYLPN</t>
  </si>
  <si>
    <t>PRD49632</t>
  </si>
  <si>
    <t>Selfie Stick P-SSYLSV</t>
  </si>
  <si>
    <t>TB-DS006BK</t>
  </si>
  <si>
    <t>PRD14702</t>
  </si>
  <si>
    <t>Slate PC Stand TB-DS006BK</t>
  </si>
  <si>
    <t>Thiết bị giải nhiệt ELECOM TB-DS006BK</t>
  </si>
  <si>
    <t>MPA-AMBCL02BK</t>
  </si>
  <si>
    <t>PRD35344</t>
  </si>
  <si>
    <t>Smartphone Cable MPA-AMBCL02BK</t>
  </si>
  <si>
    <t>Cáp microUSB ELECOM MPA-AMBCL02BK</t>
  </si>
  <si>
    <t>PRD27627</t>
  </si>
  <si>
    <t>Smartphone cable MPA-AMBCL2U12BU</t>
  </si>
  <si>
    <t>Cáp điện thoại ELECOM MPA-AMBCL2U12BU</t>
  </si>
  <si>
    <t>PRD27628</t>
  </si>
  <si>
    <t>Smartphone cable MPA-AMBCL2U12GN</t>
  </si>
  <si>
    <t>Cáp microUSB ELECOM MPA-AMBCL2U12GN</t>
  </si>
  <si>
    <t>PRD27629</t>
  </si>
  <si>
    <t>Smartphone cable MPA-AMBCL2U12PN</t>
  </si>
  <si>
    <t>Cáp microUSB ELECOM MPA-AMBCL2U12PN</t>
  </si>
  <si>
    <t>PRD27630</t>
  </si>
  <si>
    <t>Smartphone cable MPA-AMBCL2U12PU</t>
  </si>
  <si>
    <t>Cáp microUSB ELECOM MPA-AMBCL2U12PU</t>
  </si>
  <si>
    <t>PRD27632</t>
  </si>
  <si>
    <t>Smartphone cable MPA-AMBCL2U12WH</t>
  </si>
  <si>
    <t>Cáp điện thoại ELECOM MPA-AMBCL2U12WH</t>
  </si>
  <si>
    <t>MPA-AMBS2U02BK</t>
  </si>
  <si>
    <t>PRD14676</t>
  </si>
  <si>
    <t>Smartphone Cable MPA-AMBS2U02BK</t>
  </si>
  <si>
    <t>Cáp điện thoại ELECOM MPA-AMBS2U02BK</t>
  </si>
  <si>
    <t>MPA-AMBS2U02BU</t>
  </si>
  <si>
    <t>PRD14677</t>
  </si>
  <si>
    <t>Smartphone Cable MPA-AMBS2U02BU</t>
  </si>
  <si>
    <t>Cáp điện thoại ELECOM MPA-AMBS2U02BU</t>
  </si>
  <si>
    <t>MPA-AMBS2U02RD</t>
  </si>
  <si>
    <t>PRD14678</t>
  </si>
  <si>
    <t>Smartphone Cable MPA-AMBS2U02RD</t>
  </si>
  <si>
    <t>Cáp điện thoại ELECOM MPA-AMBS2U02RD</t>
  </si>
  <si>
    <t>MPA-AMBS2U08BK</t>
  </si>
  <si>
    <t>PRD14679</t>
  </si>
  <si>
    <t>Smartphone Cable MPA-AMBS2U08BK</t>
  </si>
  <si>
    <t>Cáp điện thoại ELECOM MPA-AMBS2U08BK</t>
  </si>
  <si>
    <t>MPA-AMBS2U08BU</t>
  </si>
  <si>
    <t>PRD14680</t>
  </si>
  <si>
    <t>Smartphone Cable MPA-AMBS2U08BU</t>
  </si>
  <si>
    <t>Cáp điện thoại ELECOM MPA-AMBS2U08BU</t>
  </si>
  <si>
    <t>MPA-AMBS2U08RD</t>
  </si>
  <si>
    <t>PRD14681</t>
  </si>
  <si>
    <t>Smartphone Cable MPA-AMBS2U08RD</t>
  </si>
  <si>
    <t>Cáp điện thoại ELECOM MPA-AMBS2U08RD</t>
  </si>
  <si>
    <t>MPA-AMBS2U12BK</t>
  </si>
  <si>
    <t>PRD14682</t>
  </si>
  <si>
    <t>Smartphone Cable MPA-AMBS2U12BK</t>
  </si>
  <si>
    <t>Cáp điện thoại ELECOM MPA-AMBS2U12BK</t>
  </si>
  <si>
    <t>MPA-AMBS2U12BU</t>
  </si>
  <si>
    <t>PRD14683</t>
  </si>
  <si>
    <t>Smartphone Cable MPA-AMBS2U12BU</t>
  </si>
  <si>
    <t>Cáp điện thoại ELECOM MPA-AMBS2U12BU</t>
  </si>
  <si>
    <t>MPA-AMBS2U12RD</t>
  </si>
  <si>
    <t>PRD14684</t>
  </si>
  <si>
    <t>Smartphone Cable MPA-AMBS2U12RD</t>
  </si>
  <si>
    <t>Cáp điện thoại ELECOM MPA-AMBS2U12RD</t>
  </si>
  <si>
    <t>PRD58569</t>
  </si>
  <si>
    <t>Smartphone Cable MPA-AMBSWCRLBK</t>
  </si>
  <si>
    <t>áp điện thoại ELECOM MPA-AMBSWCRLBK</t>
  </si>
  <si>
    <t>P-01NCBK</t>
  </si>
  <si>
    <t>PRD14655</t>
  </si>
  <si>
    <t>Smartphone case P-01NCBK</t>
  </si>
  <si>
    <t>Vỏ ốp lưng điện thoại ELECOM P-01NCBK</t>
  </si>
  <si>
    <t>ASP-SMP050BU</t>
  </si>
  <si>
    <t>PRD14406</t>
  </si>
  <si>
    <t>Speaker ASP-SMP050BU</t>
  </si>
  <si>
    <t>Loa ELECOM ASP-SMP050BU</t>
  </si>
  <si>
    <t>ASP-SMP050DR</t>
  </si>
  <si>
    <t>PRD14407</t>
  </si>
  <si>
    <t>Speaker ASP-SMP050DR</t>
  </si>
  <si>
    <t>Loa ELECOM ASP-SMP050DR</t>
  </si>
  <si>
    <t>ASP-SMP050GN</t>
  </si>
  <si>
    <t>PRD14408</t>
  </si>
  <si>
    <t>Speaker ASP-SMP050GN</t>
  </si>
  <si>
    <t>Loa ELECOM ASP-SMP050GN</t>
  </si>
  <si>
    <t>ASP-SMP050KUMA</t>
  </si>
  <si>
    <t>PRD14412</t>
  </si>
  <si>
    <t>Speaker ASP-SMP050KUMA</t>
  </si>
  <si>
    <t>Loa ELECOM ASP-SMP050KUMA</t>
  </si>
  <si>
    <t>ASP-SMP050NEKO</t>
  </si>
  <si>
    <t>PRD14413</t>
  </si>
  <si>
    <t>Speaker ASP-SMP050NEKO</t>
  </si>
  <si>
    <t>Loa ELECOM ASP-SMP050NEKO</t>
  </si>
  <si>
    <t>ASP-SMP050PU</t>
  </si>
  <si>
    <t>PRD14409</t>
  </si>
  <si>
    <t>Speaker ASP-SMP050PU</t>
  </si>
  <si>
    <t>Loa ELECOM ASP-SMP050PU</t>
  </si>
  <si>
    <t>ASP-SMP050RD</t>
  </si>
  <si>
    <t>PRD14410</t>
  </si>
  <si>
    <t>Speaker ASP-SMP050RD</t>
  </si>
  <si>
    <t>Loa ELECOM ASP-SMP050RD</t>
  </si>
  <si>
    <t>ASP-SMP050USA</t>
  </si>
  <si>
    <t>PRD14414</t>
  </si>
  <si>
    <t>Speaker ASP-SMP050USA</t>
  </si>
  <si>
    <t>Loa ELECOM ASP-SMP050USA</t>
  </si>
  <si>
    <t>ASP-SMP050YL</t>
  </si>
  <si>
    <t>PRD14411</t>
  </si>
  <si>
    <t>Speaker ASP-SMP050YL</t>
  </si>
  <si>
    <t>Loa ELECOM ASP-SMP050YL</t>
  </si>
  <si>
    <t>ASP-SMP120BK</t>
  </si>
  <si>
    <t>PRD14415</t>
  </si>
  <si>
    <t>Speaker ASP-SMP120BK</t>
  </si>
  <si>
    <t>Loa ELECOM ASP-SMP120BK</t>
  </si>
  <si>
    <t>ASP-SMP120BPN</t>
  </si>
  <si>
    <t>PRD14416</t>
  </si>
  <si>
    <t>Speaker ASP-SMP120BPN</t>
  </si>
  <si>
    <t>Loa ELECOM ASP-SMP120BPN</t>
  </si>
  <si>
    <t>ASP-SMP120GBK</t>
  </si>
  <si>
    <t>PRD14417</t>
  </si>
  <si>
    <t>Speaker ASP-SMP120GBK</t>
  </si>
  <si>
    <t>Loa ELECOM ASP-SMP120GBK</t>
  </si>
  <si>
    <t>ASP-SMP120RWH</t>
  </si>
  <si>
    <t>PRD14418</t>
  </si>
  <si>
    <t>Speaker ASP-SMP120RWH</t>
  </si>
  <si>
    <t>Loa ELECOM ASP-SMP120RWH</t>
  </si>
  <si>
    <t>ASP-SMP120WH</t>
  </si>
  <si>
    <t>PRD14419</t>
  </si>
  <si>
    <t>Speaker ASP-SMP120WH</t>
  </si>
  <si>
    <t>Loa ELECOM ASP-SMP120WH</t>
  </si>
  <si>
    <t>ASP-SMP220BBK</t>
  </si>
  <si>
    <t>PRD14420</t>
  </si>
  <si>
    <t>Speaker ASP-SMP220BBK</t>
  </si>
  <si>
    <t>Loa ELECOM ASP-SMP220BBK</t>
  </si>
  <si>
    <t>ASP-SMP220BRD</t>
  </si>
  <si>
    <t>PRD14421</t>
  </si>
  <si>
    <t>Speaker ASP-SMP220BRD</t>
  </si>
  <si>
    <t>Loa ELECOM ASP-SMP220BRD</t>
  </si>
  <si>
    <t>ASP-SMP220PWH</t>
  </si>
  <si>
    <t>PRD14422</t>
  </si>
  <si>
    <t>Speaker ASP-SMP220PWH</t>
  </si>
  <si>
    <t>Loa ELECOM ASP-SMP220PWH</t>
  </si>
  <si>
    <t>PRD14444</t>
  </si>
  <si>
    <t>Speaker LBT-SPP20BK</t>
  </si>
  <si>
    <t>Loa ELECOM LBT-SPP20BK</t>
  </si>
  <si>
    <t>PRD14443</t>
  </si>
  <si>
    <t>Speaker LBT-SPP20BU</t>
  </si>
  <si>
    <t>Loa ELECOM LBT-SPP20BU</t>
  </si>
  <si>
    <t>LBT-SPP20GN</t>
  </si>
  <si>
    <t>PRD14442</t>
  </si>
  <si>
    <t>Speaker LBT-SPP20GN</t>
  </si>
  <si>
    <t>Loa ELECOM LBT-SPP20GN</t>
  </si>
  <si>
    <t>LBT-SPP20PN</t>
  </si>
  <si>
    <t>PRD14441</t>
  </si>
  <si>
    <t>Speaker LBT-SPP20PN</t>
  </si>
  <si>
    <t>Loa ELECOM LBT-SPP20PN</t>
  </si>
  <si>
    <t>PRD14440</t>
  </si>
  <si>
    <t>Speaker LBT-SPP20WH</t>
  </si>
  <si>
    <t>Loa ELECOM LBT-SPP20WH</t>
  </si>
  <si>
    <t>LBT-SPP300BK-G</t>
  </si>
  <si>
    <t>PRD14447</t>
  </si>
  <si>
    <t>Speaker LBT-SPP300BK-G</t>
  </si>
  <si>
    <t>Loa ELECOM LBT-SPP300BK-G</t>
  </si>
  <si>
    <t>LBT-SPP310AVSV</t>
  </si>
  <si>
    <t>PRD30276</t>
  </si>
  <si>
    <t>Speaker LBT-SPP310AVSV</t>
  </si>
  <si>
    <t>Loa ELECOM LBT-SPP310AVSV</t>
  </si>
  <si>
    <t>MS-P07UBK</t>
  </si>
  <si>
    <t>PRD30288</t>
  </si>
  <si>
    <t>Speaker MS-P07UBK</t>
  </si>
  <si>
    <t>Loa ELECOM MS-P07UBK</t>
  </si>
  <si>
    <t>MS-UP201WH</t>
  </si>
  <si>
    <t>PRD27163</t>
  </si>
  <si>
    <t>Speaker MS-UP201WH</t>
  </si>
  <si>
    <t>Loa ELECOM MS-UP201WH</t>
  </si>
  <si>
    <t>TB-DS007BK</t>
  </si>
  <si>
    <t>PRD14703</t>
  </si>
  <si>
    <t>Stand for Smartphone/Tablet PC TB-DS007BK</t>
  </si>
  <si>
    <t>Thiết bị giải nhiệt ELECOM TB-DS007BK</t>
  </si>
  <si>
    <t>TB-DS008BK</t>
  </si>
  <si>
    <t>PRD14704</t>
  </si>
  <si>
    <t>Stand for Smartphone/Tablet PC TB-DS008BK</t>
  </si>
  <si>
    <t>Thiết bị giải nhiệt ELECOM TB-DS008BK</t>
  </si>
  <si>
    <t>EHP-CS3570WH-G</t>
  </si>
  <si>
    <t>PRD27150</t>
  </si>
  <si>
    <t>Stero Headset EHP-CS3570WH-G</t>
  </si>
  <si>
    <t>Tai nghe ELECOM  EHP-CS3570WH-G</t>
  </si>
  <si>
    <t>PRD30292</t>
  </si>
  <si>
    <t>Ten keyboard TK-TCM012BK</t>
  </si>
  <si>
    <t>Bàn phím số ELECOM TK-TCM012BK</t>
  </si>
  <si>
    <t>PRD30293</t>
  </si>
  <si>
    <t>Ten keyboard TK-TCM012SV</t>
  </si>
  <si>
    <t>Bàn phím số ELECOM TK-TCM012SV</t>
  </si>
  <si>
    <t>OND-02BK</t>
  </si>
  <si>
    <t>PRD38563</t>
  </si>
  <si>
    <t>Thermo hygrometer/big display OND-02BK</t>
  </si>
  <si>
    <t>Thiết bị đo môi trường (đồng hồ) ELECOMOND-02BK</t>
  </si>
  <si>
    <t>OND-02WH</t>
  </si>
  <si>
    <t>PRD38564</t>
  </si>
  <si>
    <t>Thermo hygrometer/big display OND-02WH</t>
  </si>
  <si>
    <t>Thiết bị đo môi trường (đồng hồ) ELECOMOND-02WH</t>
  </si>
  <si>
    <t>PRD14688</t>
  </si>
  <si>
    <t>USB 2.0 cable for Smartphone, 0.8m MPA-AMBIRLC08BK</t>
  </si>
  <si>
    <t>Cáp điện thoại ELECOM MPA-AMBIRLC08BK</t>
  </si>
  <si>
    <t>PRD14689</t>
  </si>
  <si>
    <t>USB 2.0 cable for Smartphone, 0.8m MPA-AMBIRLC08BU</t>
  </si>
  <si>
    <t>Cáp điện thoại ELECOM MPA-AMBIRLC08BU</t>
  </si>
  <si>
    <t>PRD14685</t>
  </si>
  <si>
    <t>USB 2.0 cable for Smartphone, 0.8m MPA-AMBIRLC08GN</t>
  </si>
  <si>
    <t>PRD14687</t>
  </si>
  <si>
    <t>USB 2.0 cable for Smartphone, 0.8m MPA-AMBIRLC08PN</t>
  </si>
  <si>
    <t>PRD14686</t>
  </si>
  <si>
    <t>USB 2.0 cable for Smartphone, 0.8m MPA-AMBIRLC08PU</t>
  </si>
  <si>
    <t>Cáp điện thoại ELECOM MPA-AMBIRLC08PU</t>
  </si>
  <si>
    <t>PRD14690</t>
  </si>
  <si>
    <t>USB 2.0 cable for Smartphone, 0.8m MPA-AMBIRLC08WH</t>
  </si>
  <si>
    <t>Cáp điện thoại ELECOM MPA-AMBIRLC08WH</t>
  </si>
  <si>
    <t>U2C-JB10BK</t>
  </si>
  <si>
    <t>PRD14544</t>
  </si>
  <si>
    <t>USB 2.0 cable, 1.0m U2C-JB10BK</t>
  </si>
  <si>
    <t>Cáp điện thoại ELECOM U2C-JB10BK</t>
  </si>
  <si>
    <t>U2C-JB20BK</t>
  </si>
  <si>
    <t>PRD14545</t>
  </si>
  <si>
    <t>USB 2.0 cable, 2.0m U2C-JB20BK</t>
  </si>
  <si>
    <t>Cáp điện thoại ELECOM U2C-JB20BK</t>
  </si>
  <si>
    <t>U2C-JB30BK</t>
  </si>
  <si>
    <t>PRD14546</t>
  </si>
  <si>
    <t>USB 2.0 cable, 3.0m U2C-JB30BK</t>
  </si>
  <si>
    <t>Cáp điện thoại ELECOM U2C-JB30BK</t>
  </si>
  <si>
    <t>U2C-JB50BK</t>
  </si>
  <si>
    <t>PRD14547</t>
  </si>
  <si>
    <t>USB 2.0 cable, 5.0m U2C-JB50BK</t>
  </si>
  <si>
    <t>Cáp điện thoại ELECOM U2C-JB50BK</t>
  </si>
  <si>
    <t>U2H-TZ300BBK</t>
  </si>
  <si>
    <t>PRD14517</t>
  </si>
  <si>
    <t>USB 2.0 hub, 3 ports U2H-TZ300BBK</t>
  </si>
  <si>
    <t>Bộ chia USB ELECOM U2H-TZ300BBK</t>
  </si>
  <si>
    <t>U2H-TZ300BSV</t>
  </si>
  <si>
    <t>PRD14518</t>
  </si>
  <si>
    <t>USB 2.0 hub, 3 ports U2H-TZ300BSV</t>
  </si>
  <si>
    <t>Bộ chia USB ELECOM U2H-TZ300BSV</t>
  </si>
  <si>
    <t>U2H-SS4BBK</t>
  </si>
  <si>
    <t>PRD14510</t>
  </si>
  <si>
    <t>USB 2.0 hub, 4 ports U2H-SS4BBK</t>
  </si>
  <si>
    <t>Bộ chia USB ELECOM U2H-SS4BBK</t>
  </si>
  <si>
    <t>U2H-SS4BBU</t>
  </si>
  <si>
    <t>PRD14511</t>
  </si>
  <si>
    <t>USB 2.0 hub, 4 ports U2H-SS4BBU</t>
  </si>
  <si>
    <t>Bộ chia USB ELECOM U2H-SS4BBU</t>
  </si>
  <si>
    <t>U2H-SS4BPN</t>
  </si>
  <si>
    <t>PRD14514</t>
  </si>
  <si>
    <t>USB 2.0 hub, 4 ports U2H-SS4BPN</t>
  </si>
  <si>
    <t>Bộ chia USB ELECOM U2H-SS4BPN</t>
  </si>
  <si>
    <t>U2H-SS4BRD</t>
  </si>
  <si>
    <t>PRD14515</t>
  </si>
  <si>
    <t>USB 2.0 hub, 4 ports U2H-SS4BRD</t>
  </si>
  <si>
    <t>Bộ chia USB ELECOM U2H-SS4BRD</t>
  </si>
  <si>
    <t>U2H-SS4BWH</t>
  </si>
  <si>
    <t>PRD14516</t>
  </si>
  <si>
    <t>USB 2.0 hub, 4 ports U2H-SS4BWH</t>
  </si>
  <si>
    <t>Bộ chia USB ELECOM U2H-SS4BWH</t>
  </si>
  <si>
    <t>USB3-AB10BK</t>
  </si>
  <si>
    <t>PRD14537</t>
  </si>
  <si>
    <t>USB 3.0 Cable USB3-AB10BK</t>
  </si>
  <si>
    <t>Cáp điện thoại ELECOM USB3-AB10BK</t>
  </si>
  <si>
    <t>USB3-AB20BK</t>
  </si>
  <si>
    <t>PRD14538</t>
  </si>
  <si>
    <t>USB 3.0 Cable USB3-AB20BK</t>
  </si>
  <si>
    <t>Cáp điện thoại ELECOM USB3-AB20BK</t>
  </si>
  <si>
    <t>USB3-AB30BK</t>
  </si>
  <si>
    <t>PRD14539</t>
  </si>
  <si>
    <t>USB 3.0 Cable USB3-AB30BK</t>
  </si>
  <si>
    <t>Cáp điện thoại ELECOM USB3-AB30BK</t>
  </si>
  <si>
    <t>USB3-AMBAD05WH</t>
  </si>
  <si>
    <t>PRD14541</t>
  </si>
  <si>
    <t>USB 3.0 Cable USB3-AMBAD05WH</t>
  </si>
  <si>
    <t>Cáp điện thoại ELECOM USB3-AMBAD05WH</t>
  </si>
  <si>
    <t>USB3-AMBRL07BK</t>
  </si>
  <si>
    <t>PRD14542</t>
  </si>
  <si>
    <t>USB 3.0 Cable USB3-AMBRL07BK</t>
  </si>
  <si>
    <t>Cáp điện thoại ELECOM USB3-AMBRL07BK</t>
  </si>
  <si>
    <t>USB3-AMBX10BK</t>
  </si>
  <si>
    <t>PRD14543</t>
  </si>
  <si>
    <t>USB 3.0 Cable USB3-AMBX10BK</t>
  </si>
  <si>
    <t>Cáp điện thoại ELECOM USB3-AMBX10BK</t>
  </si>
  <si>
    <t>USB3-RL07BK</t>
  </si>
  <si>
    <t>PRD14540</t>
  </si>
  <si>
    <t>USB 3.0 Cable USB3-RL07BK</t>
  </si>
  <si>
    <t>Cáp điện thoại ELECOM USB3-RL07BK</t>
  </si>
  <si>
    <t>U3H-K304BBK</t>
  </si>
  <si>
    <t>PRD14508</t>
  </si>
  <si>
    <t>USB 3.0 hub bus-powered U3H-K304BBK</t>
  </si>
  <si>
    <t>Bộ chia USB ELECOM U3H-K304BBK</t>
  </si>
  <si>
    <t>U3H-K304BWH</t>
  </si>
  <si>
    <t>PRD14509</t>
  </si>
  <si>
    <t>USB 3.0 hub bus-powered U3H-K304BWH</t>
  </si>
  <si>
    <t>Bộ chia USB ELECOM U3H-K304BWH</t>
  </si>
  <si>
    <t>PRD27757</t>
  </si>
  <si>
    <t>USB Hub U2H-SN4BBK</t>
  </si>
  <si>
    <t>Bộ chia USB ELECOM U2H-SN4BBK</t>
  </si>
  <si>
    <t>PRD27167</t>
  </si>
  <si>
    <t>USB Hub U2H-SN4BBU</t>
  </si>
  <si>
    <t>Bộ chia USB ELECOM U2H-SN4BBU</t>
  </si>
  <si>
    <t>PRD58531</t>
  </si>
  <si>
    <t>USB Hub U2H-SN4BF1BK-G</t>
  </si>
  <si>
    <t>PRD58530</t>
  </si>
  <si>
    <t>USB Hub U2H-SN4BF2WH</t>
  </si>
  <si>
    <t>Bộ chia USB ELECOM U2H-SN4BF2WH</t>
  </si>
  <si>
    <t>U2H-SN4BF2WH-G</t>
  </si>
  <si>
    <t>PRD58532</t>
  </si>
  <si>
    <t>USB Hub U2H-SN4BF2WH-G</t>
  </si>
  <si>
    <t>Bộ chia USB ELECOM U2H-SN4BF2WH-G</t>
  </si>
  <si>
    <t>PRD27168</t>
  </si>
  <si>
    <t>USB Hub U2H-SN4BRD</t>
  </si>
  <si>
    <t>Bộ chia USB ELECOM U2H-SN4BRD</t>
  </si>
  <si>
    <t>U2H-YK4BBK</t>
  </si>
  <si>
    <t>PRD14519</t>
  </si>
  <si>
    <t>USB HUB U2H-YK4BBK</t>
  </si>
  <si>
    <t>Bộ chia USB ELECOM U2H-YK4BBK</t>
  </si>
  <si>
    <t>U2H-YK4BF1WH</t>
  </si>
  <si>
    <t>PRD14520</t>
  </si>
  <si>
    <t>USB HUB U2H-YK4BF1WH</t>
  </si>
  <si>
    <t>Bộ chia USB ELECOM U2H-YK4BF1WH</t>
  </si>
  <si>
    <t>U3H-K315BBK</t>
  </si>
  <si>
    <t>PRD58533</t>
  </si>
  <si>
    <t>USB Hub U3H-K315BBK</t>
  </si>
  <si>
    <t>Bộ chia USB ELECOM U3H-K315BBK</t>
  </si>
  <si>
    <t>U3H-K315BRD</t>
  </si>
  <si>
    <t>PRD58534</t>
  </si>
  <si>
    <t>USB Hub U3H-K315BRD</t>
  </si>
  <si>
    <t>Bộ chia USB ELECOM U3H-K315BRD</t>
  </si>
  <si>
    <t>U3H-K315BWH</t>
  </si>
  <si>
    <t>PRD58535</t>
  </si>
  <si>
    <t>USB Hub U3H-K315BWH</t>
  </si>
  <si>
    <t>Bộ chia USB ELECOM U3H-K315BWH</t>
  </si>
  <si>
    <t>U2H-SS4BF1BK</t>
  </si>
  <si>
    <t>PRD14512</t>
  </si>
  <si>
    <t>USB Hub/4 port U2H-SS4BF1BK</t>
  </si>
  <si>
    <t>Bộ chia USB ELECOM U2H-SS4BF1BK</t>
  </si>
  <si>
    <t>U2H-SS4BF2WH</t>
  </si>
  <si>
    <t>PRD14513</t>
  </si>
  <si>
    <t>USB Hub/4 port U2H-SS4BF2WH</t>
  </si>
  <si>
    <t>Bộ chia USB ELECOM U2H-SS4BF2WH</t>
  </si>
  <si>
    <t>UCAM-MS130NSV</t>
  </si>
  <si>
    <t>PRD38578</t>
  </si>
  <si>
    <t>USB microscope UCAM-MS130NSV</t>
  </si>
  <si>
    <t>Webcam ELECOM UCAM-MS130NSV</t>
  </si>
  <si>
    <t>KCT-003BU</t>
  </si>
  <si>
    <t>PRD14634</t>
  </si>
  <si>
    <t>Washable cleaning cloth KCT-003BU</t>
  </si>
  <si>
    <t>Thiết bị vệ sinh ELECOM KCT-003BU</t>
  </si>
  <si>
    <t>UCAM-C0220FBNBK</t>
  </si>
  <si>
    <t>PRD33375</t>
  </si>
  <si>
    <t>Web camera UCAM-C0220FBNBK</t>
  </si>
  <si>
    <t>Webcam ELECOM UCAM-C0220FBNBK</t>
  </si>
  <si>
    <t>P-WC15P</t>
  </si>
  <si>
    <t>PRD27171</t>
  </si>
  <si>
    <t>wet tissue  P-WC15P</t>
  </si>
  <si>
    <t>Khăn ướt vệ sinh ELECOM  P-WC15P</t>
  </si>
  <si>
    <t>WC-DP15PN3</t>
  </si>
  <si>
    <t>PRD27633</t>
  </si>
  <si>
    <t>wet tissue WC-DP15PN3</t>
  </si>
  <si>
    <t>Khăn giấy vệ sinh ELECOM WC-DP15PN3</t>
  </si>
  <si>
    <t>WC-FC15P-1</t>
  </si>
  <si>
    <t>PRD30294</t>
  </si>
  <si>
    <t>Wet tissue with fragrance WC-FC15P-1</t>
  </si>
  <si>
    <t>Khăn giấy vệ sinh ELECOM WC-FC15P-1</t>
  </si>
  <si>
    <t>WC-FC15P-2</t>
  </si>
  <si>
    <t>PRD30295</t>
  </si>
  <si>
    <t>Wet tissue with fragrance WC-FC15P-2</t>
  </si>
  <si>
    <t>Khăn giấy vệ sinh ELECOM WC-FC15P-2</t>
  </si>
  <si>
    <t>WC-FC15P-3</t>
  </si>
  <si>
    <t>PRD30296</t>
  </si>
  <si>
    <t>Wet tissue with fragrance WC-FC15P-3</t>
  </si>
  <si>
    <t>Khăn giấy vệ sinh ELECOM WC-FC15P-3</t>
  </si>
  <si>
    <t>WC-FC70SP-1</t>
  </si>
  <si>
    <t>PRD38584</t>
  </si>
  <si>
    <t>Wet tissue with fragrance WC-FC70SP-1</t>
  </si>
  <si>
    <t>Khăn giấy vệ sinh ELECOM WC-FC70SP-1</t>
  </si>
  <si>
    <t>WC-FC70SP-2</t>
  </si>
  <si>
    <t>PRD38585</t>
  </si>
  <si>
    <t>Wet tissue with fragrance WC-FC70SP-2</t>
  </si>
  <si>
    <t>Khăn giấy vệ sinh ELECOM WC-FC70SP-2</t>
  </si>
  <si>
    <t>WC-FC70SP-3</t>
  </si>
  <si>
    <t>PRD38586</t>
  </si>
  <si>
    <t>Wet tissue with fragrance WC-FC70SP-3</t>
  </si>
  <si>
    <t>Khăn giấy vệ sinh ELECOM WC-FC70SP-3</t>
  </si>
  <si>
    <t>WC-FC80-1</t>
  </si>
  <si>
    <t>PRD30297</t>
  </si>
  <si>
    <t>Wet tissue with fragrance WC-FC80-1</t>
  </si>
  <si>
    <t>Khăn giấy vệ sinh ELECOM WC-FC80-1</t>
  </si>
  <si>
    <t>WC-FC80-2</t>
  </si>
  <si>
    <t>PRD30298</t>
  </si>
  <si>
    <t>Wet tissue with fragrance WC-FC80-2</t>
  </si>
  <si>
    <t>Khăn giấy vệ sinh ELECOM WC-FC80-2</t>
  </si>
  <si>
    <t>WC-FC80-3</t>
  </si>
  <si>
    <t>PRD30299</t>
  </si>
  <si>
    <t>Wet tissue with fragrance WC-FC80-3</t>
  </si>
  <si>
    <t>Khăn giấy vệ sinh ELECOM WC-FC80-3</t>
  </si>
  <si>
    <t>EHP-CH3000BK</t>
  </si>
  <si>
    <t>PRD30122</t>
  </si>
  <si>
    <t>Wired headphone EHP-CH3000BK</t>
  </si>
  <si>
    <t>Tai nghe ELECOM  EHP-CH3000BK</t>
  </si>
  <si>
    <t>EHP-CH3000GN</t>
  </si>
  <si>
    <t>PRD30123</t>
  </si>
  <si>
    <t>Wired headphone EHP-CH3000GN</t>
  </si>
  <si>
    <t>Tai nghe ELECOM  EHP-CH3000GN</t>
  </si>
  <si>
    <t>EHP-CS2D3510BK</t>
  </si>
  <si>
    <t>PRD30301</t>
  </si>
  <si>
    <t>Wired headset for smartphone EHP-CS2D3510BK</t>
  </si>
  <si>
    <t>Tai nghe ELECOM  EHP-CS2D3510BK</t>
  </si>
  <si>
    <t>EHP-CS3510MBK</t>
  </si>
  <si>
    <t>PRD30302</t>
  </si>
  <si>
    <t>Wired headset for smartphone EHP-CS3510MBK</t>
  </si>
  <si>
    <t>Tai nghe ELECOM  EHP-CS3510MBK</t>
  </si>
  <si>
    <t>EHP-CS3510MBU</t>
  </si>
  <si>
    <t>PRD30303</t>
  </si>
  <si>
    <t>Wired headset for smartphone EHP-CS3510MBU</t>
  </si>
  <si>
    <t>Tai nghe ELECOM  EHP-CS3510MBU</t>
  </si>
  <si>
    <t>EHP-CS3510MPN</t>
  </si>
  <si>
    <t>PRD30304</t>
  </si>
  <si>
    <t>Wired headset for smartphone EHP-CS3510MPN</t>
  </si>
  <si>
    <t>Tai nghe ELECOM  EHP-CS3510MPN</t>
  </si>
  <si>
    <t>EHP-CS3550MBK</t>
  </si>
  <si>
    <t>PRD30305</t>
  </si>
  <si>
    <t>Wired headset for smartphone EHP-CS3550MBK</t>
  </si>
  <si>
    <t>Tai nghe ELECOM  EHP-CS3550MBK</t>
  </si>
  <si>
    <t>PRD30124</t>
  </si>
  <si>
    <t>Wired headset for smartphone EHP-CS3550MCPN</t>
  </si>
  <si>
    <t>EHP-CS3550MMX1</t>
  </si>
  <si>
    <t>PRD30306</t>
  </si>
  <si>
    <t>Wired headset for smartphone EHP-CS3550MMX1</t>
  </si>
  <si>
    <t>Tai nghe ELECOM  EHP-CS3550MMX1</t>
  </si>
  <si>
    <t>EHP-CS3550MMX2</t>
  </si>
  <si>
    <t>PRD30307</t>
  </si>
  <si>
    <t>Wired headset for smartphone EHP-CS3550MMX2</t>
  </si>
  <si>
    <t>Tai nghe ELECOM  EHP-CS3550MMX2</t>
  </si>
  <si>
    <t>EHP-CS3550MPBU</t>
  </si>
  <si>
    <t>PRD30125</t>
  </si>
  <si>
    <t>Wired headset for smartphone EHP-CS3550MPBU</t>
  </si>
  <si>
    <t>Tai nghe ELECOM  EHP-CS3550MPBU</t>
  </si>
  <si>
    <t>EHP-CS3550MPND</t>
  </si>
  <si>
    <t>PRD30126</t>
  </si>
  <si>
    <t>Wired headset for smartphone EHP-CS3550MPND</t>
  </si>
  <si>
    <t>Tai nghe ELECOM  EHP-CS3550MPND</t>
  </si>
  <si>
    <t>EHP-CS3550MPNL</t>
  </si>
  <si>
    <t>PRD30127</t>
  </si>
  <si>
    <t>Wired headset for smartphone EHP-CS3550MPNL</t>
  </si>
  <si>
    <t>Tai nghe ELECOM  EHP-CS3550MPNL</t>
  </si>
  <si>
    <t>EHP-CS3550MRD</t>
  </si>
  <si>
    <t>PRD30128</t>
  </si>
  <si>
    <t>Wired headset for smartphone EHP-CS3550MRD</t>
  </si>
  <si>
    <t>Tai nghe ELECOM  EHP-CS3550MRD</t>
  </si>
  <si>
    <t>EHP-CS3550MWH</t>
  </si>
  <si>
    <t>PRD30129</t>
  </si>
  <si>
    <t>Wired headset for smartphone EHP-CS3550MWH</t>
  </si>
  <si>
    <t>Tai nghe ELECOM  EHP-CS3550MWH</t>
  </si>
  <si>
    <t>EHP-CSG3510PN1</t>
  </si>
  <si>
    <t>PRD14371</t>
  </si>
  <si>
    <t>Wired headset for smartphone EHP-CSG3510PN1</t>
  </si>
  <si>
    <t>Tai nghe ELECOM  EHP-CSG3510PN1</t>
  </si>
  <si>
    <t>EHP-CSG3510PN2</t>
  </si>
  <si>
    <t>PRD14372</t>
  </si>
  <si>
    <t>Wired headset for smartphone EHP-CSG3510PN2</t>
  </si>
  <si>
    <t>Tai nghe ELECOM  EHP-CSG3510PN2</t>
  </si>
  <si>
    <t>EHP-CSG3510PN3</t>
  </si>
  <si>
    <t>PRD14373</t>
  </si>
  <si>
    <t>Wired headset for smartphone EHP-CSG3510PN3</t>
  </si>
  <si>
    <t>Tai nghe ELECOM  EHP-CSG3510PN3</t>
  </si>
  <si>
    <t>EHP-CSG3510PN4</t>
  </si>
  <si>
    <t>PRD14374</t>
  </si>
  <si>
    <t>Wired headset for smartphone EHP-CSG3510PN4</t>
  </si>
  <si>
    <t>Tai nghe ELECOM  EHP-CSG3510PN4</t>
  </si>
  <si>
    <t>EHP-CSG3510PN6</t>
  </si>
  <si>
    <t>PRD14376</t>
  </si>
  <si>
    <t>Wired headset for smartphone EHP-CSG3510PN6</t>
  </si>
  <si>
    <t>Tai nghe ELECOM  EHP-CSG3510PN6</t>
  </si>
  <si>
    <t>EHP-IS3510MBK</t>
  </si>
  <si>
    <t>PRD30308</t>
  </si>
  <si>
    <t>Wired headset for smartphone EHP-IS3510MBK</t>
  </si>
  <si>
    <t>Tai nghe ELECOM  EHP-IS3510MBK</t>
  </si>
  <si>
    <t>EHP-IS3510MBU</t>
  </si>
  <si>
    <t>PRD30309</t>
  </si>
  <si>
    <t>Wired headset for smartphone EHP-IS3510MBU</t>
  </si>
  <si>
    <t>Tai nghe ELECOM  EHP-IS3510MBU</t>
  </si>
  <si>
    <t>EHP-IS3510MMX</t>
  </si>
  <si>
    <t>PRD63034</t>
  </si>
  <si>
    <t>Wired headset for smartphone EHP-IS3510MMX</t>
  </si>
  <si>
    <t>Tai nghe ELECOM  EHP-IS3510MMX</t>
  </si>
  <si>
    <t>EHP-IS3510MPN</t>
  </si>
  <si>
    <t>PRD58319</t>
  </si>
  <si>
    <t>Wired headset for smartphone EHP-IS3510MPN</t>
  </si>
  <si>
    <t>Tai nghe ELECOM  EHP-IS3510MPN</t>
  </si>
  <si>
    <t>EHP-IS3510MRD</t>
  </si>
  <si>
    <t>PRD63033</t>
  </si>
  <si>
    <t>Wired headset for smartphone EHP-IS3510MRD</t>
  </si>
  <si>
    <t>Tai nghe ELECOM  EHP-IS3510MRD</t>
  </si>
  <si>
    <t>EHP-IS3510MWH</t>
  </si>
  <si>
    <t>PRD58320</t>
  </si>
  <si>
    <t>Wired headset for smartphone EHP-IS3510MWH</t>
  </si>
  <si>
    <t>Tai nghe ELECOM  EHP-IS3510MWH</t>
  </si>
  <si>
    <t>PRD63036</t>
  </si>
  <si>
    <t>wired heaphone EHP-I3510BK</t>
  </si>
  <si>
    <t>EHP-I3510PN</t>
  </si>
  <si>
    <t>PRD63037</t>
  </si>
  <si>
    <t>wired heaphone EHP-I3510PN</t>
  </si>
  <si>
    <t>Tai nghe ELECOM EHP-I3510PN</t>
  </si>
  <si>
    <t>EHP-I3510RD</t>
  </si>
  <si>
    <t>PRD63038</t>
  </si>
  <si>
    <t>wired heaphone EHP-I3510RD</t>
  </si>
  <si>
    <t>Tai nghe ELECOM EHP-I3510RD</t>
  </si>
  <si>
    <t>PRD63039</t>
  </si>
  <si>
    <t>wired heaphone EHP-I3510WH</t>
  </si>
  <si>
    <t>PRD49618</t>
  </si>
  <si>
    <t>Wireless Mouse M-DY10DRBK</t>
  </si>
  <si>
    <t>PRD49619</t>
  </si>
  <si>
    <t>Wireless Mouse M-DY10DRBUL</t>
  </si>
  <si>
    <t>PRD49620</t>
  </si>
  <si>
    <t>Wireless Mouse M-DY10DRPN</t>
  </si>
  <si>
    <t>PRD49621</t>
  </si>
  <si>
    <t>Wireless Mouse M-DY10DRWH</t>
  </si>
  <si>
    <t>PRD49622</t>
  </si>
  <si>
    <t>Wireless Mouse M-DY11DRBK</t>
  </si>
  <si>
    <t>PRD49623</t>
  </si>
  <si>
    <t>Wireless Mouse M-DY11DRBU</t>
  </si>
  <si>
    <t>PRD49624</t>
  </si>
  <si>
    <t>Wireless Mouse M-DY11DRNV</t>
  </si>
  <si>
    <t>PRD49625</t>
  </si>
  <si>
    <t>Wireless Mouse M-DY11DRWH</t>
  </si>
  <si>
    <t>km loa sony</t>
  </si>
  <si>
    <t>km tai nghe sony</t>
  </si>
  <si>
    <t>km ps4</t>
  </si>
  <si>
    <t>Khac</t>
  </si>
  <si>
    <t>200-1tr</t>
  </si>
  <si>
    <t>1tr-2tr</t>
  </si>
  <si>
    <t>Tren 2tr</t>
  </si>
  <si>
    <t>tai nghe 500k</t>
  </si>
  <si>
    <t>loa elecom</t>
  </si>
  <si>
    <t>tui xach</t>
  </si>
  <si>
    <t>op lung</t>
  </si>
  <si>
    <t>prese</t>
  </si>
  <si>
    <t>track</t>
  </si>
  <si>
    <t>sac</t>
  </si>
  <si>
    <t>100-200</t>
  </si>
  <si>
    <t>200-500</t>
  </si>
  <si>
    <t>500-1000</t>
  </si>
  <si>
    <t>1000-1500</t>
  </si>
  <si>
    <t xml:space="preserve"> trên 1500</t>
  </si>
  <si>
    <t>"only sony</t>
  </si>
  <si>
    <t>only elecom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</si>
</sst>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(* #,##0_);_(* \(#,##0\);_(* &quot;-&quot;_);_(@_)"/>
    <numFmt numFmtId="164" formatCode="_-* #,##0.00\ _₫_-;\-* #,##0.00\ _₫_-;_-* &quot;-&quot;??\ _₫_-;_-@_-"/>
    <numFmt numFmtId="165" formatCode="_-* #,##0\ _₫_-;\-* #,##0\ _₫_-;_-* &quot;-&quot;\ _₫_-;_-@"/>
    <numFmt numFmtId="166" formatCode="_(* #,##0_);_(* \(#,##0\);_(* &quot;-&quot;??_);_(@_)"/>
    <numFmt numFmtId="167" formatCode="_-* #,##0\ _₫_-;\-* #,##0\ _₫_-;_-* &quot;-&quot;??\ _₫_-;_-@"/>
    <numFmt numFmtId="168" formatCode="[$-1010000]d/m/yyyy"/>
    <numFmt numFmtId="169" formatCode="_-* #,##0\ _₫_-;\-* #,##0\ _₫_-;_-* &quot;-&quot;??\ _₫_-;_-@_-"/>
  </numFmts>
  <fonts count="20">
    <font>
      <sz val="11"/>
      <color rgb="FF000000"/>
      <name val="Arial"/>
    </font>
    <font>
      <sz val="11"/>
      <color rgb="FF000000"/>
      <name val="Times New Roman"/>
      <family val="1"/>
    </font>
    <font>
      <b/>
      <sz val="9"/>
      <name val="Times New Roman"/>
      <family val="1"/>
    </font>
    <font>
      <b/>
      <sz val="11"/>
      <color rgb="FF000000"/>
      <name val="Times New Roman"/>
      <family val="1"/>
    </font>
    <font>
      <sz val="9"/>
      <name val="Times New Roman"/>
      <family val="1"/>
    </font>
    <font>
      <sz val="1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8"/>
      <color rgb="FF2F2F2F"/>
      <name val="Quattrocento Sans"/>
    </font>
    <font>
      <sz val="10"/>
      <color rgb="FFFF0000"/>
      <name val="Times New Roman"/>
      <family val="1"/>
    </font>
    <font>
      <sz val="10"/>
      <name val="Times New Roman"/>
      <family val="1"/>
    </font>
    <font>
      <b/>
      <sz val="10"/>
      <color rgb="FFFF0000"/>
      <name val="Times New Roman"/>
      <family val="1"/>
    </font>
    <font>
      <sz val="11"/>
      <name val="Arial"/>
      <family val="2"/>
    </font>
    <font>
      <b/>
      <sz val="10"/>
      <name val="Times New Roman"/>
      <family val="1"/>
    </font>
    <font>
      <sz val="9"/>
      <color rgb="FF000000"/>
      <name val="Times New Roman"/>
      <family val="1"/>
    </font>
    <font>
      <sz val="8"/>
      <color rgb="FF2F2F2F"/>
      <name val="Quattrocento Sans"/>
    </font>
    <font>
      <i/>
      <sz val="11"/>
      <name val="Times New Roman"/>
      <family val="1"/>
    </font>
    <font>
      <sz val="8"/>
      <name val="Arial"/>
      <family val="2"/>
    </font>
    <font>
      <b/>
      <sz val="8"/>
      <name val="Arial"/>
      <family val="2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DAEEF3"/>
        <bgColor rgb="FFDAEEF3"/>
      </patternFill>
    </fill>
    <fill>
      <patternFill patternType="solid">
        <fgColor rgb="FFFBD4B4"/>
        <bgColor rgb="FFFBD4B4"/>
      </patternFill>
    </fill>
    <fill>
      <patternFill patternType="solid">
        <fgColor rgb="FFFFFFFF"/>
        <bgColor rgb="FFFFFFFF"/>
      </patternFill>
    </fill>
    <fill>
      <patternFill patternType="solid">
        <fgColor rgb="FFDDD9C3"/>
        <bgColor rgb="FFDDD9C3"/>
      </patternFill>
    </fill>
    <fill>
      <patternFill patternType="solid">
        <fgColor rgb="FFF2DBDB"/>
        <bgColor rgb="FFF2DBDB"/>
      </patternFill>
    </fill>
    <fill>
      <patternFill patternType="solid">
        <fgColor rgb="FFD6E3BC"/>
        <bgColor rgb="FFD6E3BC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164" fontId="19" fillId="0" borderId="0" applyFont="0" applyFill="0" applyBorder="0" applyAlignment="0" applyProtection="0"/>
  </cellStyleXfs>
  <cellXfs count="136">
    <xf numFmtId="0" fontId="0" fillId="0" borderId="0" xfId="0" applyFont="1" applyAlignme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/>
    <xf numFmtId="49" fontId="3" fillId="3" borderId="2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left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9" fontId="1" fillId="0" borderId="2" xfId="0" applyNumberFormat="1" applyFont="1" applyBorder="1" applyAlignment="1">
      <alignment horizontal="left"/>
    </xf>
    <xf numFmtId="0" fontId="5" fillId="4" borderId="2" xfId="0" applyFont="1" applyFill="1" applyBorder="1" applyAlignment="1">
      <alignment horizontal="left" vertical="center"/>
    </xf>
    <xf numFmtId="0" fontId="5" fillId="4" borderId="2" xfId="0" applyFont="1" applyFill="1" applyBorder="1" applyAlignment="1">
      <alignment horizontal="left"/>
    </xf>
    <xf numFmtId="165" fontId="5" fillId="4" borderId="2" xfId="0" applyNumberFormat="1" applyFont="1" applyFill="1" applyBorder="1" applyAlignment="1">
      <alignment vertical="center"/>
    </xf>
    <xf numFmtId="49" fontId="5" fillId="0" borderId="2" xfId="0" applyNumberFormat="1" applyFont="1" applyBorder="1" applyAlignment="1">
      <alignment horizontal="left" vertical="center"/>
    </xf>
    <xf numFmtId="0" fontId="6" fillId="3" borderId="1" xfId="0" applyFont="1" applyFill="1" applyBorder="1" applyAlignment="1">
      <alignment horizontal="left"/>
    </xf>
    <xf numFmtId="166" fontId="6" fillId="3" borderId="1" xfId="0" applyNumberFormat="1" applyFont="1" applyFill="1" applyBorder="1" applyAlignment="1">
      <alignment horizontal="left"/>
    </xf>
    <xf numFmtId="14" fontId="2" fillId="0" borderId="0" xfId="0" applyNumberFormat="1" applyFont="1" applyAlignment="1">
      <alignment horizontal="center"/>
    </xf>
    <xf numFmtId="10" fontId="6" fillId="3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49" fontId="5" fillId="0" borderId="2" xfId="0" applyNumberFormat="1" applyFont="1" applyBorder="1" applyAlignment="1">
      <alignment horizontal="left"/>
    </xf>
    <xf numFmtId="0" fontId="8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 vertical="top"/>
    </xf>
    <xf numFmtId="167" fontId="2" fillId="3" borderId="2" xfId="0" applyNumberFormat="1" applyFont="1" applyFill="1" applyBorder="1" applyAlignment="1">
      <alignment horizontal="center" vertical="top"/>
    </xf>
    <xf numFmtId="0" fontId="2" fillId="6" borderId="2" xfId="0" applyFont="1" applyFill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4" fillId="0" borderId="3" xfId="0" applyFont="1" applyBorder="1" applyAlignment="1">
      <alignment horizontal="left"/>
    </xf>
    <xf numFmtId="0" fontId="6" fillId="5" borderId="2" xfId="0" applyFont="1" applyFill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1" fillId="0" borderId="2" xfId="0" applyFont="1" applyBorder="1" applyAlignment="1">
      <alignment horizontal="left" vertical="center"/>
    </xf>
    <xf numFmtId="166" fontId="9" fillId="7" borderId="2" xfId="0" applyNumberFormat="1" applyFont="1" applyFill="1" applyBorder="1" applyAlignment="1">
      <alignment horizontal="left"/>
    </xf>
    <xf numFmtId="0" fontId="1" fillId="0" borderId="2" xfId="0" applyFont="1" applyBorder="1" applyAlignment="1">
      <alignment horizontal="left"/>
    </xf>
    <xf numFmtId="9" fontId="9" fillId="7" borderId="4" xfId="0" applyNumberFormat="1" applyFont="1" applyFill="1" applyBorder="1" applyAlignment="1">
      <alignment horizontal="left"/>
    </xf>
    <xf numFmtId="167" fontId="4" fillId="3" borderId="5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167" fontId="4" fillId="0" borderId="0" xfId="0" applyNumberFormat="1" applyFont="1"/>
    <xf numFmtId="166" fontId="7" fillId="3" borderId="1" xfId="0" applyNumberFormat="1" applyFont="1" applyFill="1" applyBorder="1" applyAlignment="1">
      <alignment horizontal="left"/>
    </xf>
    <xf numFmtId="0" fontId="4" fillId="0" borderId="6" xfId="0" applyFont="1" applyBorder="1" applyAlignment="1">
      <alignment horizontal="left"/>
    </xf>
    <xf numFmtId="10" fontId="7" fillId="3" borderId="1" xfId="0" applyNumberFormat="1" applyFont="1" applyFill="1" applyBorder="1" applyAlignment="1">
      <alignment horizontal="center"/>
    </xf>
    <xf numFmtId="14" fontId="7" fillId="5" borderId="1" xfId="0" applyNumberFormat="1" applyFont="1" applyFill="1" applyBorder="1" applyAlignment="1">
      <alignment horizontal="left"/>
    </xf>
    <xf numFmtId="0" fontId="7" fillId="5" borderId="1" xfId="0" applyFont="1" applyFill="1" applyBorder="1" applyAlignment="1">
      <alignment horizontal="left"/>
    </xf>
    <xf numFmtId="0" fontId="7" fillId="5" borderId="1" xfId="0" applyFont="1" applyFill="1" applyBorder="1"/>
    <xf numFmtId="0" fontId="7" fillId="5" borderId="1" xfId="0" applyFont="1" applyFill="1" applyBorder="1" applyAlignment="1">
      <alignment horizontal="left"/>
    </xf>
    <xf numFmtId="0" fontId="4" fillId="0" borderId="6" xfId="0" applyFont="1" applyBorder="1" applyAlignment="1">
      <alignment horizontal="left" vertical="center"/>
    </xf>
    <xf numFmtId="0" fontId="10" fillId="3" borderId="1" xfId="0" applyFont="1" applyFill="1" applyBorder="1"/>
    <xf numFmtId="167" fontId="4" fillId="3" borderId="6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0" borderId="0" xfId="0" applyFont="1" applyAlignment="1">
      <alignment horizontal="left"/>
    </xf>
    <xf numFmtId="0" fontId="11" fillId="7" borderId="2" xfId="0" applyFont="1" applyFill="1" applyBorder="1" applyAlignment="1">
      <alignment horizontal="left"/>
    </xf>
    <xf numFmtId="166" fontId="11" fillId="7" borderId="2" xfId="0" applyNumberFormat="1" applyFont="1" applyFill="1" applyBorder="1" applyAlignment="1">
      <alignment horizontal="left"/>
    </xf>
    <xf numFmtId="9" fontId="11" fillId="7" borderId="4" xfId="0" applyNumberFormat="1" applyFont="1" applyFill="1" applyBorder="1" applyAlignment="1">
      <alignment horizontal="left"/>
    </xf>
    <xf numFmtId="0" fontId="11" fillId="4" borderId="9" xfId="0" applyFont="1" applyFill="1" applyBorder="1" applyAlignment="1">
      <alignment vertical="center" wrapText="1"/>
    </xf>
    <xf numFmtId="0" fontId="11" fillId="4" borderId="10" xfId="0" applyFont="1" applyFill="1" applyBorder="1" applyAlignment="1">
      <alignment vertical="center" wrapText="1"/>
    </xf>
    <xf numFmtId="0" fontId="9" fillId="4" borderId="11" xfId="0" applyFont="1" applyFill="1" applyBorder="1" applyAlignment="1">
      <alignment vertical="center"/>
    </xf>
    <xf numFmtId="0" fontId="11" fillId="0" borderId="8" xfId="0" applyFont="1" applyBorder="1" applyAlignment="1">
      <alignment horizontal="right" vertical="center" wrapText="1"/>
    </xf>
    <xf numFmtId="0" fontId="6" fillId="8" borderId="4" xfId="0" applyFont="1" applyFill="1" applyBorder="1" applyAlignment="1">
      <alignment horizontal="left"/>
    </xf>
    <xf numFmtId="166" fontId="6" fillId="8" borderId="4" xfId="0" applyNumberFormat="1" applyFont="1" applyFill="1" applyBorder="1" applyAlignment="1">
      <alignment horizontal="center"/>
    </xf>
    <xf numFmtId="0" fontId="7" fillId="8" borderId="2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/>
    </xf>
    <xf numFmtId="0" fontId="13" fillId="8" borderId="2" xfId="0" applyFont="1" applyFill="1" applyBorder="1" applyAlignment="1">
      <alignment horizontal="left"/>
    </xf>
    <xf numFmtId="166" fontId="13" fillId="8" borderId="2" xfId="0" applyNumberFormat="1" applyFont="1" applyFill="1" applyBorder="1" applyAlignment="1">
      <alignment horizontal="center"/>
    </xf>
    <xf numFmtId="0" fontId="10" fillId="8" borderId="2" xfId="0" applyFont="1" applyFill="1" applyBorder="1" applyAlignment="1">
      <alignment horizontal="left"/>
    </xf>
    <xf numFmtId="41" fontId="11" fillId="8" borderId="2" xfId="0" applyNumberFormat="1" applyFont="1" applyFill="1" applyBorder="1" applyAlignment="1">
      <alignment horizontal="center"/>
    </xf>
    <xf numFmtId="168" fontId="7" fillId="8" borderId="2" xfId="0" applyNumberFormat="1" applyFont="1" applyFill="1" applyBorder="1"/>
    <xf numFmtId="0" fontId="7" fillId="8" borderId="2" xfId="0" applyFont="1" applyFill="1" applyBorder="1"/>
    <xf numFmtId="0" fontId="7" fillId="8" borderId="2" xfId="0" applyFont="1" applyFill="1" applyBorder="1" applyAlignment="1">
      <alignment horizontal="right"/>
    </xf>
    <xf numFmtId="9" fontId="13" fillId="8" borderId="2" xfId="0" applyNumberFormat="1" applyFont="1" applyFill="1" applyBorder="1" applyAlignment="1">
      <alignment horizontal="center"/>
    </xf>
    <xf numFmtId="0" fontId="10" fillId="7" borderId="2" xfId="0" applyFont="1" applyFill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7" borderId="2" xfId="0" applyFont="1" applyFill="1" applyBorder="1" applyAlignment="1">
      <alignment horizontal="center"/>
    </xf>
    <xf numFmtId="166" fontId="10" fillId="7" borderId="2" xfId="0" applyNumberFormat="1" applyFont="1" applyFill="1" applyBorder="1" applyAlignment="1">
      <alignment horizontal="center"/>
    </xf>
    <xf numFmtId="166" fontId="10" fillId="4" borderId="2" xfId="0" applyNumberFormat="1" applyFont="1" applyFill="1" applyBorder="1" applyAlignment="1">
      <alignment horizontal="center"/>
    </xf>
    <xf numFmtId="0" fontId="10" fillId="4" borderId="15" xfId="0" applyFont="1" applyFill="1" applyBorder="1" applyAlignment="1"/>
    <xf numFmtId="14" fontId="10" fillId="0" borderId="2" xfId="0" applyNumberFormat="1" applyFont="1" applyBorder="1" applyAlignment="1">
      <alignment horizontal="left"/>
    </xf>
    <xf numFmtId="1" fontId="10" fillId="7" borderId="16" xfId="0" applyNumberFormat="1" applyFont="1" applyFill="1" applyBorder="1" applyAlignment="1">
      <alignment horizontal="right"/>
    </xf>
    <xf numFmtId="0" fontId="10" fillId="4" borderId="1" xfId="0" applyFont="1" applyFill="1" applyBorder="1"/>
    <xf numFmtId="0" fontId="14" fillId="0" borderId="0" xfId="0" applyFont="1"/>
    <xf numFmtId="0" fontId="10" fillId="4" borderId="1" xfId="0" applyFont="1" applyFill="1" applyBorder="1" applyAlignment="1">
      <alignment horizontal="left"/>
    </xf>
    <xf numFmtId="0" fontId="10" fillId="7" borderId="2" xfId="0" applyFont="1" applyFill="1" applyBorder="1" applyAlignment="1">
      <alignment horizontal="left"/>
    </xf>
    <xf numFmtId="0" fontId="7" fillId="7" borderId="2" xfId="0" applyFont="1" applyFill="1" applyBorder="1" applyAlignment="1">
      <alignment horizontal="center"/>
    </xf>
    <xf numFmtId="166" fontId="10" fillId="7" borderId="2" xfId="0" applyNumberFormat="1" applyFont="1" applyFill="1" applyBorder="1" applyAlignment="1">
      <alignment horizontal="center"/>
    </xf>
    <xf numFmtId="0" fontId="10" fillId="4" borderId="15" xfId="0" applyFont="1" applyFill="1" applyBorder="1"/>
    <xf numFmtId="166" fontId="10" fillId="7" borderId="2" xfId="0" applyNumberFormat="1" applyFont="1" applyFill="1" applyBorder="1"/>
    <xf numFmtId="0" fontId="10" fillId="7" borderId="2" xfId="0" applyFont="1" applyFill="1" applyBorder="1" applyAlignment="1">
      <alignment horizontal="center"/>
    </xf>
    <xf numFmtId="0" fontId="10" fillId="4" borderId="2" xfId="0" applyFont="1" applyFill="1" applyBorder="1"/>
    <xf numFmtId="0" fontId="7" fillId="7" borderId="1" xfId="0" applyFont="1" applyFill="1" applyBorder="1" applyAlignment="1">
      <alignment horizontal="left"/>
    </xf>
    <xf numFmtId="0" fontId="7" fillId="7" borderId="1" xfId="0" applyFont="1" applyFill="1" applyBorder="1" applyAlignment="1">
      <alignment horizontal="center"/>
    </xf>
    <xf numFmtId="0" fontId="7" fillId="7" borderId="1" xfId="0" applyFont="1" applyFill="1" applyBorder="1"/>
    <xf numFmtId="0" fontId="7" fillId="7" borderId="1" xfId="0" applyFont="1" applyFill="1" applyBorder="1" applyAlignment="1">
      <alignment horizontal="right"/>
    </xf>
    <xf numFmtId="0" fontId="15" fillId="5" borderId="2" xfId="0" applyFont="1" applyFill="1" applyBorder="1" applyAlignment="1">
      <alignment vertical="center"/>
    </xf>
    <xf numFmtId="0" fontId="7" fillId="5" borderId="2" xfId="0" applyFont="1" applyFill="1" applyBorder="1" applyAlignment="1">
      <alignment horizontal="center"/>
    </xf>
    <xf numFmtId="166" fontId="6" fillId="8" borderId="4" xfId="0" applyNumberFormat="1" applyFont="1" applyFill="1" applyBorder="1" applyAlignment="1">
      <alignment horizontal="center"/>
    </xf>
    <xf numFmtId="0" fontId="5" fillId="4" borderId="2" xfId="0" quotePrefix="1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top"/>
    </xf>
    <xf numFmtId="0" fontId="11" fillId="7" borderId="16" xfId="0" applyFont="1" applyFill="1" applyBorder="1" applyAlignment="1">
      <alignment horizontal="left"/>
    </xf>
    <xf numFmtId="1" fontId="10" fillId="7" borderId="16" xfId="0" applyNumberFormat="1" applyFont="1" applyFill="1" applyBorder="1" applyAlignment="1">
      <alignment horizontal="right"/>
    </xf>
    <xf numFmtId="0" fontId="0" fillId="4" borderId="2" xfId="0" applyFont="1" applyFill="1" applyBorder="1" applyAlignment="1">
      <alignment horizontal="center"/>
    </xf>
    <xf numFmtId="0" fontId="0" fillId="4" borderId="14" xfId="0" applyFont="1" applyFill="1" applyBorder="1" applyAlignment="1"/>
    <xf numFmtId="0" fontId="0" fillId="0" borderId="14" xfId="0" applyFont="1" applyBorder="1" applyAlignment="1"/>
    <xf numFmtId="167" fontId="0" fillId="0" borderId="14" xfId="0" applyNumberFormat="1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4" borderId="17" xfId="0" applyFont="1" applyFill="1" applyBorder="1" applyAlignment="1">
      <alignment horizontal="center"/>
    </xf>
    <xf numFmtId="0" fontId="0" fillId="4" borderId="8" xfId="0" applyFont="1" applyFill="1" applyBorder="1" applyAlignment="1"/>
    <xf numFmtId="0" fontId="0" fillId="0" borderId="8" xfId="0" applyFont="1" applyBorder="1" applyAlignment="1"/>
    <xf numFmtId="167" fontId="0" fillId="0" borderId="8" xfId="0" applyNumberFormat="1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17" fillId="8" borderId="17" xfId="0" applyFont="1" applyFill="1" applyBorder="1" applyAlignment="1">
      <alignment horizontal="center"/>
    </xf>
    <xf numFmtId="0" fontId="17" fillId="8" borderId="8" xfId="0" applyFont="1" applyFill="1" applyBorder="1" applyAlignment="1"/>
    <xf numFmtId="167" fontId="18" fillId="8" borderId="8" xfId="0" applyNumberFormat="1" applyFont="1" applyFill="1" applyBorder="1" applyAlignment="1">
      <alignment horizontal="right"/>
    </xf>
    <xf numFmtId="0" fontId="17" fillId="8" borderId="8" xfId="0" applyFont="1" applyFill="1" applyBorder="1" applyAlignment="1">
      <alignment horizontal="center"/>
    </xf>
    <xf numFmtId="0" fontId="19" fillId="4" borderId="2" xfId="0" applyFont="1" applyFill="1" applyBorder="1" applyAlignment="1">
      <alignment horizontal="center"/>
    </xf>
    <xf numFmtId="0" fontId="19" fillId="4" borderId="2" xfId="0" applyFont="1" applyFill="1" applyBorder="1" applyAlignment="1"/>
    <xf numFmtId="0" fontId="19" fillId="0" borderId="2" xfId="0" applyFont="1" applyBorder="1" applyAlignment="1">
      <alignment horizontal="left"/>
    </xf>
    <xf numFmtId="167" fontId="19" fillId="0" borderId="2" xfId="0" applyNumberFormat="1" applyFont="1" applyBorder="1" applyAlignment="1">
      <alignment horizontal="center"/>
    </xf>
    <xf numFmtId="167" fontId="4" fillId="3" borderId="0" xfId="0" applyNumberFormat="1" applyFont="1" applyFill="1" applyAlignment="1">
      <alignment horizontal="center"/>
    </xf>
    <xf numFmtId="0" fontId="4" fillId="6" borderId="0" xfId="0" applyFont="1" applyFill="1" applyAlignment="1">
      <alignment horizontal="left"/>
    </xf>
    <xf numFmtId="0" fontId="5" fillId="9" borderId="2" xfId="0" applyFont="1" applyFill="1" applyBorder="1" applyAlignment="1">
      <alignment horizontal="left"/>
    </xf>
    <xf numFmtId="0" fontId="1" fillId="0" borderId="2" xfId="0" applyFont="1" applyBorder="1"/>
    <xf numFmtId="166" fontId="10" fillId="7" borderId="2" xfId="0" applyNumberFormat="1" applyFont="1" applyFill="1" applyBorder="1" applyAlignment="1"/>
    <xf numFmtId="169" fontId="0" fillId="0" borderId="0" xfId="1" applyNumberFormat="1" applyFont="1" applyAlignment="1"/>
    <xf numFmtId="0" fontId="0" fillId="0" borderId="0" xfId="0" applyAlignment="1"/>
    <xf numFmtId="0" fontId="0" fillId="0" borderId="0" xfId="0" quotePrefix="1" applyAlignment="1"/>
    <xf numFmtId="0" fontId="11" fillId="8" borderId="12" xfId="0" applyFont="1" applyFill="1" applyBorder="1" applyAlignment="1">
      <alignment horizontal="left"/>
    </xf>
    <xf numFmtId="0" fontId="12" fillId="0" borderId="13" xfId="0" applyFont="1" applyBorder="1"/>
    <xf numFmtId="0" fontId="12" fillId="0" borderId="14" xfId="0" applyFont="1" applyBorder="1"/>
    <xf numFmtId="14" fontId="6" fillId="0" borderId="7" xfId="0" applyNumberFormat="1" applyFont="1" applyBorder="1" applyAlignment="1">
      <alignment horizontal="left" vertical="top" wrapText="1"/>
    </xf>
    <xf numFmtId="0" fontId="12" fillId="0" borderId="8" xfId="0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010"/>
  <sheetViews>
    <sheetView tabSelected="1" workbookViewId="0">
      <pane ySplit="3" topLeftCell="A4" activePane="bottomLeft" state="frozen"/>
      <selection pane="bottomLeft" activeCell="J4" sqref="J4:J1201"/>
    </sheetView>
  </sheetViews>
  <sheetFormatPr defaultColWidth="12.625" defaultRowHeight="15" customHeight="1"/>
  <cols>
    <col min="1" max="1" width="9.875" customWidth="1"/>
    <col min="2" max="2" width="15.625" customWidth="1"/>
    <col min="3" max="3" width="37.25" customWidth="1"/>
    <col min="4" max="4" width="10.5" customWidth="1"/>
    <col min="5" max="5" width="9" customWidth="1"/>
    <col min="6" max="6" width="9.5" customWidth="1"/>
    <col min="7" max="7" width="10.375" customWidth="1"/>
    <col min="8" max="8" width="14.875" customWidth="1"/>
    <col min="9" max="9" width="22" customWidth="1"/>
    <col min="10" max="10" width="17.25" customWidth="1"/>
    <col min="11" max="26" width="8.625" customWidth="1"/>
  </cols>
  <sheetData>
    <row r="1" spans="1:26" ht="12" customHeight="1">
      <c r="A1" s="5">
        <v>1</v>
      </c>
      <c r="B1" s="5">
        <v>2</v>
      </c>
      <c r="C1" s="5">
        <v>3</v>
      </c>
      <c r="D1" s="5">
        <v>4</v>
      </c>
      <c r="E1" s="5">
        <v>5</v>
      </c>
      <c r="F1" s="5">
        <v>6</v>
      </c>
      <c r="G1" s="5">
        <v>7</v>
      </c>
      <c r="H1" s="7"/>
      <c r="I1" s="7"/>
      <c r="J1" s="23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1" customHeight="1">
      <c r="A2" s="9"/>
      <c r="B2" s="9"/>
      <c r="C2" s="9"/>
      <c r="D2" s="20">
        <v>43442</v>
      </c>
      <c r="E2" s="9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2" customHeight="1">
      <c r="A3" s="27" t="s">
        <v>55</v>
      </c>
      <c r="B3" s="27" t="s">
        <v>67</v>
      </c>
      <c r="C3" s="27" t="s">
        <v>68</v>
      </c>
      <c r="D3" s="28" t="s">
        <v>69</v>
      </c>
      <c r="E3" s="29" t="s">
        <v>70</v>
      </c>
      <c r="F3" s="30"/>
      <c r="G3" s="30"/>
      <c r="H3" s="30"/>
      <c r="I3" s="30"/>
      <c r="J3" s="23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2" customHeight="1">
      <c r="A4" s="31" t="s">
        <v>71</v>
      </c>
      <c r="B4" s="31" t="s">
        <v>72</v>
      </c>
      <c r="C4" s="31" t="s">
        <v>73</v>
      </c>
      <c r="D4" s="39">
        <v>0</v>
      </c>
      <c r="E4" s="40" t="s">
        <v>72</v>
      </c>
      <c r="F4" s="23" t="str">
        <f t="shared" ref="F4:F1052" si="0">A4</f>
        <v>stan</v>
      </c>
      <c r="G4" s="42">
        <f t="shared" ref="G4:G1052" si="1">D4</f>
        <v>0</v>
      </c>
      <c r="H4" s="23" t="s">
        <v>72</v>
      </c>
      <c r="I4" s="23"/>
      <c r="J4" s="23">
        <v>0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2" customHeight="1">
      <c r="A5" s="44" t="s">
        <v>71</v>
      </c>
      <c r="B5" s="50" t="s">
        <v>124</v>
      </c>
      <c r="C5" s="44" t="s">
        <v>193</v>
      </c>
      <c r="D5" s="52">
        <v>0</v>
      </c>
      <c r="E5" s="40" t="s">
        <v>124</v>
      </c>
      <c r="F5" s="23" t="str">
        <f t="shared" si="0"/>
        <v>stan</v>
      </c>
      <c r="G5" s="42">
        <f t="shared" si="1"/>
        <v>0</v>
      </c>
      <c r="H5" s="23" t="s">
        <v>124</v>
      </c>
      <c r="I5" s="23"/>
      <c r="J5" s="23">
        <v>1</v>
      </c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2" customHeight="1">
      <c r="A6" s="44" t="s">
        <v>71</v>
      </c>
      <c r="B6" s="50" t="s">
        <v>229</v>
      </c>
      <c r="C6" s="44" t="s">
        <v>231</v>
      </c>
      <c r="D6" s="52">
        <v>0</v>
      </c>
      <c r="E6" s="40" t="s">
        <v>229</v>
      </c>
      <c r="F6" s="23" t="str">
        <f t="shared" si="0"/>
        <v>stan</v>
      </c>
      <c r="G6" s="42">
        <f t="shared" si="1"/>
        <v>0</v>
      </c>
      <c r="H6" s="23" t="s">
        <v>229</v>
      </c>
      <c r="I6" s="23"/>
      <c r="J6" s="23">
        <v>2</v>
      </c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2" customHeight="1">
      <c r="A7" s="44" t="s">
        <v>71</v>
      </c>
      <c r="B7" s="50" t="s">
        <v>236</v>
      </c>
      <c r="C7" s="44" t="s">
        <v>237</v>
      </c>
      <c r="D7" s="52">
        <v>0</v>
      </c>
      <c r="E7" s="40" t="s">
        <v>236</v>
      </c>
      <c r="F7" s="23" t="str">
        <f t="shared" si="0"/>
        <v>stan</v>
      </c>
      <c r="G7" s="42">
        <f t="shared" si="1"/>
        <v>0</v>
      </c>
      <c r="H7" s="23" t="s">
        <v>236</v>
      </c>
      <c r="I7" s="23"/>
      <c r="J7" s="23">
        <v>3</v>
      </c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12" customHeight="1">
      <c r="A8" s="44" t="s">
        <v>71</v>
      </c>
      <c r="B8" s="44" t="s">
        <v>239</v>
      </c>
      <c r="C8" s="44" t="s">
        <v>241</v>
      </c>
      <c r="D8" s="52">
        <v>0</v>
      </c>
      <c r="E8" s="40" t="s">
        <v>239</v>
      </c>
      <c r="F8" s="23" t="str">
        <f t="shared" si="0"/>
        <v>stan</v>
      </c>
      <c r="G8" s="42">
        <f t="shared" si="1"/>
        <v>0</v>
      </c>
      <c r="H8" s="23" t="s">
        <v>239</v>
      </c>
      <c r="I8" s="23"/>
      <c r="J8" s="23">
        <v>4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2" customHeight="1">
      <c r="A9" s="44" t="s">
        <v>71</v>
      </c>
      <c r="B9" s="44" t="s">
        <v>244</v>
      </c>
      <c r="C9" s="44" t="s">
        <v>245</v>
      </c>
      <c r="D9" s="52">
        <v>0</v>
      </c>
      <c r="E9" s="40" t="s">
        <v>244</v>
      </c>
      <c r="F9" s="23" t="str">
        <f t="shared" si="0"/>
        <v>stan</v>
      </c>
      <c r="G9" s="42">
        <f t="shared" si="1"/>
        <v>0</v>
      </c>
      <c r="H9" s="23" t="s">
        <v>244</v>
      </c>
      <c r="I9" s="23"/>
      <c r="J9" s="23">
        <v>5</v>
      </c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12" customHeight="1">
      <c r="A10" s="44" t="s">
        <v>71</v>
      </c>
      <c r="B10" s="44" t="s">
        <v>251</v>
      </c>
      <c r="C10" s="44" t="s">
        <v>253</v>
      </c>
      <c r="D10" s="52">
        <v>0</v>
      </c>
      <c r="E10" s="40" t="s">
        <v>256</v>
      </c>
      <c r="F10" s="23" t="str">
        <f t="shared" si="0"/>
        <v>stan</v>
      </c>
      <c r="G10" s="42">
        <f t="shared" si="1"/>
        <v>0</v>
      </c>
      <c r="H10" s="23" t="s">
        <v>251</v>
      </c>
      <c r="I10" s="23"/>
      <c r="J10" s="23">
        <v>6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2" customHeight="1">
      <c r="A11" s="44" t="s">
        <v>86</v>
      </c>
      <c r="B11" s="44" t="s">
        <v>261</v>
      </c>
      <c r="C11" s="44" t="s">
        <v>262</v>
      </c>
      <c r="D11" s="52">
        <v>0</v>
      </c>
      <c r="E11" s="40">
        <v>10093761</v>
      </c>
      <c r="F11" s="23" t="str">
        <f t="shared" si="0"/>
        <v>Sony</v>
      </c>
      <c r="G11" s="42">
        <f t="shared" si="1"/>
        <v>0</v>
      </c>
      <c r="H11" s="23" t="s">
        <v>261</v>
      </c>
      <c r="I11" s="23"/>
      <c r="J11" s="23">
        <v>7</v>
      </c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12" customHeight="1">
      <c r="A12" s="44" t="s">
        <v>86</v>
      </c>
      <c r="B12" s="44" t="s">
        <v>8</v>
      </c>
      <c r="C12" s="44" t="s">
        <v>267</v>
      </c>
      <c r="D12" s="52">
        <v>0</v>
      </c>
      <c r="E12" s="40">
        <v>10092037</v>
      </c>
      <c r="F12" s="23" t="str">
        <f t="shared" si="0"/>
        <v>Sony</v>
      </c>
      <c r="G12" s="42">
        <f t="shared" si="1"/>
        <v>0</v>
      </c>
      <c r="H12" s="23" t="s">
        <v>8</v>
      </c>
      <c r="I12" s="23"/>
      <c r="J12" s="23">
        <v>8</v>
      </c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2" customHeight="1">
      <c r="A13" s="44" t="s">
        <v>86</v>
      </c>
      <c r="B13" s="44" t="s">
        <v>272</v>
      </c>
      <c r="C13" s="44" t="s">
        <v>274</v>
      </c>
      <c r="D13" s="52">
        <v>0</v>
      </c>
      <c r="E13" s="40">
        <v>10128882</v>
      </c>
      <c r="F13" s="23" t="str">
        <f t="shared" si="0"/>
        <v>Sony</v>
      </c>
      <c r="G13" s="42">
        <f t="shared" si="1"/>
        <v>0</v>
      </c>
      <c r="H13" s="23" t="s">
        <v>272</v>
      </c>
      <c r="I13" s="23"/>
      <c r="J13" s="23">
        <v>9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12" customHeight="1">
      <c r="A14" s="44" t="s">
        <v>280</v>
      </c>
      <c r="B14" s="44" t="s">
        <v>282</v>
      </c>
      <c r="C14" s="44" t="s">
        <v>284</v>
      </c>
      <c r="D14" s="52">
        <v>20000</v>
      </c>
      <c r="E14" s="40">
        <v>10090432</v>
      </c>
      <c r="F14" s="23" t="str">
        <f t="shared" si="0"/>
        <v>Maxell</v>
      </c>
      <c r="G14" s="42">
        <f t="shared" si="1"/>
        <v>20000</v>
      </c>
      <c r="H14" s="23" t="s">
        <v>282</v>
      </c>
      <c r="I14" s="23"/>
      <c r="J14" s="23">
        <v>10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2" customHeight="1">
      <c r="A15" s="44" t="s">
        <v>280</v>
      </c>
      <c r="B15" s="44" t="s">
        <v>289</v>
      </c>
      <c r="C15" s="44" t="s">
        <v>290</v>
      </c>
      <c r="D15" s="52">
        <v>20000</v>
      </c>
      <c r="E15" s="40">
        <v>10090431</v>
      </c>
      <c r="F15" s="23" t="str">
        <f t="shared" si="0"/>
        <v>Maxell</v>
      </c>
      <c r="G15" s="42">
        <f t="shared" si="1"/>
        <v>20000</v>
      </c>
      <c r="H15" s="23" t="s">
        <v>289</v>
      </c>
      <c r="I15" s="23"/>
      <c r="J15" s="23">
        <v>11</v>
      </c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12" customHeight="1">
      <c r="A16" s="44" t="s">
        <v>295</v>
      </c>
      <c r="B16" s="44" t="s">
        <v>296</v>
      </c>
      <c r="C16" s="44" t="s">
        <v>297</v>
      </c>
      <c r="D16" s="52">
        <v>49000</v>
      </c>
      <c r="E16" s="40">
        <v>10090454</v>
      </c>
      <c r="F16" s="23" t="str">
        <f t="shared" si="0"/>
        <v>ELECOM</v>
      </c>
      <c r="G16" s="42">
        <f t="shared" si="1"/>
        <v>49000</v>
      </c>
      <c r="H16" s="23" t="s">
        <v>296</v>
      </c>
      <c r="I16" s="23"/>
      <c r="J16" s="23">
        <v>12</v>
      </c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2" customHeight="1">
      <c r="A17" s="44" t="s">
        <v>295</v>
      </c>
      <c r="B17" s="44" t="s">
        <v>302</v>
      </c>
      <c r="C17" s="44" t="s">
        <v>303</v>
      </c>
      <c r="D17" s="52">
        <v>49000</v>
      </c>
      <c r="E17" s="40">
        <v>10090452</v>
      </c>
      <c r="F17" s="23" t="str">
        <f t="shared" si="0"/>
        <v>ELECOM</v>
      </c>
      <c r="G17" s="42">
        <f t="shared" si="1"/>
        <v>49000</v>
      </c>
      <c r="H17" s="23" t="s">
        <v>302</v>
      </c>
      <c r="I17" s="23"/>
      <c r="J17" s="23">
        <v>13</v>
      </c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2" customHeight="1">
      <c r="A18" s="44" t="s">
        <v>295</v>
      </c>
      <c r="B18" s="44" t="s">
        <v>308</v>
      </c>
      <c r="C18" s="44" t="s">
        <v>309</v>
      </c>
      <c r="D18" s="52">
        <v>49000</v>
      </c>
      <c r="E18" s="40">
        <v>10089382</v>
      </c>
      <c r="F18" s="23" t="str">
        <f t="shared" si="0"/>
        <v>ELECOM</v>
      </c>
      <c r="G18" s="42">
        <f t="shared" si="1"/>
        <v>49000</v>
      </c>
      <c r="H18" s="23" t="s">
        <v>308</v>
      </c>
      <c r="I18" s="23"/>
      <c r="J18" s="23">
        <v>14</v>
      </c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2" customHeight="1">
      <c r="A19" s="44" t="s">
        <v>315</v>
      </c>
      <c r="B19" s="44" t="s">
        <v>317</v>
      </c>
      <c r="C19" s="44" t="s">
        <v>319</v>
      </c>
      <c r="D19" s="52">
        <v>69000</v>
      </c>
      <c r="E19" s="40">
        <v>10092905</v>
      </c>
      <c r="F19" s="23" t="str">
        <f t="shared" si="0"/>
        <v>ANITECH</v>
      </c>
      <c r="G19" s="42">
        <f t="shared" si="1"/>
        <v>69000</v>
      </c>
      <c r="H19" s="23" t="s">
        <v>317</v>
      </c>
      <c r="I19" s="23"/>
      <c r="J19" s="23">
        <v>15</v>
      </c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12" customHeight="1">
      <c r="A20" s="44" t="s">
        <v>324</v>
      </c>
      <c r="B20" s="44" t="s">
        <v>326</v>
      </c>
      <c r="C20" s="44" t="s">
        <v>327</v>
      </c>
      <c r="D20" s="52">
        <v>89000</v>
      </c>
      <c r="E20" s="40">
        <v>10089727</v>
      </c>
      <c r="F20" s="23" t="str">
        <f t="shared" si="0"/>
        <v>LOGITECH</v>
      </c>
      <c r="G20" s="42">
        <f t="shared" si="1"/>
        <v>89000</v>
      </c>
      <c r="H20" s="23" t="s">
        <v>326</v>
      </c>
      <c r="I20" s="23"/>
      <c r="J20" s="23">
        <v>16</v>
      </c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2" customHeight="1">
      <c r="A21" s="44" t="s">
        <v>295</v>
      </c>
      <c r="B21" s="44" t="s">
        <v>333</v>
      </c>
      <c r="C21" s="44" t="s">
        <v>334</v>
      </c>
      <c r="D21" s="52">
        <v>99000</v>
      </c>
      <c r="E21" s="40">
        <v>10092293</v>
      </c>
      <c r="F21" s="23" t="str">
        <f t="shared" si="0"/>
        <v>ELECOM</v>
      </c>
      <c r="G21" s="42">
        <f t="shared" si="1"/>
        <v>99000</v>
      </c>
      <c r="H21" s="23" t="s">
        <v>333</v>
      </c>
      <c r="I21" s="23"/>
      <c r="J21" s="23">
        <v>17</v>
      </c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2" customHeight="1">
      <c r="A22" s="44" t="s">
        <v>295</v>
      </c>
      <c r="B22" s="44" t="s">
        <v>340</v>
      </c>
      <c r="C22" s="44" t="s">
        <v>341</v>
      </c>
      <c r="D22" s="52">
        <v>99000</v>
      </c>
      <c r="E22" s="40">
        <v>10092292</v>
      </c>
      <c r="F22" s="23" t="str">
        <f t="shared" si="0"/>
        <v>ELECOM</v>
      </c>
      <c r="G22" s="42">
        <f t="shared" si="1"/>
        <v>99000</v>
      </c>
      <c r="H22" s="23" t="s">
        <v>340</v>
      </c>
      <c r="I22" s="23"/>
      <c r="J22" s="23">
        <v>18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2" customHeight="1">
      <c r="A23" s="44" t="s">
        <v>295</v>
      </c>
      <c r="B23" s="44" t="s">
        <v>346</v>
      </c>
      <c r="C23" s="44" t="s">
        <v>347</v>
      </c>
      <c r="D23" s="52">
        <v>99000</v>
      </c>
      <c r="E23" s="40">
        <v>10090455</v>
      </c>
      <c r="F23" s="23" t="str">
        <f t="shared" si="0"/>
        <v>ELECOM</v>
      </c>
      <c r="G23" s="42">
        <f t="shared" si="1"/>
        <v>99000</v>
      </c>
      <c r="H23" s="23" t="s">
        <v>346</v>
      </c>
      <c r="I23" s="23"/>
      <c r="J23" s="23">
        <v>19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2" customHeight="1">
      <c r="A24" s="44" t="s">
        <v>354</v>
      </c>
      <c r="B24" s="44" t="s">
        <v>358</v>
      </c>
      <c r="C24" s="44" t="s">
        <v>359</v>
      </c>
      <c r="D24" s="52">
        <v>99000</v>
      </c>
      <c r="E24" s="40">
        <v>10089680</v>
      </c>
      <c r="F24" s="23" t="str">
        <f t="shared" si="0"/>
        <v>Kashimura</v>
      </c>
      <c r="G24" s="42">
        <f t="shared" si="1"/>
        <v>99000</v>
      </c>
      <c r="H24" s="23" t="s">
        <v>358</v>
      </c>
      <c r="I24" s="23"/>
      <c r="J24" s="23">
        <v>20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2" customHeight="1">
      <c r="A25" s="44" t="s">
        <v>354</v>
      </c>
      <c r="B25" s="44" t="s">
        <v>360</v>
      </c>
      <c r="C25" s="44" t="s">
        <v>361</v>
      </c>
      <c r="D25" s="52">
        <v>99000</v>
      </c>
      <c r="E25" s="40">
        <v>10089666</v>
      </c>
      <c r="F25" s="23" t="str">
        <f t="shared" si="0"/>
        <v>Kashimura</v>
      </c>
      <c r="G25" s="42">
        <f t="shared" si="1"/>
        <v>99000</v>
      </c>
      <c r="H25" s="23" t="s">
        <v>360</v>
      </c>
      <c r="I25" s="23"/>
      <c r="J25" s="23">
        <v>21</v>
      </c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2" customHeight="1">
      <c r="A26" s="44" t="s">
        <v>354</v>
      </c>
      <c r="B26" s="44" t="s">
        <v>366</v>
      </c>
      <c r="C26" s="44" t="s">
        <v>367</v>
      </c>
      <c r="D26" s="52">
        <v>99000</v>
      </c>
      <c r="E26" s="40">
        <v>10089662</v>
      </c>
      <c r="F26" s="23" t="str">
        <f t="shared" si="0"/>
        <v>Kashimura</v>
      </c>
      <c r="G26" s="42">
        <f t="shared" si="1"/>
        <v>99000</v>
      </c>
      <c r="H26" s="23" t="s">
        <v>366</v>
      </c>
      <c r="I26" s="23"/>
      <c r="J26" s="23">
        <v>22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2" customHeight="1">
      <c r="A27" s="44" t="s">
        <v>354</v>
      </c>
      <c r="B27" s="44" t="s">
        <v>372</v>
      </c>
      <c r="C27" s="44" t="s">
        <v>373</v>
      </c>
      <c r="D27" s="52">
        <v>99000</v>
      </c>
      <c r="E27" s="40">
        <v>10089621</v>
      </c>
      <c r="F27" s="23" t="str">
        <f t="shared" si="0"/>
        <v>Kashimura</v>
      </c>
      <c r="G27" s="42">
        <f t="shared" si="1"/>
        <v>99000</v>
      </c>
      <c r="H27" s="23" t="s">
        <v>372</v>
      </c>
      <c r="I27" s="23"/>
      <c r="J27" s="23">
        <v>23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2" customHeight="1">
      <c r="A28" s="44" t="s">
        <v>354</v>
      </c>
      <c r="B28" s="44" t="s">
        <v>379</v>
      </c>
      <c r="C28" s="44" t="s">
        <v>381</v>
      </c>
      <c r="D28" s="52">
        <v>99000</v>
      </c>
      <c r="E28" s="40">
        <v>10089599</v>
      </c>
      <c r="F28" s="23" t="str">
        <f t="shared" si="0"/>
        <v>Kashimura</v>
      </c>
      <c r="G28" s="42">
        <f t="shared" si="1"/>
        <v>99000</v>
      </c>
      <c r="H28" s="23" t="s">
        <v>379</v>
      </c>
      <c r="I28" s="23"/>
      <c r="J28" s="23">
        <v>24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2" customHeight="1">
      <c r="A29" s="44" t="s">
        <v>295</v>
      </c>
      <c r="B29" s="44" t="s">
        <v>386</v>
      </c>
      <c r="C29" s="44" t="s">
        <v>387</v>
      </c>
      <c r="D29" s="52">
        <v>99000</v>
      </c>
      <c r="E29" s="40">
        <v>10089515</v>
      </c>
      <c r="F29" s="23" t="str">
        <f t="shared" si="0"/>
        <v>ELECOM</v>
      </c>
      <c r="G29" s="42">
        <f t="shared" si="1"/>
        <v>99000</v>
      </c>
      <c r="H29" s="23" t="s">
        <v>386</v>
      </c>
      <c r="I29" s="23"/>
      <c r="J29" s="23">
        <v>25</v>
      </c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2" customHeight="1">
      <c r="A30" s="44" t="s">
        <v>295</v>
      </c>
      <c r="B30" s="44" t="s">
        <v>392</v>
      </c>
      <c r="C30" s="44" t="s">
        <v>393</v>
      </c>
      <c r="D30" s="52">
        <v>99000</v>
      </c>
      <c r="E30" s="40">
        <v>10089514</v>
      </c>
      <c r="F30" s="23" t="str">
        <f t="shared" si="0"/>
        <v>ELECOM</v>
      </c>
      <c r="G30" s="42">
        <f t="shared" si="1"/>
        <v>99000</v>
      </c>
      <c r="H30" s="23" t="s">
        <v>392</v>
      </c>
      <c r="I30" s="23"/>
      <c r="J30" s="23">
        <v>26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2" customHeight="1">
      <c r="A31" s="44" t="s">
        <v>295</v>
      </c>
      <c r="B31" s="44" t="s">
        <v>407</v>
      </c>
      <c r="C31" s="44" t="s">
        <v>408</v>
      </c>
      <c r="D31" s="52">
        <v>99000</v>
      </c>
      <c r="E31" s="40">
        <v>10089513</v>
      </c>
      <c r="F31" s="23" t="str">
        <f t="shared" si="0"/>
        <v>ELECOM</v>
      </c>
      <c r="G31" s="42">
        <f t="shared" si="1"/>
        <v>99000</v>
      </c>
      <c r="H31" s="23" t="s">
        <v>407</v>
      </c>
      <c r="I31" s="23"/>
      <c r="J31" s="23">
        <v>27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2" customHeight="1">
      <c r="A32" s="44" t="s">
        <v>295</v>
      </c>
      <c r="B32" s="44" t="s">
        <v>415</v>
      </c>
      <c r="C32" s="44" t="s">
        <v>416</v>
      </c>
      <c r="D32" s="52">
        <v>99000</v>
      </c>
      <c r="E32" s="40">
        <v>10089512</v>
      </c>
      <c r="F32" s="23" t="str">
        <f t="shared" si="0"/>
        <v>ELECOM</v>
      </c>
      <c r="G32" s="42">
        <f t="shared" si="1"/>
        <v>99000</v>
      </c>
      <c r="H32" s="23" t="s">
        <v>415</v>
      </c>
      <c r="I32" s="23"/>
      <c r="J32" s="23">
        <v>28</v>
      </c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2" customHeight="1">
      <c r="A33" s="44" t="s">
        <v>295</v>
      </c>
      <c r="B33" s="44" t="s">
        <v>421</v>
      </c>
      <c r="C33" s="44" t="s">
        <v>422</v>
      </c>
      <c r="D33" s="52">
        <v>99000</v>
      </c>
      <c r="E33" s="40">
        <v>10089461</v>
      </c>
      <c r="F33" s="23" t="str">
        <f t="shared" si="0"/>
        <v>ELECOM</v>
      </c>
      <c r="G33" s="42">
        <f t="shared" si="1"/>
        <v>99000</v>
      </c>
      <c r="H33" s="23" t="s">
        <v>421</v>
      </c>
      <c r="I33" s="23"/>
      <c r="J33" s="23">
        <v>29</v>
      </c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2" customHeight="1">
      <c r="A34" s="44" t="s">
        <v>295</v>
      </c>
      <c r="B34" s="44" t="s">
        <v>427</v>
      </c>
      <c r="C34" s="44" t="s">
        <v>428</v>
      </c>
      <c r="D34" s="52">
        <v>99000</v>
      </c>
      <c r="E34" s="40">
        <v>10089460</v>
      </c>
      <c r="F34" s="23" t="str">
        <f t="shared" si="0"/>
        <v>ELECOM</v>
      </c>
      <c r="G34" s="42">
        <f t="shared" si="1"/>
        <v>99000</v>
      </c>
      <c r="H34" s="23" t="s">
        <v>427</v>
      </c>
      <c r="I34" s="23"/>
      <c r="J34" s="23">
        <v>30</v>
      </c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2" customHeight="1">
      <c r="A35" s="44" t="s">
        <v>295</v>
      </c>
      <c r="B35" s="44" t="s">
        <v>434</v>
      </c>
      <c r="C35" s="44" t="s">
        <v>436</v>
      </c>
      <c r="D35" s="52">
        <v>99000</v>
      </c>
      <c r="E35" s="40">
        <v>10089435</v>
      </c>
      <c r="F35" s="23" t="str">
        <f t="shared" si="0"/>
        <v>ELECOM</v>
      </c>
      <c r="G35" s="42">
        <f t="shared" si="1"/>
        <v>99000</v>
      </c>
      <c r="H35" s="23" t="s">
        <v>434</v>
      </c>
      <c r="I35" s="23"/>
      <c r="J35" s="23">
        <v>31</v>
      </c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2" customHeight="1">
      <c r="A36" s="44" t="s">
        <v>295</v>
      </c>
      <c r="B36" s="44" t="s">
        <v>444</v>
      </c>
      <c r="C36" s="44" t="s">
        <v>445</v>
      </c>
      <c r="D36" s="52">
        <v>99000</v>
      </c>
      <c r="E36" s="40">
        <v>10089432</v>
      </c>
      <c r="F36" s="23" t="str">
        <f t="shared" si="0"/>
        <v>ELECOM</v>
      </c>
      <c r="G36" s="42">
        <f t="shared" si="1"/>
        <v>99000</v>
      </c>
      <c r="H36" s="23" t="s">
        <v>444</v>
      </c>
      <c r="I36" s="23"/>
      <c r="J36" s="23">
        <v>32</v>
      </c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2" customHeight="1">
      <c r="A37" s="44" t="s">
        <v>295</v>
      </c>
      <c r="B37" s="44" t="s">
        <v>451</v>
      </c>
      <c r="C37" s="44" t="s">
        <v>452</v>
      </c>
      <c r="D37" s="52">
        <v>99000</v>
      </c>
      <c r="E37" s="40">
        <v>10089428</v>
      </c>
      <c r="F37" s="23" t="str">
        <f t="shared" si="0"/>
        <v>ELECOM</v>
      </c>
      <c r="G37" s="42">
        <f t="shared" si="1"/>
        <v>99000</v>
      </c>
      <c r="H37" s="23" t="s">
        <v>451</v>
      </c>
      <c r="I37" s="23"/>
      <c r="J37" s="23">
        <v>33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2" customHeight="1">
      <c r="A38" s="44" t="s">
        <v>295</v>
      </c>
      <c r="B38" s="44" t="s">
        <v>457</v>
      </c>
      <c r="C38" s="44" t="s">
        <v>458</v>
      </c>
      <c r="D38" s="52">
        <v>99000</v>
      </c>
      <c r="E38" s="40">
        <v>10089426</v>
      </c>
      <c r="F38" s="23" t="str">
        <f t="shared" si="0"/>
        <v>ELECOM</v>
      </c>
      <c r="G38" s="42">
        <f t="shared" si="1"/>
        <v>99000</v>
      </c>
      <c r="H38" s="23" t="s">
        <v>457</v>
      </c>
      <c r="I38" s="23"/>
      <c r="J38" s="23">
        <v>34</v>
      </c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2" customHeight="1">
      <c r="A39" s="44" t="s">
        <v>295</v>
      </c>
      <c r="B39" s="44" t="s">
        <v>463</v>
      </c>
      <c r="C39" s="44" t="s">
        <v>464</v>
      </c>
      <c r="D39" s="52">
        <v>99000</v>
      </c>
      <c r="E39" s="40">
        <v>10089422</v>
      </c>
      <c r="F39" s="23" t="str">
        <f t="shared" si="0"/>
        <v>ELECOM</v>
      </c>
      <c r="G39" s="42">
        <f t="shared" si="1"/>
        <v>99000</v>
      </c>
      <c r="H39" s="23" t="s">
        <v>463</v>
      </c>
      <c r="I39" s="23"/>
      <c r="J39" s="23">
        <v>35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2" customHeight="1">
      <c r="A40" s="44" t="s">
        <v>295</v>
      </c>
      <c r="B40" s="44" t="s">
        <v>469</v>
      </c>
      <c r="C40" s="44" t="s">
        <v>470</v>
      </c>
      <c r="D40" s="52">
        <v>99000</v>
      </c>
      <c r="E40" s="40">
        <v>10095230</v>
      </c>
      <c r="F40" s="23" t="str">
        <f t="shared" si="0"/>
        <v>ELECOM</v>
      </c>
      <c r="G40" s="42">
        <f t="shared" si="1"/>
        <v>99000</v>
      </c>
      <c r="H40" s="23" t="s">
        <v>469</v>
      </c>
      <c r="I40" s="23"/>
      <c r="J40" s="23">
        <v>36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2" customHeight="1">
      <c r="A41" s="44" t="s">
        <v>295</v>
      </c>
      <c r="B41" s="44" t="s">
        <v>475</v>
      </c>
      <c r="C41" s="44" t="s">
        <v>476</v>
      </c>
      <c r="D41" s="52">
        <v>99000</v>
      </c>
      <c r="E41" s="40">
        <v>10095231</v>
      </c>
      <c r="F41" s="23" t="str">
        <f t="shared" si="0"/>
        <v>ELECOM</v>
      </c>
      <c r="G41" s="42">
        <f t="shared" si="1"/>
        <v>99000</v>
      </c>
      <c r="H41" s="23" t="s">
        <v>475</v>
      </c>
      <c r="I41" s="23"/>
      <c r="J41" s="23">
        <v>37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2" customHeight="1">
      <c r="A42" s="44" t="s">
        <v>295</v>
      </c>
      <c r="B42" s="44" t="s">
        <v>481</v>
      </c>
      <c r="C42" s="44" t="s">
        <v>482</v>
      </c>
      <c r="D42" s="52">
        <v>99000</v>
      </c>
      <c r="E42" s="40">
        <v>10128839</v>
      </c>
      <c r="F42" s="23" t="str">
        <f t="shared" si="0"/>
        <v>ELECOM</v>
      </c>
      <c r="G42" s="42">
        <f t="shared" si="1"/>
        <v>99000</v>
      </c>
      <c r="H42" s="23" t="s">
        <v>481</v>
      </c>
      <c r="I42" s="23"/>
      <c r="J42" s="23">
        <v>38</v>
      </c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2" customHeight="1">
      <c r="A43" s="44" t="s">
        <v>295</v>
      </c>
      <c r="B43" s="44" t="s">
        <v>490</v>
      </c>
      <c r="C43" s="44" t="s">
        <v>492</v>
      </c>
      <c r="D43" s="52">
        <v>99000</v>
      </c>
      <c r="E43" s="40">
        <v>10128889</v>
      </c>
      <c r="F43" s="23" t="str">
        <f t="shared" si="0"/>
        <v>ELECOM</v>
      </c>
      <c r="G43" s="42">
        <f t="shared" si="1"/>
        <v>99000</v>
      </c>
      <c r="H43" s="23" t="s">
        <v>490</v>
      </c>
      <c r="I43" s="23"/>
      <c r="J43" s="23">
        <v>39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2" customHeight="1">
      <c r="A44" s="44" t="s">
        <v>295</v>
      </c>
      <c r="B44" s="44" t="s">
        <v>497</v>
      </c>
      <c r="C44" s="44" t="s">
        <v>498</v>
      </c>
      <c r="D44" s="52">
        <v>99000</v>
      </c>
      <c r="E44" s="40">
        <v>10129284</v>
      </c>
      <c r="F44" s="23" t="str">
        <f t="shared" si="0"/>
        <v>ELECOM</v>
      </c>
      <c r="G44" s="42">
        <f t="shared" si="1"/>
        <v>99000</v>
      </c>
      <c r="H44" s="23" t="s">
        <v>497</v>
      </c>
      <c r="I44" s="23"/>
      <c r="J44" s="23">
        <v>40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2" customHeight="1">
      <c r="A45" s="44" t="s">
        <v>324</v>
      </c>
      <c r="B45" s="44" t="s">
        <v>504</v>
      </c>
      <c r="C45" s="44" t="s">
        <v>505</v>
      </c>
      <c r="D45" s="52">
        <v>119000</v>
      </c>
      <c r="E45" s="40">
        <v>10089729</v>
      </c>
      <c r="F45" s="23" t="str">
        <f t="shared" si="0"/>
        <v>LOGITECH</v>
      </c>
      <c r="G45" s="42">
        <f t="shared" si="1"/>
        <v>119000</v>
      </c>
      <c r="H45" s="23" t="s">
        <v>504</v>
      </c>
      <c r="I45" s="23"/>
      <c r="J45" s="23">
        <v>41</v>
      </c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2" customHeight="1">
      <c r="A46" s="44" t="s">
        <v>295</v>
      </c>
      <c r="B46" s="44" t="s">
        <v>514</v>
      </c>
      <c r="C46" s="44" t="s">
        <v>515</v>
      </c>
      <c r="D46" s="52">
        <v>149000</v>
      </c>
      <c r="E46" s="40">
        <v>10094015</v>
      </c>
      <c r="F46" s="23" t="str">
        <f t="shared" si="0"/>
        <v>ELECOM</v>
      </c>
      <c r="G46" s="42">
        <f t="shared" si="1"/>
        <v>149000</v>
      </c>
      <c r="H46" s="23" t="s">
        <v>514</v>
      </c>
      <c r="I46" s="23"/>
      <c r="J46" s="23">
        <v>42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2" customHeight="1">
      <c r="A47" s="44" t="s">
        <v>295</v>
      </c>
      <c r="B47" s="44" t="s">
        <v>520</v>
      </c>
      <c r="C47" s="44" t="s">
        <v>521</v>
      </c>
      <c r="D47" s="52">
        <v>149000</v>
      </c>
      <c r="E47" s="40">
        <v>10094014</v>
      </c>
      <c r="F47" s="23" t="str">
        <f t="shared" si="0"/>
        <v>ELECOM</v>
      </c>
      <c r="G47" s="42">
        <f t="shared" si="1"/>
        <v>149000</v>
      </c>
      <c r="H47" s="23" t="s">
        <v>520</v>
      </c>
      <c r="I47" s="23"/>
      <c r="J47" s="23">
        <v>43</v>
      </c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2" customHeight="1">
      <c r="A48" s="44" t="s">
        <v>295</v>
      </c>
      <c r="B48" s="44" t="s">
        <v>528</v>
      </c>
      <c r="C48" s="44" t="s">
        <v>530</v>
      </c>
      <c r="D48" s="52">
        <v>149000</v>
      </c>
      <c r="E48" s="40">
        <v>10093992</v>
      </c>
      <c r="F48" s="23" t="str">
        <f t="shared" si="0"/>
        <v>ELECOM</v>
      </c>
      <c r="G48" s="42">
        <f t="shared" si="1"/>
        <v>149000</v>
      </c>
      <c r="H48" s="23" t="s">
        <v>528</v>
      </c>
      <c r="I48" s="23"/>
      <c r="J48" s="23">
        <v>44</v>
      </c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2" customHeight="1">
      <c r="A49" s="44" t="s">
        <v>295</v>
      </c>
      <c r="B49" s="44" t="s">
        <v>536</v>
      </c>
      <c r="C49" s="44" t="s">
        <v>539</v>
      </c>
      <c r="D49" s="52">
        <v>149000</v>
      </c>
      <c r="E49" s="40">
        <v>10093987</v>
      </c>
      <c r="F49" s="23" t="str">
        <f t="shared" si="0"/>
        <v>ELECOM</v>
      </c>
      <c r="G49" s="42">
        <f t="shared" si="1"/>
        <v>149000</v>
      </c>
      <c r="H49" s="23" t="s">
        <v>536</v>
      </c>
      <c r="I49" s="23"/>
      <c r="J49" s="23">
        <v>45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2" customHeight="1">
      <c r="A50" s="44" t="s">
        <v>315</v>
      </c>
      <c r="B50" s="44" t="s">
        <v>544</v>
      </c>
      <c r="C50" s="44" t="s">
        <v>545</v>
      </c>
      <c r="D50" s="52">
        <v>149000</v>
      </c>
      <c r="E50" s="40">
        <v>10093192</v>
      </c>
      <c r="F50" s="23" t="str">
        <f t="shared" si="0"/>
        <v>ANITECH</v>
      </c>
      <c r="G50" s="42">
        <f t="shared" si="1"/>
        <v>149000</v>
      </c>
      <c r="H50" s="23" t="s">
        <v>544</v>
      </c>
      <c r="I50" s="23"/>
      <c r="J50" s="23">
        <v>46</v>
      </c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2" customHeight="1">
      <c r="A51" s="44" t="s">
        <v>315</v>
      </c>
      <c r="B51" s="44" t="s">
        <v>550</v>
      </c>
      <c r="C51" s="44" t="s">
        <v>551</v>
      </c>
      <c r="D51" s="52">
        <v>149000</v>
      </c>
      <c r="E51" s="40">
        <v>10093191</v>
      </c>
      <c r="F51" s="23" t="str">
        <f t="shared" si="0"/>
        <v>ANITECH</v>
      </c>
      <c r="G51" s="42">
        <f t="shared" si="1"/>
        <v>149000</v>
      </c>
      <c r="H51" s="23" t="s">
        <v>550</v>
      </c>
      <c r="I51" s="23"/>
      <c r="J51" s="23">
        <v>47</v>
      </c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2" customHeight="1">
      <c r="A52" s="44" t="s">
        <v>315</v>
      </c>
      <c r="B52" s="44" t="s">
        <v>556</v>
      </c>
      <c r="C52" s="44" t="s">
        <v>557</v>
      </c>
      <c r="D52" s="52">
        <v>149000</v>
      </c>
      <c r="E52" s="40">
        <v>10093190</v>
      </c>
      <c r="F52" s="23" t="str">
        <f t="shared" si="0"/>
        <v>ANITECH</v>
      </c>
      <c r="G52" s="42">
        <f t="shared" si="1"/>
        <v>149000</v>
      </c>
      <c r="H52" s="23" t="s">
        <v>556</v>
      </c>
      <c r="I52" s="23"/>
      <c r="J52" s="23">
        <v>48</v>
      </c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2" customHeight="1">
      <c r="A53" s="44" t="s">
        <v>295</v>
      </c>
      <c r="B53" s="44" t="s">
        <v>563</v>
      </c>
      <c r="C53" s="44" t="s">
        <v>565</v>
      </c>
      <c r="D53" s="52">
        <v>149000</v>
      </c>
      <c r="E53" s="40">
        <v>10092702</v>
      </c>
      <c r="F53" s="23" t="str">
        <f t="shared" si="0"/>
        <v>ELECOM</v>
      </c>
      <c r="G53" s="42">
        <f t="shared" si="1"/>
        <v>149000</v>
      </c>
      <c r="H53" s="23" t="s">
        <v>563</v>
      </c>
      <c r="I53" s="23"/>
      <c r="J53" s="23">
        <v>49</v>
      </c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2" customHeight="1">
      <c r="A54" s="44" t="s">
        <v>295</v>
      </c>
      <c r="B54" s="44" t="s">
        <v>572</v>
      </c>
      <c r="C54" s="44" t="s">
        <v>573</v>
      </c>
      <c r="D54" s="52">
        <v>149000</v>
      </c>
      <c r="E54" s="40">
        <v>10092295</v>
      </c>
      <c r="F54" s="23" t="str">
        <f t="shared" si="0"/>
        <v>ELECOM</v>
      </c>
      <c r="G54" s="42">
        <f t="shared" si="1"/>
        <v>149000</v>
      </c>
      <c r="H54" s="23" t="s">
        <v>572</v>
      </c>
      <c r="I54" s="23"/>
      <c r="J54" s="23">
        <v>50</v>
      </c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2" customHeight="1">
      <c r="A55" s="44" t="s">
        <v>295</v>
      </c>
      <c r="B55" s="44" t="s">
        <v>578</v>
      </c>
      <c r="C55" s="44" t="s">
        <v>579</v>
      </c>
      <c r="D55" s="52">
        <v>149000</v>
      </c>
      <c r="E55" s="40">
        <v>10092294</v>
      </c>
      <c r="F55" s="23" t="str">
        <f t="shared" si="0"/>
        <v>ELECOM</v>
      </c>
      <c r="G55" s="42">
        <f t="shared" si="1"/>
        <v>149000</v>
      </c>
      <c r="H55" s="23" t="s">
        <v>578</v>
      </c>
      <c r="I55" s="23"/>
      <c r="J55" s="23">
        <v>51</v>
      </c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2" customHeight="1">
      <c r="A56" s="44" t="s">
        <v>354</v>
      </c>
      <c r="B56" s="44" t="s">
        <v>584</v>
      </c>
      <c r="C56" s="44" t="s">
        <v>585</v>
      </c>
      <c r="D56" s="52">
        <v>149000</v>
      </c>
      <c r="E56" s="40">
        <v>10092288</v>
      </c>
      <c r="F56" s="23" t="str">
        <f t="shared" si="0"/>
        <v>Kashimura</v>
      </c>
      <c r="G56" s="42">
        <f t="shared" si="1"/>
        <v>149000</v>
      </c>
      <c r="H56" s="23" t="s">
        <v>584</v>
      </c>
      <c r="I56" s="23"/>
      <c r="J56" s="23">
        <v>52</v>
      </c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2" customHeight="1">
      <c r="A57" s="44" t="s">
        <v>295</v>
      </c>
      <c r="B57" s="44" t="s">
        <v>591</v>
      </c>
      <c r="C57" s="44" t="s">
        <v>592</v>
      </c>
      <c r="D57" s="52">
        <v>149000</v>
      </c>
      <c r="E57" s="40">
        <v>10090474</v>
      </c>
      <c r="F57" s="23" t="str">
        <f t="shared" si="0"/>
        <v>ELECOM</v>
      </c>
      <c r="G57" s="42">
        <f t="shared" si="1"/>
        <v>149000</v>
      </c>
      <c r="H57" s="23" t="s">
        <v>591</v>
      </c>
      <c r="I57" s="23"/>
      <c r="J57" s="23">
        <v>53</v>
      </c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2" customHeight="1">
      <c r="A58" s="44" t="s">
        <v>295</v>
      </c>
      <c r="B58" s="44" t="s">
        <v>597</v>
      </c>
      <c r="C58" s="44" t="s">
        <v>598</v>
      </c>
      <c r="D58" s="52">
        <v>149000</v>
      </c>
      <c r="E58" s="40">
        <v>10090473</v>
      </c>
      <c r="F58" s="23" t="str">
        <f t="shared" si="0"/>
        <v>ELECOM</v>
      </c>
      <c r="G58" s="42">
        <f t="shared" si="1"/>
        <v>149000</v>
      </c>
      <c r="H58" s="23" t="s">
        <v>597</v>
      </c>
      <c r="I58" s="23"/>
      <c r="J58" s="23">
        <v>54</v>
      </c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2" customHeight="1">
      <c r="A59" s="44" t="s">
        <v>295</v>
      </c>
      <c r="B59" s="44" t="s">
        <v>603</v>
      </c>
      <c r="C59" s="44" t="s">
        <v>604</v>
      </c>
      <c r="D59" s="52">
        <v>149000</v>
      </c>
      <c r="E59" s="40">
        <v>10090463</v>
      </c>
      <c r="F59" s="23" t="str">
        <f t="shared" si="0"/>
        <v>ELECOM</v>
      </c>
      <c r="G59" s="42">
        <f t="shared" si="1"/>
        <v>149000</v>
      </c>
      <c r="H59" s="23" t="s">
        <v>603</v>
      </c>
      <c r="I59" s="23"/>
      <c r="J59" s="23">
        <v>55</v>
      </c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2" customHeight="1">
      <c r="A60" s="44" t="s">
        <v>295</v>
      </c>
      <c r="B60" s="44" t="s">
        <v>609</v>
      </c>
      <c r="C60" s="44" t="s">
        <v>610</v>
      </c>
      <c r="D60" s="52">
        <v>149000</v>
      </c>
      <c r="E60" s="40">
        <v>10090456</v>
      </c>
      <c r="F60" s="23" t="str">
        <f t="shared" si="0"/>
        <v>ELECOM</v>
      </c>
      <c r="G60" s="42">
        <f t="shared" si="1"/>
        <v>149000</v>
      </c>
      <c r="H60" s="23" t="s">
        <v>609</v>
      </c>
      <c r="I60" s="23"/>
      <c r="J60" s="23">
        <v>56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2" customHeight="1">
      <c r="A61" s="44" t="s">
        <v>295</v>
      </c>
      <c r="B61" s="44" t="s">
        <v>615</v>
      </c>
      <c r="C61" s="44" t="s">
        <v>616</v>
      </c>
      <c r="D61" s="52">
        <v>149000</v>
      </c>
      <c r="E61" s="40">
        <v>10090448</v>
      </c>
      <c r="F61" s="23" t="str">
        <f t="shared" si="0"/>
        <v>ELECOM</v>
      </c>
      <c r="G61" s="42">
        <f t="shared" si="1"/>
        <v>149000</v>
      </c>
      <c r="H61" s="23" t="s">
        <v>615</v>
      </c>
      <c r="I61" s="23"/>
      <c r="J61" s="23">
        <v>57</v>
      </c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2" customHeight="1">
      <c r="A62" s="44" t="s">
        <v>295</v>
      </c>
      <c r="B62" s="44" t="s">
        <v>621</v>
      </c>
      <c r="C62" s="44" t="s">
        <v>622</v>
      </c>
      <c r="D62" s="52">
        <v>149000</v>
      </c>
      <c r="E62" s="40">
        <v>10090444</v>
      </c>
      <c r="F62" s="23" t="str">
        <f t="shared" si="0"/>
        <v>ELECOM</v>
      </c>
      <c r="G62" s="42">
        <f t="shared" si="1"/>
        <v>149000</v>
      </c>
      <c r="H62" s="23" t="s">
        <v>621</v>
      </c>
      <c r="I62" s="23"/>
      <c r="J62" s="23">
        <v>58</v>
      </c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2" customHeight="1">
      <c r="A63" s="44" t="s">
        <v>354</v>
      </c>
      <c r="B63" s="44" t="s">
        <v>630</v>
      </c>
      <c r="C63" s="44" t="s">
        <v>632</v>
      </c>
      <c r="D63" s="52">
        <v>149000</v>
      </c>
      <c r="E63" s="40">
        <v>10089642</v>
      </c>
      <c r="F63" s="23" t="str">
        <f t="shared" si="0"/>
        <v>Kashimura</v>
      </c>
      <c r="G63" s="42">
        <f t="shared" si="1"/>
        <v>149000</v>
      </c>
      <c r="H63" s="23" t="s">
        <v>630</v>
      </c>
      <c r="I63" s="23"/>
      <c r="J63" s="23">
        <v>59</v>
      </c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2" customHeight="1">
      <c r="A64" s="44" t="s">
        <v>354</v>
      </c>
      <c r="B64" s="44" t="s">
        <v>638</v>
      </c>
      <c r="C64" s="44" t="s">
        <v>639</v>
      </c>
      <c r="D64" s="52">
        <v>149000</v>
      </c>
      <c r="E64" s="40">
        <v>10089641</v>
      </c>
      <c r="F64" s="23" t="str">
        <f t="shared" si="0"/>
        <v>Kashimura</v>
      </c>
      <c r="G64" s="42">
        <f t="shared" si="1"/>
        <v>149000</v>
      </c>
      <c r="H64" s="23" t="s">
        <v>638</v>
      </c>
      <c r="I64" s="23"/>
      <c r="J64" s="23">
        <v>60</v>
      </c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2" customHeight="1">
      <c r="A65" s="44" t="s">
        <v>354</v>
      </c>
      <c r="B65" s="44" t="s">
        <v>644</v>
      </c>
      <c r="C65" s="44" t="s">
        <v>645</v>
      </c>
      <c r="D65" s="52">
        <v>149000</v>
      </c>
      <c r="E65" s="40">
        <v>10089639</v>
      </c>
      <c r="F65" s="23" t="str">
        <f t="shared" si="0"/>
        <v>Kashimura</v>
      </c>
      <c r="G65" s="42">
        <f t="shared" si="1"/>
        <v>149000</v>
      </c>
      <c r="H65" s="23" t="s">
        <v>644</v>
      </c>
      <c r="I65" s="23"/>
      <c r="J65" s="23">
        <v>61</v>
      </c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2" customHeight="1">
      <c r="A66" s="44" t="s">
        <v>354</v>
      </c>
      <c r="B66" s="44" t="s">
        <v>650</v>
      </c>
      <c r="C66" s="44" t="s">
        <v>652</v>
      </c>
      <c r="D66" s="52">
        <v>149000</v>
      </c>
      <c r="E66" s="40">
        <v>10089638</v>
      </c>
      <c r="F66" s="23" t="str">
        <f t="shared" si="0"/>
        <v>Kashimura</v>
      </c>
      <c r="G66" s="42">
        <f t="shared" si="1"/>
        <v>149000</v>
      </c>
      <c r="H66" s="23" t="s">
        <v>650</v>
      </c>
      <c r="I66" s="23"/>
      <c r="J66" s="23">
        <v>62</v>
      </c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2" customHeight="1">
      <c r="A67" s="44" t="s">
        <v>354</v>
      </c>
      <c r="B67" s="44" t="s">
        <v>660</v>
      </c>
      <c r="C67" s="44" t="s">
        <v>661</v>
      </c>
      <c r="D67" s="52">
        <v>149000</v>
      </c>
      <c r="E67" s="40">
        <v>10089636</v>
      </c>
      <c r="F67" s="23" t="str">
        <f t="shared" si="0"/>
        <v>Kashimura</v>
      </c>
      <c r="G67" s="42">
        <f t="shared" si="1"/>
        <v>149000</v>
      </c>
      <c r="H67" s="23" t="s">
        <v>660</v>
      </c>
      <c r="I67" s="23"/>
      <c r="J67" s="23">
        <v>63</v>
      </c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2" customHeight="1">
      <c r="A68" s="44" t="s">
        <v>354</v>
      </c>
      <c r="B68" s="44" t="s">
        <v>666</v>
      </c>
      <c r="C68" s="44" t="s">
        <v>667</v>
      </c>
      <c r="D68" s="52">
        <v>149000</v>
      </c>
      <c r="E68" s="40">
        <v>10089634</v>
      </c>
      <c r="F68" s="23" t="str">
        <f t="shared" si="0"/>
        <v>Kashimura</v>
      </c>
      <c r="G68" s="42">
        <f t="shared" si="1"/>
        <v>149000</v>
      </c>
      <c r="H68" s="23" t="s">
        <v>666</v>
      </c>
      <c r="I68" s="23"/>
      <c r="J68" s="23">
        <v>64</v>
      </c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2" customHeight="1">
      <c r="A69" s="44" t="s">
        <v>354</v>
      </c>
      <c r="B69" s="44" t="s">
        <v>672</v>
      </c>
      <c r="C69" s="44" t="s">
        <v>673</v>
      </c>
      <c r="D69" s="52">
        <v>149000</v>
      </c>
      <c r="E69" s="40">
        <v>10089633</v>
      </c>
      <c r="F69" s="23" t="str">
        <f t="shared" si="0"/>
        <v>Kashimura</v>
      </c>
      <c r="G69" s="42">
        <f t="shared" si="1"/>
        <v>149000</v>
      </c>
      <c r="H69" s="23" t="s">
        <v>672</v>
      </c>
      <c r="I69" s="23"/>
      <c r="J69" s="23">
        <v>65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2" customHeight="1">
      <c r="A70" s="44" t="s">
        <v>354</v>
      </c>
      <c r="B70" s="44" t="s">
        <v>678</v>
      </c>
      <c r="C70" s="44" t="s">
        <v>679</v>
      </c>
      <c r="D70" s="52">
        <v>149000</v>
      </c>
      <c r="E70" s="40">
        <v>10089632</v>
      </c>
      <c r="F70" s="23" t="str">
        <f t="shared" si="0"/>
        <v>Kashimura</v>
      </c>
      <c r="G70" s="42">
        <f t="shared" si="1"/>
        <v>149000</v>
      </c>
      <c r="H70" s="23" t="s">
        <v>678</v>
      </c>
      <c r="I70" s="23"/>
      <c r="J70" s="23">
        <v>66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2" customHeight="1">
      <c r="A71" s="44" t="s">
        <v>354</v>
      </c>
      <c r="B71" s="44" t="s">
        <v>688</v>
      </c>
      <c r="C71" s="44" t="s">
        <v>689</v>
      </c>
      <c r="D71" s="52">
        <v>149000</v>
      </c>
      <c r="E71" s="40">
        <v>10089631</v>
      </c>
      <c r="F71" s="23" t="str">
        <f t="shared" si="0"/>
        <v>Kashimura</v>
      </c>
      <c r="G71" s="42">
        <f t="shared" si="1"/>
        <v>149000</v>
      </c>
      <c r="H71" s="23" t="s">
        <v>688</v>
      </c>
      <c r="I71" s="23"/>
      <c r="J71" s="23">
        <v>67</v>
      </c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2" customHeight="1">
      <c r="A72" s="44" t="s">
        <v>354</v>
      </c>
      <c r="B72" s="44" t="s">
        <v>698</v>
      </c>
      <c r="C72" s="44" t="s">
        <v>699</v>
      </c>
      <c r="D72" s="52">
        <v>149000</v>
      </c>
      <c r="E72" s="40">
        <v>10089622</v>
      </c>
      <c r="F72" s="23" t="str">
        <f t="shared" si="0"/>
        <v>Kashimura</v>
      </c>
      <c r="G72" s="42">
        <f t="shared" si="1"/>
        <v>149000</v>
      </c>
      <c r="H72" s="23" t="s">
        <v>698</v>
      </c>
      <c r="I72" s="23"/>
      <c r="J72" s="23">
        <v>68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2" customHeight="1">
      <c r="A73" s="44" t="s">
        <v>354</v>
      </c>
      <c r="B73" s="44" t="s">
        <v>704</v>
      </c>
      <c r="C73" s="44" t="s">
        <v>705</v>
      </c>
      <c r="D73" s="52">
        <v>149000</v>
      </c>
      <c r="E73" s="40">
        <v>10089616</v>
      </c>
      <c r="F73" s="23" t="str">
        <f t="shared" si="0"/>
        <v>Kashimura</v>
      </c>
      <c r="G73" s="42">
        <f t="shared" si="1"/>
        <v>149000</v>
      </c>
      <c r="H73" s="23" t="s">
        <v>704</v>
      </c>
      <c r="I73" s="23"/>
      <c r="J73" s="23">
        <v>69</v>
      </c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2" customHeight="1">
      <c r="A74" s="44" t="s">
        <v>354</v>
      </c>
      <c r="B74" s="44" t="s">
        <v>710</v>
      </c>
      <c r="C74" s="44" t="s">
        <v>711</v>
      </c>
      <c r="D74" s="52">
        <v>149000</v>
      </c>
      <c r="E74" s="40">
        <v>10089610</v>
      </c>
      <c r="F74" s="23" t="str">
        <f t="shared" si="0"/>
        <v>Kashimura</v>
      </c>
      <c r="G74" s="42">
        <f t="shared" si="1"/>
        <v>149000</v>
      </c>
      <c r="H74" s="23" t="s">
        <v>710</v>
      </c>
      <c r="I74" s="23"/>
      <c r="J74" s="23">
        <v>70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2" customHeight="1">
      <c r="A75" s="44" t="s">
        <v>354</v>
      </c>
      <c r="B75" s="44" t="s">
        <v>717</v>
      </c>
      <c r="C75" s="44" t="s">
        <v>718</v>
      </c>
      <c r="D75" s="52">
        <v>149000</v>
      </c>
      <c r="E75" s="40">
        <v>10089609</v>
      </c>
      <c r="F75" s="23" t="str">
        <f t="shared" si="0"/>
        <v>Kashimura</v>
      </c>
      <c r="G75" s="42">
        <f t="shared" si="1"/>
        <v>149000</v>
      </c>
      <c r="H75" s="23" t="s">
        <v>717</v>
      </c>
      <c r="I75" s="23"/>
      <c r="J75" s="23">
        <v>71</v>
      </c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2" customHeight="1">
      <c r="A76" s="44" t="s">
        <v>354</v>
      </c>
      <c r="B76" s="44" t="s">
        <v>723</v>
      </c>
      <c r="C76" s="44" t="s">
        <v>724</v>
      </c>
      <c r="D76" s="52">
        <v>149000</v>
      </c>
      <c r="E76" s="40">
        <v>10089608</v>
      </c>
      <c r="F76" s="23" t="str">
        <f t="shared" si="0"/>
        <v>Kashimura</v>
      </c>
      <c r="G76" s="42">
        <f t="shared" si="1"/>
        <v>149000</v>
      </c>
      <c r="H76" s="23" t="s">
        <v>723</v>
      </c>
      <c r="I76" s="23"/>
      <c r="J76" s="23">
        <v>72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2" customHeight="1">
      <c r="A77" s="44" t="s">
        <v>295</v>
      </c>
      <c r="B77" s="44" t="s">
        <v>729</v>
      </c>
      <c r="C77" s="44" t="s">
        <v>730</v>
      </c>
      <c r="D77" s="52">
        <v>149000</v>
      </c>
      <c r="E77" s="40">
        <v>10089556</v>
      </c>
      <c r="F77" s="23" t="str">
        <f t="shared" si="0"/>
        <v>ELECOM</v>
      </c>
      <c r="G77" s="42">
        <f t="shared" si="1"/>
        <v>149000</v>
      </c>
      <c r="H77" s="23" t="s">
        <v>729</v>
      </c>
      <c r="I77" s="23"/>
      <c r="J77" s="23">
        <v>73</v>
      </c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2" customHeight="1">
      <c r="A78" s="44" t="s">
        <v>295</v>
      </c>
      <c r="B78" s="44" t="s">
        <v>740</v>
      </c>
      <c r="C78" s="44" t="s">
        <v>741</v>
      </c>
      <c r="D78" s="52">
        <v>149000</v>
      </c>
      <c r="E78" s="40">
        <v>10089555</v>
      </c>
      <c r="F78" s="23" t="str">
        <f t="shared" si="0"/>
        <v>ELECOM</v>
      </c>
      <c r="G78" s="42">
        <f t="shared" si="1"/>
        <v>149000</v>
      </c>
      <c r="H78" s="23" t="s">
        <v>740</v>
      </c>
      <c r="I78" s="23"/>
      <c r="J78" s="23">
        <v>74</v>
      </c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2" customHeight="1">
      <c r="A79" s="44" t="s">
        <v>295</v>
      </c>
      <c r="B79" s="44" t="s">
        <v>746</v>
      </c>
      <c r="C79" s="44" t="s">
        <v>747</v>
      </c>
      <c r="D79" s="52">
        <v>149000</v>
      </c>
      <c r="E79" s="40">
        <v>10089554</v>
      </c>
      <c r="F79" s="23" t="str">
        <f t="shared" si="0"/>
        <v>ELECOM</v>
      </c>
      <c r="G79" s="42">
        <f t="shared" si="1"/>
        <v>149000</v>
      </c>
      <c r="H79" s="23" t="s">
        <v>746</v>
      </c>
      <c r="I79" s="23"/>
      <c r="J79" s="23">
        <v>75</v>
      </c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2" customHeight="1">
      <c r="A80" s="44" t="s">
        <v>295</v>
      </c>
      <c r="B80" s="44" t="s">
        <v>750</v>
      </c>
      <c r="C80" s="44" t="s">
        <v>752</v>
      </c>
      <c r="D80" s="52">
        <v>149000</v>
      </c>
      <c r="E80" s="40">
        <v>10089552</v>
      </c>
      <c r="F80" s="23" t="str">
        <f t="shared" si="0"/>
        <v>ELECOM</v>
      </c>
      <c r="G80" s="42">
        <f t="shared" si="1"/>
        <v>149000</v>
      </c>
      <c r="H80" s="23" t="s">
        <v>750</v>
      </c>
      <c r="I80" s="23"/>
      <c r="J80" s="23">
        <v>76</v>
      </c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2" customHeight="1">
      <c r="A81" s="44" t="s">
        <v>295</v>
      </c>
      <c r="B81" s="44" t="s">
        <v>758</v>
      </c>
      <c r="C81" s="44" t="s">
        <v>759</v>
      </c>
      <c r="D81" s="52">
        <v>149000</v>
      </c>
      <c r="E81" s="40">
        <v>10089551</v>
      </c>
      <c r="F81" s="23" t="str">
        <f t="shared" si="0"/>
        <v>ELECOM</v>
      </c>
      <c r="G81" s="42">
        <f t="shared" si="1"/>
        <v>149000</v>
      </c>
      <c r="H81" s="23" t="s">
        <v>758</v>
      </c>
      <c r="I81" s="23"/>
      <c r="J81" s="23">
        <v>77</v>
      </c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2" customHeight="1">
      <c r="A82" s="44" t="s">
        <v>295</v>
      </c>
      <c r="B82" s="44" t="s">
        <v>764</v>
      </c>
      <c r="C82" s="44" t="s">
        <v>765</v>
      </c>
      <c r="D82" s="52">
        <v>149000</v>
      </c>
      <c r="E82" s="40">
        <v>10089541</v>
      </c>
      <c r="F82" s="23" t="str">
        <f t="shared" si="0"/>
        <v>ELECOM</v>
      </c>
      <c r="G82" s="42">
        <f t="shared" si="1"/>
        <v>149000</v>
      </c>
      <c r="H82" s="23" t="s">
        <v>764</v>
      </c>
      <c r="I82" s="23"/>
      <c r="J82" s="23">
        <v>78</v>
      </c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2" customHeight="1">
      <c r="A83" s="44" t="s">
        <v>295</v>
      </c>
      <c r="B83" s="44" t="s">
        <v>770</v>
      </c>
      <c r="C83" s="44" t="s">
        <v>772</v>
      </c>
      <c r="D83" s="52">
        <v>149000</v>
      </c>
      <c r="E83" s="40">
        <v>10089540</v>
      </c>
      <c r="F83" s="23" t="str">
        <f t="shared" si="0"/>
        <v>ELECOM</v>
      </c>
      <c r="G83" s="42">
        <f t="shared" si="1"/>
        <v>149000</v>
      </c>
      <c r="H83" s="23" t="s">
        <v>770</v>
      </c>
      <c r="I83" s="23"/>
      <c r="J83" s="23">
        <v>79</v>
      </c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2" customHeight="1">
      <c r="A84" s="44" t="s">
        <v>295</v>
      </c>
      <c r="B84" s="44" t="s">
        <v>777</v>
      </c>
      <c r="C84" s="44" t="s">
        <v>778</v>
      </c>
      <c r="D84" s="52">
        <v>149000</v>
      </c>
      <c r="E84" s="40">
        <v>10089539</v>
      </c>
      <c r="F84" s="23" t="str">
        <f t="shared" si="0"/>
        <v>ELECOM</v>
      </c>
      <c r="G84" s="42">
        <f t="shared" si="1"/>
        <v>149000</v>
      </c>
      <c r="H84" s="23" t="s">
        <v>777</v>
      </c>
      <c r="I84" s="23"/>
      <c r="J84" s="23">
        <v>80</v>
      </c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2" customHeight="1">
      <c r="A85" s="44" t="s">
        <v>295</v>
      </c>
      <c r="B85" s="44" t="s">
        <v>784</v>
      </c>
      <c r="C85" s="44" t="s">
        <v>786</v>
      </c>
      <c r="D85" s="52">
        <v>149000</v>
      </c>
      <c r="E85" s="40">
        <v>10089538</v>
      </c>
      <c r="F85" s="23" t="str">
        <f t="shared" si="0"/>
        <v>ELECOM</v>
      </c>
      <c r="G85" s="42">
        <f t="shared" si="1"/>
        <v>149000</v>
      </c>
      <c r="H85" s="23" t="s">
        <v>784</v>
      </c>
      <c r="I85" s="23"/>
      <c r="J85" s="23">
        <v>81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2" customHeight="1">
      <c r="A86" s="44" t="s">
        <v>295</v>
      </c>
      <c r="B86" s="44" t="s">
        <v>793</v>
      </c>
      <c r="C86" s="44" t="s">
        <v>794</v>
      </c>
      <c r="D86" s="52">
        <v>149000</v>
      </c>
      <c r="E86" s="40">
        <v>10089537</v>
      </c>
      <c r="F86" s="23" t="str">
        <f t="shared" si="0"/>
        <v>ELECOM</v>
      </c>
      <c r="G86" s="42">
        <f t="shared" si="1"/>
        <v>149000</v>
      </c>
      <c r="H86" s="23" t="s">
        <v>793</v>
      </c>
      <c r="I86" s="23"/>
      <c r="J86" s="23">
        <v>82</v>
      </c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2" customHeight="1">
      <c r="A87" s="44" t="s">
        <v>295</v>
      </c>
      <c r="B87" s="44" t="s">
        <v>799</v>
      </c>
      <c r="C87" s="44" t="s">
        <v>800</v>
      </c>
      <c r="D87" s="52">
        <v>149000</v>
      </c>
      <c r="E87" s="40">
        <v>10089536</v>
      </c>
      <c r="F87" s="23" t="str">
        <f t="shared" si="0"/>
        <v>ELECOM</v>
      </c>
      <c r="G87" s="42">
        <f t="shared" si="1"/>
        <v>149000</v>
      </c>
      <c r="H87" s="23" t="s">
        <v>799</v>
      </c>
      <c r="I87" s="23"/>
      <c r="J87" s="23">
        <v>83</v>
      </c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2" customHeight="1">
      <c r="A88" s="44" t="s">
        <v>295</v>
      </c>
      <c r="B88" s="44" t="s">
        <v>806</v>
      </c>
      <c r="C88" s="44" t="s">
        <v>807</v>
      </c>
      <c r="D88" s="52">
        <v>149000</v>
      </c>
      <c r="E88" s="40">
        <v>10089535</v>
      </c>
      <c r="F88" s="23" t="str">
        <f t="shared" si="0"/>
        <v>ELECOM</v>
      </c>
      <c r="G88" s="42">
        <f t="shared" si="1"/>
        <v>149000</v>
      </c>
      <c r="H88" s="23" t="s">
        <v>806</v>
      </c>
      <c r="I88" s="23"/>
      <c r="J88" s="23">
        <v>84</v>
      </c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2" customHeight="1">
      <c r="A89" s="44" t="s">
        <v>295</v>
      </c>
      <c r="B89" s="44" t="s">
        <v>814</v>
      </c>
      <c r="C89" s="44" t="s">
        <v>816</v>
      </c>
      <c r="D89" s="52">
        <v>149000</v>
      </c>
      <c r="E89" s="40">
        <v>10089534</v>
      </c>
      <c r="F89" s="23" t="str">
        <f t="shared" si="0"/>
        <v>ELECOM</v>
      </c>
      <c r="G89" s="42">
        <f t="shared" si="1"/>
        <v>149000</v>
      </c>
      <c r="H89" s="23" t="s">
        <v>814</v>
      </c>
      <c r="I89" s="23"/>
      <c r="J89" s="23">
        <v>85</v>
      </c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2" customHeight="1">
      <c r="A90" s="44" t="s">
        <v>295</v>
      </c>
      <c r="B90" s="44" t="s">
        <v>822</v>
      </c>
      <c r="C90" s="44" t="s">
        <v>823</v>
      </c>
      <c r="D90" s="52">
        <v>149000</v>
      </c>
      <c r="E90" s="40">
        <v>10089521</v>
      </c>
      <c r="F90" s="23" t="str">
        <f t="shared" si="0"/>
        <v>ELECOM</v>
      </c>
      <c r="G90" s="42">
        <f t="shared" si="1"/>
        <v>149000</v>
      </c>
      <c r="H90" s="23" t="s">
        <v>822</v>
      </c>
      <c r="I90" s="23"/>
      <c r="J90" s="23">
        <v>86</v>
      </c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2" customHeight="1">
      <c r="A91" s="44" t="s">
        <v>295</v>
      </c>
      <c r="B91" s="44" t="s">
        <v>829</v>
      </c>
      <c r="C91" s="44" t="s">
        <v>830</v>
      </c>
      <c r="D91" s="52">
        <v>149000</v>
      </c>
      <c r="E91" s="40">
        <v>10089520</v>
      </c>
      <c r="F91" s="23" t="str">
        <f t="shared" si="0"/>
        <v>ELECOM</v>
      </c>
      <c r="G91" s="42">
        <f t="shared" si="1"/>
        <v>149000</v>
      </c>
      <c r="H91" s="23" t="s">
        <v>829</v>
      </c>
      <c r="I91" s="23"/>
      <c r="J91" s="23">
        <v>87</v>
      </c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2" customHeight="1">
      <c r="A92" s="44" t="s">
        <v>295</v>
      </c>
      <c r="B92" s="44" t="s">
        <v>835</v>
      </c>
      <c r="C92" s="44" t="s">
        <v>836</v>
      </c>
      <c r="D92" s="52">
        <v>149000</v>
      </c>
      <c r="E92" s="40">
        <v>10089519</v>
      </c>
      <c r="F92" s="23" t="str">
        <f t="shared" si="0"/>
        <v>ELECOM</v>
      </c>
      <c r="G92" s="42">
        <f t="shared" si="1"/>
        <v>149000</v>
      </c>
      <c r="H92" s="23" t="s">
        <v>835</v>
      </c>
      <c r="I92" s="23"/>
      <c r="J92" s="23">
        <v>88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2" customHeight="1">
      <c r="A93" s="44" t="s">
        <v>295</v>
      </c>
      <c r="B93" s="44" t="s">
        <v>841</v>
      </c>
      <c r="C93" s="44" t="s">
        <v>843</v>
      </c>
      <c r="D93" s="52">
        <v>149000</v>
      </c>
      <c r="E93" s="40">
        <v>10089518</v>
      </c>
      <c r="F93" s="23" t="str">
        <f t="shared" si="0"/>
        <v>ELECOM</v>
      </c>
      <c r="G93" s="42">
        <f t="shared" si="1"/>
        <v>149000</v>
      </c>
      <c r="H93" s="23" t="s">
        <v>841</v>
      </c>
      <c r="I93" s="23"/>
      <c r="J93" s="23">
        <v>89</v>
      </c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2" customHeight="1">
      <c r="A94" s="44" t="s">
        <v>295</v>
      </c>
      <c r="B94" s="44" t="s">
        <v>850</v>
      </c>
      <c r="C94" s="44" t="s">
        <v>852</v>
      </c>
      <c r="D94" s="52">
        <v>149000</v>
      </c>
      <c r="E94" s="40">
        <v>10089517</v>
      </c>
      <c r="F94" s="23" t="str">
        <f t="shared" si="0"/>
        <v>ELECOM</v>
      </c>
      <c r="G94" s="42">
        <f t="shared" si="1"/>
        <v>149000</v>
      </c>
      <c r="H94" s="23" t="s">
        <v>850</v>
      </c>
      <c r="I94" s="23"/>
      <c r="J94" s="23">
        <v>90</v>
      </c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2" customHeight="1">
      <c r="A95" s="44" t="s">
        <v>295</v>
      </c>
      <c r="B95" s="44" t="s">
        <v>853</v>
      </c>
      <c r="C95" s="44" t="s">
        <v>855</v>
      </c>
      <c r="D95" s="52">
        <v>149000</v>
      </c>
      <c r="E95" s="40">
        <v>10089516</v>
      </c>
      <c r="F95" s="23" t="str">
        <f t="shared" si="0"/>
        <v>ELECOM</v>
      </c>
      <c r="G95" s="42">
        <f t="shared" si="1"/>
        <v>149000</v>
      </c>
      <c r="H95" s="23" t="s">
        <v>853</v>
      </c>
      <c r="I95" s="23"/>
      <c r="J95" s="23">
        <v>91</v>
      </c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2" customHeight="1">
      <c r="A96" s="44" t="s">
        <v>295</v>
      </c>
      <c r="B96" s="44" t="s">
        <v>863</v>
      </c>
      <c r="C96" s="44" t="s">
        <v>864</v>
      </c>
      <c r="D96" s="52">
        <v>149000</v>
      </c>
      <c r="E96" s="40">
        <v>10089509</v>
      </c>
      <c r="F96" s="23" t="str">
        <f t="shared" si="0"/>
        <v>ELECOM</v>
      </c>
      <c r="G96" s="42">
        <f t="shared" si="1"/>
        <v>149000</v>
      </c>
      <c r="H96" s="23" t="s">
        <v>863</v>
      </c>
      <c r="I96" s="23"/>
      <c r="J96" s="23">
        <v>92</v>
      </c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2" customHeight="1">
      <c r="A97" s="44" t="s">
        <v>295</v>
      </c>
      <c r="B97" s="44" t="s">
        <v>869</v>
      </c>
      <c r="C97" s="44" t="s">
        <v>870</v>
      </c>
      <c r="D97" s="52">
        <v>149000</v>
      </c>
      <c r="E97" s="40">
        <v>10089508</v>
      </c>
      <c r="F97" s="23" t="str">
        <f t="shared" si="0"/>
        <v>ELECOM</v>
      </c>
      <c r="G97" s="42">
        <f t="shared" si="1"/>
        <v>149000</v>
      </c>
      <c r="H97" s="23" t="s">
        <v>869</v>
      </c>
      <c r="I97" s="23"/>
      <c r="J97" s="23">
        <v>93</v>
      </c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2" customHeight="1">
      <c r="A98" s="44" t="s">
        <v>295</v>
      </c>
      <c r="B98" s="44" t="s">
        <v>876</v>
      </c>
      <c r="C98" s="44" t="s">
        <v>877</v>
      </c>
      <c r="D98" s="52">
        <v>149000</v>
      </c>
      <c r="E98" s="40">
        <v>10089504</v>
      </c>
      <c r="F98" s="23" t="str">
        <f t="shared" si="0"/>
        <v>ELECOM</v>
      </c>
      <c r="G98" s="42">
        <f t="shared" si="1"/>
        <v>149000</v>
      </c>
      <c r="H98" s="23" t="s">
        <v>876</v>
      </c>
      <c r="I98" s="23"/>
      <c r="J98" s="23">
        <v>94</v>
      </c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2" customHeight="1">
      <c r="A99" s="44" t="s">
        <v>295</v>
      </c>
      <c r="B99" s="44" t="s">
        <v>882</v>
      </c>
      <c r="C99" s="44" t="s">
        <v>883</v>
      </c>
      <c r="D99" s="52">
        <v>149000</v>
      </c>
      <c r="E99" s="40">
        <v>10089463</v>
      </c>
      <c r="F99" s="23" t="str">
        <f t="shared" si="0"/>
        <v>ELECOM</v>
      </c>
      <c r="G99" s="42">
        <f t="shared" si="1"/>
        <v>149000</v>
      </c>
      <c r="H99" s="23" t="s">
        <v>882</v>
      </c>
      <c r="I99" s="23"/>
      <c r="J99" s="23">
        <v>95</v>
      </c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2" customHeight="1">
      <c r="A100" s="44" t="s">
        <v>295</v>
      </c>
      <c r="B100" s="44" t="s">
        <v>888</v>
      </c>
      <c r="C100" s="44" t="s">
        <v>889</v>
      </c>
      <c r="D100" s="52">
        <v>149000</v>
      </c>
      <c r="E100" s="40">
        <v>10089462</v>
      </c>
      <c r="F100" s="23" t="str">
        <f t="shared" si="0"/>
        <v>ELECOM</v>
      </c>
      <c r="G100" s="42">
        <f t="shared" si="1"/>
        <v>149000</v>
      </c>
      <c r="H100" s="23" t="s">
        <v>888</v>
      </c>
      <c r="I100" s="23"/>
      <c r="J100" s="23">
        <v>96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2" customHeight="1">
      <c r="A101" s="44" t="s">
        <v>295</v>
      </c>
      <c r="B101" s="44" t="s">
        <v>897</v>
      </c>
      <c r="C101" s="44" t="s">
        <v>900</v>
      </c>
      <c r="D101" s="52">
        <v>149000</v>
      </c>
      <c r="E101" s="40">
        <v>10089446</v>
      </c>
      <c r="F101" s="23" t="str">
        <f t="shared" si="0"/>
        <v>ELECOM</v>
      </c>
      <c r="G101" s="42">
        <f t="shared" si="1"/>
        <v>149000</v>
      </c>
      <c r="H101" s="23" t="s">
        <v>897</v>
      </c>
      <c r="I101" s="23"/>
      <c r="J101" s="23">
        <v>97</v>
      </c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2" customHeight="1">
      <c r="A102" s="44" t="s">
        <v>295</v>
      </c>
      <c r="B102" s="44" t="s">
        <v>905</v>
      </c>
      <c r="C102" s="44" t="s">
        <v>906</v>
      </c>
      <c r="D102" s="52">
        <v>149000</v>
      </c>
      <c r="E102" s="40">
        <v>10089445</v>
      </c>
      <c r="F102" s="23" t="str">
        <f t="shared" si="0"/>
        <v>ELECOM</v>
      </c>
      <c r="G102" s="42">
        <f t="shared" si="1"/>
        <v>149000</v>
      </c>
      <c r="H102" s="23" t="s">
        <v>905</v>
      </c>
      <c r="I102" s="23"/>
      <c r="J102" s="23">
        <v>98</v>
      </c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2" customHeight="1">
      <c r="A103" s="44" t="s">
        <v>295</v>
      </c>
      <c r="B103" s="44" t="s">
        <v>911</v>
      </c>
      <c r="C103" s="44" t="s">
        <v>912</v>
      </c>
      <c r="D103" s="52">
        <v>149000</v>
      </c>
      <c r="E103" s="40">
        <v>10089439</v>
      </c>
      <c r="F103" s="23" t="str">
        <f t="shared" si="0"/>
        <v>ELECOM</v>
      </c>
      <c r="G103" s="42">
        <f t="shared" si="1"/>
        <v>149000</v>
      </c>
      <c r="H103" s="23" t="s">
        <v>911</v>
      </c>
      <c r="I103" s="23"/>
      <c r="J103" s="23">
        <v>99</v>
      </c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2" customHeight="1">
      <c r="A104" s="44" t="s">
        <v>295</v>
      </c>
      <c r="B104" s="44" t="s">
        <v>917</v>
      </c>
      <c r="C104" s="44" t="s">
        <v>918</v>
      </c>
      <c r="D104" s="52">
        <v>149000</v>
      </c>
      <c r="E104" s="40">
        <v>10089436</v>
      </c>
      <c r="F104" s="23" t="str">
        <f t="shared" si="0"/>
        <v>ELECOM</v>
      </c>
      <c r="G104" s="42">
        <f t="shared" si="1"/>
        <v>149000</v>
      </c>
      <c r="H104" s="23" t="s">
        <v>917</v>
      </c>
      <c r="I104" s="23"/>
      <c r="J104" s="23">
        <v>100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2" customHeight="1">
      <c r="A105" s="44" t="s">
        <v>295</v>
      </c>
      <c r="B105" s="44" t="s">
        <v>927</v>
      </c>
      <c r="C105" s="44" t="s">
        <v>928</v>
      </c>
      <c r="D105" s="52">
        <v>149000</v>
      </c>
      <c r="E105" s="40">
        <v>10089434</v>
      </c>
      <c r="F105" s="23" t="str">
        <f t="shared" si="0"/>
        <v>ELECOM</v>
      </c>
      <c r="G105" s="42">
        <f t="shared" si="1"/>
        <v>149000</v>
      </c>
      <c r="H105" s="23" t="s">
        <v>927</v>
      </c>
      <c r="I105" s="23"/>
      <c r="J105" s="23">
        <v>101</v>
      </c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2" customHeight="1">
      <c r="A106" s="44" t="s">
        <v>295</v>
      </c>
      <c r="B106" s="44" t="s">
        <v>933</v>
      </c>
      <c r="C106" s="44" t="s">
        <v>934</v>
      </c>
      <c r="D106" s="52">
        <v>149000</v>
      </c>
      <c r="E106" s="40">
        <v>10089433</v>
      </c>
      <c r="F106" s="23" t="str">
        <f t="shared" si="0"/>
        <v>ELECOM</v>
      </c>
      <c r="G106" s="42">
        <f t="shared" si="1"/>
        <v>149000</v>
      </c>
      <c r="H106" s="23" t="s">
        <v>933</v>
      </c>
      <c r="I106" s="23"/>
      <c r="J106" s="23">
        <v>102</v>
      </c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2" customHeight="1">
      <c r="A107" s="44" t="s">
        <v>295</v>
      </c>
      <c r="B107" s="44" t="s">
        <v>939</v>
      </c>
      <c r="C107" s="44" t="s">
        <v>940</v>
      </c>
      <c r="D107" s="52">
        <v>149000</v>
      </c>
      <c r="E107" s="40">
        <v>10089429</v>
      </c>
      <c r="F107" s="23" t="str">
        <f t="shared" si="0"/>
        <v>ELECOM</v>
      </c>
      <c r="G107" s="42">
        <f t="shared" si="1"/>
        <v>149000</v>
      </c>
      <c r="H107" s="23" t="s">
        <v>939</v>
      </c>
      <c r="I107" s="23"/>
      <c r="J107" s="23">
        <v>103</v>
      </c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2" customHeight="1">
      <c r="A108" s="44" t="s">
        <v>295</v>
      </c>
      <c r="B108" s="44" t="s">
        <v>945</v>
      </c>
      <c r="C108" s="44" t="s">
        <v>946</v>
      </c>
      <c r="D108" s="52">
        <v>149000</v>
      </c>
      <c r="E108" s="40">
        <v>10089427</v>
      </c>
      <c r="F108" s="23" t="str">
        <f t="shared" si="0"/>
        <v>ELECOM</v>
      </c>
      <c r="G108" s="42">
        <f t="shared" si="1"/>
        <v>149000</v>
      </c>
      <c r="H108" s="23" t="s">
        <v>945</v>
      </c>
      <c r="I108" s="23"/>
      <c r="J108" s="23">
        <v>104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2" customHeight="1">
      <c r="A109" s="44" t="s">
        <v>295</v>
      </c>
      <c r="B109" s="44" t="s">
        <v>951</v>
      </c>
      <c r="C109" s="44" t="s">
        <v>952</v>
      </c>
      <c r="D109" s="52">
        <v>149000</v>
      </c>
      <c r="E109" s="40">
        <v>10089423</v>
      </c>
      <c r="F109" s="23" t="str">
        <f t="shared" si="0"/>
        <v>ELECOM</v>
      </c>
      <c r="G109" s="42">
        <f t="shared" si="1"/>
        <v>149000</v>
      </c>
      <c r="H109" s="23" t="s">
        <v>951</v>
      </c>
      <c r="I109" s="23"/>
      <c r="J109" s="23">
        <v>105</v>
      </c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2" customHeight="1">
      <c r="A110" s="44" t="s">
        <v>295</v>
      </c>
      <c r="B110" s="44" t="s">
        <v>956</v>
      </c>
      <c r="C110" s="44" t="s">
        <v>958</v>
      </c>
      <c r="D110" s="52">
        <v>149000</v>
      </c>
      <c r="E110" s="40">
        <v>10089421</v>
      </c>
      <c r="F110" s="23" t="str">
        <f t="shared" si="0"/>
        <v>ELECOM</v>
      </c>
      <c r="G110" s="42">
        <f t="shared" si="1"/>
        <v>149000</v>
      </c>
      <c r="H110" s="23" t="s">
        <v>956</v>
      </c>
      <c r="I110" s="23"/>
      <c r="J110" s="23">
        <v>106</v>
      </c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2" customHeight="1">
      <c r="A111" s="44" t="s">
        <v>295</v>
      </c>
      <c r="B111" s="44" t="s">
        <v>964</v>
      </c>
      <c r="C111" s="44" t="s">
        <v>965</v>
      </c>
      <c r="D111" s="52">
        <v>149000</v>
      </c>
      <c r="E111" s="40">
        <v>10089395</v>
      </c>
      <c r="F111" s="23" t="str">
        <f t="shared" si="0"/>
        <v>ELECOM</v>
      </c>
      <c r="G111" s="42">
        <f t="shared" si="1"/>
        <v>149000</v>
      </c>
      <c r="H111" s="23" t="s">
        <v>964</v>
      </c>
      <c r="I111" s="23"/>
      <c r="J111" s="23">
        <v>107</v>
      </c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2" customHeight="1">
      <c r="A112" s="44" t="s">
        <v>295</v>
      </c>
      <c r="B112" s="44" t="s">
        <v>969</v>
      </c>
      <c r="C112" s="44" t="s">
        <v>970</v>
      </c>
      <c r="D112" s="52">
        <v>149000</v>
      </c>
      <c r="E112" s="40">
        <v>10089385</v>
      </c>
      <c r="F112" s="23" t="str">
        <f t="shared" si="0"/>
        <v>ELECOM</v>
      </c>
      <c r="G112" s="42">
        <f t="shared" si="1"/>
        <v>149000</v>
      </c>
      <c r="H112" s="23" t="s">
        <v>969</v>
      </c>
      <c r="I112" s="23"/>
      <c r="J112" s="23">
        <v>108</v>
      </c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2" customHeight="1">
      <c r="A113" s="44" t="s">
        <v>295</v>
      </c>
      <c r="B113" s="44" t="s">
        <v>974</v>
      </c>
      <c r="C113" s="44" t="s">
        <v>975</v>
      </c>
      <c r="D113" s="52">
        <v>149000</v>
      </c>
      <c r="E113" s="40">
        <v>10089381</v>
      </c>
      <c r="F113" s="23" t="str">
        <f t="shared" si="0"/>
        <v>ELECOM</v>
      </c>
      <c r="G113" s="42">
        <f t="shared" si="1"/>
        <v>149000</v>
      </c>
      <c r="H113" s="23" t="s">
        <v>974</v>
      </c>
      <c r="I113" s="23"/>
      <c r="J113" s="23">
        <v>109</v>
      </c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2" customHeight="1">
      <c r="A114" s="44" t="s">
        <v>295</v>
      </c>
      <c r="B114" s="44" t="s">
        <v>979</v>
      </c>
      <c r="C114" s="44" t="s">
        <v>980</v>
      </c>
      <c r="D114" s="52">
        <v>149000</v>
      </c>
      <c r="E114" s="40">
        <v>10089376</v>
      </c>
      <c r="F114" s="23" t="str">
        <f t="shared" si="0"/>
        <v>ELECOM</v>
      </c>
      <c r="G114" s="42">
        <f t="shared" si="1"/>
        <v>149000</v>
      </c>
      <c r="H114" s="23" t="s">
        <v>979</v>
      </c>
      <c r="I114" s="23"/>
      <c r="J114" s="23">
        <v>110</v>
      </c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2" customHeight="1">
      <c r="A115" s="44" t="s">
        <v>295</v>
      </c>
      <c r="B115" s="44" t="s">
        <v>985</v>
      </c>
      <c r="C115" s="44" t="s">
        <v>986</v>
      </c>
      <c r="D115" s="52">
        <v>149000</v>
      </c>
      <c r="E115" s="40">
        <v>10089373</v>
      </c>
      <c r="F115" s="23" t="str">
        <f t="shared" si="0"/>
        <v>ELECOM</v>
      </c>
      <c r="G115" s="42">
        <f t="shared" si="1"/>
        <v>149000</v>
      </c>
      <c r="H115" s="23" t="s">
        <v>985</v>
      </c>
      <c r="I115" s="23"/>
      <c r="J115" s="23">
        <v>111</v>
      </c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2" customHeight="1">
      <c r="A116" s="44" t="s">
        <v>295</v>
      </c>
      <c r="B116" s="44" t="s">
        <v>991</v>
      </c>
      <c r="C116" s="44" t="s">
        <v>992</v>
      </c>
      <c r="D116" s="52">
        <v>149000</v>
      </c>
      <c r="E116" s="40">
        <v>10094094</v>
      </c>
      <c r="F116" s="23" t="str">
        <f t="shared" si="0"/>
        <v>ELECOM</v>
      </c>
      <c r="G116" s="42">
        <f t="shared" si="1"/>
        <v>149000</v>
      </c>
      <c r="H116" s="23" t="s">
        <v>991</v>
      </c>
      <c r="I116" s="23"/>
      <c r="J116" s="23">
        <v>112</v>
      </c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2" customHeight="1">
      <c r="A117" s="44" t="s">
        <v>295</v>
      </c>
      <c r="B117" s="44" t="s">
        <v>998</v>
      </c>
      <c r="C117" s="44" t="s">
        <v>999</v>
      </c>
      <c r="D117" s="52">
        <v>149000</v>
      </c>
      <c r="E117" s="40">
        <v>10094095</v>
      </c>
      <c r="F117" s="23" t="str">
        <f t="shared" si="0"/>
        <v>ELECOM</v>
      </c>
      <c r="G117" s="42">
        <f t="shared" si="1"/>
        <v>149000</v>
      </c>
      <c r="H117" s="23" t="s">
        <v>998</v>
      </c>
      <c r="I117" s="23"/>
      <c r="J117" s="23">
        <v>113</v>
      </c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2" customHeight="1">
      <c r="A118" s="44" t="s">
        <v>295</v>
      </c>
      <c r="B118" s="44" t="s">
        <v>1004</v>
      </c>
      <c r="C118" s="44" t="s">
        <v>1005</v>
      </c>
      <c r="D118" s="52">
        <v>149000</v>
      </c>
      <c r="E118" s="40">
        <v>10094114</v>
      </c>
      <c r="F118" s="23" t="str">
        <f t="shared" si="0"/>
        <v>ELECOM</v>
      </c>
      <c r="G118" s="42">
        <f t="shared" si="1"/>
        <v>149000</v>
      </c>
      <c r="H118" s="23" t="s">
        <v>1004</v>
      </c>
      <c r="I118" s="23"/>
      <c r="J118" s="23">
        <v>114</v>
      </c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2" customHeight="1">
      <c r="A119" s="44" t="s">
        <v>295</v>
      </c>
      <c r="B119" s="44" t="s">
        <v>1013</v>
      </c>
      <c r="C119" s="44" t="s">
        <v>1015</v>
      </c>
      <c r="D119" s="52">
        <v>149000</v>
      </c>
      <c r="E119" s="40">
        <v>10095378</v>
      </c>
      <c r="F119" s="23" t="str">
        <f t="shared" si="0"/>
        <v>ELECOM</v>
      </c>
      <c r="G119" s="42">
        <f t="shared" si="1"/>
        <v>149000</v>
      </c>
      <c r="H119" s="23" t="s">
        <v>1013</v>
      </c>
      <c r="I119" s="23"/>
      <c r="J119" s="23">
        <v>115</v>
      </c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2" customHeight="1">
      <c r="A120" s="44" t="s">
        <v>295</v>
      </c>
      <c r="B120" s="44" t="s">
        <v>1023</v>
      </c>
      <c r="C120" s="44" t="s">
        <v>1025</v>
      </c>
      <c r="D120" s="52">
        <v>149000</v>
      </c>
      <c r="E120" s="40">
        <v>10095377</v>
      </c>
      <c r="F120" s="23" t="str">
        <f t="shared" si="0"/>
        <v>ELECOM</v>
      </c>
      <c r="G120" s="42">
        <f t="shared" si="1"/>
        <v>149000</v>
      </c>
      <c r="H120" s="23" t="s">
        <v>1023</v>
      </c>
      <c r="I120" s="23"/>
      <c r="J120" s="23">
        <v>116</v>
      </c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2" customHeight="1">
      <c r="A121" s="44" t="s">
        <v>295</v>
      </c>
      <c r="B121" s="44" t="s">
        <v>1031</v>
      </c>
      <c r="C121" s="44" t="s">
        <v>1033</v>
      </c>
      <c r="D121" s="52">
        <v>149000</v>
      </c>
      <c r="E121" s="40">
        <v>10095376</v>
      </c>
      <c r="F121" s="23" t="str">
        <f t="shared" si="0"/>
        <v>ELECOM</v>
      </c>
      <c r="G121" s="42">
        <f t="shared" si="1"/>
        <v>149000</v>
      </c>
      <c r="H121" s="23" t="s">
        <v>1031</v>
      </c>
      <c r="I121" s="23"/>
      <c r="J121" s="23">
        <v>117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2" customHeight="1">
      <c r="A122" s="44" t="s">
        <v>295</v>
      </c>
      <c r="B122" s="44" t="s">
        <v>1040</v>
      </c>
      <c r="C122" s="44" t="s">
        <v>1041</v>
      </c>
      <c r="D122" s="52">
        <v>149000</v>
      </c>
      <c r="E122" s="40">
        <v>10128891</v>
      </c>
      <c r="F122" s="23" t="str">
        <f t="shared" si="0"/>
        <v>ELECOM</v>
      </c>
      <c r="G122" s="42">
        <f t="shared" si="1"/>
        <v>149000</v>
      </c>
      <c r="H122" s="23" t="s">
        <v>1040</v>
      </c>
      <c r="I122" s="23"/>
      <c r="J122" s="23">
        <v>118</v>
      </c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2" customHeight="1">
      <c r="A123" s="44" t="s">
        <v>295</v>
      </c>
      <c r="B123" s="44" t="s">
        <v>1046</v>
      </c>
      <c r="C123" s="44" t="s">
        <v>1047</v>
      </c>
      <c r="D123" s="52">
        <v>149000</v>
      </c>
      <c r="E123" s="40">
        <v>10129285</v>
      </c>
      <c r="F123" s="23" t="str">
        <f t="shared" si="0"/>
        <v>ELECOM</v>
      </c>
      <c r="G123" s="42">
        <f t="shared" si="1"/>
        <v>149000</v>
      </c>
      <c r="H123" s="23" t="s">
        <v>1046</v>
      </c>
      <c r="I123" s="23"/>
      <c r="J123" s="23">
        <v>119</v>
      </c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2" customHeight="1">
      <c r="A124" s="44" t="s">
        <v>295</v>
      </c>
      <c r="B124" s="44" t="s">
        <v>1052</v>
      </c>
      <c r="C124" s="44" t="s">
        <v>1054</v>
      </c>
      <c r="D124" s="52">
        <v>149000</v>
      </c>
      <c r="E124" s="40">
        <v>10129290</v>
      </c>
      <c r="F124" s="23" t="str">
        <f t="shared" si="0"/>
        <v>ELECOM</v>
      </c>
      <c r="G124" s="42">
        <f t="shared" si="1"/>
        <v>149000</v>
      </c>
      <c r="H124" s="23" t="s">
        <v>1052</v>
      </c>
      <c r="I124" s="23"/>
      <c r="J124" s="23">
        <v>120</v>
      </c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2" customHeight="1">
      <c r="A125" s="44" t="s">
        <v>7</v>
      </c>
      <c r="B125" s="44" t="s">
        <v>1062</v>
      </c>
      <c r="C125" s="44" t="s">
        <v>1063</v>
      </c>
      <c r="D125" s="52">
        <v>150000</v>
      </c>
      <c r="E125" s="40">
        <v>10405023</v>
      </c>
      <c r="F125" s="23" t="str">
        <f t="shared" si="0"/>
        <v>SONY</v>
      </c>
      <c r="G125" s="42">
        <f t="shared" si="1"/>
        <v>150000</v>
      </c>
      <c r="H125" s="23" t="s">
        <v>1062</v>
      </c>
      <c r="I125" s="23"/>
      <c r="J125" s="23">
        <v>121</v>
      </c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2" customHeight="1">
      <c r="A126" s="44" t="s">
        <v>315</v>
      </c>
      <c r="B126" s="44" t="s">
        <v>1072</v>
      </c>
      <c r="C126" s="44" t="s">
        <v>1073</v>
      </c>
      <c r="D126" s="52">
        <v>159000</v>
      </c>
      <c r="E126" s="40">
        <v>10092950</v>
      </c>
      <c r="F126" s="23" t="str">
        <f t="shared" si="0"/>
        <v>ANITECH</v>
      </c>
      <c r="G126" s="42">
        <f t="shared" si="1"/>
        <v>159000</v>
      </c>
      <c r="H126" s="23" t="s">
        <v>1072</v>
      </c>
      <c r="I126" s="23"/>
      <c r="J126" s="23">
        <v>122</v>
      </c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2" customHeight="1">
      <c r="A127" s="44" t="s">
        <v>315</v>
      </c>
      <c r="B127" s="44" t="s">
        <v>1078</v>
      </c>
      <c r="C127" s="44" t="s">
        <v>1079</v>
      </c>
      <c r="D127" s="52">
        <v>159000</v>
      </c>
      <c r="E127" s="40">
        <v>10092949</v>
      </c>
      <c r="F127" s="23" t="str">
        <f t="shared" si="0"/>
        <v>ANITECH</v>
      </c>
      <c r="G127" s="42">
        <f t="shared" si="1"/>
        <v>159000</v>
      </c>
      <c r="H127" s="23" t="s">
        <v>1078</v>
      </c>
      <c r="I127" s="23"/>
      <c r="J127" s="23">
        <v>123</v>
      </c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2" customHeight="1">
      <c r="A128" s="44" t="s">
        <v>315</v>
      </c>
      <c r="B128" s="44" t="s">
        <v>1086</v>
      </c>
      <c r="C128" s="44" t="s">
        <v>1088</v>
      </c>
      <c r="D128" s="52">
        <v>159000</v>
      </c>
      <c r="E128" s="40">
        <v>10092944</v>
      </c>
      <c r="F128" s="23" t="str">
        <f t="shared" si="0"/>
        <v>ANITECH</v>
      </c>
      <c r="G128" s="42">
        <f t="shared" si="1"/>
        <v>159000</v>
      </c>
      <c r="H128" s="23" t="s">
        <v>1086</v>
      </c>
      <c r="I128" s="23"/>
      <c r="J128" s="23">
        <v>124</v>
      </c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2" customHeight="1">
      <c r="A129" s="44" t="s">
        <v>315</v>
      </c>
      <c r="B129" s="44" t="s">
        <v>1094</v>
      </c>
      <c r="C129" s="44" t="s">
        <v>1095</v>
      </c>
      <c r="D129" s="52">
        <v>159000</v>
      </c>
      <c r="E129" s="40">
        <v>10092908</v>
      </c>
      <c r="F129" s="23" t="str">
        <f t="shared" si="0"/>
        <v>ANITECH</v>
      </c>
      <c r="G129" s="42">
        <f t="shared" si="1"/>
        <v>159000</v>
      </c>
      <c r="H129" s="23" t="s">
        <v>1094</v>
      </c>
      <c r="I129" s="23"/>
      <c r="J129" s="23">
        <v>125</v>
      </c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2" customHeight="1">
      <c r="A130" s="44" t="s">
        <v>315</v>
      </c>
      <c r="B130" s="44" t="s">
        <v>1100</v>
      </c>
      <c r="C130" s="44" t="s">
        <v>1101</v>
      </c>
      <c r="D130" s="52">
        <v>159000</v>
      </c>
      <c r="E130" s="40">
        <v>10092907</v>
      </c>
      <c r="F130" s="23" t="str">
        <f t="shared" si="0"/>
        <v>ANITECH</v>
      </c>
      <c r="G130" s="42">
        <f t="shared" si="1"/>
        <v>159000</v>
      </c>
      <c r="H130" s="23" t="s">
        <v>1100</v>
      </c>
      <c r="I130" s="23"/>
      <c r="J130" s="23">
        <v>126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2" customHeight="1">
      <c r="A131" s="44" t="s">
        <v>315</v>
      </c>
      <c r="B131" s="44" t="s">
        <v>1105</v>
      </c>
      <c r="C131" s="44" t="s">
        <v>1106</v>
      </c>
      <c r="D131" s="52">
        <v>159000</v>
      </c>
      <c r="E131" s="40">
        <v>10092906</v>
      </c>
      <c r="F131" s="23" t="str">
        <f t="shared" si="0"/>
        <v>ANITECH</v>
      </c>
      <c r="G131" s="42">
        <f t="shared" si="1"/>
        <v>159000</v>
      </c>
      <c r="H131" s="23" t="s">
        <v>1105</v>
      </c>
      <c r="I131" s="23"/>
      <c r="J131" s="23">
        <v>127</v>
      </c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2" customHeight="1">
      <c r="A132" s="44" t="s">
        <v>324</v>
      </c>
      <c r="B132" s="44" t="s">
        <v>1114</v>
      </c>
      <c r="C132" s="44" t="s">
        <v>1115</v>
      </c>
      <c r="D132" s="52">
        <v>179000</v>
      </c>
      <c r="E132" s="40">
        <v>10000044</v>
      </c>
      <c r="F132" s="23" t="str">
        <f t="shared" si="0"/>
        <v>LOGITECH</v>
      </c>
      <c r="G132" s="42">
        <f t="shared" si="1"/>
        <v>179000</v>
      </c>
      <c r="H132" s="23" t="s">
        <v>1114</v>
      </c>
      <c r="I132" s="23"/>
      <c r="J132" s="23">
        <v>128</v>
      </c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2" customHeight="1">
      <c r="A133" s="44" t="s">
        <v>315</v>
      </c>
      <c r="B133" s="44" t="s">
        <v>1122</v>
      </c>
      <c r="C133" s="44" t="s">
        <v>1123</v>
      </c>
      <c r="D133" s="52">
        <v>189000</v>
      </c>
      <c r="E133" s="40">
        <v>10092951</v>
      </c>
      <c r="F133" s="23" t="str">
        <f t="shared" si="0"/>
        <v>ANITECH</v>
      </c>
      <c r="G133" s="42">
        <f t="shared" si="1"/>
        <v>189000</v>
      </c>
      <c r="H133" s="23" t="s">
        <v>1122</v>
      </c>
      <c r="I133" s="23"/>
      <c r="J133" s="23">
        <v>129</v>
      </c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2" customHeight="1">
      <c r="A134" s="44" t="s">
        <v>315</v>
      </c>
      <c r="B134" s="44" t="s">
        <v>1128</v>
      </c>
      <c r="C134" s="44" t="s">
        <v>1129</v>
      </c>
      <c r="D134" s="52">
        <v>189000</v>
      </c>
      <c r="E134" s="40">
        <v>10092947</v>
      </c>
      <c r="F134" s="23" t="str">
        <f t="shared" si="0"/>
        <v>ANITECH</v>
      </c>
      <c r="G134" s="42">
        <f t="shared" si="1"/>
        <v>189000</v>
      </c>
      <c r="H134" s="23" t="s">
        <v>1128</v>
      </c>
      <c r="I134" s="23"/>
      <c r="J134" s="23">
        <v>130</v>
      </c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2" customHeight="1">
      <c r="A135" s="44" t="s">
        <v>7</v>
      </c>
      <c r="B135" s="44" t="s">
        <v>1134</v>
      </c>
      <c r="C135" s="44" t="s">
        <v>1135</v>
      </c>
      <c r="D135" s="52">
        <v>190000</v>
      </c>
      <c r="E135" s="40">
        <v>10093438</v>
      </c>
      <c r="F135" s="23" t="str">
        <f t="shared" si="0"/>
        <v>SONY</v>
      </c>
      <c r="G135" s="42">
        <f t="shared" si="1"/>
        <v>190000</v>
      </c>
      <c r="H135" s="23" t="s">
        <v>1134</v>
      </c>
      <c r="I135" s="23"/>
      <c r="J135" s="23">
        <v>131</v>
      </c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2" customHeight="1">
      <c r="A136" s="44" t="s">
        <v>7</v>
      </c>
      <c r="B136" s="44" t="s">
        <v>1140</v>
      </c>
      <c r="C136" s="44" t="s">
        <v>1141</v>
      </c>
      <c r="D136" s="52">
        <v>190000</v>
      </c>
      <c r="E136" s="40">
        <v>10093437</v>
      </c>
      <c r="F136" s="23" t="str">
        <f t="shared" si="0"/>
        <v>SONY</v>
      </c>
      <c r="G136" s="42">
        <f t="shared" si="1"/>
        <v>190000</v>
      </c>
      <c r="H136" s="23" t="s">
        <v>1140</v>
      </c>
      <c r="I136" s="23"/>
      <c r="J136" s="23">
        <v>132</v>
      </c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2" customHeight="1">
      <c r="A137" s="44" t="s">
        <v>295</v>
      </c>
      <c r="B137" s="44" t="s">
        <v>1144</v>
      </c>
      <c r="C137" s="44" t="s">
        <v>1145</v>
      </c>
      <c r="D137" s="52">
        <v>199000</v>
      </c>
      <c r="E137" s="40">
        <v>10094016</v>
      </c>
      <c r="F137" s="23" t="str">
        <f t="shared" si="0"/>
        <v>ELECOM</v>
      </c>
      <c r="G137" s="42">
        <f t="shared" si="1"/>
        <v>199000</v>
      </c>
      <c r="H137" s="23" t="s">
        <v>1144</v>
      </c>
      <c r="I137" s="23"/>
      <c r="J137" s="23">
        <v>133</v>
      </c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2" customHeight="1">
      <c r="A138" s="44" t="s">
        <v>295</v>
      </c>
      <c r="B138" s="44" t="s">
        <v>1150</v>
      </c>
      <c r="C138" s="44" t="s">
        <v>1152</v>
      </c>
      <c r="D138" s="52">
        <v>199000</v>
      </c>
      <c r="E138" s="40">
        <v>10094009</v>
      </c>
      <c r="F138" s="23" t="str">
        <f t="shared" si="0"/>
        <v>ELECOM</v>
      </c>
      <c r="G138" s="42">
        <f t="shared" si="1"/>
        <v>199000</v>
      </c>
      <c r="H138" s="23" t="s">
        <v>1150</v>
      </c>
      <c r="I138" s="23"/>
      <c r="J138" s="23">
        <v>134</v>
      </c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2" customHeight="1">
      <c r="A139" s="44" t="s">
        <v>295</v>
      </c>
      <c r="B139" s="44" t="s">
        <v>1158</v>
      </c>
      <c r="C139" s="44" t="s">
        <v>1159</v>
      </c>
      <c r="D139" s="52">
        <v>199000</v>
      </c>
      <c r="E139" s="40">
        <v>10094008</v>
      </c>
      <c r="F139" s="23" t="str">
        <f t="shared" si="0"/>
        <v>ELECOM</v>
      </c>
      <c r="G139" s="42">
        <f t="shared" si="1"/>
        <v>199000</v>
      </c>
      <c r="H139" s="23" t="s">
        <v>1158</v>
      </c>
      <c r="I139" s="23"/>
      <c r="J139" s="23">
        <v>135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2" customHeight="1">
      <c r="A140" s="44" t="s">
        <v>295</v>
      </c>
      <c r="B140" s="44" t="s">
        <v>1164</v>
      </c>
      <c r="C140" s="44" t="s">
        <v>1165</v>
      </c>
      <c r="D140" s="52">
        <v>199000</v>
      </c>
      <c r="E140" s="40">
        <v>10094007</v>
      </c>
      <c r="F140" s="23" t="str">
        <f t="shared" si="0"/>
        <v>ELECOM</v>
      </c>
      <c r="G140" s="42">
        <f t="shared" si="1"/>
        <v>199000</v>
      </c>
      <c r="H140" s="23" t="s">
        <v>1164</v>
      </c>
      <c r="I140" s="23"/>
      <c r="J140" s="23">
        <v>136</v>
      </c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2" customHeight="1">
      <c r="A141" s="44" t="s">
        <v>295</v>
      </c>
      <c r="B141" s="44" t="s">
        <v>1170</v>
      </c>
      <c r="C141" s="44" t="s">
        <v>1171</v>
      </c>
      <c r="D141" s="52">
        <v>199000</v>
      </c>
      <c r="E141" s="40">
        <v>10094006</v>
      </c>
      <c r="F141" s="23" t="str">
        <f t="shared" si="0"/>
        <v>ELECOM</v>
      </c>
      <c r="G141" s="42">
        <f t="shared" si="1"/>
        <v>199000</v>
      </c>
      <c r="H141" s="23" t="s">
        <v>1170</v>
      </c>
      <c r="I141" s="23"/>
      <c r="J141" s="23">
        <v>137</v>
      </c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2" customHeight="1">
      <c r="A142" s="44" t="s">
        <v>295</v>
      </c>
      <c r="B142" s="44" t="s">
        <v>1176</v>
      </c>
      <c r="C142" s="44" t="s">
        <v>1177</v>
      </c>
      <c r="D142" s="52">
        <v>199000</v>
      </c>
      <c r="E142" s="40">
        <v>10094005</v>
      </c>
      <c r="F142" s="23" t="str">
        <f t="shared" si="0"/>
        <v>ELECOM</v>
      </c>
      <c r="G142" s="42">
        <f t="shared" si="1"/>
        <v>199000</v>
      </c>
      <c r="H142" s="23" t="s">
        <v>1176</v>
      </c>
      <c r="I142" s="23"/>
      <c r="J142" s="23">
        <v>138</v>
      </c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2" customHeight="1">
      <c r="A143" s="44" t="s">
        <v>295</v>
      </c>
      <c r="B143" s="44" t="s">
        <v>1182</v>
      </c>
      <c r="C143" s="44" t="s">
        <v>1183</v>
      </c>
      <c r="D143" s="52">
        <v>199000</v>
      </c>
      <c r="E143" s="40">
        <v>10094004</v>
      </c>
      <c r="F143" s="23" t="str">
        <f t="shared" si="0"/>
        <v>ELECOM</v>
      </c>
      <c r="G143" s="42">
        <f t="shared" si="1"/>
        <v>199000</v>
      </c>
      <c r="H143" s="23" t="s">
        <v>1182</v>
      </c>
      <c r="I143" s="23"/>
      <c r="J143" s="23">
        <v>139</v>
      </c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2" customHeight="1">
      <c r="A144" s="44" t="s">
        <v>295</v>
      </c>
      <c r="B144" s="44" t="s">
        <v>1188</v>
      </c>
      <c r="C144" s="44" t="s">
        <v>1190</v>
      </c>
      <c r="D144" s="52">
        <v>199000</v>
      </c>
      <c r="E144" s="40">
        <v>10094003</v>
      </c>
      <c r="F144" s="23" t="str">
        <f t="shared" si="0"/>
        <v>ELECOM</v>
      </c>
      <c r="G144" s="42">
        <f t="shared" si="1"/>
        <v>199000</v>
      </c>
      <c r="H144" s="23" t="s">
        <v>1188</v>
      </c>
      <c r="I144" s="23"/>
      <c r="J144" s="23">
        <v>140</v>
      </c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2" customHeight="1">
      <c r="A145" s="44" t="s">
        <v>295</v>
      </c>
      <c r="B145" s="44" t="s">
        <v>1197</v>
      </c>
      <c r="C145" s="44" t="s">
        <v>1199</v>
      </c>
      <c r="D145" s="52">
        <v>199000</v>
      </c>
      <c r="E145" s="40">
        <v>10093989</v>
      </c>
      <c r="F145" s="23" t="str">
        <f t="shared" si="0"/>
        <v>ELECOM</v>
      </c>
      <c r="G145" s="42">
        <f t="shared" si="1"/>
        <v>199000</v>
      </c>
      <c r="H145" s="23" t="s">
        <v>1197</v>
      </c>
      <c r="I145" s="23"/>
      <c r="J145" s="23">
        <v>141</v>
      </c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2" customHeight="1">
      <c r="A146" s="44" t="s">
        <v>295</v>
      </c>
      <c r="B146" s="44" t="s">
        <v>1204</v>
      </c>
      <c r="C146" s="44" t="s">
        <v>1205</v>
      </c>
      <c r="D146" s="52">
        <v>199000</v>
      </c>
      <c r="E146" s="40">
        <v>10093988</v>
      </c>
      <c r="F146" s="23" t="str">
        <f t="shared" si="0"/>
        <v>ELECOM</v>
      </c>
      <c r="G146" s="42">
        <f t="shared" si="1"/>
        <v>199000</v>
      </c>
      <c r="H146" s="23" t="s">
        <v>1204</v>
      </c>
      <c r="I146" s="23"/>
      <c r="J146" s="23">
        <v>142</v>
      </c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2" customHeight="1">
      <c r="A147" s="44" t="s">
        <v>295</v>
      </c>
      <c r="B147" s="44" t="s">
        <v>1210</v>
      </c>
      <c r="C147" s="44" t="s">
        <v>1211</v>
      </c>
      <c r="D147" s="52">
        <v>199000</v>
      </c>
      <c r="E147" s="40">
        <v>10093760</v>
      </c>
      <c r="F147" s="23" t="str">
        <f t="shared" si="0"/>
        <v>ELECOM</v>
      </c>
      <c r="G147" s="42">
        <f t="shared" si="1"/>
        <v>199000</v>
      </c>
      <c r="H147" s="23" t="s">
        <v>1210</v>
      </c>
      <c r="I147" s="23"/>
      <c r="J147" s="23">
        <v>143</v>
      </c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2" customHeight="1">
      <c r="A148" s="44" t="s">
        <v>295</v>
      </c>
      <c r="B148" s="44" t="s">
        <v>1216</v>
      </c>
      <c r="C148" s="44" t="s">
        <v>1217</v>
      </c>
      <c r="D148" s="52">
        <v>199000</v>
      </c>
      <c r="E148" s="40">
        <v>10093732</v>
      </c>
      <c r="F148" s="23" t="str">
        <f t="shared" si="0"/>
        <v>ELECOM</v>
      </c>
      <c r="G148" s="42">
        <f t="shared" si="1"/>
        <v>199000</v>
      </c>
      <c r="H148" s="23" t="s">
        <v>1216</v>
      </c>
      <c r="I148" s="23"/>
      <c r="J148" s="23">
        <v>144</v>
      </c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2" customHeight="1">
      <c r="A149" s="44" t="s">
        <v>295</v>
      </c>
      <c r="B149" s="44" t="s">
        <v>1222</v>
      </c>
      <c r="C149" s="44" t="s">
        <v>1223</v>
      </c>
      <c r="D149" s="52">
        <v>199000</v>
      </c>
      <c r="E149" s="40">
        <v>10093731</v>
      </c>
      <c r="F149" s="23" t="str">
        <f t="shared" si="0"/>
        <v>ELECOM</v>
      </c>
      <c r="G149" s="42">
        <f t="shared" si="1"/>
        <v>199000</v>
      </c>
      <c r="H149" s="23" t="s">
        <v>1222</v>
      </c>
      <c r="I149" s="23"/>
      <c r="J149" s="23">
        <v>145</v>
      </c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2" customHeight="1">
      <c r="A150" s="44" t="s">
        <v>295</v>
      </c>
      <c r="B150" s="44" t="s">
        <v>1228</v>
      </c>
      <c r="C150" s="44" t="s">
        <v>1229</v>
      </c>
      <c r="D150" s="52">
        <v>199000</v>
      </c>
      <c r="E150" s="40">
        <v>10093730</v>
      </c>
      <c r="F150" s="23" t="str">
        <f t="shared" si="0"/>
        <v>ELECOM</v>
      </c>
      <c r="G150" s="42">
        <f t="shared" si="1"/>
        <v>199000</v>
      </c>
      <c r="H150" s="23" t="s">
        <v>1228</v>
      </c>
      <c r="I150" s="23"/>
      <c r="J150" s="23">
        <v>146</v>
      </c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2" customHeight="1">
      <c r="A151" s="44" t="s">
        <v>295</v>
      </c>
      <c r="B151" s="44" t="s">
        <v>1234</v>
      </c>
      <c r="C151" s="44" t="s">
        <v>1235</v>
      </c>
      <c r="D151" s="52">
        <v>199000</v>
      </c>
      <c r="E151" s="40">
        <v>10093729</v>
      </c>
      <c r="F151" s="23" t="str">
        <f t="shared" si="0"/>
        <v>ELECOM</v>
      </c>
      <c r="G151" s="42">
        <f t="shared" si="1"/>
        <v>199000</v>
      </c>
      <c r="H151" s="23" t="s">
        <v>1234</v>
      </c>
      <c r="I151" s="23"/>
      <c r="J151" s="23">
        <v>147</v>
      </c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2" customHeight="1">
      <c r="A152" s="44" t="s">
        <v>295</v>
      </c>
      <c r="B152" s="44" t="s">
        <v>1244</v>
      </c>
      <c r="C152" s="44" t="s">
        <v>1245</v>
      </c>
      <c r="D152" s="52">
        <v>199000</v>
      </c>
      <c r="E152" s="40">
        <v>10093728</v>
      </c>
      <c r="F152" s="23" t="str">
        <f t="shared" si="0"/>
        <v>ELECOM</v>
      </c>
      <c r="G152" s="42">
        <f t="shared" si="1"/>
        <v>199000</v>
      </c>
      <c r="H152" s="23" t="s">
        <v>1244</v>
      </c>
      <c r="I152" s="23"/>
      <c r="J152" s="23">
        <v>148</v>
      </c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2" customHeight="1">
      <c r="A153" s="44" t="s">
        <v>295</v>
      </c>
      <c r="B153" s="44" t="s">
        <v>1250</v>
      </c>
      <c r="C153" s="44" t="s">
        <v>1252</v>
      </c>
      <c r="D153" s="52">
        <v>199000</v>
      </c>
      <c r="E153" s="40">
        <v>10093727</v>
      </c>
      <c r="F153" s="23" t="str">
        <f t="shared" si="0"/>
        <v>ELECOM</v>
      </c>
      <c r="G153" s="42">
        <f t="shared" si="1"/>
        <v>199000</v>
      </c>
      <c r="H153" s="23" t="s">
        <v>1250</v>
      </c>
      <c r="I153" s="23"/>
      <c r="J153" s="23">
        <v>149</v>
      </c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2" customHeight="1">
      <c r="A154" s="44" t="s">
        <v>295</v>
      </c>
      <c r="B154" s="44" t="s">
        <v>1258</v>
      </c>
      <c r="C154" s="44" t="s">
        <v>1260</v>
      </c>
      <c r="D154" s="52">
        <v>199000</v>
      </c>
      <c r="E154" s="40">
        <v>10093726</v>
      </c>
      <c r="F154" s="23" t="str">
        <f t="shared" si="0"/>
        <v>ELECOM</v>
      </c>
      <c r="G154" s="42">
        <f t="shared" si="1"/>
        <v>199000</v>
      </c>
      <c r="H154" s="23" t="s">
        <v>1258</v>
      </c>
      <c r="I154" s="23"/>
      <c r="J154" s="23">
        <v>150</v>
      </c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2" customHeight="1">
      <c r="A155" s="44" t="s">
        <v>295</v>
      </c>
      <c r="B155" s="44" t="s">
        <v>1266</v>
      </c>
      <c r="C155" s="44" t="s">
        <v>1267</v>
      </c>
      <c r="D155" s="52">
        <v>199000</v>
      </c>
      <c r="E155" s="40">
        <v>10093725</v>
      </c>
      <c r="F155" s="23" t="str">
        <f t="shared" si="0"/>
        <v>ELECOM</v>
      </c>
      <c r="G155" s="42">
        <f t="shared" si="1"/>
        <v>199000</v>
      </c>
      <c r="H155" s="23" t="s">
        <v>1266</v>
      </c>
      <c r="I155" s="23"/>
      <c r="J155" s="23">
        <v>151</v>
      </c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2" customHeight="1">
      <c r="A156" s="44" t="s">
        <v>295</v>
      </c>
      <c r="B156" s="44" t="s">
        <v>1272</v>
      </c>
      <c r="C156" s="44" t="s">
        <v>1273</v>
      </c>
      <c r="D156" s="52">
        <v>199000</v>
      </c>
      <c r="E156" s="40">
        <v>10092964</v>
      </c>
      <c r="F156" s="23" t="str">
        <f t="shared" si="0"/>
        <v>ELECOM</v>
      </c>
      <c r="G156" s="42">
        <f t="shared" si="1"/>
        <v>199000</v>
      </c>
      <c r="H156" s="23" t="s">
        <v>1272</v>
      </c>
      <c r="I156" s="23"/>
      <c r="J156" s="23">
        <v>152</v>
      </c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2" customHeight="1">
      <c r="A157" s="44" t="s">
        <v>295</v>
      </c>
      <c r="B157" s="44" t="s">
        <v>1279</v>
      </c>
      <c r="C157" s="44" t="s">
        <v>1280</v>
      </c>
      <c r="D157" s="52">
        <v>199000</v>
      </c>
      <c r="E157" s="40">
        <v>10092962</v>
      </c>
      <c r="F157" s="23" t="str">
        <f t="shared" si="0"/>
        <v>ELECOM</v>
      </c>
      <c r="G157" s="42">
        <f t="shared" si="1"/>
        <v>199000</v>
      </c>
      <c r="H157" s="23" t="s">
        <v>1279</v>
      </c>
      <c r="I157" s="23"/>
      <c r="J157" s="23">
        <v>153</v>
      </c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2" customHeight="1">
      <c r="A158" s="44" t="s">
        <v>315</v>
      </c>
      <c r="B158" s="44" t="s">
        <v>1288</v>
      </c>
      <c r="C158" s="44" t="s">
        <v>1289</v>
      </c>
      <c r="D158" s="52">
        <v>199000</v>
      </c>
      <c r="E158" s="40">
        <v>10092921</v>
      </c>
      <c r="F158" s="23" t="str">
        <f t="shared" si="0"/>
        <v>ANITECH</v>
      </c>
      <c r="G158" s="42">
        <f t="shared" si="1"/>
        <v>199000</v>
      </c>
      <c r="H158" s="23" t="s">
        <v>1288</v>
      </c>
      <c r="I158" s="23"/>
      <c r="J158" s="23">
        <v>154</v>
      </c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2" customHeight="1">
      <c r="A159" s="44" t="s">
        <v>354</v>
      </c>
      <c r="B159" s="44" t="s">
        <v>1294</v>
      </c>
      <c r="C159" s="44" t="s">
        <v>1296</v>
      </c>
      <c r="D159" s="52">
        <v>199000</v>
      </c>
      <c r="E159" s="40">
        <v>10092289</v>
      </c>
      <c r="F159" s="23" t="str">
        <f t="shared" si="0"/>
        <v>Kashimura</v>
      </c>
      <c r="G159" s="42">
        <f t="shared" si="1"/>
        <v>199000</v>
      </c>
      <c r="H159" s="23" t="s">
        <v>1294</v>
      </c>
      <c r="I159" s="23"/>
      <c r="J159" s="23">
        <v>155</v>
      </c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2" customHeight="1">
      <c r="A160" s="44" t="s">
        <v>354</v>
      </c>
      <c r="B160" s="44" t="s">
        <v>1304</v>
      </c>
      <c r="C160" s="44" t="s">
        <v>1305</v>
      </c>
      <c r="D160" s="52">
        <v>199000</v>
      </c>
      <c r="E160" s="40">
        <v>10092286</v>
      </c>
      <c r="F160" s="23" t="str">
        <f t="shared" si="0"/>
        <v>Kashimura</v>
      </c>
      <c r="G160" s="42">
        <f t="shared" si="1"/>
        <v>199000</v>
      </c>
      <c r="H160" s="23" t="s">
        <v>1304</v>
      </c>
      <c r="I160" s="23"/>
      <c r="J160" s="23">
        <v>156</v>
      </c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2" customHeight="1">
      <c r="A161" s="44" t="s">
        <v>1310</v>
      </c>
      <c r="B161" s="44" t="s">
        <v>1313</v>
      </c>
      <c r="C161" s="44" t="s">
        <v>1315</v>
      </c>
      <c r="D161" s="52">
        <v>199000</v>
      </c>
      <c r="E161" s="40">
        <v>10090540</v>
      </c>
      <c r="F161" s="23" t="str">
        <f t="shared" si="0"/>
        <v>iBUFFALO</v>
      </c>
      <c r="G161" s="42">
        <f t="shared" si="1"/>
        <v>199000</v>
      </c>
      <c r="H161" s="23" t="s">
        <v>1313</v>
      </c>
      <c r="I161" s="23"/>
      <c r="J161" s="23">
        <v>157</v>
      </c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2" customHeight="1">
      <c r="A162" s="44" t="s">
        <v>1310</v>
      </c>
      <c r="B162" s="44" t="s">
        <v>1320</v>
      </c>
      <c r="C162" s="44" t="s">
        <v>1322</v>
      </c>
      <c r="D162" s="52">
        <v>199000</v>
      </c>
      <c r="E162" s="40">
        <v>10090539</v>
      </c>
      <c r="F162" s="23" t="str">
        <f t="shared" si="0"/>
        <v>iBUFFALO</v>
      </c>
      <c r="G162" s="42">
        <f t="shared" si="1"/>
        <v>199000</v>
      </c>
      <c r="H162" s="23" t="s">
        <v>1320</v>
      </c>
      <c r="I162" s="23"/>
      <c r="J162" s="23">
        <v>158</v>
      </c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2" customHeight="1">
      <c r="A163" s="44" t="s">
        <v>1310</v>
      </c>
      <c r="B163" s="44" t="s">
        <v>1327</v>
      </c>
      <c r="C163" s="44" t="s">
        <v>1328</v>
      </c>
      <c r="D163" s="52">
        <v>199000</v>
      </c>
      <c r="E163" s="40">
        <v>10090531</v>
      </c>
      <c r="F163" s="23" t="str">
        <f t="shared" si="0"/>
        <v>iBUFFALO</v>
      </c>
      <c r="G163" s="42">
        <f t="shared" si="1"/>
        <v>199000</v>
      </c>
      <c r="H163" s="23" t="s">
        <v>1327</v>
      </c>
      <c r="I163" s="23"/>
      <c r="J163" s="23">
        <v>159</v>
      </c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2" customHeight="1">
      <c r="A164" s="44" t="s">
        <v>295</v>
      </c>
      <c r="B164" s="44" t="s">
        <v>1337</v>
      </c>
      <c r="C164" s="44" t="s">
        <v>1338</v>
      </c>
      <c r="D164" s="52">
        <v>199000</v>
      </c>
      <c r="E164" s="40">
        <v>10090469</v>
      </c>
      <c r="F164" s="23" t="str">
        <f t="shared" si="0"/>
        <v>ELECOM</v>
      </c>
      <c r="G164" s="42">
        <f t="shared" si="1"/>
        <v>199000</v>
      </c>
      <c r="H164" s="23" t="s">
        <v>1337</v>
      </c>
      <c r="I164" s="23"/>
      <c r="J164" s="23">
        <v>160</v>
      </c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2" customHeight="1">
      <c r="A165" s="44" t="s">
        <v>295</v>
      </c>
      <c r="B165" s="44" t="s">
        <v>1343</v>
      </c>
      <c r="C165" s="44" t="s">
        <v>1344</v>
      </c>
      <c r="D165" s="52">
        <v>199000</v>
      </c>
      <c r="E165" s="40">
        <v>10090468</v>
      </c>
      <c r="F165" s="23" t="str">
        <f t="shared" si="0"/>
        <v>ELECOM</v>
      </c>
      <c r="G165" s="42">
        <f t="shared" si="1"/>
        <v>199000</v>
      </c>
      <c r="H165" s="23" t="s">
        <v>1343</v>
      </c>
      <c r="I165" s="23"/>
      <c r="J165" s="23">
        <v>161</v>
      </c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2" customHeight="1">
      <c r="A166" s="44" t="s">
        <v>295</v>
      </c>
      <c r="B166" s="44" t="s">
        <v>1349</v>
      </c>
      <c r="C166" s="44" t="s">
        <v>1350</v>
      </c>
      <c r="D166" s="52">
        <v>199000</v>
      </c>
      <c r="E166" s="40">
        <v>10090467</v>
      </c>
      <c r="F166" s="23" t="str">
        <f t="shared" si="0"/>
        <v>ELECOM</v>
      </c>
      <c r="G166" s="42">
        <f t="shared" si="1"/>
        <v>199000</v>
      </c>
      <c r="H166" s="23" t="s">
        <v>1349</v>
      </c>
      <c r="I166" s="23"/>
      <c r="J166" s="23">
        <v>162</v>
      </c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2" customHeight="1">
      <c r="A167" s="44" t="s">
        <v>295</v>
      </c>
      <c r="B167" s="44" t="s">
        <v>1359</v>
      </c>
      <c r="C167" s="44" t="s">
        <v>1360</v>
      </c>
      <c r="D167" s="52">
        <v>199000</v>
      </c>
      <c r="E167" s="40">
        <v>10090466</v>
      </c>
      <c r="F167" s="23" t="str">
        <f t="shared" si="0"/>
        <v>ELECOM</v>
      </c>
      <c r="G167" s="42">
        <f t="shared" si="1"/>
        <v>199000</v>
      </c>
      <c r="H167" s="23" t="s">
        <v>1359</v>
      </c>
      <c r="I167" s="23"/>
      <c r="J167" s="23">
        <v>163</v>
      </c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2" customHeight="1">
      <c r="A168" s="44" t="s">
        <v>295</v>
      </c>
      <c r="B168" s="44" t="s">
        <v>1365</v>
      </c>
      <c r="C168" s="44" t="s">
        <v>1366</v>
      </c>
      <c r="D168" s="52">
        <v>199000</v>
      </c>
      <c r="E168" s="40">
        <v>10090465</v>
      </c>
      <c r="F168" s="23" t="str">
        <f t="shared" si="0"/>
        <v>ELECOM</v>
      </c>
      <c r="G168" s="42">
        <f t="shared" si="1"/>
        <v>199000</v>
      </c>
      <c r="H168" s="23" t="s">
        <v>1365</v>
      </c>
      <c r="I168" s="23"/>
      <c r="J168" s="23">
        <v>164</v>
      </c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2" customHeight="1">
      <c r="A169" s="44" t="s">
        <v>295</v>
      </c>
      <c r="B169" s="44" t="s">
        <v>1371</v>
      </c>
      <c r="C169" s="44" t="s">
        <v>1373</v>
      </c>
      <c r="D169" s="52">
        <v>199000</v>
      </c>
      <c r="E169" s="40">
        <v>10090464</v>
      </c>
      <c r="F169" s="23" t="str">
        <f t="shared" si="0"/>
        <v>ELECOM</v>
      </c>
      <c r="G169" s="42">
        <f t="shared" si="1"/>
        <v>199000</v>
      </c>
      <c r="H169" s="23" t="s">
        <v>1371</v>
      </c>
      <c r="I169" s="23"/>
      <c r="J169" s="23">
        <v>165</v>
      </c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2" customHeight="1">
      <c r="A170" s="44" t="s">
        <v>295</v>
      </c>
      <c r="B170" s="44" t="s">
        <v>1379</v>
      </c>
      <c r="C170" s="44" t="s">
        <v>1381</v>
      </c>
      <c r="D170" s="52">
        <v>199000</v>
      </c>
      <c r="E170" s="40">
        <v>10090460</v>
      </c>
      <c r="F170" s="23" t="str">
        <f t="shared" si="0"/>
        <v>ELECOM</v>
      </c>
      <c r="G170" s="42">
        <f t="shared" si="1"/>
        <v>199000</v>
      </c>
      <c r="H170" s="23" t="s">
        <v>1379</v>
      </c>
      <c r="I170" s="23"/>
      <c r="J170" s="23">
        <v>166</v>
      </c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2" customHeight="1">
      <c r="A171" s="44" t="s">
        <v>295</v>
      </c>
      <c r="B171" s="44" t="s">
        <v>1387</v>
      </c>
      <c r="C171" s="44" t="s">
        <v>1388</v>
      </c>
      <c r="D171" s="52">
        <v>199000</v>
      </c>
      <c r="E171" s="40">
        <v>10090459</v>
      </c>
      <c r="F171" s="23" t="str">
        <f t="shared" si="0"/>
        <v>ELECOM</v>
      </c>
      <c r="G171" s="42">
        <f t="shared" si="1"/>
        <v>199000</v>
      </c>
      <c r="H171" s="23" t="s">
        <v>1387</v>
      </c>
      <c r="I171" s="23"/>
      <c r="J171" s="23">
        <v>167</v>
      </c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2" customHeight="1">
      <c r="A172" s="44" t="s">
        <v>295</v>
      </c>
      <c r="B172" s="44" t="s">
        <v>1393</v>
      </c>
      <c r="C172" s="44" t="s">
        <v>1394</v>
      </c>
      <c r="D172" s="52">
        <v>199000</v>
      </c>
      <c r="E172" s="40">
        <v>10090457</v>
      </c>
      <c r="F172" s="23" t="str">
        <f t="shared" si="0"/>
        <v>ELECOM</v>
      </c>
      <c r="G172" s="42">
        <f t="shared" si="1"/>
        <v>199000</v>
      </c>
      <c r="H172" s="23" t="s">
        <v>1393</v>
      </c>
      <c r="I172" s="23"/>
      <c r="J172" s="23">
        <v>168</v>
      </c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2" customHeight="1">
      <c r="A173" s="44" t="s">
        <v>295</v>
      </c>
      <c r="B173" s="44" t="s">
        <v>1399</v>
      </c>
      <c r="C173" s="44" t="s">
        <v>1400</v>
      </c>
      <c r="D173" s="52">
        <v>199000</v>
      </c>
      <c r="E173" s="40">
        <v>10090451</v>
      </c>
      <c r="F173" s="23" t="str">
        <f t="shared" si="0"/>
        <v>ELECOM</v>
      </c>
      <c r="G173" s="42">
        <f t="shared" si="1"/>
        <v>199000</v>
      </c>
      <c r="H173" s="23" t="s">
        <v>1399</v>
      </c>
      <c r="I173" s="23"/>
      <c r="J173" s="23">
        <v>169</v>
      </c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2" customHeight="1">
      <c r="A174" s="44" t="s">
        <v>295</v>
      </c>
      <c r="B174" s="44" t="s">
        <v>1405</v>
      </c>
      <c r="C174" s="44" t="s">
        <v>1406</v>
      </c>
      <c r="D174" s="52">
        <v>199000</v>
      </c>
      <c r="E174" s="40">
        <v>10090449</v>
      </c>
      <c r="F174" s="23" t="str">
        <f t="shared" si="0"/>
        <v>ELECOM</v>
      </c>
      <c r="G174" s="42">
        <f t="shared" si="1"/>
        <v>199000</v>
      </c>
      <c r="H174" s="23" t="s">
        <v>1405</v>
      </c>
      <c r="I174" s="23"/>
      <c r="J174" s="23">
        <v>170</v>
      </c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2" customHeight="1">
      <c r="A175" s="44" t="s">
        <v>295</v>
      </c>
      <c r="B175" s="44" t="s">
        <v>1415</v>
      </c>
      <c r="C175" s="44" t="s">
        <v>1416</v>
      </c>
      <c r="D175" s="52">
        <v>199000</v>
      </c>
      <c r="E175" s="40">
        <v>10090441</v>
      </c>
      <c r="F175" s="23" t="str">
        <f t="shared" si="0"/>
        <v>ELECOM</v>
      </c>
      <c r="G175" s="42">
        <f t="shared" si="1"/>
        <v>199000</v>
      </c>
      <c r="H175" s="23" t="s">
        <v>1415</v>
      </c>
      <c r="I175" s="23"/>
      <c r="J175" s="23">
        <v>171</v>
      </c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2" customHeight="1">
      <c r="A176" s="44" t="s">
        <v>354</v>
      </c>
      <c r="B176" s="44" t="s">
        <v>1421</v>
      </c>
      <c r="C176" s="44" t="s">
        <v>1422</v>
      </c>
      <c r="D176" s="52">
        <v>199000</v>
      </c>
      <c r="E176" s="40">
        <v>10089683</v>
      </c>
      <c r="F176" s="23" t="str">
        <f t="shared" si="0"/>
        <v>Kashimura</v>
      </c>
      <c r="G176" s="42">
        <f t="shared" si="1"/>
        <v>199000</v>
      </c>
      <c r="H176" s="23" t="s">
        <v>1421</v>
      </c>
      <c r="I176" s="23"/>
      <c r="J176" s="23">
        <v>172</v>
      </c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2" customHeight="1">
      <c r="A177" s="44" t="s">
        <v>354</v>
      </c>
      <c r="B177" s="44" t="s">
        <v>1427</v>
      </c>
      <c r="C177" s="44" t="s">
        <v>1428</v>
      </c>
      <c r="D177" s="52">
        <v>199000</v>
      </c>
      <c r="E177" s="40">
        <v>10089682</v>
      </c>
      <c r="F177" s="23" t="str">
        <f t="shared" si="0"/>
        <v>Kashimura</v>
      </c>
      <c r="G177" s="42">
        <f t="shared" si="1"/>
        <v>199000</v>
      </c>
      <c r="H177" s="23" t="s">
        <v>1427</v>
      </c>
      <c r="I177" s="23"/>
      <c r="J177" s="23">
        <v>173</v>
      </c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2" customHeight="1">
      <c r="A178" s="44" t="s">
        <v>354</v>
      </c>
      <c r="B178" s="44" t="s">
        <v>1433</v>
      </c>
      <c r="C178" s="44" t="s">
        <v>1434</v>
      </c>
      <c r="D178" s="52">
        <v>199000</v>
      </c>
      <c r="E178" s="40">
        <v>10089681</v>
      </c>
      <c r="F178" s="23" t="str">
        <f t="shared" si="0"/>
        <v>Kashimura</v>
      </c>
      <c r="G178" s="42">
        <f t="shared" si="1"/>
        <v>199000</v>
      </c>
      <c r="H178" s="23" t="s">
        <v>1433</v>
      </c>
      <c r="I178" s="23"/>
      <c r="J178" s="23">
        <v>174</v>
      </c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2" customHeight="1">
      <c r="A179" s="44" t="s">
        <v>354</v>
      </c>
      <c r="B179" s="44" t="s">
        <v>1439</v>
      </c>
      <c r="C179" s="44" t="s">
        <v>1440</v>
      </c>
      <c r="D179" s="52">
        <v>199000</v>
      </c>
      <c r="E179" s="40">
        <v>10089665</v>
      </c>
      <c r="F179" s="23" t="str">
        <f t="shared" si="0"/>
        <v>Kashimura</v>
      </c>
      <c r="G179" s="42">
        <f t="shared" si="1"/>
        <v>199000</v>
      </c>
      <c r="H179" s="23" t="s">
        <v>1439</v>
      </c>
      <c r="I179" s="23"/>
      <c r="J179" s="23">
        <v>175</v>
      </c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2" customHeight="1">
      <c r="A180" s="44" t="s">
        <v>354</v>
      </c>
      <c r="B180" s="44" t="s">
        <v>1445</v>
      </c>
      <c r="C180" s="44" t="s">
        <v>1446</v>
      </c>
      <c r="D180" s="52">
        <v>199000</v>
      </c>
      <c r="E180" s="40">
        <v>10089664</v>
      </c>
      <c r="F180" s="23" t="str">
        <f t="shared" si="0"/>
        <v>Kashimura</v>
      </c>
      <c r="G180" s="42">
        <f t="shared" si="1"/>
        <v>199000</v>
      </c>
      <c r="H180" s="23" t="s">
        <v>1445</v>
      </c>
      <c r="I180" s="23"/>
      <c r="J180" s="23">
        <v>176</v>
      </c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2" customHeight="1">
      <c r="A181" s="44" t="s">
        <v>354</v>
      </c>
      <c r="B181" s="44" t="s">
        <v>1451</v>
      </c>
      <c r="C181" s="44" t="s">
        <v>1452</v>
      </c>
      <c r="D181" s="52">
        <v>199000</v>
      </c>
      <c r="E181" s="40">
        <v>10089663</v>
      </c>
      <c r="F181" s="23" t="str">
        <f t="shared" si="0"/>
        <v>Kashimura</v>
      </c>
      <c r="G181" s="42">
        <f t="shared" si="1"/>
        <v>199000</v>
      </c>
      <c r="H181" s="23" t="s">
        <v>1451</v>
      </c>
      <c r="I181" s="23"/>
      <c r="J181" s="23">
        <v>177</v>
      </c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2" customHeight="1">
      <c r="A182" s="44" t="s">
        <v>354</v>
      </c>
      <c r="B182" s="44" t="s">
        <v>1461</v>
      </c>
      <c r="C182" s="44" t="s">
        <v>1462</v>
      </c>
      <c r="D182" s="52">
        <v>199000</v>
      </c>
      <c r="E182" s="40">
        <v>10089615</v>
      </c>
      <c r="F182" s="23" t="str">
        <f t="shared" si="0"/>
        <v>Kashimura</v>
      </c>
      <c r="G182" s="42">
        <f t="shared" si="1"/>
        <v>199000</v>
      </c>
      <c r="H182" s="23" t="s">
        <v>1461</v>
      </c>
      <c r="I182" s="23"/>
      <c r="J182" s="23">
        <v>178</v>
      </c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2" customHeight="1">
      <c r="A183" s="44" t="s">
        <v>354</v>
      </c>
      <c r="B183" s="44" t="s">
        <v>1467</v>
      </c>
      <c r="C183" s="44" t="s">
        <v>1468</v>
      </c>
      <c r="D183" s="52">
        <v>199000</v>
      </c>
      <c r="E183" s="40">
        <v>10089614</v>
      </c>
      <c r="F183" s="23" t="str">
        <f t="shared" si="0"/>
        <v>Kashimura</v>
      </c>
      <c r="G183" s="42">
        <f t="shared" si="1"/>
        <v>199000</v>
      </c>
      <c r="H183" s="23" t="s">
        <v>1467</v>
      </c>
      <c r="I183" s="23"/>
      <c r="J183" s="23">
        <v>179</v>
      </c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2" customHeight="1">
      <c r="A184" s="44" t="s">
        <v>354</v>
      </c>
      <c r="B184" s="44" t="s">
        <v>1473</v>
      </c>
      <c r="C184" s="44" t="s">
        <v>1474</v>
      </c>
      <c r="D184" s="52">
        <v>199000</v>
      </c>
      <c r="E184" s="40">
        <v>10089613</v>
      </c>
      <c r="F184" s="23" t="str">
        <f t="shared" si="0"/>
        <v>Kashimura</v>
      </c>
      <c r="G184" s="42">
        <f t="shared" si="1"/>
        <v>199000</v>
      </c>
      <c r="H184" s="23" t="s">
        <v>1473</v>
      </c>
      <c r="I184" s="23"/>
      <c r="J184" s="23">
        <v>180</v>
      </c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2" customHeight="1">
      <c r="A185" s="44" t="s">
        <v>354</v>
      </c>
      <c r="B185" s="44" t="s">
        <v>1479</v>
      </c>
      <c r="C185" s="44" t="s">
        <v>1480</v>
      </c>
      <c r="D185" s="52">
        <v>199000</v>
      </c>
      <c r="E185" s="40">
        <v>10089607</v>
      </c>
      <c r="F185" s="23" t="str">
        <f t="shared" si="0"/>
        <v>Kashimura</v>
      </c>
      <c r="G185" s="42">
        <f t="shared" si="1"/>
        <v>199000</v>
      </c>
      <c r="H185" s="23" t="s">
        <v>1479</v>
      </c>
      <c r="I185" s="23"/>
      <c r="J185" s="23">
        <v>181</v>
      </c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2" customHeight="1">
      <c r="A186" s="44" t="s">
        <v>354</v>
      </c>
      <c r="B186" s="44" t="s">
        <v>1489</v>
      </c>
      <c r="C186" s="44" t="s">
        <v>1490</v>
      </c>
      <c r="D186" s="52">
        <v>199000</v>
      </c>
      <c r="E186" s="40">
        <v>10089606</v>
      </c>
      <c r="F186" s="23" t="str">
        <f t="shared" si="0"/>
        <v>Kashimura</v>
      </c>
      <c r="G186" s="42">
        <f t="shared" si="1"/>
        <v>199000</v>
      </c>
      <c r="H186" s="23" t="s">
        <v>1489</v>
      </c>
      <c r="I186" s="23"/>
      <c r="J186" s="23">
        <v>182</v>
      </c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2" customHeight="1">
      <c r="A187" s="44" t="s">
        <v>354</v>
      </c>
      <c r="B187" s="44" t="s">
        <v>1495</v>
      </c>
      <c r="C187" s="44" t="s">
        <v>1496</v>
      </c>
      <c r="D187" s="52">
        <v>199000</v>
      </c>
      <c r="E187" s="40">
        <v>10089598</v>
      </c>
      <c r="F187" s="23" t="str">
        <f t="shared" si="0"/>
        <v>Kashimura</v>
      </c>
      <c r="G187" s="42">
        <f t="shared" si="1"/>
        <v>199000</v>
      </c>
      <c r="H187" s="23" t="s">
        <v>1495</v>
      </c>
      <c r="I187" s="23"/>
      <c r="J187" s="23">
        <v>183</v>
      </c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2" customHeight="1">
      <c r="A188" s="44" t="s">
        <v>354</v>
      </c>
      <c r="B188" s="44" t="s">
        <v>1505</v>
      </c>
      <c r="C188" s="44" t="s">
        <v>1506</v>
      </c>
      <c r="D188" s="52">
        <v>199000</v>
      </c>
      <c r="E188" s="40">
        <v>10089588</v>
      </c>
      <c r="F188" s="23" t="str">
        <f t="shared" si="0"/>
        <v>Kashimura</v>
      </c>
      <c r="G188" s="42">
        <f t="shared" si="1"/>
        <v>199000</v>
      </c>
      <c r="H188" s="23" t="s">
        <v>1505</v>
      </c>
      <c r="I188" s="23"/>
      <c r="J188" s="23">
        <v>184</v>
      </c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2" customHeight="1">
      <c r="A189" s="44" t="s">
        <v>295</v>
      </c>
      <c r="B189" s="44" t="s">
        <v>1515</v>
      </c>
      <c r="C189" s="44" t="s">
        <v>1516</v>
      </c>
      <c r="D189" s="52">
        <v>199000</v>
      </c>
      <c r="E189" s="40">
        <v>10089526</v>
      </c>
      <c r="F189" s="23" t="str">
        <f t="shared" si="0"/>
        <v>ELECOM</v>
      </c>
      <c r="G189" s="42">
        <f t="shared" si="1"/>
        <v>199000</v>
      </c>
      <c r="H189" s="23" t="s">
        <v>1515</v>
      </c>
      <c r="I189" s="23"/>
      <c r="J189" s="23">
        <v>185</v>
      </c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2" customHeight="1">
      <c r="A190" s="44" t="s">
        <v>295</v>
      </c>
      <c r="B190" s="44" t="s">
        <v>1521</v>
      </c>
      <c r="C190" s="44" t="s">
        <v>1522</v>
      </c>
      <c r="D190" s="52">
        <v>199000</v>
      </c>
      <c r="E190" s="40">
        <v>10089525</v>
      </c>
      <c r="F190" s="23" t="str">
        <f t="shared" si="0"/>
        <v>ELECOM</v>
      </c>
      <c r="G190" s="42">
        <f t="shared" si="1"/>
        <v>199000</v>
      </c>
      <c r="H190" s="23" t="s">
        <v>1521</v>
      </c>
      <c r="I190" s="23"/>
      <c r="J190" s="23">
        <v>186</v>
      </c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2" customHeight="1">
      <c r="A191" s="44" t="s">
        <v>295</v>
      </c>
      <c r="B191" s="44" t="s">
        <v>1529</v>
      </c>
      <c r="C191" s="44" t="s">
        <v>1531</v>
      </c>
      <c r="D191" s="52">
        <v>199000</v>
      </c>
      <c r="E191" s="40">
        <v>10089524</v>
      </c>
      <c r="F191" s="23" t="str">
        <f t="shared" si="0"/>
        <v>ELECOM</v>
      </c>
      <c r="G191" s="42">
        <f t="shared" si="1"/>
        <v>199000</v>
      </c>
      <c r="H191" s="23" t="s">
        <v>1529</v>
      </c>
      <c r="I191" s="23"/>
      <c r="J191" s="23">
        <v>187</v>
      </c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2" customHeight="1">
      <c r="A192" s="44" t="s">
        <v>295</v>
      </c>
      <c r="B192" s="44" t="s">
        <v>1537</v>
      </c>
      <c r="C192" s="44" t="s">
        <v>1538</v>
      </c>
      <c r="D192" s="52">
        <v>199000</v>
      </c>
      <c r="E192" s="40">
        <v>10089511</v>
      </c>
      <c r="F192" s="23" t="str">
        <f t="shared" si="0"/>
        <v>ELECOM</v>
      </c>
      <c r="G192" s="42">
        <f t="shared" si="1"/>
        <v>199000</v>
      </c>
      <c r="H192" s="23" t="s">
        <v>1537</v>
      </c>
      <c r="I192" s="23"/>
      <c r="J192" s="23">
        <v>188</v>
      </c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2" customHeight="1">
      <c r="A193" s="44" t="s">
        <v>295</v>
      </c>
      <c r="B193" s="44" t="s">
        <v>1542</v>
      </c>
      <c r="C193" s="44" t="s">
        <v>1543</v>
      </c>
      <c r="D193" s="52">
        <v>199000</v>
      </c>
      <c r="E193" s="40">
        <v>10089510</v>
      </c>
      <c r="F193" s="23" t="str">
        <f t="shared" si="0"/>
        <v>ELECOM</v>
      </c>
      <c r="G193" s="42">
        <f t="shared" si="1"/>
        <v>199000</v>
      </c>
      <c r="H193" s="23" t="s">
        <v>1542</v>
      </c>
      <c r="I193" s="23"/>
      <c r="J193" s="23">
        <v>189</v>
      </c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2" customHeight="1">
      <c r="A194" s="44" t="s">
        <v>295</v>
      </c>
      <c r="B194" s="44" t="s">
        <v>1549</v>
      </c>
      <c r="C194" s="44" t="s">
        <v>1550</v>
      </c>
      <c r="D194" s="52">
        <v>199000</v>
      </c>
      <c r="E194" s="40">
        <v>10089486</v>
      </c>
      <c r="F194" s="23" t="str">
        <f t="shared" si="0"/>
        <v>ELECOM</v>
      </c>
      <c r="G194" s="42">
        <f t="shared" si="1"/>
        <v>199000</v>
      </c>
      <c r="H194" s="23" t="s">
        <v>1549</v>
      </c>
      <c r="I194" s="23"/>
      <c r="J194" s="23">
        <v>190</v>
      </c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2" customHeight="1">
      <c r="A195" s="44" t="s">
        <v>295</v>
      </c>
      <c r="B195" s="44" t="s">
        <v>1556</v>
      </c>
      <c r="C195" s="44" t="s">
        <v>1558</v>
      </c>
      <c r="D195" s="52">
        <v>199000</v>
      </c>
      <c r="E195" s="40">
        <v>10089485</v>
      </c>
      <c r="F195" s="23" t="str">
        <f t="shared" si="0"/>
        <v>ELECOM</v>
      </c>
      <c r="G195" s="42">
        <f t="shared" si="1"/>
        <v>199000</v>
      </c>
      <c r="H195" s="23" t="s">
        <v>1556</v>
      </c>
      <c r="I195" s="23"/>
      <c r="J195" s="23">
        <v>191</v>
      </c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2" customHeight="1">
      <c r="A196" s="44" t="s">
        <v>295</v>
      </c>
      <c r="B196" s="44" t="s">
        <v>1563</v>
      </c>
      <c r="C196" s="44" t="s">
        <v>1564</v>
      </c>
      <c r="D196" s="52">
        <v>199000</v>
      </c>
      <c r="E196" s="40">
        <v>10089444</v>
      </c>
      <c r="F196" s="23" t="str">
        <f t="shared" si="0"/>
        <v>ELECOM</v>
      </c>
      <c r="G196" s="42">
        <f t="shared" si="1"/>
        <v>199000</v>
      </c>
      <c r="H196" s="23" t="s">
        <v>1563</v>
      </c>
      <c r="I196" s="23"/>
      <c r="J196" s="23">
        <v>192</v>
      </c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2" customHeight="1">
      <c r="A197" s="44" t="s">
        <v>295</v>
      </c>
      <c r="B197" s="44" t="s">
        <v>1568</v>
      </c>
      <c r="C197" s="44" t="s">
        <v>1569</v>
      </c>
      <c r="D197" s="52">
        <v>199000</v>
      </c>
      <c r="E197" s="40">
        <v>10089441</v>
      </c>
      <c r="F197" s="23" t="str">
        <f t="shared" si="0"/>
        <v>ELECOM</v>
      </c>
      <c r="G197" s="42">
        <f t="shared" si="1"/>
        <v>199000</v>
      </c>
      <c r="H197" s="23" t="s">
        <v>1568</v>
      </c>
      <c r="I197" s="23"/>
      <c r="J197" s="23">
        <v>193</v>
      </c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2" customHeight="1">
      <c r="A198" s="44" t="s">
        <v>295</v>
      </c>
      <c r="B198" s="44" t="s">
        <v>1573</v>
      </c>
      <c r="C198" s="44" t="s">
        <v>1574</v>
      </c>
      <c r="D198" s="52">
        <v>199000</v>
      </c>
      <c r="E198" s="40">
        <v>10089440</v>
      </c>
      <c r="F198" s="23" t="str">
        <f t="shared" si="0"/>
        <v>ELECOM</v>
      </c>
      <c r="G198" s="42">
        <f t="shared" si="1"/>
        <v>199000</v>
      </c>
      <c r="H198" s="23" t="s">
        <v>1573</v>
      </c>
      <c r="I198" s="23"/>
      <c r="J198" s="23">
        <v>194</v>
      </c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2" customHeight="1">
      <c r="A199" s="44" t="s">
        <v>295</v>
      </c>
      <c r="B199" s="44" t="s">
        <v>1579</v>
      </c>
      <c r="C199" s="44" t="s">
        <v>1580</v>
      </c>
      <c r="D199" s="52">
        <v>199000</v>
      </c>
      <c r="E199" s="40">
        <v>10089437</v>
      </c>
      <c r="F199" s="23" t="str">
        <f t="shared" si="0"/>
        <v>ELECOM</v>
      </c>
      <c r="G199" s="42">
        <f t="shared" si="1"/>
        <v>199000</v>
      </c>
      <c r="H199" s="23" t="s">
        <v>1579</v>
      </c>
      <c r="I199" s="23"/>
      <c r="J199" s="23">
        <v>195</v>
      </c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2" customHeight="1">
      <c r="A200" s="44" t="s">
        <v>295</v>
      </c>
      <c r="B200" s="44" t="s">
        <v>1584</v>
      </c>
      <c r="C200" s="44" t="s">
        <v>1585</v>
      </c>
      <c r="D200" s="52">
        <v>199000</v>
      </c>
      <c r="E200" s="40">
        <v>10089430</v>
      </c>
      <c r="F200" s="23" t="str">
        <f t="shared" si="0"/>
        <v>ELECOM</v>
      </c>
      <c r="G200" s="42">
        <f t="shared" si="1"/>
        <v>199000</v>
      </c>
      <c r="H200" s="23" t="s">
        <v>1584</v>
      </c>
      <c r="I200" s="23"/>
      <c r="J200" s="23">
        <v>196</v>
      </c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2" customHeight="1">
      <c r="A201" s="44" t="s">
        <v>295</v>
      </c>
      <c r="B201" s="44" t="s">
        <v>1589</v>
      </c>
      <c r="C201" s="44" t="s">
        <v>1590</v>
      </c>
      <c r="D201" s="52">
        <v>199000</v>
      </c>
      <c r="E201" s="40">
        <v>10089424</v>
      </c>
      <c r="F201" s="23" t="str">
        <f t="shared" si="0"/>
        <v>ELECOM</v>
      </c>
      <c r="G201" s="42">
        <f t="shared" si="1"/>
        <v>199000</v>
      </c>
      <c r="H201" s="23" t="s">
        <v>1589</v>
      </c>
      <c r="I201" s="23"/>
      <c r="J201" s="23">
        <v>197</v>
      </c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2" customHeight="1">
      <c r="A202" s="44" t="s">
        <v>295</v>
      </c>
      <c r="B202" s="44" t="s">
        <v>1595</v>
      </c>
      <c r="C202" s="44" t="s">
        <v>1597</v>
      </c>
      <c r="D202" s="52">
        <v>199000</v>
      </c>
      <c r="E202" s="40">
        <v>10089407</v>
      </c>
      <c r="F202" s="23" t="str">
        <f t="shared" si="0"/>
        <v>ELECOM</v>
      </c>
      <c r="G202" s="42">
        <f t="shared" si="1"/>
        <v>199000</v>
      </c>
      <c r="H202" s="23" t="s">
        <v>1595</v>
      </c>
      <c r="I202" s="23"/>
      <c r="J202" s="23">
        <v>198</v>
      </c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2" customHeight="1">
      <c r="A203" s="44" t="s">
        <v>295</v>
      </c>
      <c r="B203" s="44" t="s">
        <v>1602</v>
      </c>
      <c r="C203" s="44" t="s">
        <v>1603</v>
      </c>
      <c r="D203" s="52">
        <v>199000</v>
      </c>
      <c r="E203" s="40">
        <v>10089406</v>
      </c>
      <c r="F203" s="23" t="str">
        <f t="shared" si="0"/>
        <v>ELECOM</v>
      </c>
      <c r="G203" s="42">
        <f t="shared" si="1"/>
        <v>199000</v>
      </c>
      <c r="H203" s="23" t="s">
        <v>1602</v>
      </c>
      <c r="I203" s="23"/>
      <c r="J203" s="23">
        <v>199</v>
      </c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2" customHeight="1">
      <c r="A204" s="44" t="s">
        <v>295</v>
      </c>
      <c r="B204" s="44" t="s">
        <v>1607</v>
      </c>
      <c r="C204" s="44" t="s">
        <v>1608</v>
      </c>
      <c r="D204" s="52">
        <v>199000</v>
      </c>
      <c r="E204" s="40">
        <v>10089405</v>
      </c>
      <c r="F204" s="23" t="str">
        <f t="shared" si="0"/>
        <v>ELECOM</v>
      </c>
      <c r="G204" s="42">
        <f t="shared" si="1"/>
        <v>199000</v>
      </c>
      <c r="H204" s="23" t="s">
        <v>1607</v>
      </c>
      <c r="I204" s="23"/>
      <c r="J204" s="23">
        <v>200</v>
      </c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2" customHeight="1">
      <c r="A205" s="44" t="s">
        <v>295</v>
      </c>
      <c r="B205" s="44" t="s">
        <v>1612</v>
      </c>
      <c r="C205" s="44" t="s">
        <v>1613</v>
      </c>
      <c r="D205" s="52">
        <v>199000</v>
      </c>
      <c r="E205" s="40">
        <v>10089404</v>
      </c>
      <c r="F205" s="23" t="str">
        <f t="shared" si="0"/>
        <v>ELECOM</v>
      </c>
      <c r="G205" s="42">
        <f t="shared" si="1"/>
        <v>199000</v>
      </c>
      <c r="H205" s="23" t="s">
        <v>1612</v>
      </c>
      <c r="I205" s="23"/>
      <c r="J205" s="23">
        <v>201</v>
      </c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2" customHeight="1">
      <c r="A206" s="44" t="s">
        <v>295</v>
      </c>
      <c r="B206" s="44" t="s">
        <v>1617</v>
      </c>
      <c r="C206" s="44" t="s">
        <v>1618</v>
      </c>
      <c r="D206" s="52">
        <v>199000</v>
      </c>
      <c r="E206" s="40">
        <v>10089403</v>
      </c>
      <c r="F206" s="23" t="str">
        <f t="shared" si="0"/>
        <v>ELECOM</v>
      </c>
      <c r="G206" s="42">
        <f t="shared" si="1"/>
        <v>199000</v>
      </c>
      <c r="H206" s="23" t="s">
        <v>1617</v>
      </c>
      <c r="I206" s="23"/>
      <c r="J206" s="23">
        <v>202</v>
      </c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2" customHeight="1">
      <c r="A207" s="44" t="s">
        <v>295</v>
      </c>
      <c r="B207" s="44" t="s">
        <v>1622</v>
      </c>
      <c r="C207" s="44" t="s">
        <v>1624</v>
      </c>
      <c r="D207" s="52">
        <v>199000</v>
      </c>
      <c r="E207" s="40">
        <v>10089402</v>
      </c>
      <c r="F207" s="23" t="str">
        <f t="shared" si="0"/>
        <v>ELECOM</v>
      </c>
      <c r="G207" s="42">
        <f t="shared" si="1"/>
        <v>199000</v>
      </c>
      <c r="H207" s="23" t="s">
        <v>1622</v>
      </c>
      <c r="I207" s="23"/>
      <c r="J207" s="23">
        <v>203</v>
      </c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2" customHeight="1">
      <c r="A208" s="44" t="s">
        <v>295</v>
      </c>
      <c r="B208" s="44" t="s">
        <v>1630</v>
      </c>
      <c r="C208" s="44" t="s">
        <v>1631</v>
      </c>
      <c r="D208" s="52">
        <v>199000</v>
      </c>
      <c r="E208" s="40">
        <v>10089401</v>
      </c>
      <c r="F208" s="23" t="str">
        <f t="shared" si="0"/>
        <v>ELECOM</v>
      </c>
      <c r="G208" s="42">
        <f t="shared" si="1"/>
        <v>199000</v>
      </c>
      <c r="H208" s="23" t="s">
        <v>1630</v>
      </c>
      <c r="I208" s="23"/>
      <c r="J208" s="23">
        <v>204</v>
      </c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2" customHeight="1">
      <c r="A209" s="44" t="s">
        <v>295</v>
      </c>
      <c r="B209" s="44" t="s">
        <v>1635</v>
      </c>
      <c r="C209" s="44" t="s">
        <v>1636</v>
      </c>
      <c r="D209" s="52">
        <v>199000</v>
      </c>
      <c r="E209" s="40">
        <v>10089386</v>
      </c>
      <c r="F209" s="23" t="str">
        <f t="shared" si="0"/>
        <v>ELECOM</v>
      </c>
      <c r="G209" s="42">
        <f t="shared" si="1"/>
        <v>199000</v>
      </c>
      <c r="H209" s="23" t="s">
        <v>1635</v>
      </c>
      <c r="I209" s="23"/>
      <c r="J209" s="23">
        <v>205</v>
      </c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2" customHeight="1">
      <c r="A210" s="44" t="s">
        <v>295</v>
      </c>
      <c r="B210" s="44" t="s">
        <v>1640</v>
      </c>
      <c r="C210" s="44" t="s">
        <v>1641</v>
      </c>
      <c r="D210" s="52">
        <v>199000</v>
      </c>
      <c r="E210" s="40">
        <v>10089378</v>
      </c>
      <c r="F210" s="23" t="str">
        <f t="shared" si="0"/>
        <v>ELECOM</v>
      </c>
      <c r="G210" s="42">
        <f t="shared" si="1"/>
        <v>199000</v>
      </c>
      <c r="H210" s="23" t="s">
        <v>1640</v>
      </c>
      <c r="I210" s="23"/>
      <c r="J210" s="23">
        <v>206</v>
      </c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2" customHeight="1">
      <c r="A211" s="44" t="s">
        <v>295</v>
      </c>
      <c r="B211" s="44" t="s">
        <v>1645</v>
      </c>
      <c r="C211" s="44" t="s">
        <v>1646</v>
      </c>
      <c r="D211" s="52">
        <v>199000</v>
      </c>
      <c r="E211" s="40">
        <v>10089375</v>
      </c>
      <c r="F211" s="23" t="str">
        <f t="shared" si="0"/>
        <v>ELECOM</v>
      </c>
      <c r="G211" s="42">
        <f t="shared" si="1"/>
        <v>199000</v>
      </c>
      <c r="H211" s="23" t="s">
        <v>1645</v>
      </c>
      <c r="I211" s="23"/>
      <c r="J211" s="23">
        <v>207</v>
      </c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2" customHeight="1">
      <c r="A212" s="44" t="s">
        <v>295</v>
      </c>
      <c r="B212" s="44" t="s">
        <v>1650</v>
      </c>
      <c r="C212" s="44" t="s">
        <v>1651</v>
      </c>
      <c r="D212" s="52">
        <v>199000</v>
      </c>
      <c r="E212" s="40">
        <v>10089374</v>
      </c>
      <c r="F212" s="23" t="str">
        <f t="shared" si="0"/>
        <v>ELECOM</v>
      </c>
      <c r="G212" s="42">
        <f t="shared" si="1"/>
        <v>199000</v>
      </c>
      <c r="H212" s="23" t="s">
        <v>1650</v>
      </c>
      <c r="I212" s="23"/>
      <c r="J212" s="23">
        <v>208</v>
      </c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2" customHeight="1">
      <c r="A213" s="44" t="s">
        <v>7</v>
      </c>
      <c r="B213" s="44" t="s">
        <v>1656</v>
      </c>
      <c r="C213" s="44" t="s">
        <v>1658</v>
      </c>
      <c r="D213" s="52">
        <v>199000</v>
      </c>
      <c r="E213" s="40">
        <v>10084828</v>
      </c>
      <c r="F213" s="23" t="str">
        <f t="shared" si="0"/>
        <v>SONY</v>
      </c>
      <c r="G213" s="42">
        <f t="shared" si="1"/>
        <v>199000</v>
      </c>
      <c r="H213" s="23" t="s">
        <v>1656</v>
      </c>
      <c r="I213" s="23"/>
      <c r="J213" s="23">
        <v>209</v>
      </c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2" customHeight="1">
      <c r="A214" s="44" t="s">
        <v>7</v>
      </c>
      <c r="B214" s="44" t="s">
        <v>120</v>
      </c>
      <c r="C214" s="44" t="s">
        <v>123</v>
      </c>
      <c r="D214" s="52">
        <v>199000</v>
      </c>
      <c r="E214" s="40">
        <v>10084827</v>
      </c>
      <c r="F214" s="23" t="str">
        <f t="shared" si="0"/>
        <v>SONY</v>
      </c>
      <c r="G214" s="42">
        <f t="shared" si="1"/>
        <v>199000</v>
      </c>
      <c r="H214" s="23" t="s">
        <v>120</v>
      </c>
      <c r="I214" s="23"/>
      <c r="J214" s="23">
        <v>210</v>
      </c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2" customHeight="1">
      <c r="A215" s="44" t="s">
        <v>7</v>
      </c>
      <c r="B215" s="44" t="s">
        <v>1663</v>
      </c>
      <c r="C215" s="44" t="s">
        <v>1664</v>
      </c>
      <c r="D215" s="52">
        <v>199000</v>
      </c>
      <c r="E215" s="40">
        <v>10084826</v>
      </c>
      <c r="F215" s="23" t="str">
        <f t="shared" si="0"/>
        <v>SONY</v>
      </c>
      <c r="G215" s="42">
        <f t="shared" si="1"/>
        <v>199000</v>
      </c>
      <c r="H215" s="23" t="s">
        <v>1663</v>
      </c>
      <c r="I215" s="23"/>
      <c r="J215" s="23">
        <v>211</v>
      </c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2" customHeight="1">
      <c r="A216" s="44" t="s">
        <v>7</v>
      </c>
      <c r="B216" s="44" t="s">
        <v>116</v>
      </c>
      <c r="C216" s="44" t="s">
        <v>119</v>
      </c>
      <c r="D216" s="52">
        <v>199000</v>
      </c>
      <c r="E216" s="40">
        <v>10084825</v>
      </c>
      <c r="F216" s="23" t="str">
        <f t="shared" si="0"/>
        <v>SONY</v>
      </c>
      <c r="G216" s="42">
        <f t="shared" si="1"/>
        <v>199000</v>
      </c>
      <c r="H216" s="23" t="s">
        <v>116</v>
      </c>
      <c r="I216" s="23"/>
      <c r="J216" s="23">
        <v>212</v>
      </c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2" customHeight="1">
      <c r="A217" s="44" t="s">
        <v>295</v>
      </c>
      <c r="B217" s="44" t="s">
        <v>1671</v>
      </c>
      <c r="C217" s="44" t="s">
        <v>1672</v>
      </c>
      <c r="D217" s="52">
        <v>199000</v>
      </c>
      <c r="E217" s="40">
        <v>10094101</v>
      </c>
      <c r="F217" s="23" t="str">
        <f t="shared" si="0"/>
        <v>ELECOM</v>
      </c>
      <c r="G217" s="42">
        <f t="shared" si="1"/>
        <v>199000</v>
      </c>
      <c r="H217" s="23" t="s">
        <v>1671</v>
      </c>
      <c r="I217" s="23"/>
      <c r="J217" s="23">
        <v>213</v>
      </c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2" customHeight="1">
      <c r="A218" s="44" t="s">
        <v>295</v>
      </c>
      <c r="B218" s="44" t="s">
        <v>1678</v>
      </c>
      <c r="C218" s="44" t="s">
        <v>1679</v>
      </c>
      <c r="D218" s="52">
        <v>199000</v>
      </c>
      <c r="E218" s="40">
        <v>10094100</v>
      </c>
      <c r="F218" s="23" t="str">
        <f t="shared" si="0"/>
        <v>ELECOM</v>
      </c>
      <c r="G218" s="42">
        <f t="shared" si="1"/>
        <v>199000</v>
      </c>
      <c r="H218" s="23" t="s">
        <v>1678</v>
      </c>
      <c r="I218" s="23"/>
      <c r="J218" s="23">
        <v>214</v>
      </c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2" customHeight="1">
      <c r="A219" s="44" t="s">
        <v>295</v>
      </c>
      <c r="B219" s="44" t="s">
        <v>1681</v>
      </c>
      <c r="C219" s="44" t="s">
        <v>1682</v>
      </c>
      <c r="D219" s="52">
        <v>199000</v>
      </c>
      <c r="E219" s="40">
        <v>10094117</v>
      </c>
      <c r="F219" s="23" t="str">
        <f t="shared" si="0"/>
        <v>ELECOM</v>
      </c>
      <c r="G219" s="42">
        <f t="shared" si="1"/>
        <v>199000</v>
      </c>
      <c r="H219" s="23" t="s">
        <v>1681</v>
      </c>
      <c r="I219" s="23"/>
      <c r="J219" s="23">
        <v>215</v>
      </c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2" customHeight="1">
      <c r="A220" s="44" t="s">
        <v>295</v>
      </c>
      <c r="B220" s="44" t="s">
        <v>1686</v>
      </c>
      <c r="C220" s="44" t="s">
        <v>1687</v>
      </c>
      <c r="D220" s="52">
        <v>199000</v>
      </c>
      <c r="E220" s="40">
        <v>10094118</v>
      </c>
      <c r="F220" s="23" t="str">
        <f t="shared" si="0"/>
        <v>ELECOM</v>
      </c>
      <c r="G220" s="42">
        <f t="shared" si="1"/>
        <v>199000</v>
      </c>
      <c r="H220" s="23" t="s">
        <v>1686</v>
      </c>
      <c r="I220" s="23"/>
      <c r="J220" s="23">
        <v>216</v>
      </c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2" customHeight="1">
      <c r="A221" s="44" t="s">
        <v>295</v>
      </c>
      <c r="B221" s="44" t="s">
        <v>1692</v>
      </c>
      <c r="C221" s="44" t="s">
        <v>1693</v>
      </c>
      <c r="D221" s="52">
        <v>199000</v>
      </c>
      <c r="E221" s="40">
        <v>10094119</v>
      </c>
      <c r="F221" s="23" t="str">
        <f t="shared" si="0"/>
        <v>ELECOM</v>
      </c>
      <c r="G221" s="42">
        <f t="shared" si="1"/>
        <v>199000</v>
      </c>
      <c r="H221" s="23" t="s">
        <v>1692</v>
      </c>
      <c r="I221" s="23"/>
      <c r="J221" s="23">
        <v>217</v>
      </c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2" customHeight="1">
      <c r="A222" s="44" t="s">
        <v>295</v>
      </c>
      <c r="B222" s="44" t="s">
        <v>1699</v>
      </c>
      <c r="C222" s="44" t="s">
        <v>1700</v>
      </c>
      <c r="D222" s="52">
        <v>199000</v>
      </c>
      <c r="E222" s="40">
        <v>10094123</v>
      </c>
      <c r="F222" s="23" t="str">
        <f t="shared" si="0"/>
        <v>ELECOM</v>
      </c>
      <c r="G222" s="42">
        <f t="shared" si="1"/>
        <v>199000</v>
      </c>
      <c r="H222" s="23" t="s">
        <v>1699</v>
      </c>
      <c r="I222" s="23"/>
      <c r="J222" s="23">
        <v>218</v>
      </c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2" customHeight="1">
      <c r="A223" s="44" t="s">
        <v>295</v>
      </c>
      <c r="B223" s="44" t="s">
        <v>1704</v>
      </c>
      <c r="C223" s="44" t="s">
        <v>1705</v>
      </c>
      <c r="D223" s="52">
        <v>199000</v>
      </c>
      <c r="E223" s="40">
        <v>10094124</v>
      </c>
      <c r="F223" s="23" t="str">
        <f t="shared" si="0"/>
        <v>ELECOM</v>
      </c>
      <c r="G223" s="42">
        <f t="shared" si="1"/>
        <v>199000</v>
      </c>
      <c r="H223" s="23" t="s">
        <v>1704</v>
      </c>
      <c r="I223" s="23"/>
      <c r="J223" s="23">
        <v>219</v>
      </c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2" customHeight="1">
      <c r="A224" s="44" t="s">
        <v>295</v>
      </c>
      <c r="B224" s="44" t="s">
        <v>1709</v>
      </c>
      <c r="C224" s="44" t="s">
        <v>1710</v>
      </c>
      <c r="D224" s="52">
        <v>199000</v>
      </c>
      <c r="E224" s="40">
        <v>10094125</v>
      </c>
      <c r="F224" s="23" t="str">
        <f t="shared" si="0"/>
        <v>ELECOM</v>
      </c>
      <c r="G224" s="42">
        <f t="shared" si="1"/>
        <v>199000</v>
      </c>
      <c r="H224" s="23" t="s">
        <v>1709</v>
      </c>
      <c r="I224" s="23"/>
      <c r="J224" s="23">
        <v>220</v>
      </c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2" customHeight="1">
      <c r="A225" s="44" t="s">
        <v>295</v>
      </c>
      <c r="B225" s="44" t="s">
        <v>1717</v>
      </c>
      <c r="C225" s="44" t="s">
        <v>1718</v>
      </c>
      <c r="D225" s="52">
        <v>199000</v>
      </c>
      <c r="E225" s="40">
        <v>10094131</v>
      </c>
      <c r="F225" s="23" t="str">
        <f t="shared" si="0"/>
        <v>ELECOM</v>
      </c>
      <c r="G225" s="42">
        <f t="shared" si="1"/>
        <v>199000</v>
      </c>
      <c r="H225" s="23" t="s">
        <v>1717</v>
      </c>
      <c r="I225" s="23"/>
      <c r="J225" s="23">
        <v>221</v>
      </c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2" customHeight="1">
      <c r="A226" s="44" t="s">
        <v>295</v>
      </c>
      <c r="B226" s="44" t="s">
        <v>1722</v>
      </c>
      <c r="C226" s="44" t="s">
        <v>1724</v>
      </c>
      <c r="D226" s="52">
        <v>199000</v>
      </c>
      <c r="E226" s="40">
        <v>10094132</v>
      </c>
      <c r="F226" s="23" t="str">
        <f t="shared" si="0"/>
        <v>ELECOM</v>
      </c>
      <c r="G226" s="42">
        <f t="shared" si="1"/>
        <v>199000</v>
      </c>
      <c r="H226" s="23" t="s">
        <v>1722</v>
      </c>
      <c r="I226" s="23"/>
      <c r="J226" s="23">
        <v>222</v>
      </c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2" customHeight="1">
      <c r="A227" s="44" t="s">
        <v>295</v>
      </c>
      <c r="B227" s="44" t="s">
        <v>1730</v>
      </c>
      <c r="C227" s="44" t="s">
        <v>1731</v>
      </c>
      <c r="D227" s="52">
        <v>199000</v>
      </c>
      <c r="E227" s="40">
        <v>10094133</v>
      </c>
      <c r="F227" s="23" t="str">
        <f t="shared" si="0"/>
        <v>ELECOM</v>
      </c>
      <c r="G227" s="42">
        <f t="shared" si="1"/>
        <v>199000</v>
      </c>
      <c r="H227" s="23" t="s">
        <v>1730</v>
      </c>
      <c r="I227" s="23"/>
      <c r="J227" s="23">
        <v>223</v>
      </c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2" customHeight="1">
      <c r="A228" s="44" t="s">
        <v>295</v>
      </c>
      <c r="B228" s="44" t="s">
        <v>1735</v>
      </c>
      <c r="C228" s="44" t="s">
        <v>1736</v>
      </c>
      <c r="D228" s="52">
        <v>199000</v>
      </c>
      <c r="E228" s="40">
        <v>10094774</v>
      </c>
      <c r="F228" s="23" t="str">
        <f t="shared" si="0"/>
        <v>ELECOM</v>
      </c>
      <c r="G228" s="42">
        <f t="shared" si="1"/>
        <v>199000</v>
      </c>
      <c r="H228" s="23" t="s">
        <v>1735</v>
      </c>
      <c r="I228" s="23"/>
      <c r="J228" s="23">
        <v>224</v>
      </c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2" customHeight="1">
      <c r="A229" s="44" t="s">
        <v>295</v>
      </c>
      <c r="B229" s="44" t="s">
        <v>1740</v>
      </c>
      <c r="C229" s="44" t="s">
        <v>1741</v>
      </c>
      <c r="D229" s="52">
        <v>199000</v>
      </c>
      <c r="E229" s="40">
        <v>10094778</v>
      </c>
      <c r="F229" s="23" t="str">
        <f t="shared" si="0"/>
        <v>ELECOM</v>
      </c>
      <c r="G229" s="42">
        <f t="shared" si="1"/>
        <v>199000</v>
      </c>
      <c r="H229" s="23" t="s">
        <v>1740</v>
      </c>
      <c r="I229" s="23"/>
      <c r="J229" s="23">
        <v>225</v>
      </c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2" customHeight="1">
      <c r="A230" s="44" t="s">
        <v>295</v>
      </c>
      <c r="B230" s="44" t="s">
        <v>1745</v>
      </c>
      <c r="C230" s="44" t="s">
        <v>1747</v>
      </c>
      <c r="D230" s="52">
        <v>199000</v>
      </c>
      <c r="E230" s="40">
        <v>10094779</v>
      </c>
      <c r="F230" s="23" t="str">
        <f t="shared" si="0"/>
        <v>ELECOM</v>
      </c>
      <c r="G230" s="42">
        <f t="shared" si="1"/>
        <v>199000</v>
      </c>
      <c r="H230" s="23" t="s">
        <v>1745</v>
      </c>
      <c r="I230" s="23"/>
      <c r="J230" s="23">
        <v>226</v>
      </c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2" customHeight="1">
      <c r="A231" s="44" t="s">
        <v>295</v>
      </c>
      <c r="B231" s="44" t="s">
        <v>1753</v>
      </c>
      <c r="C231" s="44" t="s">
        <v>1754</v>
      </c>
      <c r="D231" s="52">
        <v>199000</v>
      </c>
      <c r="E231" s="40">
        <v>10405013</v>
      </c>
      <c r="F231" s="23" t="str">
        <f t="shared" si="0"/>
        <v>ELECOM</v>
      </c>
      <c r="G231" s="42">
        <f t="shared" si="1"/>
        <v>199000</v>
      </c>
      <c r="H231" s="23" t="s">
        <v>1753</v>
      </c>
      <c r="I231" s="23"/>
      <c r="J231" s="23">
        <v>227</v>
      </c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2" customHeight="1">
      <c r="A232" s="44" t="s">
        <v>295</v>
      </c>
      <c r="B232" s="44" t="s">
        <v>1758</v>
      </c>
      <c r="C232" s="44" t="s">
        <v>1759</v>
      </c>
      <c r="D232" s="52">
        <v>199000</v>
      </c>
      <c r="E232" s="40">
        <v>10094775</v>
      </c>
      <c r="F232" s="23" t="str">
        <f t="shared" si="0"/>
        <v>ELECOM</v>
      </c>
      <c r="G232" s="42">
        <f t="shared" si="1"/>
        <v>199000</v>
      </c>
      <c r="H232" s="23" t="s">
        <v>1758</v>
      </c>
      <c r="I232" s="23"/>
      <c r="J232" s="23">
        <v>228</v>
      </c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2" customHeight="1">
      <c r="A233" s="44" t="s">
        <v>295</v>
      </c>
      <c r="B233" s="44" t="s">
        <v>1763</v>
      </c>
      <c r="C233" s="44" t="s">
        <v>1764</v>
      </c>
      <c r="D233" s="52">
        <v>199000</v>
      </c>
      <c r="E233" s="40">
        <v>10094780</v>
      </c>
      <c r="F233" s="23" t="str">
        <f t="shared" si="0"/>
        <v>ELECOM</v>
      </c>
      <c r="G233" s="42">
        <f t="shared" si="1"/>
        <v>199000</v>
      </c>
      <c r="H233" s="23" t="s">
        <v>1763</v>
      </c>
      <c r="I233" s="23"/>
      <c r="J233" s="23">
        <v>229</v>
      </c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2" customHeight="1">
      <c r="A234" s="44" t="s">
        <v>295</v>
      </c>
      <c r="B234" s="44" t="s">
        <v>1767</v>
      </c>
      <c r="C234" s="44" t="s">
        <v>1768</v>
      </c>
      <c r="D234" s="52">
        <v>199000</v>
      </c>
      <c r="E234" s="40">
        <v>10095225</v>
      </c>
      <c r="F234" s="23" t="str">
        <f t="shared" si="0"/>
        <v>ELECOM</v>
      </c>
      <c r="G234" s="42">
        <f t="shared" si="1"/>
        <v>199000</v>
      </c>
      <c r="H234" s="23" t="s">
        <v>1767</v>
      </c>
      <c r="I234" s="23"/>
      <c r="J234" s="23">
        <v>230</v>
      </c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2" customHeight="1">
      <c r="A235" s="44" t="s">
        <v>295</v>
      </c>
      <c r="B235" s="44" t="s">
        <v>1772</v>
      </c>
      <c r="C235" s="44" t="s">
        <v>1773</v>
      </c>
      <c r="D235" s="52">
        <v>199000</v>
      </c>
      <c r="E235" s="40">
        <v>10095226</v>
      </c>
      <c r="F235" s="23" t="str">
        <f t="shared" si="0"/>
        <v>ELECOM</v>
      </c>
      <c r="G235" s="42">
        <f t="shared" si="1"/>
        <v>199000</v>
      </c>
      <c r="H235" s="23" t="s">
        <v>1772</v>
      </c>
      <c r="I235" s="23"/>
      <c r="J235" s="23">
        <v>231</v>
      </c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2" customHeight="1">
      <c r="A236" s="44" t="s">
        <v>295</v>
      </c>
      <c r="B236" s="44" t="s">
        <v>1779</v>
      </c>
      <c r="C236" s="44" t="s">
        <v>1780</v>
      </c>
      <c r="D236" s="52">
        <v>199000</v>
      </c>
      <c r="E236" s="40">
        <v>10095227</v>
      </c>
      <c r="F236" s="23" t="str">
        <f t="shared" si="0"/>
        <v>ELECOM</v>
      </c>
      <c r="G236" s="42">
        <f t="shared" si="1"/>
        <v>199000</v>
      </c>
      <c r="H236" s="23" t="s">
        <v>1779</v>
      </c>
      <c r="I236" s="23"/>
      <c r="J236" s="23">
        <v>232</v>
      </c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2" customHeight="1">
      <c r="A237" s="44" t="s">
        <v>295</v>
      </c>
      <c r="B237" s="44" t="s">
        <v>1786</v>
      </c>
      <c r="C237" s="44" t="s">
        <v>1788</v>
      </c>
      <c r="D237" s="52">
        <v>199000</v>
      </c>
      <c r="E237" s="40">
        <v>10095374</v>
      </c>
      <c r="F237" s="23" t="str">
        <f t="shared" si="0"/>
        <v>ELECOM</v>
      </c>
      <c r="G237" s="42">
        <f t="shared" si="1"/>
        <v>199000</v>
      </c>
      <c r="H237" s="23" t="s">
        <v>1786</v>
      </c>
      <c r="I237" s="23"/>
      <c r="J237" s="23">
        <v>233</v>
      </c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2" customHeight="1">
      <c r="A238" s="44" t="s">
        <v>295</v>
      </c>
      <c r="B238" s="44" t="s">
        <v>1795</v>
      </c>
      <c r="C238" s="44" t="s">
        <v>1796</v>
      </c>
      <c r="D238" s="52">
        <v>199000</v>
      </c>
      <c r="E238" s="40">
        <v>10095375</v>
      </c>
      <c r="F238" s="23" t="str">
        <f t="shared" si="0"/>
        <v>ELECOM</v>
      </c>
      <c r="G238" s="42">
        <f t="shared" si="1"/>
        <v>199000</v>
      </c>
      <c r="H238" s="23" t="s">
        <v>1795</v>
      </c>
      <c r="I238" s="23"/>
      <c r="J238" s="23">
        <v>234</v>
      </c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2" customHeight="1">
      <c r="A239" s="44" t="s">
        <v>295</v>
      </c>
      <c r="B239" s="44" t="s">
        <v>1802</v>
      </c>
      <c r="C239" s="44" t="s">
        <v>1804</v>
      </c>
      <c r="D239" s="52">
        <v>199000</v>
      </c>
      <c r="E239" s="40">
        <v>10095373</v>
      </c>
      <c r="F239" s="23" t="str">
        <f t="shared" si="0"/>
        <v>ELECOM</v>
      </c>
      <c r="G239" s="42">
        <f t="shared" si="1"/>
        <v>199000</v>
      </c>
      <c r="H239" s="23" t="s">
        <v>1802</v>
      </c>
      <c r="I239" s="23"/>
      <c r="J239" s="23">
        <v>235</v>
      </c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2" customHeight="1">
      <c r="A240" s="44" t="s">
        <v>168</v>
      </c>
      <c r="B240" s="44" t="s">
        <v>1810</v>
      </c>
      <c r="C240" s="44" t="s">
        <v>1811</v>
      </c>
      <c r="D240" s="52">
        <v>199000</v>
      </c>
      <c r="E240" s="40">
        <v>10128902</v>
      </c>
      <c r="F240" s="23" t="str">
        <f t="shared" si="0"/>
        <v>Elecom</v>
      </c>
      <c r="G240" s="42">
        <f t="shared" si="1"/>
        <v>199000</v>
      </c>
      <c r="H240" s="23" t="s">
        <v>1810</v>
      </c>
      <c r="I240" s="23"/>
      <c r="J240" s="23">
        <v>236</v>
      </c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2" customHeight="1">
      <c r="A241" s="44" t="s">
        <v>168</v>
      </c>
      <c r="B241" s="44" t="s">
        <v>1830</v>
      </c>
      <c r="C241" s="44" t="s">
        <v>1831</v>
      </c>
      <c r="D241" s="52">
        <v>199000</v>
      </c>
      <c r="E241" s="40">
        <v>10128903</v>
      </c>
      <c r="F241" s="23" t="str">
        <f t="shared" si="0"/>
        <v>Elecom</v>
      </c>
      <c r="G241" s="42">
        <f t="shared" si="1"/>
        <v>199000</v>
      </c>
      <c r="H241" s="23" t="s">
        <v>1830</v>
      </c>
      <c r="I241" s="23"/>
      <c r="J241" s="23">
        <v>237</v>
      </c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2" customHeight="1">
      <c r="A242" s="44" t="s">
        <v>168</v>
      </c>
      <c r="B242" s="44" t="s">
        <v>1837</v>
      </c>
      <c r="C242" s="44" t="s">
        <v>1838</v>
      </c>
      <c r="D242" s="52">
        <v>199000</v>
      </c>
      <c r="E242" s="40">
        <v>10128904</v>
      </c>
      <c r="F242" s="23" t="str">
        <f t="shared" si="0"/>
        <v>Elecom</v>
      </c>
      <c r="G242" s="42">
        <f t="shared" si="1"/>
        <v>199000</v>
      </c>
      <c r="H242" s="23" t="s">
        <v>1837</v>
      </c>
      <c r="I242" s="23"/>
      <c r="J242" s="23">
        <v>238</v>
      </c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2" customHeight="1">
      <c r="A243" s="44" t="s">
        <v>168</v>
      </c>
      <c r="B243" s="44" t="s">
        <v>1843</v>
      </c>
      <c r="C243" s="44" t="s">
        <v>1844</v>
      </c>
      <c r="D243" s="52">
        <v>199000</v>
      </c>
      <c r="E243" s="40">
        <v>10128905</v>
      </c>
      <c r="F243" s="23" t="str">
        <f t="shared" si="0"/>
        <v>Elecom</v>
      </c>
      <c r="G243" s="42">
        <f t="shared" si="1"/>
        <v>199000</v>
      </c>
      <c r="H243" s="23" t="s">
        <v>1843</v>
      </c>
      <c r="I243" s="23"/>
      <c r="J243" s="23">
        <v>239</v>
      </c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2" customHeight="1">
      <c r="A244" s="44" t="s">
        <v>168</v>
      </c>
      <c r="B244" s="44" t="s">
        <v>1851</v>
      </c>
      <c r="C244" s="44" t="s">
        <v>1853</v>
      </c>
      <c r="D244" s="52">
        <v>199000</v>
      </c>
      <c r="E244" s="40">
        <v>10128906</v>
      </c>
      <c r="F244" s="23" t="str">
        <f t="shared" si="0"/>
        <v>Elecom</v>
      </c>
      <c r="G244" s="42">
        <f t="shared" si="1"/>
        <v>199000</v>
      </c>
      <c r="H244" s="23" t="s">
        <v>1851</v>
      </c>
      <c r="I244" s="23"/>
      <c r="J244" s="23">
        <v>240</v>
      </c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2" customHeight="1">
      <c r="A245" s="44" t="s">
        <v>168</v>
      </c>
      <c r="B245" s="44" t="s">
        <v>1858</v>
      </c>
      <c r="C245" s="44" t="s">
        <v>1860</v>
      </c>
      <c r="D245" s="52">
        <v>199000</v>
      </c>
      <c r="E245" s="40">
        <v>10128907</v>
      </c>
      <c r="F245" s="23" t="str">
        <f t="shared" si="0"/>
        <v>Elecom</v>
      </c>
      <c r="G245" s="42">
        <f t="shared" si="1"/>
        <v>199000</v>
      </c>
      <c r="H245" s="23" t="s">
        <v>1858</v>
      </c>
      <c r="I245" s="23"/>
      <c r="J245" s="23">
        <v>241</v>
      </c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2" customHeight="1">
      <c r="A246" s="44" t="s">
        <v>168</v>
      </c>
      <c r="B246" s="44" t="s">
        <v>1865</v>
      </c>
      <c r="C246" s="44" t="s">
        <v>1866</v>
      </c>
      <c r="D246" s="52">
        <v>199000</v>
      </c>
      <c r="E246" s="40">
        <v>10128908</v>
      </c>
      <c r="F246" s="23" t="str">
        <f t="shared" si="0"/>
        <v>Elecom</v>
      </c>
      <c r="G246" s="42">
        <f t="shared" si="1"/>
        <v>199000</v>
      </c>
      <c r="H246" s="23" t="s">
        <v>1865</v>
      </c>
      <c r="I246" s="23"/>
      <c r="J246" s="23">
        <v>242</v>
      </c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2" customHeight="1">
      <c r="A247" s="44" t="s">
        <v>168</v>
      </c>
      <c r="B247" s="44" t="s">
        <v>1871</v>
      </c>
      <c r="C247" s="44" t="s">
        <v>1872</v>
      </c>
      <c r="D247" s="52">
        <v>199000</v>
      </c>
      <c r="E247" s="40">
        <v>10128909</v>
      </c>
      <c r="F247" s="23" t="str">
        <f t="shared" si="0"/>
        <v>Elecom</v>
      </c>
      <c r="G247" s="42">
        <f t="shared" si="1"/>
        <v>199000</v>
      </c>
      <c r="H247" s="23" t="s">
        <v>1871</v>
      </c>
      <c r="I247" s="23"/>
      <c r="J247" s="23">
        <v>243</v>
      </c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2" customHeight="1">
      <c r="A248" s="44" t="s">
        <v>295</v>
      </c>
      <c r="B248" s="44" t="s">
        <v>1877</v>
      </c>
      <c r="C248" s="44" t="s">
        <v>1878</v>
      </c>
      <c r="D248" s="52">
        <v>199000</v>
      </c>
      <c r="E248" s="40">
        <v>10128892</v>
      </c>
      <c r="F248" s="23" t="str">
        <f t="shared" si="0"/>
        <v>ELECOM</v>
      </c>
      <c r="G248" s="42">
        <f t="shared" si="1"/>
        <v>199000</v>
      </c>
      <c r="H248" s="23" t="s">
        <v>1877</v>
      </c>
      <c r="I248" s="23"/>
      <c r="J248" s="23">
        <v>244</v>
      </c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2" customHeight="1">
      <c r="A249" s="44" t="s">
        <v>315</v>
      </c>
      <c r="B249" s="44" t="s">
        <v>1884</v>
      </c>
      <c r="C249" s="44" t="s">
        <v>1885</v>
      </c>
      <c r="D249" s="52">
        <v>209000</v>
      </c>
      <c r="E249" s="40">
        <v>10092943</v>
      </c>
      <c r="F249" s="23" t="str">
        <f t="shared" si="0"/>
        <v>ANITECH</v>
      </c>
      <c r="G249" s="42">
        <f t="shared" si="1"/>
        <v>209000</v>
      </c>
      <c r="H249" s="23" t="s">
        <v>1884</v>
      </c>
      <c r="I249" s="23"/>
      <c r="J249" s="23">
        <v>245</v>
      </c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2" customHeight="1">
      <c r="A250" s="44" t="s">
        <v>315</v>
      </c>
      <c r="B250" s="44" t="s">
        <v>1890</v>
      </c>
      <c r="C250" s="44" t="s">
        <v>1891</v>
      </c>
      <c r="D250" s="52">
        <v>209000</v>
      </c>
      <c r="E250" s="40">
        <v>10092940</v>
      </c>
      <c r="F250" s="23" t="str">
        <f t="shared" si="0"/>
        <v>ANITECH</v>
      </c>
      <c r="G250" s="42">
        <f t="shared" si="1"/>
        <v>209000</v>
      </c>
      <c r="H250" s="23" t="s">
        <v>1890</v>
      </c>
      <c r="I250" s="23"/>
      <c r="J250" s="23">
        <v>246</v>
      </c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2" customHeight="1">
      <c r="A251" s="44" t="s">
        <v>324</v>
      </c>
      <c r="B251" s="44" t="s">
        <v>1897</v>
      </c>
      <c r="C251" s="44" t="s">
        <v>1898</v>
      </c>
      <c r="D251" s="52">
        <v>209000</v>
      </c>
      <c r="E251" s="40">
        <v>10089735</v>
      </c>
      <c r="F251" s="23" t="str">
        <f t="shared" si="0"/>
        <v>LOGITECH</v>
      </c>
      <c r="G251" s="42">
        <f t="shared" si="1"/>
        <v>209000</v>
      </c>
      <c r="H251" s="23" t="s">
        <v>1897</v>
      </c>
      <c r="I251" s="23"/>
      <c r="J251" s="23">
        <v>247</v>
      </c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2" customHeight="1">
      <c r="A252" s="44" t="s">
        <v>315</v>
      </c>
      <c r="B252" s="44" t="s">
        <v>1903</v>
      </c>
      <c r="C252" s="44" t="s">
        <v>1904</v>
      </c>
      <c r="D252" s="52">
        <v>229000</v>
      </c>
      <c r="E252" s="40">
        <v>10092941</v>
      </c>
      <c r="F252" s="23" t="str">
        <f t="shared" si="0"/>
        <v>ANITECH</v>
      </c>
      <c r="G252" s="42">
        <f t="shared" si="1"/>
        <v>229000</v>
      </c>
      <c r="H252" s="23" t="s">
        <v>1903</v>
      </c>
      <c r="I252" s="23"/>
      <c r="J252" s="23">
        <v>248</v>
      </c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2" customHeight="1">
      <c r="A253" s="44" t="s">
        <v>315</v>
      </c>
      <c r="B253" s="44" t="s">
        <v>1908</v>
      </c>
      <c r="C253" s="44" t="s">
        <v>1909</v>
      </c>
      <c r="D253" s="52">
        <v>229000</v>
      </c>
      <c r="E253" s="40">
        <v>10092913</v>
      </c>
      <c r="F253" s="23" t="str">
        <f t="shared" si="0"/>
        <v>ANITECH</v>
      </c>
      <c r="G253" s="42">
        <f t="shared" si="1"/>
        <v>229000</v>
      </c>
      <c r="H253" s="23" t="s">
        <v>1908</v>
      </c>
      <c r="I253" s="23"/>
      <c r="J253" s="23">
        <v>249</v>
      </c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2" customHeight="1">
      <c r="A254" s="44" t="s">
        <v>324</v>
      </c>
      <c r="B254" s="44" t="s">
        <v>1914</v>
      </c>
      <c r="C254" s="44" t="s">
        <v>1915</v>
      </c>
      <c r="D254" s="52">
        <v>229000</v>
      </c>
      <c r="E254" s="40">
        <v>10089733</v>
      </c>
      <c r="F254" s="23" t="str">
        <f t="shared" si="0"/>
        <v>LOGITECH</v>
      </c>
      <c r="G254" s="42">
        <f t="shared" si="1"/>
        <v>229000</v>
      </c>
      <c r="H254" s="23" t="s">
        <v>1914</v>
      </c>
      <c r="I254" s="23"/>
      <c r="J254" s="23">
        <v>250</v>
      </c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2" customHeight="1">
      <c r="A255" s="44" t="s">
        <v>324</v>
      </c>
      <c r="B255" s="44" t="s">
        <v>1921</v>
      </c>
      <c r="C255" s="44" t="s">
        <v>1923</v>
      </c>
      <c r="D255" s="52">
        <v>229000</v>
      </c>
      <c r="E255" s="40">
        <v>10089732</v>
      </c>
      <c r="F255" s="23" t="str">
        <f t="shared" si="0"/>
        <v>LOGITECH</v>
      </c>
      <c r="G255" s="42">
        <f t="shared" si="1"/>
        <v>229000</v>
      </c>
      <c r="H255" s="23" t="s">
        <v>1921</v>
      </c>
      <c r="I255" s="23"/>
      <c r="J255" s="23">
        <v>251</v>
      </c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2" customHeight="1">
      <c r="A256" s="44" t="s">
        <v>324</v>
      </c>
      <c r="B256" s="44" t="s">
        <v>1929</v>
      </c>
      <c r="C256" s="44" t="s">
        <v>1930</v>
      </c>
      <c r="D256" s="52">
        <v>229000</v>
      </c>
      <c r="E256" s="40">
        <v>10089731</v>
      </c>
      <c r="F256" s="23" t="str">
        <f t="shared" si="0"/>
        <v>LOGITECH</v>
      </c>
      <c r="G256" s="42">
        <f t="shared" si="1"/>
        <v>229000</v>
      </c>
      <c r="H256" s="23" t="s">
        <v>1929</v>
      </c>
      <c r="I256" s="23"/>
      <c r="J256" s="23">
        <v>252</v>
      </c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2" customHeight="1">
      <c r="A257" s="44" t="s">
        <v>315</v>
      </c>
      <c r="B257" s="44" t="s">
        <v>1934</v>
      </c>
      <c r="C257" s="44" t="s">
        <v>1935</v>
      </c>
      <c r="D257" s="52">
        <v>239000</v>
      </c>
      <c r="E257" s="40">
        <v>10092911</v>
      </c>
      <c r="F257" s="23" t="str">
        <f t="shared" si="0"/>
        <v>ANITECH</v>
      </c>
      <c r="G257" s="42">
        <f t="shared" si="1"/>
        <v>239000</v>
      </c>
      <c r="H257" s="23" t="s">
        <v>1934</v>
      </c>
      <c r="I257" s="23"/>
      <c r="J257" s="23">
        <v>253</v>
      </c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2" customHeight="1">
      <c r="A258" s="44" t="s">
        <v>315</v>
      </c>
      <c r="B258" s="44" t="s">
        <v>1948</v>
      </c>
      <c r="C258" s="44" t="s">
        <v>1949</v>
      </c>
      <c r="D258" s="52">
        <v>239000</v>
      </c>
      <c r="E258" s="40">
        <v>10092910</v>
      </c>
      <c r="F258" s="23" t="str">
        <f t="shared" si="0"/>
        <v>ANITECH</v>
      </c>
      <c r="G258" s="42">
        <f t="shared" si="1"/>
        <v>239000</v>
      </c>
      <c r="H258" s="23" t="s">
        <v>1948</v>
      </c>
      <c r="I258" s="23"/>
      <c r="J258" s="23">
        <v>254</v>
      </c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2" customHeight="1">
      <c r="A259" s="44" t="s">
        <v>295</v>
      </c>
      <c r="B259" s="44" t="s">
        <v>1955</v>
      </c>
      <c r="C259" s="44" t="s">
        <v>1956</v>
      </c>
      <c r="D259" s="52">
        <v>249000</v>
      </c>
      <c r="E259" s="40">
        <v>10093990</v>
      </c>
      <c r="F259" s="23" t="str">
        <f t="shared" si="0"/>
        <v>ELECOM</v>
      </c>
      <c r="G259" s="42">
        <f t="shared" si="1"/>
        <v>249000</v>
      </c>
      <c r="H259" s="23" t="s">
        <v>1955</v>
      </c>
      <c r="I259" s="23"/>
      <c r="J259" s="23">
        <v>255</v>
      </c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2" customHeight="1">
      <c r="A260" s="44" t="s">
        <v>295</v>
      </c>
      <c r="B260" s="44" t="s">
        <v>1963</v>
      </c>
      <c r="C260" s="44" t="s">
        <v>1965</v>
      </c>
      <c r="D260" s="52">
        <v>249000</v>
      </c>
      <c r="E260" s="40">
        <v>10093751</v>
      </c>
      <c r="F260" s="23" t="str">
        <f t="shared" si="0"/>
        <v>ELECOM</v>
      </c>
      <c r="G260" s="42">
        <f t="shared" si="1"/>
        <v>249000</v>
      </c>
      <c r="H260" s="23" t="s">
        <v>1963</v>
      </c>
      <c r="I260" s="23"/>
      <c r="J260" s="23">
        <v>256</v>
      </c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2" customHeight="1">
      <c r="A261" s="44" t="s">
        <v>295</v>
      </c>
      <c r="B261" s="44" t="s">
        <v>1971</v>
      </c>
      <c r="C261" s="44" t="s">
        <v>1972</v>
      </c>
      <c r="D261" s="52">
        <v>249000</v>
      </c>
      <c r="E261" s="40">
        <v>10093750</v>
      </c>
      <c r="F261" s="23" t="str">
        <f t="shared" si="0"/>
        <v>ELECOM</v>
      </c>
      <c r="G261" s="42">
        <f t="shared" si="1"/>
        <v>249000</v>
      </c>
      <c r="H261" s="23" t="s">
        <v>1971</v>
      </c>
      <c r="I261" s="23"/>
      <c r="J261" s="23">
        <v>257</v>
      </c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2" customHeight="1">
      <c r="A262" s="44" t="s">
        <v>295</v>
      </c>
      <c r="B262" s="44" t="s">
        <v>1976</v>
      </c>
      <c r="C262" s="44" t="s">
        <v>1977</v>
      </c>
      <c r="D262" s="52">
        <v>249000</v>
      </c>
      <c r="E262" s="40">
        <v>10093749</v>
      </c>
      <c r="F262" s="23" t="str">
        <f t="shared" si="0"/>
        <v>ELECOM</v>
      </c>
      <c r="G262" s="42">
        <f t="shared" si="1"/>
        <v>249000</v>
      </c>
      <c r="H262" s="23" t="s">
        <v>1976</v>
      </c>
      <c r="I262" s="23"/>
      <c r="J262" s="23">
        <v>258</v>
      </c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2" customHeight="1">
      <c r="A263" s="44" t="s">
        <v>295</v>
      </c>
      <c r="B263" s="44" t="s">
        <v>1982</v>
      </c>
      <c r="C263" s="44" t="s">
        <v>1983</v>
      </c>
      <c r="D263" s="52">
        <v>249000</v>
      </c>
      <c r="E263" s="40">
        <v>10093748</v>
      </c>
      <c r="F263" s="23" t="str">
        <f t="shared" si="0"/>
        <v>ELECOM</v>
      </c>
      <c r="G263" s="42">
        <f t="shared" si="1"/>
        <v>249000</v>
      </c>
      <c r="H263" s="23" t="s">
        <v>1982</v>
      </c>
      <c r="I263" s="23"/>
      <c r="J263" s="23">
        <v>259</v>
      </c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2" customHeight="1">
      <c r="A264" s="44" t="s">
        <v>295</v>
      </c>
      <c r="B264" s="44" t="s">
        <v>1988</v>
      </c>
      <c r="C264" s="44" t="s">
        <v>1989</v>
      </c>
      <c r="D264" s="52">
        <v>249000</v>
      </c>
      <c r="E264" s="40">
        <v>10093470</v>
      </c>
      <c r="F264" s="23" t="str">
        <f t="shared" si="0"/>
        <v>ELECOM</v>
      </c>
      <c r="G264" s="42">
        <f t="shared" si="1"/>
        <v>249000</v>
      </c>
      <c r="H264" s="23" t="s">
        <v>1988</v>
      </c>
      <c r="I264" s="23"/>
      <c r="J264" s="23">
        <v>260</v>
      </c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2" customHeight="1">
      <c r="A265" s="44" t="s">
        <v>295</v>
      </c>
      <c r="B265" s="44" t="s">
        <v>1994</v>
      </c>
      <c r="C265" s="44" t="s">
        <v>1996</v>
      </c>
      <c r="D265" s="52">
        <v>249000</v>
      </c>
      <c r="E265" s="40">
        <v>10093469</v>
      </c>
      <c r="F265" s="23" t="str">
        <f t="shared" si="0"/>
        <v>ELECOM</v>
      </c>
      <c r="G265" s="42">
        <f t="shared" si="1"/>
        <v>249000</v>
      </c>
      <c r="H265" s="23" t="s">
        <v>1994</v>
      </c>
      <c r="I265" s="23"/>
      <c r="J265" s="23">
        <v>261</v>
      </c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2" customHeight="1">
      <c r="A266" s="44" t="s">
        <v>295</v>
      </c>
      <c r="B266" s="44" t="s">
        <v>2004</v>
      </c>
      <c r="C266" s="44" t="s">
        <v>2005</v>
      </c>
      <c r="D266" s="52">
        <v>249000</v>
      </c>
      <c r="E266" s="40">
        <v>10093468</v>
      </c>
      <c r="F266" s="23" t="str">
        <f t="shared" si="0"/>
        <v>ELECOM</v>
      </c>
      <c r="G266" s="42">
        <f t="shared" si="1"/>
        <v>249000</v>
      </c>
      <c r="H266" s="23" t="s">
        <v>2004</v>
      </c>
      <c r="I266" s="23"/>
      <c r="J266" s="23">
        <v>262</v>
      </c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2" customHeight="1">
      <c r="A267" s="44" t="s">
        <v>295</v>
      </c>
      <c r="B267" s="44" t="s">
        <v>2011</v>
      </c>
      <c r="C267" s="44" t="s">
        <v>2012</v>
      </c>
      <c r="D267" s="52">
        <v>249000</v>
      </c>
      <c r="E267" s="40">
        <v>10093467</v>
      </c>
      <c r="F267" s="23" t="str">
        <f t="shared" si="0"/>
        <v>ELECOM</v>
      </c>
      <c r="G267" s="42">
        <f t="shared" si="1"/>
        <v>249000</v>
      </c>
      <c r="H267" s="23" t="s">
        <v>2011</v>
      </c>
      <c r="I267" s="23"/>
      <c r="J267" s="23">
        <v>263</v>
      </c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2" customHeight="1">
      <c r="A268" s="44" t="s">
        <v>295</v>
      </c>
      <c r="B268" s="44" t="s">
        <v>2017</v>
      </c>
      <c r="C268" s="44" t="s">
        <v>2018</v>
      </c>
      <c r="D268" s="52">
        <v>249000</v>
      </c>
      <c r="E268" s="40">
        <v>10093466</v>
      </c>
      <c r="F268" s="23" t="str">
        <f t="shared" si="0"/>
        <v>ELECOM</v>
      </c>
      <c r="G268" s="42">
        <f t="shared" si="1"/>
        <v>249000</v>
      </c>
      <c r="H268" s="23" t="s">
        <v>2017</v>
      </c>
      <c r="I268" s="23"/>
      <c r="J268" s="23">
        <v>264</v>
      </c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2" customHeight="1">
      <c r="A269" s="44" t="s">
        <v>295</v>
      </c>
      <c r="B269" s="44" t="s">
        <v>2025</v>
      </c>
      <c r="C269" s="44" t="s">
        <v>2027</v>
      </c>
      <c r="D269" s="52">
        <v>249000</v>
      </c>
      <c r="E269" s="40">
        <v>10093465</v>
      </c>
      <c r="F269" s="23" t="str">
        <f t="shared" si="0"/>
        <v>ELECOM</v>
      </c>
      <c r="G269" s="42">
        <f t="shared" si="1"/>
        <v>249000</v>
      </c>
      <c r="H269" s="23" t="s">
        <v>2025</v>
      </c>
      <c r="I269" s="23"/>
      <c r="J269" s="23">
        <v>265</v>
      </c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2" customHeight="1">
      <c r="A270" s="44" t="s">
        <v>295</v>
      </c>
      <c r="B270" s="44" t="s">
        <v>2033</v>
      </c>
      <c r="C270" s="44" t="s">
        <v>2034</v>
      </c>
      <c r="D270" s="52">
        <v>249000</v>
      </c>
      <c r="E270" s="40">
        <v>10090509</v>
      </c>
      <c r="F270" s="23" t="str">
        <f t="shared" si="0"/>
        <v>ELECOM</v>
      </c>
      <c r="G270" s="42">
        <f t="shared" si="1"/>
        <v>249000</v>
      </c>
      <c r="H270" s="23" t="s">
        <v>2033</v>
      </c>
      <c r="I270" s="23"/>
      <c r="J270" s="23">
        <v>266</v>
      </c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2" customHeight="1">
      <c r="A271" s="44" t="s">
        <v>295</v>
      </c>
      <c r="B271" s="44" t="s">
        <v>2039</v>
      </c>
      <c r="C271" s="44" t="s">
        <v>2040</v>
      </c>
      <c r="D271" s="52">
        <v>249000</v>
      </c>
      <c r="E271" s="40">
        <v>10090508</v>
      </c>
      <c r="F271" s="23" t="str">
        <f t="shared" si="0"/>
        <v>ELECOM</v>
      </c>
      <c r="G271" s="42">
        <f t="shared" si="1"/>
        <v>249000</v>
      </c>
      <c r="H271" s="23" t="s">
        <v>2039</v>
      </c>
      <c r="I271" s="23"/>
      <c r="J271" s="23">
        <v>267</v>
      </c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2" customHeight="1">
      <c r="A272" s="44" t="s">
        <v>295</v>
      </c>
      <c r="B272" s="44" t="s">
        <v>2045</v>
      </c>
      <c r="C272" s="44" t="s">
        <v>2046</v>
      </c>
      <c r="D272" s="52">
        <v>249000</v>
      </c>
      <c r="E272" s="40">
        <v>10090462</v>
      </c>
      <c r="F272" s="23" t="str">
        <f t="shared" si="0"/>
        <v>ELECOM</v>
      </c>
      <c r="G272" s="42">
        <f t="shared" si="1"/>
        <v>249000</v>
      </c>
      <c r="H272" s="23" t="s">
        <v>2045</v>
      </c>
      <c r="I272" s="23"/>
      <c r="J272" s="23">
        <v>268</v>
      </c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2" customHeight="1">
      <c r="A273" s="44" t="s">
        <v>295</v>
      </c>
      <c r="B273" s="44" t="s">
        <v>2051</v>
      </c>
      <c r="C273" s="44" t="s">
        <v>2052</v>
      </c>
      <c r="D273" s="52">
        <v>249000</v>
      </c>
      <c r="E273" s="40">
        <v>10090461</v>
      </c>
      <c r="F273" s="23" t="str">
        <f t="shared" si="0"/>
        <v>ELECOM</v>
      </c>
      <c r="G273" s="42">
        <f t="shared" si="1"/>
        <v>249000</v>
      </c>
      <c r="H273" s="23" t="s">
        <v>2051</v>
      </c>
      <c r="I273" s="23"/>
      <c r="J273" s="23">
        <v>269</v>
      </c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2" customHeight="1">
      <c r="A274" s="44" t="s">
        <v>295</v>
      </c>
      <c r="B274" s="44" t="s">
        <v>2057</v>
      </c>
      <c r="C274" s="44" t="s">
        <v>2058</v>
      </c>
      <c r="D274" s="52">
        <v>249000</v>
      </c>
      <c r="E274" s="40">
        <v>10090458</v>
      </c>
      <c r="F274" s="23" t="str">
        <f t="shared" si="0"/>
        <v>ELECOM</v>
      </c>
      <c r="G274" s="42">
        <f t="shared" si="1"/>
        <v>249000</v>
      </c>
      <c r="H274" s="23" t="s">
        <v>2057</v>
      </c>
      <c r="I274" s="23"/>
      <c r="J274" s="23">
        <v>270</v>
      </c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2" customHeight="1">
      <c r="A275" s="44" t="s">
        <v>295</v>
      </c>
      <c r="B275" s="44" t="s">
        <v>2063</v>
      </c>
      <c r="C275" s="44" t="s">
        <v>2064</v>
      </c>
      <c r="D275" s="52">
        <v>249000</v>
      </c>
      <c r="E275" s="40">
        <v>10090450</v>
      </c>
      <c r="F275" s="23" t="str">
        <f t="shared" si="0"/>
        <v>ELECOM</v>
      </c>
      <c r="G275" s="42">
        <f t="shared" si="1"/>
        <v>249000</v>
      </c>
      <c r="H275" s="23" t="s">
        <v>2063</v>
      </c>
      <c r="I275" s="23"/>
      <c r="J275" s="23">
        <v>271</v>
      </c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2" customHeight="1">
      <c r="A276" s="44" t="s">
        <v>295</v>
      </c>
      <c r="B276" s="44" t="s">
        <v>2069</v>
      </c>
      <c r="C276" s="44" t="s">
        <v>2070</v>
      </c>
      <c r="D276" s="52">
        <v>249000</v>
      </c>
      <c r="E276" s="40">
        <v>10090443</v>
      </c>
      <c r="F276" s="23" t="str">
        <f t="shared" si="0"/>
        <v>ELECOM</v>
      </c>
      <c r="G276" s="42">
        <f t="shared" si="1"/>
        <v>249000</v>
      </c>
      <c r="H276" s="23" t="s">
        <v>2069</v>
      </c>
      <c r="I276" s="23"/>
      <c r="J276" s="23">
        <v>272</v>
      </c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2" customHeight="1">
      <c r="A277" s="44" t="s">
        <v>295</v>
      </c>
      <c r="B277" s="44" t="s">
        <v>2076</v>
      </c>
      <c r="C277" s="44" t="s">
        <v>2077</v>
      </c>
      <c r="D277" s="52">
        <v>249000</v>
      </c>
      <c r="E277" s="40">
        <v>10090442</v>
      </c>
      <c r="F277" s="23" t="str">
        <f t="shared" si="0"/>
        <v>ELECOM</v>
      </c>
      <c r="G277" s="42">
        <f t="shared" si="1"/>
        <v>249000</v>
      </c>
      <c r="H277" s="23" t="s">
        <v>2076</v>
      </c>
      <c r="I277" s="23"/>
      <c r="J277" s="23">
        <v>273</v>
      </c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2" customHeight="1">
      <c r="A278" s="44" t="s">
        <v>354</v>
      </c>
      <c r="B278" s="44" t="s">
        <v>2081</v>
      </c>
      <c r="C278" s="44" t="s">
        <v>2082</v>
      </c>
      <c r="D278" s="52">
        <v>249000</v>
      </c>
      <c r="E278" s="40">
        <v>10089671</v>
      </c>
      <c r="F278" s="23" t="str">
        <f t="shared" si="0"/>
        <v>Kashimura</v>
      </c>
      <c r="G278" s="42">
        <f t="shared" si="1"/>
        <v>249000</v>
      </c>
      <c r="H278" s="23" t="s">
        <v>2081</v>
      </c>
      <c r="I278" s="23"/>
      <c r="J278" s="23">
        <v>274</v>
      </c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2" customHeight="1">
      <c r="A279" s="44" t="s">
        <v>354</v>
      </c>
      <c r="B279" s="44" t="s">
        <v>2090</v>
      </c>
      <c r="C279" s="44" t="s">
        <v>2092</v>
      </c>
      <c r="D279" s="52">
        <v>249000</v>
      </c>
      <c r="E279" s="40">
        <v>10089640</v>
      </c>
      <c r="F279" s="23" t="str">
        <f t="shared" si="0"/>
        <v>Kashimura</v>
      </c>
      <c r="G279" s="42">
        <f t="shared" si="1"/>
        <v>249000</v>
      </c>
      <c r="H279" s="23" t="s">
        <v>2090</v>
      </c>
      <c r="I279" s="23"/>
      <c r="J279" s="23">
        <v>275</v>
      </c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2" customHeight="1">
      <c r="A280" s="44" t="s">
        <v>354</v>
      </c>
      <c r="B280" s="44" t="s">
        <v>2097</v>
      </c>
      <c r="C280" s="44" t="s">
        <v>2098</v>
      </c>
      <c r="D280" s="52">
        <v>249000</v>
      </c>
      <c r="E280" s="40">
        <v>10089637</v>
      </c>
      <c r="F280" s="23" t="str">
        <f t="shared" si="0"/>
        <v>Kashimura</v>
      </c>
      <c r="G280" s="42">
        <f t="shared" si="1"/>
        <v>249000</v>
      </c>
      <c r="H280" s="23" t="s">
        <v>2097</v>
      </c>
      <c r="I280" s="23"/>
      <c r="J280" s="23">
        <v>276</v>
      </c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2" customHeight="1">
      <c r="A281" s="44" t="s">
        <v>354</v>
      </c>
      <c r="B281" s="44" t="s">
        <v>2103</v>
      </c>
      <c r="C281" s="44" t="s">
        <v>2104</v>
      </c>
      <c r="D281" s="52">
        <v>249000</v>
      </c>
      <c r="E281" s="40">
        <v>10089635</v>
      </c>
      <c r="F281" s="23" t="str">
        <f t="shared" si="0"/>
        <v>Kashimura</v>
      </c>
      <c r="G281" s="42">
        <f t="shared" si="1"/>
        <v>249000</v>
      </c>
      <c r="H281" s="23" t="s">
        <v>2103</v>
      </c>
      <c r="I281" s="23"/>
      <c r="J281" s="23">
        <v>277</v>
      </c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2" customHeight="1">
      <c r="A282" s="44" t="s">
        <v>354</v>
      </c>
      <c r="B282" s="44" t="s">
        <v>2112</v>
      </c>
      <c r="C282" s="44" t="s">
        <v>2113</v>
      </c>
      <c r="D282" s="52">
        <v>249000</v>
      </c>
      <c r="E282" s="40">
        <v>10089625</v>
      </c>
      <c r="F282" s="23" t="str">
        <f t="shared" si="0"/>
        <v>Kashimura</v>
      </c>
      <c r="G282" s="42">
        <f t="shared" si="1"/>
        <v>249000</v>
      </c>
      <c r="H282" s="23" t="s">
        <v>2112</v>
      </c>
      <c r="I282" s="23"/>
      <c r="J282" s="23">
        <v>278</v>
      </c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2" customHeight="1">
      <c r="A283" s="44" t="s">
        <v>354</v>
      </c>
      <c r="B283" s="44" t="s">
        <v>2118</v>
      </c>
      <c r="C283" s="44" t="s">
        <v>2119</v>
      </c>
      <c r="D283" s="52">
        <v>249000</v>
      </c>
      <c r="E283" s="40">
        <v>10089561</v>
      </c>
      <c r="F283" s="23" t="str">
        <f t="shared" si="0"/>
        <v>Kashimura</v>
      </c>
      <c r="G283" s="42">
        <f t="shared" si="1"/>
        <v>249000</v>
      </c>
      <c r="H283" s="23" t="s">
        <v>2118</v>
      </c>
      <c r="I283" s="23"/>
      <c r="J283" s="23">
        <v>279</v>
      </c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2" customHeight="1">
      <c r="A284" s="44" t="s">
        <v>354</v>
      </c>
      <c r="B284" s="44" t="s">
        <v>2124</v>
      </c>
      <c r="C284" s="44" t="s">
        <v>2125</v>
      </c>
      <c r="D284" s="52">
        <v>249000</v>
      </c>
      <c r="E284" s="40">
        <v>10089560</v>
      </c>
      <c r="F284" s="23" t="str">
        <f t="shared" si="0"/>
        <v>Kashimura</v>
      </c>
      <c r="G284" s="42">
        <f t="shared" si="1"/>
        <v>249000</v>
      </c>
      <c r="H284" s="23" t="s">
        <v>2124</v>
      </c>
      <c r="I284" s="23"/>
      <c r="J284" s="23">
        <v>280</v>
      </c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2" customHeight="1">
      <c r="A285" s="44" t="s">
        <v>295</v>
      </c>
      <c r="B285" s="44" t="s">
        <v>2130</v>
      </c>
      <c r="C285" s="44" t="s">
        <v>2131</v>
      </c>
      <c r="D285" s="52">
        <v>249000</v>
      </c>
      <c r="E285" s="40">
        <v>10089527</v>
      </c>
      <c r="F285" s="23" t="str">
        <f t="shared" si="0"/>
        <v>ELECOM</v>
      </c>
      <c r="G285" s="42">
        <f t="shared" si="1"/>
        <v>249000</v>
      </c>
      <c r="H285" s="23" t="s">
        <v>2130</v>
      </c>
      <c r="I285" s="23"/>
      <c r="J285" s="23">
        <v>281</v>
      </c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2" customHeight="1">
      <c r="A286" s="44" t="s">
        <v>295</v>
      </c>
      <c r="B286" s="44" t="s">
        <v>2136</v>
      </c>
      <c r="C286" s="44" t="s">
        <v>2137</v>
      </c>
      <c r="D286" s="52">
        <v>249000</v>
      </c>
      <c r="E286" s="40">
        <v>10089507</v>
      </c>
      <c r="F286" s="23" t="str">
        <f t="shared" si="0"/>
        <v>ELECOM</v>
      </c>
      <c r="G286" s="42">
        <f t="shared" si="1"/>
        <v>249000</v>
      </c>
      <c r="H286" s="23" t="s">
        <v>2136</v>
      </c>
      <c r="I286" s="23"/>
      <c r="J286" s="23">
        <v>282</v>
      </c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2" customHeight="1">
      <c r="A287" s="44" t="s">
        <v>295</v>
      </c>
      <c r="B287" s="44" t="s">
        <v>2145</v>
      </c>
      <c r="C287" s="44" t="s">
        <v>2147</v>
      </c>
      <c r="D287" s="52">
        <v>249000</v>
      </c>
      <c r="E287" s="40">
        <v>10089506</v>
      </c>
      <c r="F287" s="23" t="str">
        <f t="shared" si="0"/>
        <v>ELECOM</v>
      </c>
      <c r="G287" s="42">
        <f t="shared" si="1"/>
        <v>249000</v>
      </c>
      <c r="H287" s="23" t="s">
        <v>2145</v>
      </c>
      <c r="I287" s="23"/>
      <c r="J287" s="23">
        <v>283</v>
      </c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2" customHeight="1">
      <c r="A288" s="44" t="s">
        <v>295</v>
      </c>
      <c r="B288" s="44" t="s">
        <v>2152</v>
      </c>
      <c r="C288" s="44" t="s">
        <v>2153</v>
      </c>
      <c r="D288" s="52">
        <v>249000</v>
      </c>
      <c r="E288" s="40">
        <v>10089505</v>
      </c>
      <c r="F288" s="23" t="str">
        <f t="shared" si="0"/>
        <v>ELECOM</v>
      </c>
      <c r="G288" s="42">
        <f t="shared" si="1"/>
        <v>249000</v>
      </c>
      <c r="H288" s="23" t="s">
        <v>2152</v>
      </c>
      <c r="I288" s="23"/>
      <c r="J288" s="23">
        <v>284</v>
      </c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2" customHeight="1">
      <c r="A289" s="44" t="s">
        <v>295</v>
      </c>
      <c r="B289" s="44" t="s">
        <v>2158</v>
      </c>
      <c r="C289" s="44" t="s">
        <v>2159</v>
      </c>
      <c r="D289" s="52">
        <v>249000</v>
      </c>
      <c r="E289" s="40">
        <v>10089503</v>
      </c>
      <c r="F289" s="23" t="str">
        <f t="shared" si="0"/>
        <v>ELECOM</v>
      </c>
      <c r="G289" s="42">
        <f t="shared" si="1"/>
        <v>249000</v>
      </c>
      <c r="H289" s="23" t="s">
        <v>2158</v>
      </c>
      <c r="I289" s="23"/>
      <c r="J289" s="23">
        <v>285</v>
      </c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2" customHeight="1">
      <c r="A290" s="44" t="s">
        <v>295</v>
      </c>
      <c r="B290" s="44" t="s">
        <v>2160</v>
      </c>
      <c r="C290" s="44" t="s">
        <v>2161</v>
      </c>
      <c r="D290" s="52">
        <v>249000</v>
      </c>
      <c r="E290" s="40">
        <v>10089502</v>
      </c>
      <c r="F290" s="23" t="str">
        <f t="shared" si="0"/>
        <v>ELECOM</v>
      </c>
      <c r="G290" s="42">
        <f t="shared" si="1"/>
        <v>249000</v>
      </c>
      <c r="H290" s="23" t="s">
        <v>2160</v>
      </c>
      <c r="I290" s="23"/>
      <c r="J290" s="23">
        <v>286</v>
      </c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2" customHeight="1">
      <c r="A291" s="44" t="s">
        <v>295</v>
      </c>
      <c r="B291" s="44" t="s">
        <v>2162</v>
      </c>
      <c r="C291" s="44" t="s">
        <v>2163</v>
      </c>
      <c r="D291" s="52">
        <v>249000</v>
      </c>
      <c r="E291" s="40">
        <v>10089501</v>
      </c>
      <c r="F291" s="23" t="str">
        <f t="shared" si="0"/>
        <v>ELECOM</v>
      </c>
      <c r="G291" s="42">
        <f t="shared" si="1"/>
        <v>249000</v>
      </c>
      <c r="H291" s="23" t="s">
        <v>2162</v>
      </c>
      <c r="I291" s="23"/>
      <c r="J291" s="23">
        <v>287</v>
      </c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2" customHeight="1">
      <c r="A292" s="44" t="s">
        <v>295</v>
      </c>
      <c r="B292" s="44" t="s">
        <v>2168</v>
      </c>
      <c r="C292" s="44" t="s">
        <v>2169</v>
      </c>
      <c r="D292" s="52">
        <v>249000</v>
      </c>
      <c r="E292" s="40">
        <v>10089500</v>
      </c>
      <c r="F292" s="23" t="str">
        <f t="shared" si="0"/>
        <v>ELECOM</v>
      </c>
      <c r="G292" s="42">
        <f t="shared" si="1"/>
        <v>249000</v>
      </c>
      <c r="H292" s="23" t="s">
        <v>2168</v>
      </c>
      <c r="I292" s="23"/>
      <c r="J292" s="23">
        <v>288</v>
      </c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2" customHeight="1">
      <c r="A293" s="44" t="s">
        <v>295</v>
      </c>
      <c r="B293" s="44" t="s">
        <v>2174</v>
      </c>
      <c r="C293" s="44" t="s">
        <v>2175</v>
      </c>
      <c r="D293" s="52">
        <v>249000</v>
      </c>
      <c r="E293" s="40">
        <v>10089499</v>
      </c>
      <c r="F293" s="23" t="str">
        <f t="shared" si="0"/>
        <v>ELECOM</v>
      </c>
      <c r="G293" s="42">
        <f t="shared" si="1"/>
        <v>249000</v>
      </c>
      <c r="H293" s="23" t="s">
        <v>2174</v>
      </c>
      <c r="I293" s="23"/>
      <c r="J293" s="23">
        <v>289</v>
      </c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2" customHeight="1">
      <c r="A294" s="44" t="s">
        <v>295</v>
      </c>
      <c r="B294" s="44" t="s">
        <v>2182</v>
      </c>
      <c r="C294" s="44" t="s">
        <v>2184</v>
      </c>
      <c r="D294" s="52">
        <v>249000</v>
      </c>
      <c r="E294" s="40">
        <v>10089498</v>
      </c>
      <c r="F294" s="23" t="str">
        <f t="shared" si="0"/>
        <v>ELECOM</v>
      </c>
      <c r="G294" s="42">
        <f t="shared" si="1"/>
        <v>249000</v>
      </c>
      <c r="H294" s="23" t="s">
        <v>2182</v>
      </c>
      <c r="I294" s="23"/>
      <c r="J294" s="23">
        <v>290</v>
      </c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2" customHeight="1">
      <c r="A295" s="44" t="s">
        <v>295</v>
      </c>
      <c r="B295" s="44" t="s">
        <v>2185</v>
      </c>
      <c r="C295" s="44" t="s">
        <v>2186</v>
      </c>
      <c r="D295" s="52">
        <v>249000</v>
      </c>
      <c r="E295" s="40">
        <v>10089497</v>
      </c>
      <c r="F295" s="23" t="str">
        <f t="shared" si="0"/>
        <v>ELECOM</v>
      </c>
      <c r="G295" s="42">
        <f t="shared" si="1"/>
        <v>249000</v>
      </c>
      <c r="H295" s="23" t="s">
        <v>2185</v>
      </c>
      <c r="I295" s="23"/>
      <c r="J295" s="23">
        <v>291</v>
      </c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2" customHeight="1">
      <c r="A296" s="44" t="s">
        <v>295</v>
      </c>
      <c r="B296" s="44" t="s">
        <v>2191</v>
      </c>
      <c r="C296" s="44" t="s">
        <v>2200</v>
      </c>
      <c r="D296" s="52">
        <v>249000</v>
      </c>
      <c r="E296" s="40">
        <v>10089496</v>
      </c>
      <c r="F296" s="23" t="str">
        <f t="shared" si="0"/>
        <v>ELECOM</v>
      </c>
      <c r="G296" s="42">
        <f t="shared" si="1"/>
        <v>249000</v>
      </c>
      <c r="H296" s="23" t="s">
        <v>2191</v>
      </c>
      <c r="I296" s="23"/>
      <c r="J296" s="23">
        <v>292</v>
      </c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2" customHeight="1">
      <c r="A297" s="44" t="s">
        <v>295</v>
      </c>
      <c r="B297" s="44" t="s">
        <v>2201</v>
      </c>
      <c r="C297" s="44" t="s">
        <v>2202</v>
      </c>
      <c r="D297" s="52">
        <v>249000</v>
      </c>
      <c r="E297" s="40">
        <v>10089442</v>
      </c>
      <c r="F297" s="23" t="str">
        <f t="shared" si="0"/>
        <v>ELECOM</v>
      </c>
      <c r="G297" s="42">
        <f t="shared" si="1"/>
        <v>249000</v>
      </c>
      <c r="H297" s="23" t="s">
        <v>2201</v>
      </c>
      <c r="I297" s="23"/>
      <c r="J297" s="23">
        <v>293</v>
      </c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2" customHeight="1">
      <c r="A298" s="44" t="s">
        <v>295</v>
      </c>
      <c r="B298" s="44" t="s">
        <v>2203</v>
      </c>
      <c r="C298" s="44" t="s">
        <v>2204</v>
      </c>
      <c r="D298" s="52">
        <v>249000</v>
      </c>
      <c r="E298" s="40">
        <v>10089438</v>
      </c>
      <c r="F298" s="23" t="str">
        <f t="shared" si="0"/>
        <v>ELECOM</v>
      </c>
      <c r="G298" s="42">
        <f t="shared" si="1"/>
        <v>249000</v>
      </c>
      <c r="H298" s="23" t="s">
        <v>2203</v>
      </c>
      <c r="I298" s="23"/>
      <c r="J298" s="23">
        <v>294</v>
      </c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2" customHeight="1">
      <c r="A299" s="44" t="s">
        <v>295</v>
      </c>
      <c r="B299" s="44" t="s">
        <v>2205</v>
      </c>
      <c r="C299" s="44" t="s">
        <v>2206</v>
      </c>
      <c r="D299" s="52">
        <v>249000</v>
      </c>
      <c r="E299" s="40">
        <v>10089431</v>
      </c>
      <c r="F299" s="23" t="str">
        <f t="shared" si="0"/>
        <v>ELECOM</v>
      </c>
      <c r="G299" s="42">
        <f t="shared" si="1"/>
        <v>249000</v>
      </c>
      <c r="H299" s="23" t="s">
        <v>2205</v>
      </c>
      <c r="I299" s="23"/>
      <c r="J299" s="23">
        <v>295</v>
      </c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2" customHeight="1">
      <c r="A300" s="44" t="s">
        <v>295</v>
      </c>
      <c r="B300" s="44" t="s">
        <v>2211</v>
      </c>
      <c r="C300" s="44" t="s">
        <v>2212</v>
      </c>
      <c r="D300" s="52">
        <v>249000</v>
      </c>
      <c r="E300" s="40">
        <v>10089425</v>
      </c>
      <c r="F300" s="23" t="str">
        <f t="shared" si="0"/>
        <v>ELECOM</v>
      </c>
      <c r="G300" s="42">
        <f t="shared" si="1"/>
        <v>249000</v>
      </c>
      <c r="H300" s="23" t="s">
        <v>2211</v>
      </c>
      <c r="I300" s="23"/>
      <c r="J300" s="23">
        <v>296</v>
      </c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2" customHeight="1">
      <c r="A301" s="44" t="s">
        <v>295</v>
      </c>
      <c r="B301" s="44" t="s">
        <v>2216</v>
      </c>
      <c r="C301" s="44" t="s">
        <v>2217</v>
      </c>
      <c r="D301" s="52">
        <v>249000</v>
      </c>
      <c r="E301" s="40">
        <v>10089408</v>
      </c>
      <c r="F301" s="23" t="str">
        <f t="shared" si="0"/>
        <v>ELECOM</v>
      </c>
      <c r="G301" s="42">
        <f t="shared" si="1"/>
        <v>249000</v>
      </c>
      <c r="H301" s="23" t="s">
        <v>2216</v>
      </c>
      <c r="I301" s="23"/>
      <c r="J301" s="23">
        <v>297</v>
      </c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2" customHeight="1">
      <c r="A302" s="44" t="s">
        <v>295</v>
      </c>
      <c r="B302" s="44" t="s">
        <v>2218</v>
      </c>
      <c r="C302" s="44" t="s">
        <v>2219</v>
      </c>
      <c r="D302" s="52">
        <v>249000</v>
      </c>
      <c r="E302" s="40">
        <v>10089387</v>
      </c>
      <c r="F302" s="23" t="str">
        <f t="shared" si="0"/>
        <v>ELECOM</v>
      </c>
      <c r="G302" s="42">
        <f t="shared" si="1"/>
        <v>249000</v>
      </c>
      <c r="H302" s="23" t="s">
        <v>2218</v>
      </c>
      <c r="I302" s="23"/>
      <c r="J302" s="23">
        <v>298</v>
      </c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2" customHeight="1">
      <c r="A303" s="44" t="s">
        <v>295</v>
      </c>
      <c r="B303" s="44" t="s">
        <v>2224</v>
      </c>
      <c r="C303" s="44" t="s">
        <v>2225</v>
      </c>
      <c r="D303" s="52">
        <v>249000</v>
      </c>
      <c r="E303" s="40">
        <v>10089379</v>
      </c>
      <c r="F303" s="23" t="str">
        <f t="shared" si="0"/>
        <v>ELECOM</v>
      </c>
      <c r="G303" s="42">
        <f t="shared" si="1"/>
        <v>249000</v>
      </c>
      <c r="H303" s="23" t="s">
        <v>2224</v>
      </c>
      <c r="I303" s="23"/>
      <c r="J303" s="23">
        <v>299</v>
      </c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2" customHeight="1">
      <c r="A304" s="44" t="s">
        <v>295</v>
      </c>
      <c r="B304" s="44" t="s">
        <v>2231</v>
      </c>
      <c r="C304" s="44" t="s">
        <v>2233</v>
      </c>
      <c r="D304" s="52">
        <v>249000</v>
      </c>
      <c r="E304" s="40">
        <v>10089377</v>
      </c>
      <c r="F304" s="23" t="str">
        <f t="shared" si="0"/>
        <v>ELECOM</v>
      </c>
      <c r="G304" s="42">
        <f t="shared" si="1"/>
        <v>249000</v>
      </c>
      <c r="H304" s="23" t="s">
        <v>2231</v>
      </c>
      <c r="I304" s="23"/>
      <c r="J304" s="23">
        <v>300</v>
      </c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2" customHeight="1">
      <c r="A305" s="44" t="s">
        <v>295</v>
      </c>
      <c r="B305" s="44" t="s">
        <v>2238</v>
      </c>
      <c r="C305" s="44" t="s">
        <v>2240</v>
      </c>
      <c r="D305" s="52">
        <v>249000</v>
      </c>
      <c r="E305" s="40">
        <v>10000053</v>
      </c>
      <c r="F305" s="23" t="str">
        <f t="shared" si="0"/>
        <v>ELECOM</v>
      </c>
      <c r="G305" s="42">
        <f t="shared" si="1"/>
        <v>249000</v>
      </c>
      <c r="H305" s="23" t="s">
        <v>2238</v>
      </c>
      <c r="I305" s="23"/>
      <c r="J305" s="23">
        <v>301</v>
      </c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2" customHeight="1">
      <c r="A306" s="44" t="s">
        <v>295</v>
      </c>
      <c r="B306" s="44" t="s">
        <v>2247</v>
      </c>
      <c r="C306" s="44" t="s">
        <v>2248</v>
      </c>
      <c r="D306" s="52">
        <v>249000</v>
      </c>
      <c r="E306" s="40">
        <v>10000052</v>
      </c>
      <c r="F306" s="23" t="str">
        <f t="shared" si="0"/>
        <v>ELECOM</v>
      </c>
      <c r="G306" s="42">
        <f t="shared" si="1"/>
        <v>249000</v>
      </c>
      <c r="H306" s="23" t="s">
        <v>2247</v>
      </c>
      <c r="I306" s="23"/>
      <c r="J306" s="23">
        <v>302</v>
      </c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2" customHeight="1">
      <c r="A307" s="44" t="s">
        <v>295</v>
      </c>
      <c r="B307" s="44" t="s">
        <v>2253</v>
      </c>
      <c r="C307" s="44" t="s">
        <v>2254</v>
      </c>
      <c r="D307" s="52">
        <v>249000</v>
      </c>
      <c r="E307" s="40">
        <v>10000051</v>
      </c>
      <c r="F307" s="23" t="str">
        <f t="shared" si="0"/>
        <v>ELECOM</v>
      </c>
      <c r="G307" s="42">
        <f t="shared" si="1"/>
        <v>249000</v>
      </c>
      <c r="H307" s="23" t="s">
        <v>2253</v>
      </c>
      <c r="I307" s="23"/>
      <c r="J307" s="23">
        <v>303</v>
      </c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2" customHeight="1">
      <c r="A308" s="44" t="s">
        <v>295</v>
      </c>
      <c r="B308" s="44" t="s">
        <v>2259</v>
      </c>
      <c r="C308" s="44" t="s">
        <v>2260</v>
      </c>
      <c r="D308" s="52">
        <v>249000</v>
      </c>
      <c r="E308" s="40">
        <v>10094096</v>
      </c>
      <c r="F308" s="23" t="str">
        <f t="shared" si="0"/>
        <v>ELECOM</v>
      </c>
      <c r="G308" s="42">
        <f t="shared" si="1"/>
        <v>249000</v>
      </c>
      <c r="H308" s="23" t="s">
        <v>2259</v>
      </c>
      <c r="I308" s="23"/>
      <c r="J308" s="23">
        <v>304</v>
      </c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2" customHeight="1">
      <c r="A309" s="44" t="s">
        <v>295</v>
      </c>
      <c r="B309" s="44" t="s">
        <v>2265</v>
      </c>
      <c r="C309" s="44" t="s">
        <v>2266</v>
      </c>
      <c r="D309" s="52">
        <v>249000</v>
      </c>
      <c r="E309" s="40">
        <v>10094097</v>
      </c>
      <c r="F309" s="23" t="str">
        <f t="shared" si="0"/>
        <v>ELECOM</v>
      </c>
      <c r="G309" s="42">
        <f t="shared" si="1"/>
        <v>249000</v>
      </c>
      <c r="H309" s="23" t="s">
        <v>2265</v>
      </c>
      <c r="I309" s="23"/>
      <c r="J309" s="23">
        <v>305</v>
      </c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2" customHeight="1">
      <c r="A310" s="44" t="s">
        <v>295</v>
      </c>
      <c r="B310" s="44" t="s">
        <v>2271</v>
      </c>
      <c r="C310" s="44" t="s">
        <v>2273</v>
      </c>
      <c r="D310" s="52">
        <v>249000</v>
      </c>
      <c r="E310" s="40">
        <v>10094110</v>
      </c>
      <c r="F310" s="23" t="str">
        <f t="shared" si="0"/>
        <v>ELECOM</v>
      </c>
      <c r="G310" s="42">
        <f t="shared" si="1"/>
        <v>249000</v>
      </c>
      <c r="H310" s="23" t="s">
        <v>2271</v>
      </c>
      <c r="I310" s="23"/>
      <c r="J310" s="23">
        <v>306</v>
      </c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2" customHeight="1">
      <c r="A311" s="44" t="s">
        <v>295</v>
      </c>
      <c r="B311" s="44" t="s">
        <v>2279</v>
      </c>
      <c r="C311" s="44" t="s">
        <v>2281</v>
      </c>
      <c r="D311" s="52">
        <v>249000</v>
      </c>
      <c r="E311" s="40">
        <v>10094777</v>
      </c>
      <c r="F311" s="23" t="str">
        <f t="shared" si="0"/>
        <v>ELECOM</v>
      </c>
      <c r="G311" s="42">
        <f t="shared" si="1"/>
        <v>249000</v>
      </c>
      <c r="H311" s="23" t="s">
        <v>2279</v>
      </c>
      <c r="I311" s="23"/>
      <c r="J311" s="23">
        <v>307</v>
      </c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2" customHeight="1">
      <c r="A312" s="44" t="s">
        <v>295</v>
      </c>
      <c r="B312" s="44" t="s">
        <v>2287</v>
      </c>
      <c r="C312" s="44" t="s">
        <v>2288</v>
      </c>
      <c r="D312" s="52">
        <v>249000</v>
      </c>
      <c r="E312" s="40">
        <v>10094776</v>
      </c>
      <c r="F312" s="23" t="str">
        <f t="shared" si="0"/>
        <v>ELECOM</v>
      </c>
      <c r="G312" s="42">
        <f t="shared" si="1"/>
        <v>249000</v>
      </c>
      <c r="H312" s="23" t="s">
        <v>2287</v>
      </c>
      <c r="I312" s="23"/>
      <c r="J312" s="23">
        <v>308</v>
      </c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2" customHeight="1">
      <c r="A313" s="44" t="s">
        <v>295</v>
      </c>
      <c r="B313" s="44" t="s">
        <v>2292</v>
      </c>
      <c r="C313" s="44" t="s">
        <v>2293</v>
      </c>
      <c r="D313" s="52">
        <v>249000</v>
      </c>
      <c r="E313" s="40">
        <v>10128833</v>
      </c>
      <c r="F313" s="23" t="str">
        <f t="shared" si="0"/>
        <v>ELECOM</v>
      </c>
      <c r="G313" s="42">
        <f t="shared" si="1"/>
        <v>249000</v>
      </c>
      <c r="H313" s="23" t="s">
        <v>2292</v>
      </c>
      <c r="I313" s="23"/>
      <c r="J313" s="23">
        <v>309</v>
      </c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2" customHeight="1">
      <c r="A314" s="44" t="s">
        <v>295</v>
      </c>
      <c r="B314" s="44" t="s">
        <v>2298</v>
      </c>
      <c r="C314" s="44" t="s">
        <v>2299</v>
      </c>
      <c r="D314" s="52">
        <v>249000</v>
      </c>
      <c r="E314" s="40">
        <v>10128834</v>
      </c>
      <c r="F314" s="23" t="str">
        <f t="shared" si="0"/>
        <v>ELECOM</v>
      </c>
      <c r="G314" s="42">
        <f t="shared" si="1"/>
        <v>249000</v>
      </c>
      <c r="H314" s="23" t="s">
        <v>2298</v>
      </c>
      <c r="I314" s="23"/>
      <c r="J314" s="23">
        <v>310</v>
      </c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2" customHeight="1">
      <c r="A315" s="44" t="s">
        <v>295</v>
      </c>
      <c r="B315" s="44" t="s">
        <v>2304</v>
      </c>
      <c r="C315" s="44" t="s">
        <v>2305</v>
      </c>
      <c r="D315" s="52">
        <v>249000</v>
      </c>
      <c r="E315" s="40">
        <v>10095371</v>
      </c>
      <c r="F315" s="23" t="str">
        <f t="shared" si="0"/>
        <v>ELECOM</v>
      </c>
      <c r="G315" s="42">
        <f t="shared" si="1"/>
        <v>249000</v>
      </c>
      <c r="H315" s="23" t="s">
        <v>2304</v>
      </c>
      <c r="I315" s="23"/>
      <c r="J315" s="23">
        <v>311</v>
      </c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2" customHeight="1">
      <c r="A316" s="44" t="s">
        <v>295</v>
      </c>
      <c r="B316" s="44" t="s">
        <v>2309</v>
      </c>
      <c r="C316" s="44" t="s">
        <v>2310</v>
      </c>
      <c r="D316" s="52">
        <v>249000</v>
      </c>
      <c r="E316" s="40">
        <v>10095372</v>
      </c>
      <c r="F316" s="23" t="str">
        <f t="shared" si="0"/>
        <v>ELECOM</v>
      </c>
      <c r="G316" s="42">
        <f t="shared" si="1"/>
        <v>249000</v>
      </c>
      <c r="H316" s="23" t="s">
        <v>2309</v>
      </c>
      <c r="I316" s="23"/>
      <c r="J316" s="23">
        <v>312</v>
      </c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2" customHeight="1">
      <c r="A317" s="44" t="s">
        <v>295</v>
      </c>
      <c r="B317" s="44" t="s">
        <v>2315</v>
      </c>
      <c r="C317" s="44" t="s">
        <v>2316</v>
      </c>
      <c r="D317" s="52">
        <v>249000</v>
      </c>
      <c r="E317" s="40">
        <v>10128910</v>
      </c>
      <c r="F317" s="23" t="str">
        <f t="shared" si="0"/>
        <v>ELECOM</v>
      </c>
      <c r="G317" s="42">
        <f t="shared" si="1"/>
        <v>249000</v>
      </c>
      <c r="H317" s="23" t="s">
        <v>2315</v>
      </c>
      <c r="I317" s="23"/>
      <c r="J317" s="23">
        <v>313</v>
      </c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2" customHeight="1">
      <c r="A318" s="44" t="s">
        <v>295</v>
      </c>
      <c r="B318" s="44" t="s">
        <v>2322</v>
      </c>
      <c r="C318" s="44" t="s">
        <v>2324</v>
      </c>
      <c r="D318" s="52">
        <v>249000</v>
      </c>
      <c r="E318" s="40">
        <v>10128911</v>
      </c>
      <c r="F318" s="23" t="str">
        <f t="shared" si="0"/>
        <v>ELECOM</v>
      </c>
      <c r="G318" s="42">
        <f t="shared" si="1"/>
        <v>249000</v>
      </c>
      <c r="H318" s="23" t="s">
        <v>2322</v>
      </c>
      <c r="I318" s="23"/>
      <c r="J318" s="23">
        <v>314</v>
      </c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2" customHeight="1">
      <c r="A319" s="44" t="s">
        <v>295</v>
      </c>
      <c r="B319" s="44" t="s">
        <v>2330</v>
      </c>
      <c r="C319" s="44" t="s">
        <v>2331</v>
      </c>
      <c r="D319" s="52">
        <v>249000</v>
      </c>
      <c r="E319" s="40">
        <v>10128912</v>
      </c>
      <c r="F319" s="23" t="str">
        <f t="shared" si="0"/>
        <v>ELECOM</v>
      </c>
      <c r="G319" s="42">
        <f t="shared" si="1"/>
        <v>249000</v>
      </c>
      <c r="H319" s="23" t="s">
        <v>2330</v>
      </c>
      <c r="I319" s="23"/>
      <c r="J319" s="23">
        <v>315</v>
      </c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2" customHeight="1">
      <c r="A320" s="44" t="s">
        <v>295</v>
      </c>
      <c r="B320" s="44" t="s">
        <v>2336</v>
      </c>
      <c r="C320" s="44" t="s">
        <v>2337</v>
      </c>
      <c r="D320" s="52">
        <v>249000</v>
      </c>
      <c r="E320" s="40">
        <v>10128890</v>
      </c>
      <c r="F320" s="23" t="str">
        <f t="shared" si="0"/>
        <v>ELECOM</v>
      </c>
      <c r="G320" s="42">
        <f t="shared" si="1"/>
        <v>249000</v>
      </c>
      <c r="H320" s="23" t="s">
        <v>2336</v>
      </c>
      <c r="I320" s="23"/>
      <c r="J320" s="23">
        <v>316</v>
      </c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2" customHeight="1">
      <c r="A321" s="44" t="s">
        <v>168</v>
      </c>
      <c r="B321" s="44" t="s">
        <v>2338</v>
      </c>
      <c r="C321" s="44" t="s">
        <v>2339</v>
      </c>
      <c r="D321" s="52">
        <v>249000</v>
      </c>
      <c r="E321" s="40">
        <v>10128893</v>
      </c>
      <c r="F321" s="23" t="str">
        <f t="shared" si="0"/>
        <v>Elecom</v>
      </c>
      <c r="G321" s="42">
        <f t="shared" si="1"/>
        <v>249000</v>
      </c>
      <c r="H321" s="23" t="s">
        <v>2338</v>
      </c>
      <c r="I321" s="23"/>
      <c r="J321" s="23">
        <v>317</v>
      </c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2" customHeight="1">
      <c r="A322" s="44" t="s">
        <v>168</v>
      </c>
      <c r="B322" s="44" t="s">
        <v>2344</v>
      </c>
      <c r="C322" s="44" t="s">
        <v>2345</v>
      </c>
      <c r="D322" s="52">
        <v>249000</v>
      </c>
      <c r="E322" s="40">
        <v>10128894</v>
      </c>
      <c r="F322" s="23" t="str">
        <f t="shared" si="0"/>
        <v>Elecom</v>
      </c>
      <c r="G322" s="42">
        <f t="shared" si="1"/>
        <v>249000</v>
      </c>
      <c r="H322" s="23" t="s">
        <v>2344</v>
      </c>
      <c r="I322" s="23"/>
      <c r="J322" s="23">
        <v>318</v>
      </c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2" customHeight="1">
      <c r="A323" s="44" t="s">
        <v>168</v>
      </c>
      <c r="B323" s="44" t="s">
        <v>2350</v>
      </c>
      <c r="C323" s="44" t="s">
        <v>2351</v>
      </c>
      <c r="D323" s="52">
        <v>249000</v>
      </c>
      <c r="E323" s="40">
        <v>10128895</v>
      </c>
      <c r="F323" s="23" t="str">
        <f t="shared" si="0"/>
        <v>Elecom</v>
      </c>
      <c r="G323" s="42">
        <f t="shared" si="1"/>
        <v>249000</v>
      </c>
      <c r="H323" s="23" t="s">
        <v>2350</v>
      </c>
      <c r="I323" s="23"/>
      <c r="J323" s="23">
        <v>319</v>
      </c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2" customHeight="1">
      <c r="A324" s="44" t="s">
        <v>168</v>
      </c>
      <c r="B324" s="44" t="s">
        <v>2356</v>
      </c>
      <c r="C324" s="44" t="s">
        <v>2357</v>
      </c>
      <c r="D324" s="52">
        <v>249000</v>
      </c>
      <c r="E324" s="40">
        <v>10128896</v>
      </c>
      <c r="F324" s="23" t="str">
        <f t="shared" si="0"/>
        <v>Elecom</v>
      </c>
      <c r="G324" s="42">
        <f t="shared" si="1"/>
        <v>249000</v>
      </c>
      <c r="H324" s="23" t="s">
        <v>2356</v>
      </c>
      <c r="I324" s="23"/>
      <c r="J324" s="23">
        <v>320</v>
      </c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2" customHeight="1">
      <c r="A325" s="44" t="s">
        <v>168</v>
      </c>
      <c r="B325" s="44" t="s">
        <v>2362</v>
      </c>
      <c r="C325" s="44" t="s">
        <v>2363</v>
      </c>
      <c r="D325" s="52">
        <v>249000</v>
      </c>
      <c r="E325" s="40">
        <v>10128897</v>
      </c>
      <c r="F325" s="23" t="str">
        <f t="shared" si="0"/>
        <v>Elecom</v>
      </c>
      <c r="G325" s="42">
        <f t="shared" si="1"/>
        <v>249000</v>
      </c>
      <c r="H325" s="23" t="s">
        <v>2362</v>
      </c>
      <c r="I325" s="23"/>
      <c r="J325" s="23">
        <v>321</v>
      </c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2" customHeight="1">
      <c r="A326" s="44" t="s">
        <v>168</v>
      </c>
      <c r="B326" s="44" t="s">
        <v>2369</v>
      </c>
      <c r="C326" s="44" t="s">
        <v>2371</v>
      </c>
      <c r="D326" s="52">
        <v>249000</v>
      </c>
      <c r="E326" s="40">
        <v>10128898</v>
      </c>
      <c r="F326" s="23" t="str">
        <f t="shared" si="0"/>
        <v>Elecom</v>
      </c>
      <c r="G326" s="42">
        <f t="shared" si="1"/>
        <v>249000</v>
      </c>
      <c r="H326" s="23" t="s">
        <v>2369</v>
      </c>
      <c r="I326" s="23"/>
      <c r="J326" s="23">
        <v>322</v>
      </c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2" customHeight="1">
      <c r="A327" s="44" t="s">
        <v>354</v>
      </c>
      <c r="B327" s="44" t="s">
        <v>2376</v>
      </c>
      <c r="C327" s="44" t="s">
        <v>2377</v>
      </c>
      <c r="D327" s="52">
        <v>269000</v>
      </c>
      <c r="E327" s="40">
        <v>10089567</v>
      </c>
      <c r="F327" s="23" t="str">
        <f t="shared" si="0"/>
        <v>Kashimura</v>
      </c>
      <c r="G327" s="42">
        <f t="shared" si="1"/>
        <v>269000</v>
      </c>
      <c r="H327" s="23" t="s">
        <v>2376</v>
      </c>
      <c r="I327" s="23"/>
      <c r="J327" s="23">
        <v>323</v>
      </c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2" customHeight="1">
      <c r="A328" s="44" t="s">
        <v>315</v>
      </c>
      <c r="B328" s="44" t="s">
        <v>2382</v>
      </c>
      <c r="C328" s="44" t="s">
        <v>2383</v>
      </c>
      <c r="D328" s="52">
        <v>279000</v>
      </c>
      <c r="E328" s="40">
        <v>10092924</v>
      </c>
      <c r="F328" s="23" t="str">
        <f t="shared" si="0"/>
        <v>ANITECH</v>
      </c>
      <c r="G328" s="42">
        <f t="shared" si="1"/>
        <v>279000</v>
      </c>
      <c r="H328" s="23" t="s">
        <v>2382</v>
      </c>
      <c r="I328" s="23"/>
      <c r="J328" s="23">
        <v>324</v>
      </c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2" customHeight="1">
      <c r="A329" s="44" t="s">
        <v>315</v>
      </c>
      <c r="B329" s="44" t="s">
        <v>2388</v>
      </c>
      <c r="C329" s="44" t="s">
        <v>2389</v>
      </c>
      <c r="D329" s="52">
        <v>289000</v>
      </c>
      <c r="E329" s="40">
        <v>10092946</v>
      </c>
      <c r="F329" s="23" t="str">
        <f t="shared" si="0"/>
        <v>ANITECH</v>
      </c>
      <c r="G329" s="42">
        <f t="shared" si="1"/>
        <v>289000</v>
      </c>
      <c r="H329" s="23" t="s">
        <v>2388</v>
      </c>
      <c r="I329" s="23"/>
      <c r="J329" s="23">
        <v>325</v>
      </c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2" customHeight="1">
      <c r="A330" s="44" t="s">
        <v>315</v>
      </c>
      <c r="B330" s="44" t="s">
        <v>2394</v>
      </c>
      <c r="C330" s="44" t="s">
        <v>2395</v>
      </c>
      <c r="D330" s="52">
        <v>289000</v>
      </c>
      <c r="E330" s="40">
        <v>10092945</v>
      </c>
      <c r="F330" s="23" t="str">
        <f t="shared" si="0"/>
        <v>ANITECH</v>
      </c>
      <c r="G330" s="42">
        <f t="shared" si="1"/>
        <v>289000</v>
      </c>
      <c r="H330" s="23" t="s">
        <v>2394</v>
      </c>
      <c r="I330" s="23"/>
      <c r="J330" s="23">
        <v>326</v>
      </c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2" customHeight="1">
      <c r="A331" s="44" t="s">
        <v>315</v>
      </c>
      <c r="B331" s="44" t="s">
        <v>2400</v>
      </c>
      <c r="C331" s="44" t="s">
        <v>2401</v>
      </c>
      <c r="D331" s="52">
        <v>289000</v>
      </c>
      <c r="E331" s="40">
        <v>10092934</v>
      </c>
      <c r="F331" s="23" t="str">
        <f t="shared" si="0"/>
        <v>ANITECH</v>
      </c>
      <c r="G331" s="42">
        <f t="shared" si="1"/>
        <v>289000</v>
      </c>
      <c r="H331" s="23" t="s">
        <v>2400</v>
      </c>
      <c r="I331" s="23"/>
      <c r="J331" s="23">
        <v>327</v>
      </c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2" customHeight="1">
      <c r="A332" s="44" t="s">
        <v>315</v>
      </c>
      <c r="B332" s="44" t="s">
        <v>2406</v>
      </c>
      <c r="C332" s="44" t="s">
        <v>2407</v>
      </c>
      <c r="D332" s="52">
        <v>289000</v>
      </c>
      <c r="E332" s="40">
        <v>10092912</v>
      </c>
      <c r="F332" s="23" t="str">
        <f t="shared" si="0"/>
        <v>ANITECH</v>
      </c>
      <c r="G332" s="42">
        <f t="shared" si="1"/>
        <v>289000</v>
      </c>
      <c r="H332" s="23" t="s">
        <v>2406</v>
      </c>
      <c r="I332" s="23"/>
      <c r="J332" s="23">
        <v>328</v>
      </c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2" customHeight="1">
      <c r="A333" s="44" t="s">
        <v>315</v>
      </c>
      <c r="B333" s="44" t="s">
        <v>2413</v>
      </c>
      <c r="C333" s="44" t="s">
        <v>2415</v>
      </c>
      <c r="D333" s="52">
        <v>289000</v>
      </c>
      <c r="E333" s="40">
        <v>10092909</v>
      </c>
      <c r="F333" s="23" t="str">
        <f t="shared" si="0"/>
        <v>ANITECH</v>
      </c>
      <c r="G333" s="42">
        <f t="shared" si="1"/>
        <v>289000</v>
      </c>
      <c r="H333" s="23" t="s">
        <v>2413</v>
      </c>
      <c r="I333" s="23"/>
      <c r="J333" s="23">
        <v>329</v>
      </c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2" customHeight="1">
      <c r="A334" s="44" t="s">
        <v>7</v>
      </c>
      <c r="B334" s="44" t="s">
        <v>2422</v>
      </c>
      <c r="C334" s="44" t="s">
        <v>2423</v>
      </c>
      <c r="D334" s="52">
        <v>290000</v>
      </c>
      <c r="E334" s="40">
        <v>10093439</v>
      </c>
      <c r="F334" s="23" t="str">
        <f t="shared" si="0"/>
        <v>SONY</v>
      </c>
      <c r="G334" s="42">
        <f t="shared" si="1"/>
        <v>290000</v>
      </c>
      <c r="H334" s="23" t="s">
        <v>2422</v>
      </c>
      <c r="I334" s="23"/>
      <c r="J334" s="23">
        <v>330</v>
      </c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2" customHeight="1">
      <c r="A335" s="44" t="s">
        <v>7</v>
      </c>
      <c r="B335" s="44" t="s">
        <v>2428</v>
      </c>
      <c r="C335" s="44" t="s">
        <v>2429</v>
      </c>
      <c r="D335" s="52">
        <v>290000</v>
      </c>
      <c r="E335" s="40">
        <v>10093434</v>
      </c>
      <c r="F335" s="23" t="str">
        <f t="shared" si="0"/>
        <v>SONY</v>
      </c>
      <c r="G335" s="42">
        <f t="shared" si="1"/>
        <v>290000</v>
      </c>
      <c r="H335" s="23" t="s">
        <v>2428</v>
      </c>
      <c r="I335" s="23"/>
      <c r="J335" s="23">
        <v>331</v>
      </c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2" customHeight="1">
      <c r="A336" s="44" t="s">
        <v>295</v>
      </c>
      <c r="B336" s="44" t="s">
        <v>2434</v>
      </c>
      <c r="C336" s="44" t="s">
        <v>2435</v>
      </c>
      <c r="D336" s="52">
        <v>299000</v>
      </c>
      <c r="E336" s="40">
        <v>10094013</v>
      </c>
      <c r="F336" s="23" t="str">
        <f t="shared" si="0"/>
        <v>ELECOM</v>
      </c>
      <c r="G336" s="42">
        <f t="shared" si="1"/>
        <v>299000</v>
      </c>
      <c r="H336" s="23" t="s">
        <v>2434</v>
      </c>
      <c r="I336" s="23"/>
      <c r="J336" s="23">
        <v>332</v>
      </c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2" customHeight="1">
      <c r="A337" s="44" t="s">
        <v>295</v>
      </c>
      <c r="B337" s="44" t="s">
        <v>2440</v>
      </c>
      <c r="C337" s="44" t="s">
        <v>2441</v>
      </c>
      <c r="D337" s="52">
        <v>299000</v>
      </c>
      <c r="E337" s="40">
        <v>10094012</v>
      </c>
      <c r="F337" s="23" t="str">
        <f t="shared" si="0"/>
        <v>ELECOM</v>
      </c>
      <c r="G337" s="42">
        <f t="shared" si="1"/>
        <v>299000</v>
      </c>
      <c r="H337" s="23" t="s">
        <v>2440</v>
      </c>
      <c r="I337" s="23"/>
      <c r="J337" s="23">
        <v>333</v>
      </c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2" customHeight="1">
      <c r="A338" s="44" t="s">
        <v>295</v>
      </c>
      <c r="B338" s="44" t="s">
        <v>2451</v>
      </c>
      <c r="C338" s="44" t="s">
        <v>2452</v>
      </c>
      <c r="D338" s="52">
        <v>299000</v>
      </c>
      <c r="E338" s="40">
        <v>10094011</v>
      </c>
      <c r="F338" s="23" t="str">
        <f t="shared" si="0"/>
        <v>ELECOM</v>
      </c>
      <c r="G338" s="42">
        <f t="shared" si="1"/>
        <v>299000</v>
      </c>
      <c r="H338" s="23" t="s">
        <v>2451</v>
      </c>
      <c r="I338" s="23"/>
      <c r="J338" s="23">
        <v>334</v>
      </c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2" customHeight="1">
      <c r="A339" s="44" t="s">
        <v>295</v>
      </c>
      <c r="B339" s="44" t="s">
        <v>2457</v>
      </c>
      <c r="C339" s="44" t="s">
        <v>2459</v>
      </c>
      <c r="D339" s="52">
        <v>299000</v>
      </c>
      <c r="E339" s="40">
        <v>10093997</v>
      </c>
      <c r="F339" s="23" t="str">
        <f t="shared" si="0"/>
        <v>ELECOM</v>
      </c>
      <c r="G339" s="42">
        <f t="shared" si="1"/>
        <v>299000</v>
      </c>
      <c r="H339" s="23" t="s">
        <v>2457</v>
      </c>
      <c r="I339" s="23"/>
      <c r="J339" s="23">
        <v>335</v>
      </c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2" customHeight="1">
      <c r="A340" s="44" t="s">
        <v>295</v>
      </c>
      <c r="B340" s="44" t="s">
        <v>2465</v>
      </c>
      <c r="C340" s="44" t="s">
        <v>2467</v>
      </c>
      <c r="D340" s="52">
        <v>299000</v>
      </c>
      <c r="E340" s="40">
        <v>10093996</v>
      </c>
      <c r="F340" s="23" t="str">
        <f t="shared" si="0"/>
        <v>ELECOM</v>
      </c>
      <c r="G340" s="42">
        <f t="shared" si="1"/>
        <v>299000</v>
      </c>
      <c r="H340" s="23" t="s">
        <v>2465</v>
      </c>
      <c r="I340" s="23"/>
      <c r="J340" s="23">
        <v>336</v>
      </c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2" customHeight="1">
      <c r="A341" s="44" t="s">
        <v>295</v>
      </c>
      <c r="B341" s="44" t="s">
        <v>2473</v>
      </c>
      <c r="C341" s="44" t="s">
        <v>2474</v>
      </c>
      <c r="D341" s="52">
        <v>299000</v>
      </c>
      <c r="E341" s="40">
        <v>10093991</v>
      </c>
      <c r="F341" s="23" t="str">
        <f t="shared" si="0"/>
        <v>ELECOM</v>
      </c>
      <c r="G341" s="42">
        <f t="shared" si="1"/>
        <v>299000</v>
      </c>
      <c r="H341" s="23" t="s">
        <v>2473</v>
      </c>
      <c r="I341" s="23"/>
      <c r="J341" s="23">
        <v>337</v>
      </c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2" customHeight="1">
      <c r="A342" s="44" t="s">
        <v>295</v>
      </c>
      <c r="B342" s="44" t="s">
        <v>2479</v>
      </c>
      <c r="C342" s="44" t="s">
        <v>2480</v>
      </c>
      <c r="D342" s="52">
        <v>299000</v>
      </c>
      <c r="E342" s="40">
        <v>10093753</v>
      </c>
      <c r="F342" s="23" t="str">
        <f t="shared" si="0"/>
        <v>ELECOM</v>
      </c>
      <c r="G342" s="42">
        <f t="shared" si="1"/>
        <v>299000</v>
      </c>
      <c r="H342" s="23" t="s">
        <v>2479</v>
      </c>
      <c r="I342" s="23"/>
      <c r="J342" s="23">
        <v>338</v>
      </c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2" customHeight="1">
      <c r="A343" s="44" t="s">
        <v>295</v>
      </c>
      <c r="B343" s="44" t="s">
        <v>2485</v>
      </c>
      <c r="C343" s="44" t="s">
        <v>2486</v>
      </c>
      <c r="D343" s="52">
        <v>299000</v>
      </c>
      <c r="E343" s="40">
        <v>10093752</v>
      </c>
      <c r="F343" s="23" t="str">
        <f t="shared" si="0"/>
        <v>ELECOM</v>
      </c>
      <c r="G343" s="42">
        <f t="shared" si="1"/>
        <v>299000</v>
      </c>
      <c r="H343" s="23" t="s">
        <v>2485</v>
      </c>
      <c r="I343" s="23"/>
      <c r="J343" s="23">
        <v>339</v>
      </c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2" customHeight="1">
      <c r="A344" s="44" t="s">
        <v>295</v>
      </c>
      <c r="B344" s="44" t="s">
        <v>2491</v>
      </c>
      <c r="C344" s="44" t="s">
        <v>2492</v>
      </c>
      <c r="D344" s="52">
        <v>299000</v>
      </c>
      <c r="E344" s="40">
        <v>10093747</v>
      </c>
      <c r="F344" s="23" t="str">
        <f t="shared" si="0"/>
        <v>ELECOM</v>
      </c>
      <c r="G344" s="42">
        <f t="shared" si="1"/>
        <v>299000</v>
      </c>
      <c r="H344" s="23" t="s">
        <v>2491</v>
      </c>
      <c r="I344" s="23"/>
      <c r="J344" s="23">
        <v>340</v>
      </c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2" customHeight="1">
      <c r="A345" s="44" t="s">
        <v>295</v>
      </c>
      <c r="B345" s="44" t="s">
        <v>2497</v>
      </c>
      <c r="C345" s="44" t="s">
        <v>2498</v>
      </c>
      <c r="D345" s="52">
        <v>299000</v>
      </c>
      <c r="E345" s="40">
        <v>10093746</v>
      </c>
      <c r="F345" s="23" t="str">
        <f t="shared" si="0"/>
        <v>ELECOM</v>
      </c>
      <c r="G345" s="42">
        <f t="shared" si="1"/>
        <v>299000</v>
      </c>
      <c r="H345" s="23" t="s">
        <v>2497</v>
      </c>
      <c r="I345" s="23"/>
      <c r="J345" s="23">
        <v>341</v>
      </c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2" customHeight="1">
      <c r="A346" s="44" t="s">
        <v>295</v>
      </c>
      <c r="B346" s="44" t="s">
        <v>2503</v>
      </c>
      <c r="C346" s="44" t="s">
        <v>2504</v>
      </c>
      <c r="D346" s="52">
        <v>299000</v>
      </c>
      <c r="E346" s="40">
        <v>10093745</v>
      </c>
      <c r="F346" s="23" t="str">
        <f t="shared" si="0"/>
        <v>ELECOM</v>
      </c>
      <c r="G346" s="42">
        <f t="shared" si="1"/>
        <v>299000</v>
      </c>
      <c r="H346" s="23" t="s">
        <v>2503</v>
      </c>
      <c r="I346" s="23"/>
      <c r="J346" s="23">
        <v>342</v>
      </c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2" customHeight="1">
      <c r="A347" s="44" t="s">
        <v>295</v>
      </c>
      <c r="B347" s="44" t="s">
        <v>2509</v>
      </c>
      <c r="C347" s="44" t="s">
        <v>2510</v>
      </c>
      <c r="D347" s="52">
        <v>299000</v>
      </c>
      <c r="E347" s="40">
        <v>10093744</v>
      </c>
      <c r="F347" s="23" t="str">
        <f t="shared" si="0"/>
        <v>ELECOM</v>
      </c>
      <c r="G347" s="42">
        <f t="shared" si="1"/>
        <v>299000</v>
      </c>
      <c r="H347" s="23" t="s">
        <v>2509</v>
      </c>
      <c r="I347" s="23"/>
      <c r="J347" s="23">
        <v>343</v>
      </c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2" customHeight="1">
      <c r="A348" s="44" t="s">
        <v>295</v>
      </c>
      <c r="B348" s="44" t="s">
        <v>2519</v>
      </c>
      <c r="C348" s="44" t="s">
        <v>2520</v>
      </c>
      <c r="D348" s="52">
        <v>299000</v>
      </c>
      <c r="E348" s="40">
        <v>10093743</v>
      </c>
      <c r="F348" s="23" t="str">
        <f t="shared" si="0"/>
        <v>ELECOM</v>
      </c>
      <c r="G348" s="42">
        <f t="shared" si="1"/>
        <v>299000</v>
      </c>
      <c r="H348" s="23" t="s">
        <v>2519</v>
      </c>
      <c r="I348" s="23"/>
      <c r="J348" s="23">
        <v>344</v>
      </c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2" customHeight="1">
      <c r="A349" s="44" t="s">
        <v>295</v>
      </c>
      <c r="B349" s="44" t="s">
        <v>2526</v>
      </c>
      <c r="C349" s="44" t="s">
        <v>2528</v>
      </c>
      <c r="D349" s="52">
        <v>299000</v>
      </c>
      <c r="E349" s="40">
        <v>10093742</v>
      </c>
      <c r="F349" s="23" t="str">
        <f t="shared" si="0"/>
        <v>ELECOM</v>
      </c>
      <c r="G349" s="42">
        <f t="shared" si="1"/>
        <v>299000</v>
      </c>
      <c r="H349" s="23" t="s">
        <v>2526</v>
      </c>
      <c r="I349" s="23"/>
      <c r="J349" s="23">
        <v>345</v>
      </c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2" customHeight="1">
      <c r="A350" s="44" t="s">
        <v>354</v>
      </c>
      <c r="B350" s="44" t="s">
        <v>2534</v>
      </c>
      <c r="C350" s="44" t="s">
        <v>2536</v>
      </c>
      <c r="D350" s="52">
        <v>299000</v>
      </c>
      <c r="E350" s="40">
        <v>10093188</v>
      </c>
      <c r="F350" s="23" t="str">
        <f t="shared" si="0"/>
        <v>Kashimura</v>
      </c>
      <c r="G350" s="42">
        <f t="shared" si="1"/>
        <v>299000</v>
      </c>
      <c r="H350" s="23" t="s">
        <v>2534</v>
      </c>
      <c r="I350" s="23"/>
      <c r="J350" s="23">
        <v>346</v>
      </c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2" customHeight="1">
      <c r="A351" s="44" t="s">
        <v>295</v>
      </c>
      <c r="B351" s="44" t="s">
        <v>2541</v>
      </c>
      <c r="C351" s="44" t="s">
        <v>2542</v>
      </c>
      <c r="D351" s="52">
        <v>299000</v>
      </c>
      <c r="E351" s="40">
        <v>10093183</v>
      </c>
      <c r="F351" s="23" t="str">
        <f t="shared" si="0"/>
        <v>ELECOM</v>
      </c>
      <c r="G351" s="42">
        <f t="shared" si="1"/>
        <v>299000</v>
      </c>
      <c r="H351" s="23" t="s">
        <v>2541</v>
      </c>
      <c r="I351" s="23"/>
      <c r="J351" s="23">
        <v>347</v>
      </c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2" customHeight="1">
      <c r="A352" s="44" t="s">
        <v>295</v>
      </c>
      <c r="B352" s="44" t="s">
        <v>2547</v>
      </c>
      <c r="C352" s="44" t="s">
        <v>2548</v>
      </c>
      <c r="D352" s="52">
        <v>299000</v>
      </c>
      <c r="E352" s="40">
        <v>10093182</v>
      </c>
      <c r="F352" s="23" t="str">
        <f t="shared" si="0"/>
        <v>ELECOM</v>
      </c>
      <c r="G352" s="42">
        <f t="shared" si="1"/>
        <v>299000</v>
      </c>
      <c r="H352" s="23" t="s">
        <v>2547</v>
      </c>
      <c r="I352" s="23"/>
      <c r="J352" s="23">
        <v>348</v>
      </c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2" customHeight="1">
      <c r="A353" s="44" t="s">
        <v>295</v>
      </c>
      <c r="B353" s="44" t="s">
        <v>2553</v>
      </c>
      <c r="C353" s="44" t="s">
        <v>2554</v>
      </c>
      <c r="D353" s="52">
        <v>299000</v>
      </c>
      <c r="E353" s="40">
        <v>10093181</v>
      </c>
      <c r="F353" s="23" t="str">
        <f t="shared" si="0"/>
        <v>ELECOM</v>
      </c>
      <c r="G353" s="42">
        <f t="shared" si="1"/>
        <v>299000</v>
      </c>
      <c r="H353" s="23" t="s">
        <v>2553</v>
      </c>
      <c r="I353" s="23"/>
      <c r="J353" s="23">
        <v>349</v>
      </c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2" customHeight="1">
      <c r="A354" s="44" t="s">
        <v>295</v>
      </c>
      <c r="B354" s="44" t="s">
        <v>2559</v>
      </c>
      <c r="C354" s="44" t="s">
        <v>2560</v>
      </c>
      <c r="D354" s="52">
        <v>299000</v>
      </c>
      <c r="E354" s="40">
        <v>10093180</v>
      </c>
      <c r="F354" s="23" t="str">
        <f t="shared" si="0"/>
        <v>ELECOM</v>
      </c>
      <c r="G354" s="42">
        <f t="shared" si="1"/>
        <v>299000</v>
      </c>
      <c r="H354" s="23" t="s">
        <v>2559</v>
      </c>
      <c r="I354" s="23"/>
      <c r="J354" s="23">
        <v>350</v>
      </c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2" customHeight="1">
      <c r="A355" s="44" t="s">
        <v>295</v>
      </c>
      <c r="B355" s="44" t="s">
        <v>2565</v>
      </c>
      <c r="C355" s="44" t="s">
        <v>2566</v>
      </c>
      <c r="D355" s="52">
        <v>299000</v>
      </c>
      <c r="E355" s="40">
        <v>10093179</v>
      </c>
      <c r="F355" s="23" t="str">
        <f t="shared" si="0"/>
        <v>ELECOM</v>
      </c>
      <c r="G355" s="42">
        <f t="shared" si="1"/>
        <v>299000</v>
      </c>
      <c r="H355" s="23" t="s">
        <v>2565</v>
      </c>
      <c r="I355" s="23"/>
      <c r="J355" s="23">
        <v>351</v>
      </c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2" customHeight="1">
      <c r="A356" s="44" t="s">
        <v>295</v>
      </c>
      <c r="B356" s="44" t="s">
        <v>2571</v>
      </c>
      <c r="C356" s="44" t="s">
        <v>2572</v>
      </c>
      <c r="D356" s="52">
        <v>299000</v>
      </c>
      <c r="E356" s="40">
        <v>10093178</v>
      </c>
      <c r="F356" s="23" t="str">
        <f t="shared" si="0"/>
        <v>ELECOM</v>
      </c>
      <c r="G356" s="42">
        <f t="shared" si="1"/>
        <v>299000</v>
      </c>
      <c r="H356" s="23" t="s">
        <v>2571</v>
      </c>
      <c r="I356" s="23"/>
      <c r="J356" s="23">
        <v>352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2" customHeight="1">
      <c r="A357" s="44" t="s">
        <v>295</v>
      </c>
      <c r="B357" s="44" t="s">
        <v>2577</v>
      </c>
      <c r="C357" s="44" t="s">
        <v>2578</v>
      </c>
      <c r="D357" s="52">
        <v>299000</v>
      </c>
      <c r="E357" s="40">
        <v>10093177</v>
      </c>
      <c r="F357" s="23" t="str">
        <f t="shared" si="0"/>
        <v>ELECOM</v>
      </c>
      <c r="G357" s="42">
        <f t="shared" si="1"/>
        <v>299000</v>
      </c>
      <c r="H357" s="23" t="s">
        <v>2577</v>
      </c>
      <c r="I357" s="23"/>
      <c r="J357" s="23">
        <v>353</v>
      </c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2" customHeight="1">
      <c r="A358" s="44" t="s">
        <v>295</v>
      </c>
      <c r="B358" s="44" t="s">
        <v>2583</v>
      </c>
      <c r="C358" s="44" t="s">
        <v>2584</v>
      </c>
      <c r="D358" s="52">
        <v>299000</v>
      </c>
      <c r="E358" s="40">
        <v>10093176</v>
      </c>
      <c r="F358" s="23" t="str">
        <f t="shared" si="0"/>
        <v>ELECOM</v>
      </c>
      <c r="G358" s="42">
        <f t="shared" si="1"/>
        <v>299000</v>
      </c>
      <c r="H358" s="23" t="s">
        <v>2583</v>
      </c>
      <c r="I358" s="23"/>
      <c r="J358" s="23">
        <v>354</v>
      </c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2" customHeight="1">
      <c r="A359" s="44" t="s">
        <v>295</v>
      </c>
      <c r="B359" s="44" t="s">
        <v>2589</v>
      </c>
      <c r="C359" s="44" t="s">
        <v>2590</v>
      </c>
      <c r="D359" s="52">
        <v>299000</v>
      </c>
      <c r="E359" s="40">
        <v>10093175</v>
      </c>
      <c r="F359" s="23" t="str">
        <f t="shared" si="0"/>
        <v>ELECOM</v>
      </c>
      <c r="G359" s="42">
        <f t="shared" si="1"/>
        <v>299000</v>
      </c>
      <c r="H359" s="23" t="s">
        <v>2589</v>
      </c>
      <c r="I359" s="23"/>
      <c r="J359" s="23">
        <v>355</v>
      </c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2" customHeight="1">
      <c r="A360" s="44" t="s">
        <v>295</v>
      </c>
      <c r="B360" s="44" t="s">
        <v>2595</v>
      </c>
      <c r="C360" s="44" t="s">
        <v>2596</v>
      </c>
      <c r="D360" s="52">
        <v>299000</v>
      </c>
      <c r="E360" s="40">
        <v>10093173</v>
      </c>
      <c r="F360" s="23" t="str">
        <f t="shared" si="0"/>
        <v>ELECOM</v>
      </c>
      <c r="G360" s="42">
        <f t="shared" si="1"/>
        <v>299000</v>
      </c>
      <c r="H360" s="23" t="s">
        <v>2595</v>
      </c>
      <c r="I360" s="23"/>
      <c r="J360" s="23">
        <v>356</v>
      </c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2" customHeight="1">
      <c r="A361" s="44" t="s">
        <v>295</v>
      </c>
      <c r="B361" s="44" t="s">
        <v>2601</v>
      </c>
      <c r="C361" s="44" t="s">
        <v>2602</v>
      </c>
      <c r="D361" s="52">
        <v>299000</v>
      </c>
      <c r="E361" s="40">
        <v>10093172</v>
      </c>
      <c r="F361" s="23" t="str">
        <f t="shared" si="0"/>
        <v>ELECOM</v>
      </c>
      <c r="G361" s="42">
        <f t="shared" si="1"/>
        <v>299000</v>
      </c>
      <c r="H361" s="23" t="s">
        <v>2601</v>
      </c>
      <c r="I361" s="23"/>
      <c r="J361" s="23">
        <v>357</v>
      </c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2" customHeight="1">
      <c r="A362" s="44" t="s">
        <v>315</v>
      </c>
      <c r="B362" s="44" t="s">
        <v>2607</v>
      </c>
      <c r="C362" s="44" t="s">
        <v>2608</v>
      </c>
      <c r="D362" s="52">
        <v>299000</v>
      </c>
      <c r="E362" s="40">
        <v>10092928</v>
      </c>
      <c r="F362" s="23" t="str">
        <f t="shared" si="0"/>
        <v>ANITECH</v>
      </c>
      <c r="G362" s="42">
        <f t="shared" si="1"/>
        <v>299000</v>
      </c>
      <c r="H362" s="23" t="s">
        <v>2607</v>
      </c>
      <c r="I362" s="23"/>
      <c r="J362" s="23">
        <v>358</v>
      </c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2" customHeight="1">
      <c r="A363" s="44" t="s">
        <v>354</v>
      </c>
      <c r="B363" s="44" t="s">
        <v>2613</v>
      </c>
      <c r="C363" s="44" t="s">
        <v>2615</v>
      </c>
      <c r="D363" s="52">
        <v>299000</v>
      </c>
      <c r="E363" s="40">
        <v>10092291</v>
      </c>
      <c r="F363" s="23" t="str">
        <f t="shared" si="0"/>
        <v>Kashimura</v>
      </c>
      <c r="G363" s="42">
        <f t="shared" si="1"/>
        <v>299000</v>
      </c>
      <c r="H363" s="23" t="s">
        <v>2613</v>
      </c>
      <c r="I363" s="23"/>
      <c r="J363" s="23">
        <v>359</v>
      </c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2" customHeight="1">
      <c r="A364" s="44" t="s">
        <v>354</v>
      </c>
      <c r="B364" s="44" t="s">
        <v>2619</v>
      </c>
      <c r="C364" s="44" t="s">
        <v>2621</v>
      </c>
      <c r="D364" s="52">
        <v>299000</v>
      </c>
      <c r="E364" s="40">
        <v>10092290</v>
      </c>
      <c r="F364" s="23" t="str">
        <f t="shared" si="0"/>
        <v>Kashimura</v>
      </c>
      <c r="G364" s="42">
        <f t="shared" si="1"/>
        <v>299000</v>
      </c>
      <c r="H364" s="23" t="s">
        <v>2619</v>
      </c>
      <c r="I364" s="23"/>
      <c r="J364" s="23">
        <v>360</v>
      </c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2" customHeight="1">
      <c r="A365" s="44" t="s">
        <v>354</v>
      </c>
      <c r="B365" s="44" t="s">
        <v>2628</v>
      </c>
      <c r="C365" s="44" t="s">
        <v>2629</v>
      </c>
      <c r="D365" s="52">
        <v>299000</v>
      </c>
      <c r="E365" s="40">
        <v>10092285</v>
      </c>
      <c r="F365" s="23" t="str">
        <f t="shared" si="0"/>
        <v>Kashimura</v>
      </c>
      <c r="G365" s="42">
        <f t="shared" si="1"/>
        <v>299000</v>
      </c>
      <c r="H365" s="23" t="s">
        <v>2628</v>
      </c>
      <c r="I365" s="23"/>
      <c r="J365" s="23">
        <v>361</v>
      </c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2" customHeight="1">
      <c r="A366" s="44" t="s">
        <v>1310</v>
      </c>
      <c r="B366" s="44" t="s">
        <v>2634</v>
      </c>
      <c r="C366" s="44" t="s">
        <v>2635</v>
      </c>
      <c r="D366" s="52">
        <v>299000</v>
      </c>
      <c r="E366" s="40">
        <v>10090533</v>
      </c>
      <c r="F366" s="23" t="str">
        <f t="shared" si="0"/>
        <v>iBUFFALO</v>
      </c>
      <c r="G366" s="42">
        <f t="shared" si="1"/>
        <v>299000</v>
      </c>
      <c r="H366" s="23" t="s">
        <v>2634</v>
      </c>
      <c r="I366" s="23"/>
      <c r="J366" s="23">
        <v>362</v>
      </c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2" customHeight="1">
      <c r="A367" s="44" t="s">
        <v>1310</v>
      </c>
      <c r="B367" s="44" t="s">
        <v>2640</v>
      </c>
      <c r="C367" s="44" t="s">
        <v>2641</v>
      </c>
      <c r="D367" s="52">
        <v>299000</v>
      </c>
      <c r="E367" s="40">
        <v>10090532</v>
      </c>
      <c r="F367" s="23" t="str">
        <f t="shared" si="0"/>
        <v>iBUFFALO</v>
      </c>
      <c r="G367" s="42">
        <f t="shared" si="1"/>
        <v>299000</v>
      </c>
      <c r="H367" s="23" t="s">
        <v>2640</v>
      </c>
      <c r="I367" s="23"/>
      <c r="J367" s="23">
        <v>363</v>
      </c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2" customHeight="1">
      <c r="A368" s="44" t="s">
        <v>295</v>
      </c>
      <c r="B368" s="44" t="s">
        <v>2646</v>
      </c>
      <c r="C368" s="44" t="s">
        <v>2647</v>
      </c>
      <c r="D368" s="52">
        <v>299000</v>
      </c>
      <c r="E368" s="40">
        <v>10090511</v>
      </c>
      <c r="F368" s="23" t="str">
        <f t="shared" si="0"/>
        <v>ELECOM</v>
      </c>
      <c r="G368" s="42">
        <f t="shared" si="1"/>
        <v>299000</v>
      </c>
      <c r="H368" s="23" t="s">
        <v>2646</v>
      </c>
      <c r="I368" s="23"/>
      <c r="J368" s="23">
        <v>364</v>
      </c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2" customHeight="1">
      <c r="A369" s="44" t="s">
        <v>295</v>
      </c>
      <c r="B369" s="44" t="s">
        <v>2651</v>
      </c>
      <c r="C369" s="44" t="s">
        <v>2652</v>
      </c>
      <c r="D369" s="52">
        <v>299000</v>
      </c>
      <c r="E369" s="40">
        <v>10090510</v>
      </c>
      <c r="F369" s="23" t="str">
        <f t="shared" si="0"/>
        <v>ELECOM</v>
      </c>
      <c r="G369" s="42">
        <f t="shared" si="1"/>
        <v>299000</v>
      </c>
      <c r="H369" s="23" t="s">
        <v>2651</v>
      </c>
      <c r="I369" s="23"/>
      <c r="J369" s="23">
        <v>365</v>
      </c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2" customHeight="1">
      <c r="A370" s="44" t="s">
        <v>295</v>
      </c>
      <c r="B370" s="44" t="s">
        <v>2656</v>
      </c>
      <c r="C370" s="44" t="s">
        <v>2658</v>
      </c>
      <c r="D370" s="52">
        <v>299000</v>
      </c>
      <c r="E370" s="40">
        <v>10090496</v>
      </c>
      <c r="F370" s="23" t="str">
        <f t="shared" si="0"/>
        <v>ELECOM</v>
      </c>
      <c r="G370" s="42">
        <f t="shared" si="1"/>
        <v>299000</v>
      </c>
      <c r="H370" s="23" t="s">
        <v>2656</v>
      </c>
      <c r="I370" s="23"/>
      <c r="J370" s="23">
        <v>366</v>
      </c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2" customHeight="1">
      <c r="A371" s="44" t="s">
        <v>295</v>
      </c>
      <c r="B371" s="44" t="s">
        <v>2662</v>
      </c>
      <c r="C371" s="44" t="s">
        <v>2663</v>
      </c>
      <c r="D371" s="52">
        <v>299000</v>
      </c>
      <c r="E371" s="40">
        <v>10090495</v>
      </c>
      <c r="F371" s="23" t="str">
        <f t="shared" si="0"/>
        <v>ELECOM</v>
      </c>
      <c r="G371" s="42">
        <f t="shared" si="1"/>
        <v>299000</v>
      </c>
      <c r="H371" s="23" t="s">
        <v>2662</v>
      </c>
      <c r="I371" s="23"/>
      <c r="J371" s="23">
        <v>367</v>
      </c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2" customHeight="1">
      <c r="A372" s="44" t="s">
        <v>295</v>
      </c>
      <c r="B372" s="44" t="s">
        <v>2670</v>
      </c>
      <c r="C372" s="44" t="s">
        <v>2672</v>
      </c>
      <c r="D372" s="52">
        <v>299000</v>
      </c>
      <c r="E372" s="40">
        <v>10090453</v>
      </c>
      <c r="F372" s="23" t="str">
        <f t="shared" si="0"/>
        <v>ELECOM</v>
      </c>
      <c r="G372" s="42">
        <f t="shared" si="1"/>
        <v>299000</v>
      </c>
      <c r="H372" s="23" t="s">
        <v>2670</v>
      </c>
      <c r="I372" s="23"/>
      <c r="J372" s="23">
        <v>368</v>
      </c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2" customHeight="1">
      <c r="A373" s="44" t="s">
        <v>2678</v>
      </c>
      <c r="B373" s="44" t="s">
        <v>2679</v>
      </c>
      <c r="C373" s="44" t="s">
        <v>2680</v>
      </c>
      <c r="D373" s="52">
        <v>299000</v>
      </c>
      <c r="E373" s="40">
        <v>10089723</v>
      </c>
      <c r="F373" s="23" t="str">
        <f t="shared" si="0"/>
        <v>ELPA</v>
      </c>
      <c r="G373" s="42">
        <f t="shared" si="1"/>
        <v>299000</v>
      </c>
      <c r="H373" s="23" t="s">
        <v>2679</v>
      </c>
      <c r="I373" s="23"/>
      <c r="J373" s="23">
        <v>369</v>
      </c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2" customHeight="1">
      <c r="A374" s="44" t="s">
        <v>354</v>
      </c>
      <c r="B374" s="44" t="s">
        <v>2686</v>
      </c>
      <c r="C374" s="44" t="s">
        <v>2688</v>
      </c>
      <c r="D374" s="52">
        <v>299000</v>
      </c>
      <c r="E374" s="40">
        <v>10089677</v>
      </c>
      <c r="F374" s="23" t="str">
        <f t="shared" si="0"/>
        <v>Kashimura</v>
      </c>
      <c r="G374" s="42">
        <f t="shared" si="1"/>
        <v>299000</v>
      </c>
      <c r="H374" s="23" t="s">
        <v>2686</v>
      </c>
      <c r="I374" s="23"/>
      <c r="J374" s="23">
        <v>370</v>
      </c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2" customHeight="1">
      <c r="A375" s="44" t="s">
        <v>354</v>
      </c>
      <c r="B375" s="44" t="s">
        <v>2694</v>
      </c>
      <c r="C375" s="44" t="s">
        <v>2695</v>
      </c>
      <c r="D375" s="52">
        <v>299000</v>
      </c>
      <c r="E375" s="40">
        <v>10089676</v>
      </c>
      <c r="F375" s="23" t="str">
        <f t="shared" si="0"/>
        <v>Kashimura</v>
      </c>
      <c r="G375" s="42">
        <f t="shared" si="1"/>
        <v>299000</v>
      </c>
      <c r="H375" s="23" t="s">
        <v>2694</v>
      </c>
      <c r="I375" s="23"/>
      <c r="J375" s="23">
        <v>371</v>
      </c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2" customHeight="1">
      <c r="A376" s="44" t="s">
        <v>354</v>
      </c>
      <c r="B376" s="44" t="s">
        <v>2700</v>
      </c>
      <c r="C376" s="44" t="s">
        <v>2701</v>
      </c>
      <c r="D376" s="52">
        <v>299000</v>
      </c>
      <c r="E376" s="40">
        <v>10089675</v>
      </c>
      <c r="F376" s="23" t="str">
        <f t="shared" si="0"/>
        <v>Kashimura</v>
      </c>
      <c r="G376" s="42">
        <f t="shared" si="1"/>
        <v>299000</v>
      </c>
      <c r="H376" s="23" t="s">
        <v>2700</v>
      </c>
      <c r="I376" s="23"/>
      <c r="J376" s="23">
        <v>372</v>
      </c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2" customHeight="1">
      <c r="A377" s="44" t="s">
        <v>354</v>
      </c>
      <c r="B377" s="44" t="s">
        <v>2706</v>
      </c>
      <c r="C377" s="44" t="s">
        <v>2707</v>
      </c>
      <c r="D377" s="52">
        <v>299000</v>
      </c>
      <c r="E377" s="40">
        <v>10089657</v>
      </c>
      <c r="F377" s="23" t="str">
        <f t="shared" si="0"/>
        <v>Kashimura</v>
      </c>
      <c r="G377" s="42">
        <f t="shared" si="1"/>
        <v>299000</v>
      </c>
      <c r="H377" s="23" t="s">
        <v>2706</v>
      </c>
      <c r="I377" s="23"/>
      <c r="J377" s="23">
        <v>373</v>
      </c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2" customHeight="1">
      <c r="A378" s="44" t="s">
        <v>354</v>
      </c>
      <c r="B378" s="44" t="s">
        <v>2712</v>
      </c>
      <c r="C378" s="44" t="s">
        <v>2713</v>
      </c>
      <c r="D378" s="52">
        <v>299000</v>
      </c>
      <c r="E378" s="40">
        <v>10089647</v>
      </c>
      <c r="F378" s="23" t="str">
        <f t="shared" si="0"/>
        <v>Kashimura</v>
      </c>
      <c r="G378" s="42">
        <f t="shared" si="1"/>
        <v>299000</v>
      </c>
      <c r="H378" s="23" t="s">
        <v>2712</v>
      </c>
      <c r="I378" s="23"/>
      <c r="J378" s="23">
        <v>374</v>
      </c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2" customHeight="1">
      <c r="A379" s="44" t="s">
        <v>354</v>
      </c>
      <c r="B379" s="44" t="s">
        <v>2718</v>
      </c>
      <c r="C379" s="44" t="s">
        <v>2719</v>
      </c>
      <c r="D379" s="52">
        <v>299000</v>
      </c>
      <c r="E379" s="40">
        <v>10089646</v>
      </c>
      <c r="F379" s="23" t="str">
        <f t="shared" si="0"/>
        <v>Kashimura</v>
      </c>
      <c r="G379" s="42">
        <f t="shared" si="1"/>
        <v>299000</v>
      </c>
      <c r="H379" s="23" t="s">
        <v>2718</v>
      </c>
      <c r="I379" s="23"/>
      <c r="J379" s="23">
        <v>375</v>
      </c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2" customHeight="1">
      <c r="A380" s="44" t="s">
        <v>354</v>
      </c>
      <c r="B380" s="44" t="s">
        <v>2723</v>
      </c>
      <c r="C380" s="44" t="s">
        <v>2725</v>
      </c>
      <c r="D380" s="52">
        <v>299000</v>
      </c>
      <c r="E380" s="40">
        <v>10089645</v>
      </c>
      <c r="F380" s="23" t="str">
        <f t="shared" si="0"/>
        <v>Kashimura</v>
      </c>
      <c r="G380" s="42">
        <f t="shared" si="1"/>
        <v>299000</v>
      </c>
      <c r="H380" s="23" t="s">
        <v>2723</v>
      </c>
      <c r="I380" s="23"/>
      <c r="J380" s="23">
        <v>376</v>
      </c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2" customHeight="1">
      <c r="A381" s="44" t="s">
        <v>354</v>
      </c>
      <c r="B381" s="44" t="s">
        <v>2727</v>
      </c>
      <c r="C381" s="44" t="s">
        <v>2729</v>
      </c>
      <c r="D381" s="52">
        <v>299000</v>
      </c>
      <c r="E381" s="40">
        <v>10089644</v>
      </c>
      <c r="F381" s="23" t="str">
        <f t="shared" si="0"/>
        <v>Kashimura</v>
      </c>
      <c r="G381" s="42">
        <f t="shared" si="1"/>
        <v>299000</v>
      </c>
      <c r="H381" s="23" t="s">
        <v>2727</v>
      </c>
      <c r="I381" s="23"/>
      <c r="J381" s="23">
        <v>377</v>
      </c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2" customHeight="1">
      <c r="A382" s="44" t="s">
        <v>354</v>
      </c>
      <c r="B382" s="44" t="s">
        <v>2732</v>
      </c>
      <c r="C382" s="44" t="s">
        <v>2734</v>
      </c>
      <c r="D382" s="52">
        <v>299000</v>
      </c>
      <c r="E382" s="40">
        <v>10089643</v>
      </c>
      <c r="F382" s="23" t="str">
        <f t="shared" si="0"/>
        <v>Kashimura</v>
      </c>
      <c r="G382" s="42">
        <f t="shared" si="1"/>
        <v>299000</v>
      </c>
      <c r="H382" s="23" t="s">
        <v>2732</v>
      </c>
      <c r="I382" s="23"/>
      <c r="J382" s="23">
        <v>378</v>
      </c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2" customHeight="1">
      <c r="A383" s="44" t="s">
        <v>354</v>
      </c>
      <c r="B383" s="44" t="s">
        <v>2737</v>
      </c>
      <c r="C383" s="44" t="s">
        <v>2738</v>
      </c>
      <c r="D383" s="52">
        <v>299000</v>
      </c>
      <c r="E383" s="40">
        <v>10089596</v>
      </c>
      <c r="F383" s="23" t="str">
        <f t="shared" si="0"/>
        <v>Kashimura</v>
      </c>
      <c r="G383" s="42">
        <f t="shared" si="1"/>
        <v>299000</v>
      </c>
      <c r="H383" s="23" t="s">
        <v>2737</v>
      </c>
      <c r="I383" s="23"/>
      <c r="J383" s="23">
        <v>379</v>
      </c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2" customHeight="1">
      <c r="A384" s="44" t="s">
        <v>354</v>
      </c>
      <c r="B384" s="44" t="s">
        <v>2743</v>
      </c>
      <c r="C384" s="44" t="s">
        <v>2744</v>
      </c>
      <c r="D384" s="52">
        <v>299000</v>
      </c>
      <c r="E384" s="40">
        <v>10089589</v>
      </c>
      <c r="F384" s="23" t="str">
        <f t="shared" si="0"/>
        <v>Kashimura</v>
      </c>
      <c r="G384" s="42">
        <f t="shared" si="1"/>
        <v>299000</v>
      </c>
      <c r="H384" s="23" t="s">
        <v>2743</v>
      </c>
      <c r="I384" s="23"/>
      <c r="J384" s="23">
        <v>380</v>
      </c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2" customHeight="1">
      <c r="A385" s="44" t="s">
        <v>354</v>
      </c>
      <c r="B385" s="44" t="s">
        <v>2749</v>
      </c>
      <c r="C385" s="44" t="s">
        <v>2750</v>
      </c>
      <c r="D385" s="52">
        <v>299000</v>
      </c>
      <c r="E385" s="40">
        <v>10089563</v>
      </c>
      <c r="F385" s="23" t="str">
        <f t="shared" si="0"/>
        <v>Kashimura</v>
      </c>
      <c r="G385" s="42">
        <f t="shared" si="1"/>
        <v>299000</v>
      </c>
      <c r="H385" s="23" t="s">
        <v>2749</v>
      </c>
      <c r="I385" s="23"/>
      <c r="J385" s="23">
        <v>381</v>
      </c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2" customHeight="1">
      <c r="A386" s="44" t="s">
        <v>295</v>
      </c>
      <c r="B386" s="44" t="s">
        <v>2754</v>
      </c>
      <c r="C386" s="44" t="s">
        <v>2755</v>
      </c>
      <c r="D386" s="52">
        <v>299000</v>
      </c>
      <c r="E386" s="40">
        <v>10089548</v>
      </c>
      <c r="F386" s="23" t="str">
        <f t="shared" si="0"/>
        <v>ELECOM</v>
      </c>
      <c r="G386" s="42">
        <f t="shared" si="1"/>
        <v>299000</v>
      </c>
      <c r="H386" s="23" t="s">
        <v>2754</v>
      </c>
      <c r="I386" s="23"/>
      <c r="J386" s="23">
        <v>382</v>
      </c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2" customHeight="1">
      <c r="A387" s="44" t="s">
        <v>295</v>
      </c>
      <c r="B387" s="44" t="s">
        <v>2760</v>
      </c>
      <c r="C387" s="44" t="s">
        <v>2762</v>
      </c>
      <c r="D387" s="52">
        <v>299000</v>
      </c>
      <c r="E387" s="40">
        <v>10089483</v>
      </c>
      <c r="F387" s="23" t="str">
        <f t="shared" si="0"/>
        <v>ELECOM</v>
      </c>
      <c r="G387" s="42">
        <f t="shared" si="1"/>
        <v>299000</v>
      </c>
      <c r="H387" s="23" t="s">
        <v>2760</v>
      </c>
      <c r="I387" s="23"/>
      <c r="J387" s="23">
        <v>383</v>
      </c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2" customHeight="1">
      <c r="A388" s="44" t="s">
        <v>295</v>
      </c>
      <c r="B388" s="44" t="s">
        <v>2767</v>
      </c>
      <c r="C388" s="44" t="s">
        <v>2769</v>
      </c>
      <c r="D388" s="52">
        <v>299000</v>
      </c>
      <c r="E388" s="40">
        <v>10089482</v>
      </c>
      <c r="F388" s="23" t="str">
        <f t="shared" si="0"/>
        <v>ELECOM</v>
      </c>
      <c r="G388" s="42">
        <f t="shared" si="1"/>
        <v>299000</v>
      </c>
      <c r="H388" s="23" t="s">
        <v>2767</v>
      </c>
      <c r="I388" s="23"/>
      <c r="J388" s="23">
        <v>384</v>
      </c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2" customHeight="1">
      <c r="A389" s="44" t="s">
        <v>295</v>
      </c>
      <c r="B389" s="44" t="s">
        <v>2773</v>
      </c>
      <c r="C389" s="44" t="s">
        <v>2774</v>
      </c>
      <c r="D389" s="52">
        <v>299000</v>
      </c>
      <c r="E389" s="40">
        <v>10089481</v>
      </c>
      <c r="F389" s="23" t="str">
        <f t="shared" si="0"/>
        <v>ELECOM</v>
      </c>
      <c r="G389" s="42">
        <f t="shared" si="1"/>
        <v>299000</v>
      </c>
      <c r="H389" s="23" t="s">
        <v>2773</v>
      </c>
      <c r="I389" s="23"/>
      <c r="J389" s="23">
        <v>385</v>
      </c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2" customHeight="1">
      <c r="A390" s="44" t="s">
        <v>295</v>
      </c>
      <c r="B390" s="44" t="s">
        <v>2779</v>
      </c>
      <c r="C390" s="44" t="s">
        <v>2780</v>
      </c>
      <c r="D390" s="52">
        <v>299000</v>
      </c>
      <c r="E390" s="40">
        <v>10089480</v>
      </c>
      <c r="F390" s="23" t="str">
        <f t="shared" si="0"/>
        <v>ELECOM</v>
      </c>
      <c r="G390" s="42">
        <f t="shared" si="1"/>
        <v>299000</v>
      </c>
      <c r="H390" s="23" t="s">
        <v>2779</v>
      </c>
      <c r="I390" s="23"/>
      <c r="J390" s="23">
        <v>386</v>
      </c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2" customHeight="1">
      <c r="A391" s="44" t="s">
        <v>295</v>
      </c>
      <c r="B391" s="44" t="s">
        <v>2785</v>
      </c>
      <c r="C391" s="44" t="s">
        <v>2786</v>
      </c>
      <c r="D391" s="52">
        <v>299000</v>
      </c>
      <c r="E391" s="40">
        <v>10089479</v>
      </c>
      <c r="F391" s="23" t="str">
        <f t="shared" si="0"/>
        <v>ELECOM</v>
      </c>
      <c r="G391" s="42">
        <f t="shared" si="1"/>
        <v>299000</v>
      </c>
      <c r="H391" s="23" t="s">
        <v>2785</v>
      </c>
      <c r="I391" s="23"/>
      <c r="J391" s="23">
        <v>387</v>
      </c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2" customHeight="1">
      <c r="A392" s="44" t="s">
        <v>295</v>
      </c>
      <c r="B392" s="44" t="s">
        <v>2791</v>
      </c>
      <c r="C392" s="44" t="s">
        <v>2792</v>
      </c>
      <c r="D392" s="52">
        <v>299000</v>
      </c>
      <c r="E392" s="40">
        <v>10089478</v>
      </c>
      <c r="F392" s="23" t="str">
        <f t="shared" si="0"/>
        <v>ELECOM</v>
      </c>
      <c r="G392" s="42">
        <f t="shared" si="1"/>
        <v>299000</v>
      </c>
      <c r="H392" s="23" t="s">
        <v>2791</v>
      </c>
      <c r="I392" s="23"/>
      <c r="J392" s="23">
        <v>388</v>
      </c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2" customHeight="1">
      <c r="A393" s="44" t="s">
        <v>295</v>
      </c>
      <c r="B393" s="44" t="s">
        <v>2797</v>
      </c>
      <c r="C393" s="44" t="s">
        <v>2798</v>
      </c>
      <c r="D393" s="52">
        <v>299000</v>
      </c>
      <c r="E393" s="40">
        <v>10089477</v>
      </c>
      <c r="F393" s="23" t="str">
        <f t="shared" si="0"/>
        <v>ELECOM</v>
      </c>
      <c r="G393" s="42">
        <f t="shared" si="1"/>
        <v>299000</v>
      </c>
      <c r="H393" s="23" t="s">
        <v>2797</v>
      </c>
      <c r="I393" s="23"/>
      <c r="J393" s="23">
        <v>389</v>
      </c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2" customHeight="1">
      <c r="A394" s="44" t="s">
        <v>295</v>
      </c>
      <c r="B394" s="44" t="s">
        <v>2806</v>
      </c>
      <c r="C394" s="44" t="s">
        <v>2808</v>
      </c>
      <c r="D394" s="52">
        <v>299000</v>
      </c>
      <c r="E394" s="40">
        <v>10089449</v>
      </c>
      <c r="F394" s="23" t="str">
        <f t="shared" si="0"/>
        <v>ELECOM</v>
      </c>
      <c r="G394" s="42">
        <f t="shared" si="1"/>
        <v>299000</v>
      </c>
      <c r="H394" s="23" t="s">
        <v>2806</v>
      </c>
      <c r="I394" s="23"/>
      <c r="J394" s="23">
        <v>390</v>
      </c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2" customHeight="1">
      <c r="A395" s="44" t="s">
        <v>295</v>
      </c>
      <c r="B395" s="44" t="s">
        <v>2813</v>
      </c>
      <c r="C395" s="44" t="s">
        <v>2814</v>
      </c>
      <c r="D395" s="52">
        <v>299000</v>
      </c>
      <c r="E395" s="40">
        <v>10089448</v>
      </c>
      <c r="F395" s="23" t="str">
        <f t="shared" si="0"/>
        <v>ELECOM</v>
      </c>
      <c r="G395" s="42">
        <f t="shared" si="1"/>
        <v>299000</v>
      </c>
      <c r="H395" s="23" t="s">
        <v>2813</v>
      </c>
      <c r="I395" s="23"/>
      <c r="J395" s="23">
        <v>391</v>
      </c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2" customHeight="1">
      <c r="A396" s="44" t="s">
        <v>295</v>
      </c>
      <c r="B396" s="44" t="s">
        <v>2819</v>
      </c>
      <c r="C396" s="44" t="s">
        <v>2820</v>
      </c>
      <c r="D396" s="52">
        <v>299000</v>
      </c>
      <c r="E396" s="40">
        <v>10089447</v>
      </c>
      <c r="F396" s="23" t="str">
        <f t="shared" si="0"/>
        <v>ELECOM</v>
      </c>
      <c r="G396" s="42">
        <f t="shared" si="1"/>
        <v>299000</v>
      </c>
      <c r="H396" s="23" t="s">
        <v>2819</v>
      </c>
      <c r="I396" s="23"/>
      <c r="J396" s="23">
        <v>392</v>
      </c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2" customHeight="1">
      <c r="A397" s="44" t="s">
        <v>295</v>
      </c>
      <c r="B397" s="44" t="s">
        <v>2825</v>
      </c>
      <c r="C397" s="44" t="s">
        <v>2826</v>
      </c>
      <c r="D397" s="52">
        <v>299000</v>
      </c>
      <c r="E397" s="40">
        <v>10089443</v>
      </c>
      <c r="F397" s="23" t="str">
        <f t="shared" si="0"/>
        <v>ELECOM</v>
      </c>
      <c r="G397" s="42">
        <f t="shared" si="1"/>
        <v>299000</v>
      </c>
      <c r="H397" s="23" t="s">
        <v>2825</v>
      </c>
      <c r="I397" s="23"/>
      <c r="J397" s="23">
        <v>393</v>
      </c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2" customHeight="1">
      <c r="A398" s="44" t="s">
        <v>295</v>
      </c>
      <c r="B398" s="44" t="s">
        <v>2831</v>
      </c>
      <c r="C398" s="44" t="s">
        <v>2832</v>
      </c>
      <c r="D398" s="52">
        <v>299000</v>
      </c>
      <c r="E398" s="40">
        <v>10089417</v>
      </c>
      <c r="F398" s="23" t="str">
        <f t="shared" si="0"/>
        <v>ELECOM</v>
      </c>
      <c r="G398" s="42">
        <f t="shared" si="1"/>
        <v>299000</v>
      </c>
      <c r="H398" s="23" t="s">
        <v>2831</v>
      </c>
      <c r="I398" s="23"/>
      <c r="J398" s="23">
        <v>394</v>
      </c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2" customHeight="1">
      <c r="A399" s="44" t="s">
        <v>295</v>
      </c>
      <c r="B399" s="44" t="s">
        <v>2836</v>
      </c>
      <c r="C399" s="44" t="s">
        <v>2837</v>
      </c>
      <c r="D399" s="52">
        <v>299000</v>
      </c>
      <c r="E399" s="40">
        <v>10089409</v>
      </c>
      <c r="F399" s="23" t="str">
        <f t="shared" si="0"/>
        <v>ELECOM</v>
      </c>
      <c r="G399" s="42">
        <f t="shared" si="1"/>
        <v>299000</v>
      </c>
      <c r="H399" s="23" t="s">
        <v>2836</v>
      </c>
      <c r="I399" s="23"/>
      <c r="J399" s="23">
        <v>395</v>
      </c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2" customHeight="1">
      <c r="A400" s="44" t="s">
        <v>295</v>
      </c>
      <c r="B400" s="44" t="s">
        <v>2843</v>
      </c>
      <c r="C400" s="44" t="s">
        <v>2845</v>
      </c>
      <c r="D400" s="52">
        <v>299000</v>
      </c>
      <c r="E400" s="40">
        <v>10089398</v>
      </c>
      <c r="F400" s="23" t="str">
        <f t="shared" si="0"/>
        <v>ELECOM</v>
      </c>
      <c r="G400" s="42">
        <f t="shared" si="1"/>
        <v>299000</v>
      </c>
      <c r="H400" s="23" t="s">
        <v>2843</v>
      </c>
      <c r="I400" s="23"/>
      <c r="J400" s="23">
        <v>396</v>
      </c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2" customHeight="1">
      <c r="A401" s="44" t="s">
        <v>295</v>
      </c>
      <c r="B401" s="44" t="s">
        <v>2847</v>
      </c>
      <c r="C401" s="44" t="s">
        <v>2848</v>
      </c>
      <c r="D401" s="52">
        <v>299000</v>
      </c>
      <c r="E401" s="40">
        <v>10089396</v>
      </c>
      <c r="F401" s="23" t="str">
        <f t="shared" si="0"/>
        <v>ELECOM</v>
      </c>
      <c r="G401" s="42">
        <f t="shared" si="1"/>
        <v>299000</v>
      </c>
      <c r="H401" s="23" t="s">
        <v>2847</v>
      </c>
      <c r="I401" s="23"/>
      <c r="J401" s="23">
        <v>397</v>
      </c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2" customHeight="1">
      <c r="A402" s="44" t="s">
        <v>295</v>
      </c>
      <c r="B402" s="44" t="s">
        <v>2854</v>
      </c>
      <c r="C402" s="44" t="s">
        <v>2856</v>
      </c>
      <c r="D402" s="52">
        <v>299000</v>
      </c>
      <c r="E402" s="40">
        <v>10089393</v>
      </c>
      <c r="F402" s="23" t="str">
        <f t="shared" si="0"/>
        <v>ELECOM</v>
      </c>
      <c r="G402" s="42">
        <f t="shared" si="1"/>
        <v>299000</v>
      </c>
      <c r="H402" s="23" t="s">
        <v>2854</v>
      </c>
      <c r="I402" s="23"/>
      <c r="J402" s="23">
        <v>398</v>
      </c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2" customHeight="1">
      <c r="A403" s="44" t="s">
        <v>295</v>
      </c>
      <c r="B403" s="44" t="s">
        <v>2860</v>
      </c>
      <c r="C403" s="44" t="s">
        <v>2861</v>
      </c>
      <c r="D403" s="52">
        <v>299000</v>
      </c>
      <c r="E403" s="40">
        <v>10089388</v>
      </c>
      <c r="F403" s="23" t="str">
        <f t="shared" si="0"/>
        <v>ELECOM</v>
      </c>
      <c r="G403" s="42">
        <f t="shared" si="1"/>
        <v>299000</v>
      </c>
      <c r="H403" s="23" t="s">
        <v>2860</v>
      </c>
      <c r="I403" s="23"/>
      <c r="J403" s="23">
        <v>399</v>
      </c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2" customHeight="1">
      <c r="A404" s="44" t="s">
        <v>295</v>
      </c>
      <c r="B404" s="44" t="s">
        <v>2868</v>
      </c>
      <c r="C404" s="44" t="s">
        <v>2869</v>
      </c>
      <c r="D404" s="52">
        <v>299000</v>
      </c>
      <c r="E404" s="40">
        <v>10089380</v>
      </c>
      <c r="F404" s="23" t="str">
        <f t="shared" si="0"/>
        <v>ELECOM</v>
      </c>
      <c r="G404" s="42">
        <f t="shared" si="1"/>
        <v>299000</v>
      </c>
      <c r="H404" s="23" t="s">
        <v>2868</v>
      </c>
      <c r="I404" s="23"/>
      <c r="J404" s="23">
        <v>400</v>
      </c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2" customHeight="1">
      <c r="A405" s="44" t="s">
        <v>295</v>
      </c>
      <c r="B405" s="44" t="s">
        <v>2874</v>
      </c>
      <c r="C405" s="44" t="s">
        <v>2875</v>
      </c>
      <c r="D405" s="52">
        <v>299000</v>
      </c>
      <c r="E405" s="40">
        <v>10094098</v>
      </c>
      <c r="F405" s="23" t="str">
        <f t="shared" si="0"/>
        <v>ELECOM</v>
      </c>
      <c r="G405" s="42">
        <f t="shared" si="1"/>
        <v>299000</v>
      </c>
      <c r="H405" s="23" t="s">
        <v>2874</v>
      </c>
      <c r="I405" s="23"/>
      <c r="J405" s="23">
        <v>401</v>
      </c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2" customHeight="1">
      <c r="A406" s="44" t="s">
        <v>295</v>
      </c>
      <c r="B406" s="44" t="s">
        <v>2880</v>
      </c>
      <c r="C406" s="44" t="s">
        <v>2881</v>
      </c>
      <c r="D406" s="52">
        <v>299000</v>
      </c>
      <c r="E406" s="40">
        <v>10094111</v>
      </c>
      <c r="F406" s="23" t="str">
        <f t="shared" si="0"/>
        <v>ELECOM</v>
      </c>
      <c r="G406" s="42">
        <f t="shared" si="1"/>
        <v>299000</v>
      </c>
      <c r="H406" s="23" t="s">
        <v>2880</v>
      </c>
      <c r="I406" s="23"/>
      <c r="J406" s="23">
        <v>402</v>
      </c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2" customHeight="1">
      <c r="A407" s="44" t="s">
        <v>295</v>
      </c>
      <c r="B407" s="44" t="s">
        <v>2887</v>
      </c>
      <c r="C407" s="44" t="s">
        <v>2889</v>
      </c>
      <c r="D407" s="52">
        <v>299000</v>
      </c>
      <c r="E407" s="40">
        <v>10094120</v>
      </c>
      <c r="F407" s="23" t="str">
        <f t="shared" si="0"/>
        <v>ELECOM</v>
      </c>
      <c r="G407" s="42">
        <f t="shared" si="1"/>
        <v>299000</v>
      </c>
      <c r="H407" s="23" t="s">
        <v>2887</v>
      </c>
      <c r="I407" s="23"/>
      <c r="J407" s="23">
        <v>403</v>
      </c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2" customHeight="1">
      <c r="A408" s="44" t="s">
        <v>295</v>
      </c>
      <c r="B408" s="44" t="s">
        <v>2895</v>
      </c>
      <c r="C408" s="44" t="s">
        <v>2896</v>
      </c>
      <c r="D408" s="52">
        <v>299000</v>
      </c>
      <c r="E408" s="40">
        <v>10094126</v>
      </c>
      <c r="F408" s="23" t="str">
        <f t="shared" si="0"/>
        <v>ELECOM</v>
      </c>
      <c r="G408" s="42">
        <f t="shared" si="1"/>
        <v>299000</v>
      </c>
      <c r="H408" s="23" t="s">
        <v>2895</v>
      </c>
      <c r="I408" s="23"/>
      <c r="J408" s="23">
        <v>404</v>
      </c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2" customHeight="1">
      <c r="A409" s="44" t="s">
        <v>295</v>
      </c>
      <c r="B409" s="44" t="s">
        <v>2901</v>
      </c>
      <c r="C409" s="44" t="s">
        <v>2902</v>
      </c>
      <c r="D409" s="52">
        <v>299000</v>
      </c>
      <c r="E409" s="40">
        <v>10094127</v>
      </c>
      <c r="F409" s="23" t="str">
        <f t="shared" si="0"/>
        <v>ELECOM</v>
      </c>
      <c r="G409" s="42">
        <f t="shared" si="1"/>
        <v>299000</v>
      </c>
      <c r="H409" s="23" t="s">
        <v>2901</v>
      </c>
      <c r="I409" s="23"/>
      <c r="J409" s="23">
        <v>405</v>
      </c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2" customHeight="1">
      <c r="A410" s="44" t="s">
        <v>295</v>
      </c>
      <c r="B410" s="44" t="s">
        <v>2907</v>
      </c>
      <c r="C410" s="44" t="s">
        <v>2908</v>
      </c>
      <c r="D410" s="52">
        <v>299000</v>
      </c>
      <c r="E410" s="40">
        <v>10094134</v>
      </c>
      <c r="F410" s="23" t="str">
        <f t="shared" si="0"/>
        <v>ELECOM</v>
      </c>
      <c r="G410" s="42">
        <f t="shared" si="1"/>
        <v>299000</v>
      </c>
      <c r="H410" s="23" t="s">
        <v>2907</v>
      </c>
      <c r="I410" s="23"/>
      <c r="J410" s="23">
        <v>406</v>
      </c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2" customHeight="1">
      <c r="A411" s="44" t="s">
        <v>295</v>
      </c>
      <c r="B411" s="44" t="s">
        <v>2913</v>
      </c>
      <c r="C411" s="44" t="s">
        <v>2914</v>
      </c>
      <c r="D411" s="52">
        <v>299000</v>
      </c>
      <c r="E411" s="40">
        <v>10094135</v>
      </c>
      <c r="F411" s="23" t="str">
        <f t="shared" si="0"/>
        <v>ELECOM</v>
      </c>
      <c r="G411" s="42">
        <f t="shared" si="1"/>
        <v>299000</v>
      </c>
      <c r="H411" s="23" t="s">
        <v>2913</v>
      </c>
      <c r="I411" s="23"/>
      <c r="J411" s="23">
        <v>407</v>
      </c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2" customHeight="1">
      <c r="A412" s="44" t="s">
        <v>2919</v>
      </c>
      <c r="B412" s="44" t="s">
        <v>2920</v>
      </c>
      <c r="C412" s="44" t="s">
        <v>2921</v>
      </c>
      <c r="D412" s="52">
        <v>299000</v>
      </c>
      <c r="E412" s="40">
        <v>10094757</v>
      </c>
      <c r="F412" s="23" t="str">
        <f t="shared" si="0"/>
        <v>KASHIMURA</v>
      </c>
      <c r="G412" s="42">
        <f t="shared" si="1"/>
        <v>299000</v>
      </c>
      <c r="H412" s="23" t="s">
        <v>2920</v>
      </c>
      <c r="I412" s="23"/>
      <c r="J412" s="23">
        <v>408</v>
      </c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2" customHeight="1">
      <c r="A413" s="44" t="s">
        <v>2919</v>
      </c>
      <c r="B413" s="44" t="s">
        <v>2928</v>
      </c>
      <c r="C413" s="44" t="s">
        <v>2930</v>
      </c>
      <c r="D413" s="52">
        <v>299000</v>
      </c>
      <c r="E413" s="40">
        <v>10094758</v>
      </c>
      <c r="F413" s="23" t="str">
        <f t="shared" si="0"/>
        <v>KASHIMURA</v>
      </c>
      <c r="G413" s="42">
        <f t="shared" si="1"/>
        <v>299000</v>
      </c>
      <c r="H413" s="23" t="s">
        <v>2928</v>
      </c>
      <c r="I413" s="23"/>
      <c r="J413" s="23">
        <v>409</v>
      </c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2" customHeight="1">
      <c r="A414" s="44" t="s">
        <v>2919</v>
      </c>
      <c r="B414" s="44" t="s">
        <v>2935</v>
      </c>
      <c r="C414" s="44" t="s">
        <v>2936</v>
      </c>
      <c r="D414" s="52">
        <v>299000</v>
      </c>
      <c r="E414" s="40">
        <v>10094760</v>
      </c>
      <c r="F414" s="23" t="str">
        <f t="shared" si="0"/>
        <v>KASHIMURA</v>
      </c>
      <c r="G414" s="42">
        <f t="shared" si="1"/>
        <v>299000</v>
      </c>
      <c r="H414" s="23" t="s">
        <v>2935</v>
      </c>
      <c r="I414" s="23"/>
      <c r="J414" s="23">
        <v>410</v>
      </c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2" customHeight="1">
      <c r="A415" s="44" t="s">
        <v>2919</v>
      </c>
      <c r="B415" s="44" t="s">
        <v>2940</v>
      </c>
      <c r="C415" s="44" t="s">
        <v>2942</v>
      </c>
      <c r="D415" s="52">
        <v>299000</v>
      </c>
      <c r="E415" s="40">
        <v>10094761</v>
      </c>
      <c r="F415" s="23" t="str">
        <f t="shared" si="0"/>
        <v>KASHIMURA</v>
      </c>
      <c r="G415" s="42">
        <f t="shared" si="1"/>
        <v>299000</v>
      </c>
      <c r="H415" s="23" t="s">
        <v>2940</v>
      </c>
      <c r="I415" s="23"/>
      <c r="J415" s="23">
        <v>411</v>
      </c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2" customHeight="1">
      <c r="A416" s="44" t="s">
        <v>2919</v>
      </c>
      <c r="B416" s="44" t="s">
        <v>2947</v>
      </c>
      <c r="C416" s="44" t="s">
        <v>2948</v>
      </c>
      <c r="D416" s="52">
        <v>299000</v>
      </c>
      <c r="E416" s="40">
        <v>10094762</v>
      </c>
      <c r="F416" s="23" t="str">
        <f t="shared" si="0"/>
        <v>KASHIMURA</v>
      </c>
      <c r="G416" s="42">
        <f t="shared" si="1"/>
        <v>299000</v>
      </c>
      <c r="H416" s="23" t="s">
        <v>2947</v>
      </c>
      <c r="I416" s="23"/>
      <c r="J416" s="23">
        <v>412</v>
      </c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2" customHeight="1">
      <c r="A417" s="44" t="s">
        <v>2919</v>
      </c>
      <c r="B417" s="44" t="s">
        <v>2951</v>
      </c>
      <c r="C417" s="44" t="s">
        <v>2953</v>
      </c>
      <c r="D417" s="52">
        <v>299000</v>
      </c>
      <c r="E417" s="40">
        <v>10094763</v>
      </c>
      <c r="F417" s="23" t="str">
        <f t="shared" si="0"/>
        <v>KASHIMURA</v>
      </c>
      <c r="G417" s="42">
        <f t="shared" si="1"/>
        <v>299000</v>
      </c>
      <c r="H417" s="23" t="s">
        <v>2951</v>
      </c>
      <c r="I417" s="23"/>
      <c r="J417" s="23">
        <v>413</v>
      </c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2" customHeight="1">
      <c r="A418" s="44" t="s">
        <v>2919</v>
      </c>
      <c r="B418" s="44" t="s">
        <v>2959</v>
      </c>
      <c r="C418" s="44" t="s">
        <v>2960</v>
      </c>
      <c r="D418" s="52">
        <v>299000</v>
      </c>
      <c r="E418" s="40">
        <v>10094764</v>
      </c>
      <c r="F418" s="23" t="str">
        <f t="shared" si="0"/>
        <v>KASHIMURA</v>
      </c>
      <c r="G418" s="42">
        <f t="shared" si="1"/>
        <v>299000</v>
      </c>
      <c r="H418" s="23" t="s">
        <v>2959</v>
      </c>
      <c r="I418" s="23"/>
      <c r="J418" s="23">
        <v>414</v>
      </c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2" customHeight="1">
      <c r="A419" s="44" t="s">
        <v>295</v>
      </c>
      <c r="B419" s="44" t="s">
        <v>2965</v>
      </c>
      <c r="C419" s="44" t="s">
        <v>2966</v>
      </c>
      <c r="D419" s="52">
        <v>299000</v>
      </c>
      <c r="E419" s="40">
        <v>10405012</v>
      </c>
      <c r="F419" s="23" t="str">
        <f t="shared" si="0"/>
        <v>ELECOM</v>
      </c>
      <c r="G419" s="42">
        <f t="shared" si="1"/>
        <v>299000</v>
      </c>
      <c r="H419" s="23" t="s">
        <v>2965</v>
      </c>
      <c r="I419" s="23"/>
      <c r="J419" s="23">
        <v>415</v>
      </c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2" customHeight="1">
      <c r="A420" s="44" t="s">
        <v>295</v>
      </c>
      <c r="B420" s="44" t="s">
        <v>2972</v>
      </c>
      <c r="C420" s="44" t="s">
        <v>2974</v>
      </c>
      <c r="D420" s="52">
        <v>299000</v>
      </c>
      <c r="E420" s="40">
        <v>10128835</v>
      </c>
      <c r="F420" s="23" t="str">
        <f t="shared" si="0"/>
        <v>ELECOM</v>
      </c>
      <c r="G420" s="42">
        <f t="shared" si="1"/>
        <v>299000</v>
      </c>
      <c r="H420" s="23" t="s">
        <v>2972</v>
      </c>
      <c r="I420" s="23"/>
      <c r="J420" s="23">
        <v>416</v>
      </c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2" customHeight="1">
      <c r="A421" s="44" t="s">
        <v>295</v>
      </c>
      <c r="B421" s="44" t="s">
        <v>2980</v>
      </c>
      <c r="C421" s="44" t="s">
        <v>2981</v>
      </c>
      <c r="D421" s="52">
        <v>299000</v>
      </c>
      <c r="E421" s="40">
        <v>10128836</v>
      </c>
      <c r="F421" s="23" t="str">
        <f t="shared" si="0"/>
        <v>ELECOM</v>
      </c>
      <c r="G421" s="42">
        <f t="shared" si="1"/>
        <v>299000</v>
      </c>
      <c r="H421" s="23" t="s">
        <v>2980</v>
      </c>
      <c r="I421" s="23"/>
      <c r="J421" s="23">
        <v>417</v>
      </c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2" customHeight="1">
      <c r="A422" s="44" t="s">
        <v>295</v>
      </c>
      <c r="B422" s="44" t="s">
        <v>2985</v>
      </c>
      <c r="C422" s="44" t="s">
        <v>2986</v>
      </c>
      <c r="D422" s="52">
        <v>299000</v>
      </c>
      <c r="E422" s="40">
        <v>10128888</v>
      </c>
      <c r="F422" s="23" t="str">
        <f t="shared" si="0"/>
        <v>ELECOM</v>
      </c>
      <c r="G422" s="42">
        <f t="shared" si="1"/>
        <v>299000</v>
      </c>
      <c r="H422" s="23" t="s">
        <v>2985</v>
      </c>
      <c r="I422" s="23"/>
      <c r="J422" s="23">
        <v>418</v>
      </c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2" customHeight="1">
      <c r="A423" s="44" t="s">
        <v>295</v>
      </c>
      <c r="B423" s="44" t="s">
        <v>2992</v>
      </c>
      <c r="C423" s="44" t="s">
        <v>2994</v>
      </c>
      <c r="D423" s="52">
        <v>299000</v>
      </c>
      <c r="E423" s="40">
        <v>10129288</v>
      </c>
      <c r="F423" s="23" t="str">
        <f t="shared" si="0"/>
        <v>ELECOM</v>
      </c>
      <c r="G423" s="42">
        <f t="shared" si="1"/>
        <v>299000</v>
      </c>
      <c r="H423" s="23" t="s">
        <v>2992</v>
      </c>
      <c r="I423" s="23"/>
      <c r="J423" s="23">
        <v>419</v>
      </c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2" customHeight="1">
      <c r="A424" s="44" t="s">
        <v>354</v>
      </c>
      <c r="B424" s="44" t="s">
        <v>2999</v>
      </c>
      <c r="C424" s="44" t="s">
        <v>3000</v>
      </c>
      <c r="D424" s="52">
        <v>309000</v>
      </c>
      <c r="E424" s="40">
        <v>10089564</v>
      </c>
      <c r="F424" s="23" t="str">
        <f t="shared" si="0"/>
        <v>Kashimura</v>
      </c>
      <c r="G424" s="42">
        <f t="shared" si="1"/>
        <v>309000</v>
      </c>
      <c r="H424" s="23" t="s">
        <v>2999</v>
      </c>
      <c r="I424" s="23"/>
      <c r="J424" s="23">
        <v>420</v>
      </c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2" customHeight="1">
      <c r="A425" s="44" t="s">
        <v>315</v>
      </c>
      <c r="B425" s="44" t="s">
        <v>3004</v>
      </c>
      <c r="C425" s="44" t="s">
        <v>3005</v>
      </c>
      <c r="D425" s="52">
        <v>319000</v>
      </c>
      <c r="E425" s="40">
        <v>10092917</v>
      </c>
      <c r="F425" s="23" t="str">
        <f t="shared" si="0"/>
        <v>ANITECH</v>
      </c>
      <c r="G425" s="42">
        <f t="shared" si="1"/>
        <v>319000</v>
      </c>
      <c r="H425" s="23" t="s">
        <v>3004</v>
      </c>
      <c r="I425" s="23"/>
      <c r="J425" s="23">
        <v>421</v>
      </c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2" customHeight="1">
      <c r="A426" s="44" t="s">
        <v>315</v>
      </c>
      <c r="B426" s="44" t="s">
        <v>3011</v>
      </c>
      <c r="C426" s="44" t="s">
        <v>3013</v>
      </c>
      <c r="D426" s="52">
        <v>319000</v>
      </c>
      <c r="E426" s="40">
        <v>10092914</v>
      </c>
      <c r="F426" s="23" t="str">
        <f t="shared" si="0"/>
        <v>ANITECH</v>
      </c>
      <c r="G426" s="42">
        <f t="shared" si="1"/>
        <v>319000</v>
      </c>
      <c r="H426" s="23" t="s">
        <v>3011</v>
      </c>
      <c r="I426" s="23"/>
      <c r="J426" s="23">
        <v>422</v>
      </c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2" customHeight="1">
      <c r="A427" s="44" t="s">
        <v>354</v>
      </c>
      <c r="B427" s="44" t="s">
        <v>3018</v>
      </c>
      <c r="C427" s="44" t="s">
        <v>3019</v>
      </c>
      <c r="D427" s="52">
        <v>329000</v>
      </c>
      <c r="E427" s="40">
        <v>10089571</v>
      </c>
      <c r="F427" s="23" t="str">
        <f t="shared" si="0"/>
        <v>Kashimura</v>
      </c>
      <c r="G427" s="42">
        <f t="shared" si="1"/>
        <v>329000</v>
      </c>
      <c r="H427" s="23" t="s">
        <v>3018</v>
      </c>
      <c r="I427" s="23"/>
      <c r="J427" s="23">
        <v>423</v>
      </c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2" customHeight="1">
      <c r="A428" s="44" t="s">
        <v>295</v>
      </c>
      <c r="B428" s="44" t="s">
        <v>3027</v>
      </c>
      <c r="C428" s="44" t="s">
        <v>3028</v>
      </c>
      <c r="D428" s="52">
        <v>349000</v>
      </c>
      <c r="E428" s="40">
        <v>10093994</v>
      </c>
      <c r="F428" s="23" t="str">
        <f t="shared" si="0"/>
        <v>ELECOM</v>
      </c>
      <c r="G428" s="42">
        <f t="shared" si="1"/>
        <v>349000</v>
      </c>
      <c r="H428" s="23" t="s">
        <v>3027</v>
      </c>
      <c r="I428" s="23"/>
      <c r="J428" s="23">
        <v>424</v>
      </c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2" customHeight="1">
      <c r="A429" s="44" t="s">
        <v>295</v>
      </c>
      <c r="B429" s="44" t="s">
        <v>3032</v>
      </c>
      <c r="C429" s="44" t="s">
        <v>3033</v>
      </c>
      <c r="D429" s="52">
        <v>349000</v>
      </c>
      <c r="E429" s="40">
        <v>10093984</v>
      </c>
      <c r="F429" s="23" t="str">
        <f t="shared" si="0"/>
        <v>ELECOM</v>
      </c>
      <c r="G429" s="42">
        <f t="shared" si="1"/>
        <v>349000</v>
      </c>
      <c r="H429" s="23" t="s">
        <v>3032</v>
      </c>
      <c r="I429" s="23"/>
      <c r="J429" s="23">
        <v>425</v>
      </c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2" customHeight="1">
      <c r="A430" s="44" t="s">
        <v>295</v>
      </c>
      <c r="B430" s="44" t="s">
        <v>3038</v>
      </c>
      <c r="C430" s="44" t="s">
        <v>3039</v>
      </c>
      <c r="D430" s="52">
        <v>349000</v>
      </c>
      <c r="E430" s="40">
        <v>10093738</v>
      </c>
      <c r="F430" s="23" t="str">
        <f t="shared" si="0"/>
        <v>ELECOM</v>
      </c>
      <c r="G430" s="42">
        <f t="shared" si="1"/>
        <v>349000</v>
      </c>
      <c r="H430" s="23" t="s">
        <v>3038</v>
      </c>
      <c r="I430" s="23"/>
      <c r="J430" s="23">
        <v>426</v>
      </c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2" customHeight="1">
      <c r="A431" s="44" t="s">
        <v>295</v>
      </c>
      <c r="B431" s="44" t="s">
        <v>3043</v>
      </c>
      <c r="C431" s="44" t="s">
        <v>3044</v>
      </c>
      <c r="D431" s="52">
        <v>349000</v>
      </c>
      <c r="E431" s="40">
        <v>10093737</v>
      </c>
      <c r="F431" s="23" t="str">
        <f t="shared" si="0"/>
        <v>ELECOM</v>
      </c>
      <c r="G431" s="42">
        <f t="shared" si="1"/>
        <v>349000</v>
      </c>
      <c r="H431" s="23" t="s">
        <v>3043</v>
      </c>
      <c r="I431" s="23"/>
      <c r="J431" s="23">
        <v>427</v>
      </c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2" customHeight="1">
      <c r="A432" s="44" t="s">
        <v>295</v>
      </c>
      <c r="B432" s="44" t="s">
        <v>3051</v>
      </c>
      <c r="C432" s="44" t="s">
        <v>3052</v>
      </c>
      <c r="D432" s="52">
        <v>349000</v>
      </c>
      <c r="E432" s="40">
        <v>10093736</v>
      </c>
      <c r="F432" s="23" t="str">
        <f t="shared" si="0"/>
        <v>ELECOM</v>
      </c>
      <c r="G432" s="42">
        <f t="shared" si="1"/>
        <v>349000</v>
      </c>
      <c r="H432" s="23" t="s">
        <v>3051</v>
      </c>
      <c r="I432" s="23"/>
      <c r="J432" s="23">
        <v>428</v>
      </c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2" customHeight="1">
      <c r="A433" s="44" t="s">
        <v>295</v>
      </c>
      <c r="B433" s="44" t="s">
        <v>3057</v>
      </c>
      <c r="C433" s="44" t="s">
        <v>3058</v>
      </c>
      <c r="D433" s="52">
        <v>349000</v>
      </c>
      <c r="E433" s="40">
        <v>10093735</v>
      </c>
      <c r="F433" s="23" t="str">
        <f t="shared" si="0"/>
        <v>ELECOM</v>
      </c>
      <c r="G433" s="42">
        <f t="shared" si="1"/>
        <v>349000</v>
      </c>
      <c r="H433" s="23" t="s">
        <v>3057</v>
      </c>
      <c r="I433" s="23"/>
      <c r="J433" s="23">
        <v>429</v>
      </c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2" customHeight="1">
      <c r="A434" s="44" t="s">
        <v>295</v>
      </c>
      <c r="B434" s="44" t="s">
        <v>3062</v>
      </c>
      <c r="C434" s="44" t="s">
        <v>3063</v>
      </c>
      <c r="D434" s="52">
        <v>349000</v>
      </c>
      <c r="E434" s="40">
        <v>10093734</v>
      </c>
      <c r="F434" s="23" t="str">
        <f t="shared" si="0"/>
        <v>ELECOM</v>
      </c>
      <c r="G434" s="42">
        <f t="shared" si="1"/>
        <v>349000</v>
      </c>
      <c r="H434" s="23" t="s">
        <v>3062</v>
      </c>
      <c r="I434" s="23"/>
      <c r="J434" s="23">
        <v>430</v>
      </c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2" customHeight="1">
      <c r="A435" s="44" t="s">
        <v>295</v>
      </c>
      <c r="B435" s="44" t="s">
        <v>3068</v>
      </c>
      <c r="C435" s="44" t="s">
        <v>3069</v>
      </c>
      <c r="D435" s="52">
        <v>349000</v>
      </c>
      <c r="E435" s="40">
        <v>10093733</v>
      </c>
      <c r="F435" s="23" t="str">
        <f t="shared" si="0"/>
        <v>ELECOM</v>
      </c>
      <c r="G435" s="42">
        <f t="shared" si="1"/>
        <v>349000</v>
      </c>
      <c r="H435" s="23" t="s">
        <v>3068</v>
      </c>
      <c r="I435" s="23"/>
      <c r="J435" s="23">
        <v>431</v>
      </c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2" customHeight="1">
      <c r="A436" s="44" t="s">
        <v>354</v>
      </c>
      <c r="B436" s="44" t="s">
        <v>3073</v>
      </c>
      <c r="C436" s="44" t="s">
        <v>3074</v>
      </c>
      <c r="D436" s="52">
        <v>349000</v>
      </c>
      <c r="E436" s="40">
        <v>10093189</v>
      </c>
      <c r="F436" s="23" t="str">
        <f t="shared" si="0"/>
        <v>Kashimura</v>
      </c>
      <c r="G436" s="42">
        <f t="shared" si="1"/>
        <v>349000</v>
      </c>
      <c r="H436" s="23" t="s">
        <v>3073</v>
      </c>
      <c r="I436" s="23"/>
      <c r="J436" s="23">
        <v>432</v>
      </c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2" customHeight="1">
      <c r="A437" s="44" t="s">
        <v>295</v>
      </c>
      <c r="B437" s="44" t="s">
        <v>3082</v>
      </c>
      <c r="C437" s="44" t="s">
        <v>3083</v>
      </c>
      <c r="D437" s="52">
        <v>349000</v>
      </c>
      <c r="E437" s="40">
        <v>10093184</v>
      </c>
      <c r="F437" s="23" t="str">
        <f t="shared" si="0"/>
        <v>ELECOM</v>
      </c>
      <c r="G437" s="42">
        <f t="shared" si="1"/>
        <v>349000</v>
      </c>
      <c r="H437" s="23" t="s">
        <v>3082</v>
      </c>
      <c r="I437" s="23"/>
      <c r="J437" s="23">
        <v>433</v>
      </c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2" customHeight="1">
      <c r="A438" s="44" t="s">
        <v>295</v>
      </c>
      <c r="B438" s="44" t="s">
        <v>3088</v>
      </c>
      <c r="C438" s="44" t="s">
        <v>3089</v>
      </c>
      <c r="D438" s="52">
        <v>349000</v>
      </c>
      <c r="E438" s="40">
        <v>10092970</v>
      </c>
      <c r="F438" s="23" t="str">
        <f t="shared" si="0"/>
        <v>ELECOM</v>
      </c>
      <c r="G438" s="42">
        <f t="shared" si="1"/>
        <v>349000</v>
      </c>
      <c r="H438" s="23" t="s">
        <v>3088</v>
      </c>
      <c r="I438" s="23"/>
      <c r="J438" s="23">
        <v>434</v>
      </c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2" customHeight="1">
      <c r="A439" s="44" t="s">
        <v>295</v>
      </c>
      <c r="B439" s="44" t="s">
        <v>3094</v>
      </c>
      <c r="C439" s="44" t="s">
        <v>3095</v>
      </c>
      <c r="D439" s="52">
        <v>349000</v>
      </c>
      <c r="E439" s="40">
        <v>10092969</v>
      </c>
      <c r="F439" s="23" t="str">
        <f t="shared" si="0"/>
        <v>ELECOM</v>
      </c>
      <c r="G439" s="42">
        <f t="shared" si="1"/>
        <v>349000</v>
      </c>
      <c r="H439" s="23" t="s">
        <v>3094</v>
      </c>
      <c r="I439" s="23"/>
      <c r="J439" s="23">
        <v>435</v>
      </c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2" customHeight="1">
      <c r="A440" s="44" t="s">
        <v>295</v>
      </c>
      <c r="B440" s="44" t="s">
        <v>3100</v>
      </c>
      <c r="C440" s="44" t="s">
        <v>3101</v>
      </c>
      <c r="D440" s="52">
        <v>349000</v>
      </c>
      <c r="E440" s="40">
        <v>10092967</v>
      </c>
      <c r="F440" s="23" t="str">
        <f t="shared" si="0"/>
        <v>ELECOM</v>
      </c>
      <c r="G440" s="42">
        <f t="shared" si="1"/>
        <v>349000</v>
      </c>
      <c r="H440" s="23" t="s">
        <v>3100</v>
      </c>
      <c r="I440" s="23"/>
      <c r="J440" s="23">
        <v>436</v>
      </c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2" customHeight="1">
      <c r="A441" s="44" t="s">
        <v>295</v>
      </c>
      <c r="B441" s="44" t="s">
        <v>3106</v>
      </c>
      <c r="C441" s="44" t="s">
        <v>3107</v>
      </c>
      <c r="D441" s="52">
        <v>349000</v>
      </c>
      <c r="E441" s="40">
        <v>10092966</v>
      </c>
      <c r="F441" s="23" t="str">
        <f t="shared" si="0"/>
        <v>ELECOM</v>
      </c>
      <c r="G441" s="42">
        <f t="shared" si="1"/>
        <v>349000</v>
      </c>
      <c r="H441" s="23" t="s">
        <v>3106</v>
      </c>
      <c r="I441" s="23"/>
      <c r="J441" s="23">
        <v>437</v>
      </c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2" customHeight="1">
      <c r="A442" s="44" t="s">
        <v>295</v>
      </c>
      <c r="B442" s="44" t="s">
        <v>3111</v>
      </c>
      <c r="C442" s="44" t="s">
        <v>3112</v>
      </c>
      <c r="D442" s="52">
        <v>349000</v>
      </c>
      <c r="E442" s="40">
        <v>10092965</v>
      </c>
      <c r="F442" s="23" t="str">
        <f t="shared" si="0"/>
        <v>ELECOM</v>
      </c>
      <c r="G442" s="42">
        <f t="shared" si="1"/>
        <v>349000</v>
      </c>
      <c r="H442" s="23" t="s">
        <v>3111</v>
      </c>
      <c r="I442" s="23"/>
      <c r="J442" s="23">
        <v>438</v>
      </c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2" customHeight="1">
      <c r="A443" s="44" t="s">
        <v>295</v>
      </c>
      <c r="B443" s="44" t="s">
        <v>3117</v>
      </c>
      <c r="C443" s="44" t="s">
        <v>3118</v>
      </c>
      <c r="D443" s="52">
        <v>349000</v>
      </c>
      <c r="E443" s="40">
        <v>10092297</v>
      </c>
      <c r="F443" s="23" t="str">
        <f t="shared" si="0"/>
        <v>ELECOM</v>
      </c>
      <c r="G443" s="42">
        <f t="shared" si="1"/>
        <v>349000</v>
      </c>
      <c r="H443" s="23" t="s">
        <v>3117</v>
      </c>
      <c r="I443" s="23"/>
      <c r="J443" s="23">
        <v>439</v>
      </c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2" customHeight="1">
      <c r="A444" s="44" t="s">
        <v>295</v>
      </c>
      <c r="B444" s="44" t="s">
        <v>3125</v>
      </c>
      <c r="C444" s="44" t="s">
        <v>3127</v>
      </c>
      <c r="D444" s="52">
        <v>349000</v>
      </c>
      <c r="E444" s="40">
        <v>10092296</v>
      </c>
      <c r="F444" s="23" t="str">
        <f t="shared" si="0"/>
        <v>ELECOM</v>
      </c>
      <c r="G444" s="42">
        <f t="shared" si="1"/>
        <v>349000</v>
      </c>
      <c r="H444" s="23" t="s">
        <v>3125</v>
      </c>
      <c r="I444" s="23"/>
      <c r="J444" s="23">
        <v>440</v>
      </c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2" customHeight="1">
      <c r="A445" s="44" t="s">
        <v>295</v>
      </c>
      <c r="B445" s="44" t="s">
        <v>3133</v>
      </c>
      <c r="C445" s="44" t="s">
        <v>3134</v>
      </c>
      <c r="D445" s="52">
        <v>349000</v>
      </c>
      <c r="E445" s="40">
        <v>10090570</v>
      </c>
      <c r="F445" s="23" t="str">
        <f t="shared" si="0"/>
        <v>ELECOM</v>
      </c>
      <c r="G445" s="42">
        <f t="shared" si="1"/>
        <v>349000</v>
      </c>
      <c r="H445" s="23" t="s">
        <v>3133</v>
      </c>
      <c r="I445" s="23"/>
      <c r="J445" s="23">
        <v>441</v>
      </c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2" customHeight="1">
      <c r="A446" s="44" t="s">
        <v>295</v>
      </c>
      <c r="B446" s="44" t="s">
        <v>3139</v>
      </c>
      <c r="C446" s="44" t="s">
        <v>3140</v>
      </c>
      <c r="D446" s="52">
        <v>349000</v>
      </c>
      <c r="E446" s="40">
        <v>10090518</v>
      </c>
      <c r="F446" s="23" t="str">
        <f t="shared" si="0"/>
        <v>ELECOM</v>
      </c>
      <c r="G446" s="42">
        <f t="shared" si="1"/>
        <v>349000</v>
      </c>
      <c r="H446" s="23" t="s">
        <v>3139</v>
      </c>
      <c r="I446" s="23"/>
      <c r="J446" s="23">
        <v>442</v>
      </c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2" customHeight="1">
      <c r="A447" s="44" t="s">
        <v>295</v>
      </c>
      <c r="B447" s="44" t="s">
        <v>3145</v>
      </c>
      <c r="C447" s="44" t="s">
        <v>3146</v>
      </c>
      <c r="D447" s="52">
        <v>349000</v>
      </c>
      <c r="E447" s="40">
        <v>10090488</v>
      </c>
      <c r="F447" s="23" t="str">
        <f t="shared" si="0"/>
        <v>ELECOM</v>
      </c>
      <c r="G447" s="42">
        <f t="shared" si="1"/>
        <v>349000</v>
      </c>
      <c r="H447" s="23" t="s">
        <v>3145</v>
      </c>
      <c r="I447" s="23"/>
      <c r="J447" s="23">
        <v>443</v>
      </c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2" customHeight="1">
      <c r="A448" s="44" t="s">
        <v>295</v>
      </c>
      <c r="B448" s="44" t="s">
        <v>3151</v>
      </c>
      <c r="C448" s="44" t="s">
        <v>3152</v>
      </c>
      <c r="D448" s="52">
        <v>349000</v>
      </c>
      <c r="E448" s="40">
        <v>10090487</v>
      </c>
      <c r="F448" s="23" t="str">
        <f t="shared" si="0"/>
        <v>ELECOM</v>
      </c>
      <c r="G448" s="42">
        <f t="shared" si="1"/>
        <v>349000</v>
      </c>
      <c r="H448" s="23" t="s">
        <v>3151</v>
      </c>
      <c r="I448" s="23"/>
      <c r="J448" s="23">
        <v>444</v>
      </c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2" customHeight="1">
      <c r="A449" s="44" t="s">
        <v>295</v>
      </c>
      <c r="B449" s="44" t="s">
        <v>3157</v>
      </c>
      <c r="C449" s="44" t="s">
        <v>3159</v>
      </c>
      <c r="D449" s="52">
        <v>349000</v>
      </c>
      <c r="E449" s="40">
        <v>10090486</v>
      </c>
      <c r="F449" s="23" t="str">
        <f t="shared" si="0"/>
        <v>ELECOM</v>
      </c>
      <c r="G449" s="42">
        <f t="shared" si="1"/>
        <v>349000</v>
      </c>
      <c r="H449" s="23" t="s">
        <v>3157</v>
      </c>
      <c r="I449" s="23"/>
      <c r="J449" s="23">
        <v>445</v>
      </c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2" customHeight="1">
      <c r="A450" s="44" t="s">
        <v>295</v>
      </c>
      <c r="B450" s="44" t="s">
        <v>3165</v>
      </c>
      <c r="C450" s="44" t="s">
        <v>3167</v>
      </c>
      <c r="D450" s="52">
        <v>349000</v>
      </c>
      <c r="E450" s="40">
        <v>10090447</v>
      </c>
      <c r="F450" s="23" t="str">
        <f t="shared" si="0"/>
        <v>ELECOM</v>
      </c>
      <c r="G450" s="42">
        <f t="shared" si="1"/>
        <v>349000</v>
      </c>
      <c r="H450" s="23" t="s">
        <v>3165</v>
      </c>
      <c r="I450" s="23"/>
      <c r="J450" s="23">
        <v>446</v>
      </c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2" customHeight="1">
      <c r="A451" s="44" t="s">
        <v>295</v>
      </c>
      <c r="B451" s="44" t="s">
        <v>3173</v>
      </c>
      <c r="C451" s="44" t="s">
        <v>3174</v>
      </c>
      <c r="D451" s="52">
        <v>349000</v>
      </c>
      <c r="E451" s="40">
        <v>10090446</v>
      </c>
      <c r="F451" s="23" t="str">
        <f t="shared" si="0"/>
        <v>ELECOM</v>
      </c>
      <c r="G451" s="42">
        <f t="shared" si="1"/>
        <v>349000</v>
      </c>
      <c r="H451" s="23" t="s">
        <v>3173</v>
      </c>
      <c r="I451" s="23"/>
      <c r="J451" s="23">
        <v>447</v>
      </c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2" customHeight="1">
      <c r="A452" s="44" t="s">
        <v>295</v>
      </c>
      <c r="B452" s="44" t="s">
        <v>3179</v>
      </c>
      <c r="C452" s="44" t="s">
        <v>3180</v>
      </c>
      <c r="D452" s="52">
        <v>349000</v>
      </c>
      <c r="E452" s="40">
        <v>10090445</v>
      </c>
      <c r="F452" s="23" t="str">
        <f t="shared" si="0"/>
        <v>ELECOM</v>
      </c>
      <c r="G452" s="42">
        <f t="shared" si="1"/>
        <v>349000</v>
      </c>
      <c r="H452" s="23" t="s">
        <v>3179</v>
      </c>
      <c r="I452" s="23"/>
      <c r="J452" s="23">
        <v>448</v>
      </c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2" customHeight="1">
      <c r="A453" s="44" t="s">
        <v>354</v>
      </c>
      <c r="B453" s="44" t="s">
        <v>3187</v>
      </c>
      <c r="C453" s="44" t="s">
        <v>3189</v>
      </c>
      <c r="D453" s="52">
        <v>349000</v>
      </c>
      <c r="E453" s="40">
        <v>10089685</v>
      </c>
      <c r="F453" s="23" t="str">
        <f t="shared" si="0"/>
        <v>Kashimura</v>
      </c>
      <c r="G453" s="42">
        <f t="shared" si="1"/>
        <v>349000</v>
      </c>
      <c r="H453" s="23" t="s">
        <v>3187</v>
      </c>
      <c r="I453" s="23"/>
      <c r="J453" s="23">
        <v>449</v>
      </c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2" customHeight="1">
      <c r="A454" s="44" t="s">
        <v>354</v>
      </c>
      <c r="B454" s="44" t="s">
        <v>3195</v>
      </c>
      <c r="C454" s="44" t="s">
        <v>3196</v>
      </c>
      <c r="D454" s="52">
        <v>349000</v>
      </c>
      <c r="E454" s="40">
        <v>10089650</v>
      </c>
      <c r="F454" s="23" t="str">
        <f t="shared" si="0"/>
        <v>Kashimura</v>
      </c>
      <c r="G454" s="42">
        <f t="shared" si="1"/>
        <v>349000</v>
      </c>
      <c r="H454" s="23" t="s">
        <v>3195</v>
      </c>
      <c r="I454" s="23"/>
      <c r="J454" s="23">
        <v>450</v>
      </c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2" customHeight="1">
      <c r="A455" s="44" t="s">
        <v>354</v>
      </c>
      <c r="B455" s="44" t="s">
        <v>3200</v>
      </c>
      <c r="C455" s="44" t="s">
        <v>3201</v>
      </c>
      <c r="D455" s="52">
        <v>349000</v>
      </c>
      <c r="E455" s="40">
        <v>10089649</v>
      </c>
      <c r="F455" s="23" t="str">
        <f t="shared" si="0"/>
        <v>Kashimura</v>
      </c>
      <c r="G455" s="42">
        <f t="shared" si="1"/>
        <v>349000</v>
      </c>
      <c r="H455" s="23" t="s">
        <v>3200</v>
      </c>
      <c r="I455" s="23"/>
      <c r="J455" s="23">
        <v>451</v>
      </c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2" customHeight="1">
      <c r="A456" s="44" t="s">
        <v>354</v>
      </c>
      <c r="B456" s="44" t="s">
        <v>3206</v>
      </c>
      <c r="C456" s="44" t="s">
        <v>3207</v>
      </c>
      <c r="D456" s="52">
        <v>349000</v>
      </c>
      <c r="E456" s="40">
        <v>10089620</v>
      </c>
      <c r="F456" s="23" t="str">
        <f t="shared" si="0"/>
        <v>Kashimura</v>
      </c>
      <c r="G456" s="42">
        <f t="shared" si="1"/>
        <v>349000</v>
      </c>
      <c r="H456" s="23" t="s">
        <v>3206</v>
      </c>
      <c r="I456" s="23"/>
      <c r="J456" s="23">
        <v>452</v>
      </c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2" customHeight="1">
      <c r="A457" s="44" t="s">
        <v>354</v>
      </c>
      <c r="B457" s="44" t="s">
        <v>3215</v>
      </c>
      <c r="C457" s="44" t="s">
        <v>3216</v>
      </c>
      <c r="D457" s="52">
        <v>349000</v>
      </c>
      <c r="E457" s="40">
        <v>10089619</v>
      </c>
      <c r="F457" s="23" t="str">
        <f t="shared" si="0"/>
        <v>Kashimura</v>
      </c>
      <c r="G457" s="42">
        <f t="shared" si="1"/>
        <v>349000</v>
      </c>
      <c r="H457" s="23" t="s">
        <v>3215</v>
      </c>
      <c r="I457" s="23"/>
      <c r="J457" s="23">
        <v>453</v>
      </c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2" customHeight="1">
      <c r="A458" s="44" t="s">
        <v>354</v>
      </c>
      <c r="B458" s="44" t="s">
        <v>3224</v>
      </c>
      <c r="C458" s="44" t="s">
        <v>3226</v>
      </c>
      <c r="D458" s="52">
        <v>349000</v>
      </c>
      <c r="E458" s="40">
        <v>10089576</v>
      </c>
      <c r="F458" s="23" t="str">
        <f t="shared" si="0"/>
        <v>Kashimura</v>
      </c>
      <c r="G458" s="42">
        <f t="shared" si="1"/>
        <v>349000</v>
      </c>
      <c r="H458" s="23" t="s">
        <v>3224</v>
      </c>
      <c r="I458" s="23"/>
      <c r="J458" s="23">
        <v>454</v>
      </c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2" customHeight="1">
      <c r="A459" s="44" t="s">
        <v>354</v>
      </c>
      <c r="B459" s="44" t="s">
        <v>3231</v>
      </c>
      <c r="C459" s="44" t="s">
        <v>3232</v>
      </c>
      <c r="D459" s="52">
        <v>349000</v>
      </c>
      <c r="E459" s="40">
        <v>10089562</v>
      </c>
      <c r="F459" s="23" t="str">
        <f t="shared" si="0"/>
        <v>Kashimura</v>
      </c>
      <c r="G459" s="42">
        <f t="shared" si="1"/>
        <v>349000</v>
      </c>
      <c r="H459" s="23" t="s">
        <v>3231</v>
      </c>
      <c r="I459" s="23"/>
      <c r="J459" s="23">
        <v>455</v>
      </c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2" customHeight="1">
      <c r="A460" s="44" t="s">
        <v>295</v>
      </c>
      <c r="B460" s="44" t="s">
        <v>3238</v>
      </c>
      <c r="C460" s="44" t="s">
        <v>3239</v>
      </c>
      <c r="D460" s="52">
        <v>349000</v>
      </c>
      <c r="E460" s="40">
        <v>10089550</v>
      </c>
      <c r="F460" s="23" t="str">
        <f t="shared" si="0"/>
        <v>ELECOM</v>
      </c>
      <c r="G460" s="42">
        <f t="shared" si="1"/>
        <v>349000</v>
      </c>
      <c r="H460" s="23" t="s">
        <v>3238</v>
      </c>
      <c r="I460" s="23"/>
      <c r="J460" s="23">
        <v>456</v>
      </c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2" customHeight="1">
      <c r="A461" s="44" t="s">
        <v>295</v>
      </c>
      <c r="B461" s="44" t="s">
        <v>3245</v>
      </c>
      <c r="C461" s="44" t="s">
        <v>3246</v>
      </c>
      <c r="D461" s="52">
        <v>349000</v>
      </c>
      <c r="E461" s="40">
        <v>10089549</v>
      </c>
      <c r="F461" s="23" t="str">
        <f t="shared" si="0"/>
        <v>ELECOM</v>
      </c>
      <c r="G461" s="42">
        <f t="shared" si="1"/>
        <v>349000</v>
      </c>
      <c r="H461" s="23" t="s">
        <v>3245</v>
      </c>
      <c r="I461" s="23"/>
      <c r="J461" s="23">
        <v>457</v>
      </c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2" customHeight="1">
      <c r="A462" s="44" t="s">
        <v>295</v>
      </c>
      <c r="B462" s="44" t="s">
        <v>3255</v>
      </c>
      <c r="C462" s="44" t="s">
        <v>3256</v>
      </c>
      <c r="D462" s="52">
        <v>349000</v>
      </c>
      <c r="E462" s="40">
        <v>10089488</v>
      </c>
      <c r="F462" s="23" t="str">
        <f t="shared" si="0"/>
        <v>ELECOM</v>
      </c>
      <c r="G462" s="42">
        <f t="shared" si="1"/>
        <v>349000</v>
      </c>
      <c r="H462" s="23" t="s">
        <v>3255</v>
      </c>
      <c r="I462" s="23"/>
      <c r="J462" s="23">
        <v>458</v>
      </c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2" customHeight="1">
      <c r="A463" s="44" t="s">
        <v>295</v>
      </c>
      <c r="B463" s="44" t="s">
        <v>3259</v>
      </c>
      <c r="C463" s="44" t="s">
        <v>3260</v>
      </c>
      <c r="D463" s="52">
        <v>349000</v>
      </c>
      <c r="E463" s="40">
        <v>10089487</v>
      </c>
      <c r="F463" s="23" t="str">
        <f t="shared" si="0"/>
        <v>ELECOM</v>
      </c>
      <c r="G463" s="42">
        <f t="shared" si="1"/>
        <v>349000</v>
      </c>
      <c r="H463" s="23" t="s">
        <v>3259</v>
      </c>
      <c r="I463" s="23"/>
      <c r="J463" s="23">
        <v>459</v>
      </c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2" customHeight="1">
      <c r="A464" s="44" t="s">
        <v>295</v>
      </c>
      <c r="B464" s="44" t="s">
        <v>3263</v>
      </c>
      <c r="C464" s="44" t="s">
        <v>3264</v>
      </c>
      <c r="D464" s="52">
        <v>349000</v>
      </c>
      <c r="E464" s="40">
        <v>10089468</v>
      </c>
      <c r="F464" s="23" t="str">
        <f t="shared" si="0"/>
        <v>ELECOM</v>
      </c>
      <c r="G464" s="42">
        <f t="shared" si="1"/>
        <v>349000</v>
      </c>
      <c r="H464" s="23" t="s">
        <v>3263</v>
      </c>
      <c r="I464" s="23"/>
      <c r="J464" s="23">
        <v>460</v>
      </c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2" customHeight="1">
      <c r="A465" s="44" t="s">
        <v>295</v>
      </c>
      <c r="B465" s="44" t="s">
        <v>3265</v>
      </c>
      <c r="C465" s="44" t="s">
        <v>3267</v>
      </c>
      <c r="D465" s="52">
        <v>349000</v>
      </c>
      <c r="E465" s="40">
        <v>10089418</v>
      </c>
      <c r="F465" s="23" t="str">
        <f t="shared" si="0"/>
        <v>ELECOM</v>
      </c>
      <c r="G465" s="42">
        <f t="shared" si="1"/>
        <v>349000</v>
      </c>
      <c r="H465" s="23" t="s">
        <v>3265</v>
      </c>
      <c r="I465" s="23"/>
      <c r="J465" s="23">
        <v>461</v>
      </c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2" customHeight="1">
      <c r="A466" s="44" t="s">
        <v>295</v>
      </c>
      <c r="B466" s="44" t="s">
        <v>3273</v>
      </c>
      <c r="C466" s="44" t="s">
        <v>3274</v>
      </c>
      <c r="D466" s="52">
        <v>349000</v>
      </c>
      <c r="E466" s="40">
        <v>10089412</v>
      </c>
      <c r="F466" s="23" t="str">
        <f t="shared" si="0"/>
        <v>ELECOM</v>
      </c>
      <c r="G466" s="42">
        <f t="shared" si="1"/>
        <v>349000</v>
      </c>
      <c r="H466" s="23" t="s">
        <v>3273</v>
      </c>
      <c r="I466" s="23"/>
      <c r="J466" s="23">
        <v>462</v>
      </c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2" customHeight="1">
      <c r="A467" s="44" t="s">
        <v>295</v>
      </c>
      <c r="B467" s="44" t="s">
        <v>3279</v>
      </c>
      <c r="C467" s="44" t="s">
        <v>3280</v>
      </c>
      <c r="D467" s="52">
        <v>349000</v>
      </c>
      <c r="E467" s="40">
        <v>10089399</v>
      </c>
      <c r="F467" s="23" t="str">
        <f t="shared" si="0"/>
        <v>ELECOM</v>
      </c>
      <c r="G467" s="42">
        <f t="shared" si="1"/>
        <v>349000</v>
      </c>
      <c r="H467" s="23" t="s">
        <v>3279</v>
      </c>
      <c r="I467" s="23"/>
      <c r="J467" s="23">
        <v>463</v>
      </c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2" customHeight="1">
      <c r="A468" s="44" t="s">
        <v>295</v>
      </c>
      <c r="B468" s="44" t="s">
        <v>3286</v>
      </c>
      <c r="C468" s="44" t="s">
        <v>3288</v>
      </c>
      <c r="D468" s="52">
        <v>349000</v>
      </c>
      <c r="E468" s="40">
        <v>10089397</v>
      </c>
      <c r="F468" s="23" t="str">
        <f t="shared" si="0"/>
        <v>ELECOM</v>
      </c>
      <c r="G468" s="42">
        <f t="shared" si="1"/>
        <v>349000</v>
      </c>
      <c r="H468" s="23" t="s">
        <v>3286</v>
      </c>
      <c r="I468" s="23"/>
      <c r="J468" s="23">
        <v>464</v>
      </c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2" customHeight="1">
      <c r="A469" s="44" t="s">
        <v>295</v>
      </c>
      <c r="B469" s="44" t="s">
        <v>3294</v>
      </c>
      <c r="C469" s="44" t="s">
        <v>3296</v>
      </c>
      <c r="D469" s="52">
        <v>349000</v>
      </c>
      <c r="E469" s="40">
        <v>10089394</v>
      </c>
      <c r="F469" s="23" t="str">
        <f t="shared" si="0"/>
        <v>ELECOM</v>
      </c>
      <c r="G469" s="42">
        <f t="shared" si="1"/>
        <v>349000</v>
      </c>
      <c r="H469" s="23" t="s">
        <v>3294</v>
      </c>
      <c r="I469" s="23"/>
      <c r="J469" s="23">
        <v>465</v>
      </c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2" customHeight="1">
      <c r="A470" s="44" t="s">
        <v>295</v>
      </c>
      <c r="B470" s="44" t="s">
        <v>3299</v>
      </c>
      <c r="C470" s="44" t="s">
        <v>3300</v>
      </c>
      <c r="D470" s="52">
        <v>349000</v>
      </c>
      <c r="E470" s="40">
        <v>10089389</v>
      </c>
      <c r="F470" s="23" t="str">
        <f t="shared" si="0"/>
        <v>ELECOM</v>
      </c>
      <c r="G470" s="42">
        <f t="shared" si="1"/>
        <v>349000</v>
      </c>
      <c r="H470" s="23" t="s">
        <v>3299</v>
      </c>
      <c r="I470" s="23"/>
      <c r="J470" s="23">
        <v>466</v>
      </c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2" customHeight="1">
      <c r="A471" s="44" t="s">
        <v>315</v>
      </c>
      <c r="B471" s="44" t="s">
        <v>3305</v>
      </c>
      <c r="C471" s="44" t="s">
        <v>3306</v>
      </c>
      <c r="D471" s="52">
        <v>349000</v>
      </c>
      <c r="E471" s="40">
        <v>10405025</v>
      </c>
      <c r="F471" s="23" t="str">
        <f t="shared" si="0"/>
        <v>ANITECH</v>
      </c>
      <c r="G471" s="42">
        <f t="shared" si="1"/>
        <v>349000</v>
      </c>
      <c r="H471" s="23" t="s">
        <v>3305</v>
      </c>
      <c r="I471" s="23"/>
      <c r="J471" s="23">
        <v>467</v>
      </c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2" customHeight="1">
      <c r="A472" s="44" t="s">
        <v>315</v>
      </c>
      <c r="B472" s="44" t="s">
        <v>3311</v>
      </c>
      <c r="C472" s="44" t="s">
        <v>3312</v>
      </c>
      <c r="D472" s="52">
        <v>349000</v>
      </c>
      <c r="E472" s="40">
        <v>10405026</v>
      </c>
      <c r="F472" s="23" t="str">
        <f t="shared" si="0"/>
        <v>ANITECH</v>
      </c>
      <c r="G472" s="42">
        <f t="shared" si="1"/>
        <v>349000</v>
      </c>
      <c r="H472" s="23" t="s">
        <v>3311</v>
      </c>
      <c r="I472" s="23"/>
      <c r="J472" s="23">
        <v>468</v>
      </c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2" customHeight="1">
      <c r="A473" s="44" t="s">
        <v>315</v>
      </c>
      <c r="B473" s="44" t="s">
        <v>3320</v>
      </c>
      <c r="C473" s="44" t="s">
        <v>3322</v>
      </c>
      <c r="D473" s="52">
        <v>349000</v>
      </c>
      <c r="E473" s="40">
        <v>10405027</v>
      </c>
      <c r="F473" s="23" t="str">
        <f t="shared" si="0"/>
        <v>ANITECH</v>
      </c>
      <c r="G473" s="42">
        <f t="shared" si="1"/>
        <v>349000</v>
      </c>
      <c r="H473" s="23" t="s">
        <v>3320</v>
      </c>
      <c r="I473" s="23"/>
      <c r="J473" s="23">
        <v>469</v>
      </c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2" customHeight="1">
      <c r="A474" s="44" t="s">
        <v>295</v>
      </c>
      <c r="B474" s="44" t="s">
        <v>3327</v>
      </c>
      <c r="C474" s="44" t="s">
        <v>3328</v>
      </c>
      <c r="D474" s="52">
        <v>349000</v>
      </c>
      <c r="E474" s="40">
        <v>10094768</v>
      </c>
      <c r="F474" s="23" t="str">
        <f t="shared" si="0"/>
        <v>ELECOM</v>
      </c>
      <c r="G474" s="42">
        <f t="shared" si="1"/>
        <v>349000</v>
      </c>
      <c r="H474" s="23" t="s">
        <v>3327</v>
      </c>
      <c r="I474" s="23"/>
      <c r="J474" s="23">
        <v>470</v>
      </c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2" customHeight="1">
      <c r="A475" s="44" t="s">
        <v>295</v>
      </c>
      <c r="B475" s="44" t="s">
        <v>3333</v>
      </c>
      <c r="C475" s="44" t="s">
        <v>3334</v>
      </c>
      <c r="D475" s="52">
        <v>349000</v>
      </c>
      <c r="E475" s="40">
        <v>10094769</v>
      </c>
      <c r="F475" s="23" t="str">
        <f t="shared" si="0"/>
        <v>ELECOM</v>
      </c>
      <c r="G475" s="42">
        <f t="shared" si="1"/>
        <v>349000</v>
      </c>
      <c r="H475" s="23" t="s">
        <v>3333</v>
      </c>
      <c r="I475" s="23"/>
      <c r="J475" s="23">
        <v>471</v>
      </c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2" customHeight="1">
      <c r="A476" s="44" t="s">
        <v>295</v>
      </c>
      <c r="B476" s="44" t="s">
        <v>3337</v>
      </c>
      <c r="C476" s="44" t="s">
        <v>3339</v>
      </c>
      <c r="D476" s="52">
        <v>349000</v>
      </c>
      <c r="E476" s="40">
        <v>10094770</v>
      </c>
      <c r="F476" s="23" t="str">
        <f t="shared" si="0"/>
        <v>ELECOM</v>
      </c>
      <c r="G476" s="42">
        <f t="shared" si="1"/>
        <v>349000</v>
      </c>
      <c r="H476" s="23" t="s">
        <v>3337</v>
      </c>
      <c r="I476" s="23"/>
      <c r="J476" s="23">
        <v>472</v>
      </c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2" customHeight="1">
      <c r="A477" s="44" t="s">
        <v>295</v>
      </c>
      <c r="B477" s="44" t="s">
        <v>3341</v>
      </c>
      <c r="C477" s="44" t="s">
        <v>3342</v>
      </c>
      <c r="D477" s="52">
        <v>349000</v>
      </c>
      <c r="E477" s="40">
        <v>10129660</v>
      </c>
      <c r="F477" s="23" t="str">
        <f t="shared" si="0"/>
        <v>ELECOM</v>
      </c>
      <c r="G477" s="42">
        <f t="shared" si="1"/>
        <v>349000</v>
      </c>
      <c r="H477" s="23" t="s">
        <v>3341</v>
      </c>
      <c r="I477" s="23"/>
      <c r="J477" s="23">
        <v>473</v>
      </c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2" customHeight="1">
      <c r="A478" s="44" t="s">
        <v>295</v>
      </c>
      <c r="B478" s="44" t="s">
        <v>3347</v>
      </c>
      <c r="C478" s="44" t="s">
        <v>3348</v>
      </c>
      <c r="D478" s="52">
        <v>349000</v>
      </c>
      <c r="E478" s="40">
        <v>10129661</v>
      </c>
      <c r="F478" s="23" t="str">
        <f t="shared" si="0"/>
        <v>ELECOM</v>
      </c>
      <c r="G478" s="42">
        <f t="shared" si="1"/>
        <v>349000</v>
      </c>
      <c r="H478" s="23" t="s">
        <v>3347</v>
      </c>
      <c r="I478" s="23"/>
      <c r="J478" s="23">
        <v>474</v>
      </c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2" customHeight="1">
      <c r="A479" s="44" t="s">
        <v>315</v>
      </c>
      <c r="B479" s="44" t="s">
        <v>3352</v>
      </c>
      <c r="C479" s="44" t="s">
        <v>3353</v>
      </c>
      <c r="D479" s="52">
        <v>359000</v>
      </c>
      <c r="E479" s="40">
        <v>10092923</v>
      </c>
      <c r="F479" s="23" t="str">
        <f t="shared" si="0"/>
        <v>ANITECH</v>
      </c>
      <c r="G479" s="42">
        <f t="shared" si="1"/>
        <v>359000</v>
      </c>
      <c r="H479" s="23" t="s">
        <v>3352</v>
      </c>
      <c r="I479" s="23"/>
      <c r="J479" s="23">
        <v>475</v>
      </c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2" customHeight="1">
      <c r="A480" s="44" t="s">
        <v>315</v>
      </c>
      <c r="B480" s="44" t="s">
        <v>3357</v>
      </c>
      <c r="C480" s="44" t="s">
        <v>3359</v>
      </c>
      <c r="D480" s="52">
        <v>359000</v>
      </c>
      <c r="E480" s="40">
        <v>10092919</v>
      </c>
      <c r="F480" s="23" t="str">
        <f t="shared" si="0"/>
        <v>ANITECH</v>
      </c>
      <c r="G480" s="42">
        <f t="shared" si="1"/>
        <v>359000</v>
      </c>
      <c r="H480" s="23" t="s">
        <v>3357</v>
      </c>
      <c r="I480" s="23"/>
      <c r="J480" s="23">
        <v>476</v>
      </c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2" customHeight="1">
      <c r="A481" s="44" t="s">
        <v>315</v>
      </c>
      <c r="B481" s="44" t="s">
        <v>3363</v>
      </c>
      <c r="C481" s="44" t="s">
        <v>3365</v>
      </c>
      <c r="D481" s="52">
        <v>369000</v>
      </c>
      <c r="E481" s="40">
        <v>10092939</v>
      </c>
      <c r="F481" s="23" t="str">
        <f t="shared" si="0"/>
        <v>ANITECH</v>
      </c>
      <c r="G481" s="42">
        <f t="shared" si="1"/>
        <v>369000</v>
      </c>
      <c r="H481" s="23" t="s">
        <v>3363</v>
      </c>
      <c r="I481" s="23"/>
      <c r="J481" s="23">
        <v>477</v>
      </c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2" customHeight="1">
      <c r="A482" s="44" t="s">
        <v>315</v>
      </c>
      <c r="B482" s="44" t="s">
        <v>3372</v>
      </c>
      <c r="C482" s="44" t="s">
        <v>3373</v>
      </c>
      <c r="D482" s="52">
        <v>369000</v>
      </c>
      <c r="E482" s="40">
        <v>10092929</v>
      </c>
      <c r="F482" s="23" t="str">
        <f t="shared" si="0"/>
        <v>ANITECH</v>
      </c>
      <c r="G482" s="42">
        <f t="shared" si="1"/>
        <v>369000</v>
      </c>
      <c r="H482" s="23" t="s">
        <v>3372</v>
      </c>
      <c r="I482" s="23"/>
      <c r="J482" s="23">
        <v>478</v>
      </c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2" customHeight="1">
      <c r="A483" s="44" t="s">
        <v>315</v>
      </c>
      <c r="B483" s="44" t="s">
        <v>3374</v>
      </c>
      <c r="C483" s="44" t="s">
        <v>3375</v>
      </c>
      <c r="D483" s="52">
        <v>379000</v>
      </c>
      <c r="E483" s="40">
        <v>10092936</v>
      </c>
      <c r="F483" s="23" t="str">
        <f t="shared" si="0"/>
        <v>ANITECH</v>
      </c>
      <c r="G483" s="42">
        <f t="shared" si="1"/>
        <v>379000</v>
      </c>
      <c r="H483" s="23" t="s">
        <v>3374</v>
      </c>
      <c r="I483" s="23"/>
      <c r="J483" s="23">
        <v>479</v>
      </c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2" customHeight="1">
      <c r="A484" s="44" t="s">
        <v>315</v>
      </c>
      <c r="B484" s="44" t="s">
        <v>3380</v>
      </c>
      <c r="C484" s="44" t="s">
        <v>3381</v>
      </c>
      <c r="D484" s="52">
        <v>389000</v>
      </c>
      <c r="E484" s="40">
        <v>10092931</v>
      </c>
      <c r="F484" s="23" t="str">
        <f t="shared" si="0"/>
        <v>ANITECH</v>
      </c>
      <c r="G484" s="42">
        <f t="shared" si="1"/>
        <v>389000</v>
      </c>
      <c r="H484" s="23" t="s">
        <v>3380</v>
      </c>
      <c r="I484" s="23"/>
      <c r="J484" s="23">
        <v>480</v>
      </c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2" customHeight="1">
      <c r="A485" s="44" t="s">
        <v>7</v>
      </c>
      <c r="B485" s="44" t="s">
        <v>3386</v>
      </c>
      <c r="C485" s="44" t="s">
        <v>3388</v>
      </c>
      <c r="D485" s="52">
        <v>390000</v>
      </c>
      <c r="E485" s="40">
        <v>10093443</v>
      </c>
      <c r="F485" s="23" t="str">
        <f t="shared" si="0"/>
        <v>SONY</v>
      </c>
      <c r="G485" s="42">
        <f t="shared" si="1"/>
        <v>390000</v>
      </c>
      <c r="H485" s="23" t="s">
        <v>3386</v>
      </c>
      <c r="I485" s="23"/>
      <c r="J485" s="23">
        <v>481</v>
      </c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2" customHeight="1">
      <c r="A486" s="44" t="s">
        <v>7</v>
      </c>
      <c r="B486" s="44" t="s">
        <v>3394</v>
      </c>
      <c r="C486" s="44" t="s">
        <v>3396</v>
      </c>
      <c r="D486" s="52">
        <v>390000</v>
      </c>
      <c r="E486" s="40">
        <v>10093442</v>
      </c>
      <c r="F486" s="23" t="str">
        <f t="shared" si="0"/>
        <v>SONY</v>
      </c>
      <c r="G486" s="42">
        <f t="shared" si="1"/>
        <v>390000</v>
      </c>
      <c r="H486" s="23" t="s">
        <v>3394</v>
      </c>
      <c r="I486" s="23"/>
      <c r="J486" s="23">
        <v>482</v>
      </c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2" customHeight="1">
      <c r="A487" s="44" t="s">
        <v>7</v>
      </c>
      <c r="B487" s="44" t="s">
        <v>3401</v>
      </c>
      <c r="C487" s="44" t="s">
        <v>3403</v>
      </c>
      <c r="D487" s="52">
        <v>390000</v>
      </c>
      <c r="E487" s="40">
        <v>10093441</v>
      </c>
      <c r="F487" s="23" t="str">
        <f t="shared" si="0"/>
        <v>SONY</v>
      </c>
      <c r="G487" s="42">
        <f t="shared" si="1"/>
        <v>390000</v>
      </c>
      <c r="H487" s="23" t="s">
        <v>3401</v>
      </c>
      <c r="I487" s="23"/>
      <c r="J487" s="23">
        <v>483</v>
      </c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2" customHeight="1">
      <c r="A488" s="44" t="s">
        <v>7</v>
      </c>
      <c r="B488" s="44" t="s">
        <v>3408</v>
      </c>
      <c r="C488" s="44" t="s">
        <v>3409</v>
      </c>
      <c r="D488" s="52">
        <v>390000</v>
      </c>
      <c r="E488" s="40">
        <v>10093440</v>
      </c>
      <c r="F488" s="23" t="str">
        <f t="shared" si="0"/>
        <v>SONY</v>
      </c>
      <c r="G488" s="42">
        <f t="shared" si="1"/>
        <v>390000</v>
      </c>
      <c r="H488" s="23" t="s">
        <v>3408</v>
      </c>
      <c r="I488" s="23"/>
      <c r="J488" s="23">
        <v>484</v>
      </c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2" customHeight="1">
      <c r="A489" s="44" t="s">
        <v>7</v>
      </c>
      <c r="B489" s="44" t="s">
        <v>3413</v>
      </c>
      <c r="C489" s="44" t="s">
        <v>3414</v>
      </c>
      <c r="D489" s="52">
        <v>390000</v>
      </c>
      <c r="E489" s="40">
        <v>10093436</v>
      </c>
      <c r="F489" s="23" t="str">
        <f t="shared" si="0"/>
        <v>SONY</v>
      </c>
      <c r="G489" s="42">
        <f t="shared" si="1"/>
        <v>390000</v>
      </c>
      <c r="H489" s="23" t="s">
        <v>3413</v>
      </c>
      <c r="I489" s="23"/>
      <c r="J489" s="23">
        <v>485</v>
      </c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2" customHeight="1">
      <c r="A490" s="44" t="s">
        <v>7</v>
      </c>
      <c r="B490" s="44" t="s">
        <v>3418</v>
      </c>
      <c r="C490" s="44" t="s">
        <v>3419</v>
      </c>
      <c r="D490" s="52">
        <v>390000</v>
      </c>
      <c r="E490" s="40">
        <v>10093435</v>
      </c>
      <c r="F490" s="23" t="str">
        <f t="shared" si="0"/>
        <v>SONY</v>
      </c>
      <c r="G490" s="42">
        <f t="shared" si="1"/>
        <v>390000</v>
      </c>
      <c r="H490" s="23" t="s">
        <v>3418</v>
      </c>
      <c r="I490" s="23"/>
      <c r="J490" s="23">
        <v>486</v>
      </c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2" customHeight="1">
      <c r="A491" s="44" t="s">
        <v>7</v>
      </c>
      <c r="B491" s="44" t="s">
        <v>184</v>
      </c>
      <c r="C491" s="44" t="s">
        <v>187</v>
      </c>
      <c r="D491" s="52">
        <v>390000</v>
      </c>
      <c r="E491" s="40">
        <v>10084824</v>
      </c>
      <c r="F491" s="23" t="str">
        <f t="shared" si="0"/>
        <v>SONY</v>
      </c>
      <c r="G491" s="42">
        <f t="shared" si="1"/>
        <v>390000</v>
      </c>
      <c r="H491" s="23" t="s">
        <v>184</v>
      </c>
      <c r="I491" s="23"/>
      <c r="J491" s="23">
        <v>487</v>
      </c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2" customHeight="1">
      <c r="A492" s="44" t="s">
        <v>7</v>
      </c>
      <c r="B492" s="44" t="s">
        <v>180</v>
      </c>
      <c r="C492" s="44" t="s">
        <v>183</v>
      </c>
      <c r="D492" s="52">
        <v>390000</v>
      </c>
      <c r="E492" s="40">
        <v>10084823</v>
      </c>
      <c r="F492" s="23" t="str">
        <f t="shared" si="0"/>
        <v>SONY</v>
      </c>
      <c r="G492" s="42">
        <f t="shared" si="1"/>
        <v>390000</v>
      </c>
      <c r="H492" s="23" t="s">
        <v>180</v>
      </c>
      <c r="I492" s="23"/>
      <c r="J492" s="23">
        <v>488</v>
      </c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2" customHeight="1">
      <c r="A493" s="44" t="s">
        <v>7</v>
      </c>
      <c r="B493" s="44" t="s">
        <v>176</v>
      </c>
      <c r="C493" s="44" t="s">
        <v>179</v>
      </c>
      <c r="D493" s="52">
        <v>390000</v>
      </c>
      <c r="E493" s="40">
        <v>10084822</v>
      </c>
      <c r="F493" s="23" t="str">
        <f t="shared" si="0"/>
        <v>SONY</v>
      </c>
      <c r="G493" s="42">
        <f t="shared" si="1"/>
        <v>390000</v>
      </c>
      <c r="H493" s="23" t="s">
        <v>176</v>
      </c>
      <c r="I493" s="23"/>
      <c r="J493" s="23">
        <v>489</v>
      </c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2" customHeight="1">
      <c r="A494" s="44" t="s">
        <v>7</v>
      </c>
      <c r="B494" s="44" t="s">
        <v>172</v>
      </c>
      <c r="C494" s="44" t="s">
        <v>175</v>
      </c>
      <c r="D494" s="52">
        <v>390000</v>
      </c>
      <c r="E494" s="40">
        <v>10084821</v>
      </c>
      <c r="F494" s="23" t="str">
        <f t="shared" si="0"/>
        <v>SONY</v>
      </c>
      <c r="G494" s="42">
        <f t="shared" si="1"/>
        <v>390000</v>
      </c>
      <c r="H494" s="23" t="s">
        <v>172</v>
      </c>
      <c r="I494" s="23"/>
      <c r="J494" s="23">
        <v>490</v>
      </c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2" customHeight="1">
      <c r="A495" s="44" t="s">
        <v>295</v>
      </c>
      <c r="B495" s="44" t="s">
        <v>3437</v>
      </c>
      <c r="C495" s="44" t="s">
        <v>3439</v>
      </c>
      <c r="D495" s="52">
        <v>399000</v>
      </c>
      <c r="E495" s="40">
        <v>10093985</v>
      </c>
      <c r="F495" s="23" t="str">
        <f t="shared" si="0"/>
        <v>ELECOM</v>
      </c>
      <c r="G495" s="42">
        <f t="shared" si="1"/>
        <v>399000</v>
      </c>
      <c r="H495" s="23" t="s">
        <v>3437</v>
      </c>
      <c r="I495" s="23"/>
      <c r="J495" s="23">
        <v>491</v>
      </c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2" customHeight="1">
      <c r="A496" s="44" t="s">
        <v>295</v>
      </c>
      <c r="B496" s="44" t="s">
        <v>3442</v>
      </c>
      <c r="C496" s="44" t="s">
        <v>3443</v>
      </c>
      <c r="D496" s="52">
        <v>399000</v>
      </c>
      <c r="E496" s="40">
        <v>10093754</v>
      </c>
      <c r="F496" s="23" t="str">
        <f t="shared" si="0"/>
        <v>ELECOM</v>
      </c>
      <c r="G496" s="42">
        <f t="shared" si="1"/>
        <v>399000</v>
      </c>
      <c r="H496" s="23" t="s">
        <v>3442</v>
      </c>
      <c r="I496" s="23"/>
      <c r="J496" s="23">
        <v>492</v>
      </c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2" customHeight="1">
      <c r="A497" s="44" t="s">
        <v>295</v>
      </c>
      <c r="B497" s="44" t="s">
        <v>3448</v>
      </c>
      <c r="C497" s="44" t="s">
        <v>3449</v>
      </c>
      <c r="D497" s="52">
        <v>399000</v>
      </c>
      <c r="E497" s="40">
        <v>10093185</v>
      </c>
      <c r="F497" s="23" t="str">
        <f t="shared" si="0"/>
        <v>ELECOM</v>
      </c>
      <c r="G497" s="42">
        <f t="shared" si="1"/>
        <v>399000</v>
      </c>
      <c r="H497" s="23" t="s">
        <v>3448</v>
      </c>
      <c r="I497" s="23"/>
      <c r="J497" s="23">
        <v>493</v>
      </c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2" customHeight="1">
      <c r="A498" s="44" t="s">
        <v>354</v>
      </c>
      <c r="B498" s="44" t="s">
        <v>3454</v>
      </c>
      <c r="C498" s="44" t="s">
        <v>3455</v>
      </c>
      <c r="D498" s="52">
        <v>399000</v>
      </c>
      <c r="E498" s="40">
        <v>10092287</v>
      </c>
      <c r="F498" s="23" t="str">
        <f t="shared" si="0"/>
        <v>Kashimura</v>
      </c>
      <c r="G498" s="42">
        <f t="shared" si="1"/>
        <v>399000</v>
      </c>
      <c r="H498" s="23" t="s">
        <v>3454</v>
      </c>
      <c r="I498" s="23"/>
      <c r="J498" s="23">
        <v>494</v>
      </c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2" customHeight="1">
      <c r="A499" s="44" t="s">
        <v>1310</v>
      </c>
      <c r="B499" s="44" t="s">
        <v>3461</v>
      </c>
      <c r="C499" s="44" t="s">
        <v>3462</v>
      </c>
      <c r="D499" s="52">
        <v>399000</v>
      </c>
      <c r="E499" s="40">
        <v>10090536</v>
      </c>
      <c r="F499" s="23" t="str">
        <f t="shared" si="0"/>
        <v>iBUFFALO</v>
      </c>
      <c r="G499" s="42">
        <f t="shared" si="1"/>
        <v>399000</v>
      </c>
      <c r="H499" s="23" t="s">
        <v>3461</v>
      </c>
      <c r="I499" s="23"/>
      <c r="J499" s="23">
        <v>495</v>
      </c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2" customHeight="1">
      <c r="A500" s="44" t="s">
        <v>1310</v>
      </c>
      <c r="B500" s="44" t="s">
        <v>3467</v>
      </c>
      <c r="C500" s="44" t="s">
        <v>3469</v>
      </c>
      <c r="D500" s="52">
        <v>399000</v>
      </c>
      <c r="E500" s="40">
        <v>10090535</v>
      </c>
      <c r="F500" s="23" t="str">
        <f t="shared" si="0"/>
        <v>iBUFFALO</v>
      </c>
      <c r="G500" s="42">
        <f t="shared" si="1"/>
        <v>399000</v>
      </c>
      <c r="H500" s="23" t="s">
        <v>3467</v>
      </c>
      <c r="I500" s="23"/>
      <c r="J500" s="23">
        <v>496</v>
      </c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2" customHeight="1">
      <c r="A501" s="44" t="s">
        <v>1310</v>
      </c>
      <c r="B501" s="44" t="s">
        <v>3474</v>
      </c>
      <c r="C501" s="44" t="s">
        <v>3476</v>
      </c>
      <c r="D501" s="52">
        <v>399000</v>
      </c>
      <c r="E501" s="40">
        <v>10090534</v>
      </c>
      <c r="F501" s="23" t="str">
        <f t="shared" si="0"/>
        <v>iBUFFALO</v>
      </c>
      <c r="G501" s="42">
        <f t="shared" si="1"/>
        <v>399000</v>
      </c>
      <c r="H501" s="23" t="s">
        <v>3474</v>
      </c>
      <c r="I501" s="23"/>
      <c r="J501" s="23">
        <v>497</v>
      </c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2" customHeight="1">
      <c r="A502" s="44" t="s">
        <v>295</v>
      </c>
      <c r="B502" s="44" t="s">
        <v>3481</v>
      </c>
      <c r="C502" s="44" t="s">
        <v>3482</v>
      </c>
      <c r="D502" s="52">
        <v>399000</v>
      </c>
      <c r="E502" s="40">
        <v>10090519</v>
      </c>
      <c r="F502" s="23" t="str">
        <f t="shared" si="0"/>
        <v>ELECOM</v>
      </c>
      <c r="G502" s="42">
        <f t="shared" si="1"/>
        <v>399000</v>
      </c>
      <c r="H502" s="23" t="s">
        <v>3481</v>
      </c>
      <c r="I502" s="23"/>
      <c r="J502" s="23">
        <v>498</v>
      </c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2" customHeight="1">
      <c r="A503" s="44" t="s">
        <v>295</v>
      </c>
      <c r="B503" s="44" t="s">
        <v>3488</v>
      </c>
      <c r="C503" s="44" t="s">
        <v>3489</v>
      </c>
      <c r="D503" s="52">
        <v>399000</v>
      </c>
      <c r="E503" s="40">
        <v>10090513</v>
      </c>
      <c r="F503" s="23" t="str">
        <f t="shared" si="0"/>
        <v>ELECOM</v>
      </c>
      <c r="G503" s="42">
        <f t="shared" si="1"/>
        <v>399000</v>
      </c>
      <c r="H503" s="23" t="s">
        <v>3488</v>
      </c>
      <c r="I503" s="23"/>
      <c r="J503" s="23">
        <v>499</v>
      </c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2" customHeight="1">
      <c r="A504" s="44" t="s">
        <v>295</v>
      </c>
      <c r="B504" s="44" t="s">
        <v>3496</v>
      </c>
      <c r="C504" s="44" t="s">
        <v>3498</v>
      </c>
      <c r="D504" s="52">
        <v>399000</v>
      </c>
      <c r="E504" s="40">
        <v>10090512</v>
      </c>
      <c r="F504" s="23" t="str">
        <f t="shared" si="0"/>
        <v>ELECOM</v>
      </c>
      <c r="G504" s="42">
        <f t="shared" si="1"/>
        <v>399000</v>
      </c>
      <c r="H504" s="23" t="s">
        <v>3496</v>
      </c>
      <c r="I504" s="23"/>
      <c r="J504" s="23">
        <v>500</v>
      </c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2" customHeight="1">
      <c r="A505" s="44" t="s">
        <v>295</v>
      </c>
      <c r="B505" s="44" t="s">
        <v>3501</v>
      </c>
      <c r="C505" s="44" t="s">
        <v>3502</v>
      </c>
      <c r="D505" s="52">
        <v>399000</v>
      </c>
      <c r="E505" s="40">
        <v>10090503</v>
      </c>
      <c r="F505" s="23" t="str">
        <f t="shared" si="0"/>
        <v>ELECOM</v>
      </c>
      <c r="G505" s="42">
        <f t="shared" si="1"/>
        <v>399000</v>
      </c>
      <c r="H505" s="23" t="s">
        <v>3501</v>
      </c>
      <c r="I505" s="23"/>
      <c r="J505" s="23">
        <v>501</v>
      </c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2" customHeight="1">
      <c r="A506" s="44" t="s">
        <v>295</v>
      </c>
      <c r="B506" s="44" t="s">
        <v>3505</v>
      </c>
      <c r="C506" s="44" t="s">
        <v>3506</v>
      </c>
      <c r="D506" s="52">
        <v>399000</v>
      </c>
      <c r="E506" s="40">
        <v>10090502</v>
      </c>
      <c r="F506" s="23" t="str">
        <f t="shared" si="0"/>
        <v>ELECOM</v>
      </c>
      <c r="G506" s="42">
        <f t="shared" si="1"/>
        <v>399000</v>
      </c>
      <c r="H506" s="23" t="s">
        <v>3505</v>
      </c>
      <c r="I506" s="23"/>
      <c r="J506" s="23">
        <v>502</v>
      </c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2" customHeight="1">
      <c r="A507" s="44" t="s">
        <v>295</v>
      </c>
      <c r="B507" s="44" t="s">
        <v>3511</v>
      </c>
      <c r="C507" s="44" t="s">
        <v>3512</v>
      </c>
      <c r="D507" s="52">
        <v>399000</v>
      </c>
      <c r="E507" s="40">
        <v>10090501</v>
      </c>
      <c r="F507" s="23" t="str">
        <f t="shared" si="0"/>
        <v>ELECOM</v>
      </c>
      <c r="G507" s="42">
        <f t="shared" si="1"/>
        <v>399000</v>
      </c>
      <c r="H507" s="23" t="s">
        <v>3511</v>
      </c>
      <c r="I507" s="23"/>
      <c r="J507" s="23">
        <v>503</v>
      </c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2" customHeight="1">
      <c r="A508" s="44" t="s">
        <v>295</v>
      </c>
      <c r="B508" s="44" t="s">
        <v>3517</v>
      </c>
      <c r="C508" s="44" t="s">
        <v>3518</v>
      </c>
      <c r="D508" s="52">
        <v>399000</v>
      </c>
      <c r="E508" s="40">
        <v>10090500</v>
      </c>
      <c r="F508" s="23" t="str">
        <f t="shared" si="0"/>
        <v>ELECOM</v>
      </c>
      <c r="G508" s="42">
        <f t="shared" si="1"/>
        <v>399000</v>
      </c>
      <c r="H508" s="23" t="s">
        <v>3517</v>
      </c>
      <c r="I508" s="23"/>
      <c r="J508" s="23">
        <v>504</v>
      </c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2" customHeight="1">
      <c r="A509" s="44" t="s">
        <v>295</v>
      </c>
      <c r="B509" s="44" t="s">
        <v>3522</v>
      </c>
      <c r="C509" s="44" t="s">
        <v>3523</v>
      </c>
      <c r="D509" s="52">
        <v>399000</v>
      </c>
      <c r="E509" s="40">
        <v>10090499</v>
      </c>
      <c r="F509" s="23" t="str">
        <f t="shared" si="0"/>
        <v>ELECOM</v>
      </c>
      <c r="G509" s="42">
        <f t="shared" si="1"/>
        <v>399000</v>
      </c>
      <c r="H509" s="23" t="s">
        <v>3522</v>
      </c>
      <c r="I509" s="23"/>
      <c r="J509" s="23">
        <v>505</v>
      </c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2" customHeight="1">
      <c r="A510" s="44" t="s">
        <v>295</v>
      </c>
      <c r="B510" s="44" t="s">
        <v>3528</v>
      </c>
      <c r="C510" s="44" t="s">
        <v>3530</v>
      </c>
      <c r="D510" s="52">
        <v>399000</v>
      </c>
      <c r="E510" s="40">
        <v>10090498</v>
      </c>
      <c r="F510" s="23" t="str">
        <f t="shared" si="0"/>
        <v>ELECOM</v>
      </c>
      <c r="G510" s="42">
        <f t="shared" si="1"/>
        <v>399000</v>
      </c>
      <c r="H510" s="23" t="s">
        <v>3528</v>
      </c>
      <c r="I510" s="23"/>
      <c r="J510" s="23">
        <v>506</v>
      </c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2" customHeight="1">
      <c r="A511" s="44" t="s">
        <v>295</v>
      </c>
      <c r="B511" s="44" t="s">
        <v>3538</v>
      </c>
      <c r="C511" s="44" t="s">
        <v>3539</v>
      </c>
      <c r="D511" s="52">
        <v>399000</v>
      </c>
      <c r="E511" s="40">
        <v>10090497</v>
      </c>
      <c r="F511" s="23" t="str">
        <f t="shared" si="0"/>
        <v>ELECOM</v>
      </c>
      <c r="G511" s="42">
        <f t="shared" si="1"/>
        <v>399000</v>
      </c>
      <c r="H511" s="23" t="s">
        <v>3538</v>
      </c>
      <c r="I511" s="23"/>
      <c r="J511" s="23">
        <v>507</v>
      </c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2" customHeight="1">
      <c r="A512" s="44" t="s">
        <v>295</v>
      </c>
      <c r="B512" s="44" t="s">
        <v>3544</v>
      </c>
      <c r="C512" s="44" t="s">
        <v>3545</v>
      </c>
      <c r="D512" s="52">
        <v>399000</v>
      </c>
      <c r="E512" s="40">
        <v>10090470</v>
      </c>
      <c r="F512" s="23" t="str">
        <f t="shared" si="0"/>
        <v>ELECOM</v>
      </c>
      <c r="G512" s="42">
        <f t="shared" si="1"/>
        <v>399000</v>
      </c>
      <c r="H512" s="23" t="s">
        <v>3544</v>
      </c>
      <c r="I512" s="23"/>
      <c r="J512" s="23">
        <v>508</v>
      </c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2" customHeight="1">
      <c r="A513" s="44" t="s">
        <v>2678</v>
      </c>
      <c r="B513" s="44" t="s">
        <v>3547</v>
      </c>
      <c r="C513" s="44" t="s">
        <v>3549</v>
      </c>
      <c r="D513" s="52">
        <v>399000</v>
      </c>
      <c r="E513" s="40">
        <v>10089724</v>
      </c>
      <c r="F513" s="23" t="str">
        <f t="shared" si="0"/>
        <v>ELPA</v>
      </c>
      <c r="G513" s="42">
        <f t="shared" si="1"/>
        <v>399000</v>
      </c>
      <c r="H513" s="23" t="s">
        <v>3547</v>
      </c>
      <c r="I513" s="23"/>
      <c r="J513" s="23">
        <v>509</v>
      </c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2" customHeight="1">
      <c r="A514" s="44" t="s">
        <v>354</v>
      </c>
      <c r="B514" s="44" t="s">
        <v>3251</v>
      </c>
      <c r="C514" s="44" t="s">
        <v>3254</v>
      </c>
      <c r="D514" s="52">
        <v>399000</v>
      </c>
      <c r="E514" s="40">
        <v>10089673</v>
      </c>
      <c r="F514" s="23" t="str">
        <f t="shared" si="0"/>
        <v>Kashimura</v>
      </c>
      <c r="G514" s="42">
        <f t="shared" si="1"/>
        <v>399000</v>
      </c>
      <c r="H514" s="23" t="s">
        <v>3251</v>
      </c>
      <c r="I514" s="23"/>
      <c r="J514" s="23">
        <v>510</v>
      </c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2" customHeight="1">
      <c r="A515" s="44" t="s">
        <v>354</v>
      </c>
      <c r="B515" s="44" t="s">
        <v>3557</v>
      </c>
      <c r="C515" s="44" t="s">
        <v>3559</v>
      </c>
      <c r="D515" s="52">
        <v>399000</v>
      </c>
      <c r="E515" s="40">
        <v>10089669</v>
      </c>
      <c r="F515" s="23" t="str">
        <f t="shared" si="0"/>
        <v>Kashimura</v>
      </c>
      <c r="G515" s="42">
        <f t="shared" si="1"/>
        <v>399000</v>
      </c>
      <c r="H515" s="23" t="s">
        <v>3557</v>
      </c>
      <c r="I515" s="23"/>
      <c r="J515" s="23">
        <v>511</v>
      </c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2" customHeight="1">
      <c r="A516" s="44" t="s">
        <v>354</v>
      </c>
      <c r="B516" s="44" t="s">
        <v>3564</v>
      </c>
      <c r="C516" s="44" t="s">
        <v>3565</v>
      </c>
      <c r="D516" s="52">
        <v>399000</v>
      </c>
      <c r="E516" s="40">
        <v>10089668</v>
      </c>
      <c r="F516" s="23" t="str">
        <f t="shared" si="0"/>
        <v>Kashimura</v>
      </c>
      <c r="G516" s="42">
        <f t="shared" si="1"/>
        <v>399000</v>
      </c>
      <c r="H516" s="23" t="s">
        <v>3564</v>
      </c>
      <c r="I516" s="23"/>
      <c r="J516" s="23">
        <v>512</v>
      </c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2" customHeight="1">
      <c r="A517" s="44" t="s">
        <v>354</v>
      </c>
      <c r="B517" s="44" t="s">
        <v>3570</v>
      </c>
      <c r="C517" s="44" t="s">
        <v>3571</v>
      </c>
      <c r="D517" s="52">
        <v>399000</v>
      </c>
      <c r="E517" s="40">
        <v>10089667</v>
      </c>
      <c r="F517" s="23" t="str">
        <f t="shared" si="0"/>
        <v>Kashimura</v>
      </c>
      <c r="G517" s="42">
        <f t="shared" si="1"/>
        <v>399000</v>
      </c>
      <c r="H517" s="23" t="s">
        <v>3570</v>
      </c>
      <c r="I517" s="23"/>
      <c r="J517" s="23">
        <v>513</v>
      </c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2" customHeight="1">
      <c r="A518" s="44" t="s">
        <v>354</v>
      </c>
      <c r="B518" s="44" t="s">
        <v>3576</v>
      </c>
      <c r="C518" s="44" t="s">
        <v>3577</v>
      </c>
      <c r="D518" s="52">
        <v>399000</v>
      </c>
      <c r="E518" s="40">
        <v>10089659</v>
      </c>
      <c r="F518" s="23" t="str">
        <f t="shared" si="0"/>
        <v>Kashimura</v>
      </c>
      <c r="G518" s="42">
        <f t="shared" si="1"/>
        <v>399000</v>
      </c>
      <c r="H518" s="23" t="s">
        <v>3576</v>
      </c>
      <c r="I518" s="23"/>
      <c r="J518" s="23">
        <v>514</v>
      </c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2" customHeight="1">
      <c r="A519" s="44" t="s">
        <v>354</v>
      </c>
      <c r="B519" s="44" t="s">
        <v>3540</v>
      </c>
      <c r="C519" s="44" t="s">
        <v>3543</v>
      </c>
      <c r="D519" s="52">
        <v>399000</v>
      </c>
      <c r="E519" s="40">
        <v>10089656</v>
      </c>
      <c r="F519" s="23" t="str">
        <f t="shared" si="0"/>
        <v>Kashimura</v>
      </c>
      <c r="G519" s="42">
        <f t="shared" si="1"/>
        <v>399000</v>
      </c>
      <c r="H519" s="23" t="s">
        <v>3540</v>
      </c>
      <c r="I519" s="23"/>
      <c r="J519" s="23">
        <v>515</v>
      </c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2" customHeight="1">
      <c r="A520" s="44" t="s">
        <v>354</v>
      </c>
      <c r="B520" s="44" t="s">
        <v>3534</v>
      </c>
      <c r="C520" s="44" t="s">
        <v>3537</v>
      </c>
      <c r="D520" s="52">
        <v>399000</v>
      </c>
      <c r="E520" s="40">
        <v>10089655</v>
      </c>
      <c r="F520" s="23" t="str">
        <f t="shared" si="0"/>
        <v>Kashimura</v>
      </c>
      <c r="G520" s="42">
        <f t="shared" si="1"/>
        <v>399000</v>
      </c>
      <c r="H520" s="23" t="s">
        <v>3534</v>
      </c>
      <c r="I520" s="23"/>
      <c r="J520" s="23">
        <v>516</v>
      </c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2" customHeight="1">
      <c r="A521" s="44" t="s">
        <v>354</v>
      </c>
      <c r="B521" s="44" t="s">
        <v>3529</v>
      </c>
      <c r="C521" s="44" t="s">
        <v>3533</v>
      </c>
      <c r="D521" s="52">
        <v>399000</v>
      </c>
      <c r="E521" s="40">
        <v>10089654</v>
      </c>
      <c r="F521" s="23" t="str">
        <f t="shared" si="0"/>
        <v>Kashimura</v>
      </c>
      <c r="G521" s="42">
        <f t="shared" si="1"/>
        <v>399000</v>
      </c>
      <c r="H521" s="23" t="s">
        <v>3529</v>
      </c>
      <c r="I521" s="23"/>
      <c r="J521" s="23">
        <v>517</v>
      </c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2" customHeight="1">
      <c r="A522" s="44" t="s">
        <v>354</v>
      </c>
      <c r="B522" s="44" t="s">
        <v>3507</v>
      </c>
      <c r="C522" s="44" t="s">
        <v>3510</v>
      </c>
      <c r="D522" s="52">
        <v>399000</v>
      </c>
      <c r="E522" s="40">
        <v>10089653</v>
      </c>
      <c r="F522" s="23" t="str">
        <f t="shared" si="0"/>
        <v>Kashimura</v>
      </c>
      <c r="G522" s="42">
        <f t="shared" si="1"/>
        <v>399000</v>
      </c>
      <c r="H522" s="23" t="s">
        <v>3507</v>
      </c>
      <c r="I522" s="23"/>
      <c r="J522" s="23">
        <v>518</v>
      </c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2" customHeight="1">
      <c r="A523" s="44" t="s">
        <v>354</v>
      </c>
      <c r="B523" s="44" t="s">
        <v>3524</v>
      </c>
      <c r="C523" s="44" t="s">
        <v>3527</v>
      </c>
      <c r="D523" s="52">
        <v>399000</v>
      </c>
      <c r="E523" s="40">
        <v>10089652</v>
      </c>
      <c r="F523" s="23" t="str">
        <f t="shared" si="0"/>
        <v>Kashimura</v>
      </c>
      <c r="G523" s="42">
        <f t="shared" si="1"/>
        <v>399000</v>
      </c>
      <c r="H523" s="23" t="s">
        <v>3524</v>
      </c>
      <c r="I523" s="23"/>
      <c r="J523" s="23">
        <v>519</v>
      </c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2" customHeight="1">
      <c r="A524" s="44" t="s">
        <v>354</v>
      </c>
      <c r="B524" s="44" t="s">
        <v>3604</v>
      </c>
      <c r="C524" s="44" t="s">
        <v>3605</v>
      </c>
      <c r="D524" s="52">
        <v>399000</v>
      </c>
      <c r="E524" s="40">
        <v>10089618</v>
      </c>
      <c r="F524" s="23" t="str">
        <f t="shared" si="0"/>
        <v>Kashimura</v>
      </c>
      <c r="G524" s="42">
        <f t="shared" si="1"/>
        <v>399000</v>
      </c>
      <c r="H524" s="23" t="s">
        <v>3604</v>
      </c>
      <c r="I524" s="23"/>
      <c r="J524" s="23">
        <v>520</v>
      </c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2" customHeight="1">
      <c r="A525" s="44" t="s">
        <v>354</v>
      </c>
      <c r="B525" s="44" t="s">
        <v>3610</v>
      </c>
      <c r="C525" s="44" t="s">
        <v>3611</v>
      </c>
      <c r="D525" s="52">
        <v>399000</v>
      </c>
      <c r="E525" s="40">
        <v>10089605</v>
      </c>
      <c r="F525" s="23" t="str">
        <f t="shared" si="0"/>
        <v>Kashimura</v>
      </c>
      <c r="G525" s="42">
        <f t="shared" si="1"/>
        <v>399000</v>
      </c>
      <c r="H525" s="23" t="s">
        <v>3610</v>
      </c>
      <c r="I525" s="23"/>
      <c r="J525" s="23">
        <v>521</v>
      </c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2" customHeight="1">
      <c r="A526" s="44" t="s">
        <v>354</v>
      </c>
      <c r="B526" s="44" t="s">
        <v>3483</v>
      </c>
      <c r="C526" s="44" t="s">
        <v>3486</v>
      </c>
      <c r="D526" s="52">
        <v>399000</v>
      </c>
      <c r="E526" s="40">
        <v>10089604</v>
      </c>
      <c r="F526" s="23" t="str">
        <f t="shared" si="0"/>
        <v>Kashimura</v>
      </c>
      <c r="G526" s="42">
        <f t="shared" si="1"/>
        <v>399000</v>
      </c>
      <c r="H526" s="23" t="s">
        <v>3483</v>
      </c>
      <c r="I526" s="23"/>
      <c r="J526" s="23">
        <v>522</v>
      </c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2" customHeight="1">
      <c r="A527" s="44" t="s">
        <v>354</v>
      </c>
      <c r="B527" s="44" t="s">
        <v>3619</v>
      </c>
      <c r="C527" s="44" t="s">
        <v>3620</v>
      </c>
      <c r="D527" s="52">
        <v>399000</v>
      </c>
      <c r="E527" s="40">
        <v>10089603</v>
      </c>
      <c r="F527" s="23" t="str">
        <f t="shared" si="0"/>
        <v>Kashimura</v>
      </c>
      <c r="G527" s="42">
        <f t="shared" si="1"/>
        <v>399000</v>
      </c>
      <c r="H527" s="23" t="s">
        <v>3619</v>
      </c>
      <c r="I527" s="23"/>
      <c r="J527" s="23">
        <v>523</v>
      </c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2" customHeight="1">
      <c r="A528" s="44" t="s">
        <v>295</v>
      </c>
      <c r="B528" s="44" t="s">
        <v>3625</v>
      </c>
      <c r="C528" s="44" t="s">
        <v>3628</v>
      </c>
      <c r="D528" s="52">
        <v>399000</v>
      </c>
      <c r="E528" s="40">
        <v>10089547</v>
      </c>
      <c r="F528" s="23" t="str">
        <f t="shared" si="0"/>
        <v>ELECOM</v>
      </c>
      <c r="G528" s="42">
        <f t="shared" si="1"/>
        <v>399000</v>
      </c>
      <c r="H528" s="23" t="s">
        <v>3625</v>
      </c>
      <c r="I528" s="23"/>
      <c r="J528" s="23">
        <v>524</v>
      </c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2" customHeight="1">
      <c r="A529" s="44" t="s">
        <v>295</v>
      </c>
      <c r="B529" s="44" t="s">
        <v>3633</v>
      </c>
      <c r="C529" s="44" t="s">
        <v>3634</v>
      </c>
      <c r="D529" s="52">
        <v>399000</v>
      </c>
      <c r="E529" s="40">
        <v>10089546</v>
      </c>
      <c r="F529" s="23" t="str">
        <f t="shared" si="0"/>
        <v>ELECOM</v>
      </c>
      <c r="G529" s="42">
        <f t="shared" si="1"/>
        <v>399000</v>
      </c>
      <c r="H529" s="23" t="s">
        <v>3633</v>
      </c>
      <c r="I529" s="23"/>
      <c r="J529" s="23">
        <v>525</v>
      </c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2" customHeight="1">
      <c r="A530" s="44" t="s">
        <v>295</v>
      </c>
      <c r="B530" s="44" t="s">
        <v>3637</v>
      </c>
      <c r="C530" s="44" t="s">
        <v>3638</v>
      </c>
      <c r="D530" s="52">
        <v>399000</v>
      </c>
      <c r="E530" s="40">
        <v>10089545</v>
      </c>
      <c r="F530" s="23" t="str">
        <f t="shared" si="0"/>
        <v>ELECOM</v>
      </c>
      <c r="G530" s="42">
        <f t="shared" si="1"/>
        <v>399000</v>
      </c>
      <c r="H530" s="23" t="s">
        <v>3637</v>
      </c>
      <c r="I530" s="23"/>
      <c r="J530" s="23">
        <v>526</v>
      </c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2" customHeight="1">
      <c r="A531" s="44" t="s">
        <v>295</v>
      </c>
      <c r="B531" s="44" t="s">
        <v>3641</v>
      </c>
      <c r="C531" s="44" t="s">
        <v>3642</v>
      </c>
      <c r="D531" s="52">
        <v>399000</v>
      </c>
      <c r="E531" s="40">
        <v>10089544</v>
      </c>
      <c r="F531" s="23" t="str">
        <f t="shared" si="0"/>
        <v>ELECOM</v>
      </c>
      <c r="G531" s="42">
        <f t="shared" si="1"/>
        <v>399000</v>
      </c>
      <c r="H531" s="23" t="s">
        <v>3641</v>
      </c>
      <c r="I531" s="23"/>
      <c r="J531" s="23">
        <v>527</v>
      </c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2" customHeight="1">
      <c r="A532" s="44" t="s">
        <v>295</v>
      </c>
      <c r="B532" s="44" t="s">
        <v>3645</v>
      </c>
      <c r="C532" s="44" t="s">
        <v>3646</v>
      </c>
      <c r="D532" s="52">
        <v>399000</v>
      </c>
      <c r="E532" s="40">
        <v>10089543</v>
      </c>
      <c r="F532" s="23" t="str">
        <f t="shared" si="0"/>
        <v>ELECOM</v>
      </c>
      <c r="G532" s="42">
        <f t="shared" si="1"/>
        <v>399000</v>
      </c>
      <c r="H532" s="23" t="s">
        <v>3645</v>
      </c>
      <c r="I532" s="23"/>
      <c r="J532" s="23">
        <v>528</v>
      </c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2" customHeight="1">
      <c r="A533" s="44" t="s">
        <v>295</v>
      </c>
      <c r="B533" s="44" t="s">
        <v>3651</v>
      </c>
      <c r="C533" s="44" t="s">
        <v>3653</v>
      </c>
      <c r="D533" s="52">
        <v>399000</v>
      </c>
      <c r="E533" s="40">
        <v>10089542</v>
      </c>
      <c r="F533" s="23" t="str">
        <f t="shared" si="0"/>
        <v>ELECOM</v>
      </c>
      <c r="G533" s="42">
        <f t="shared" si="1"/>
        <v>399000</v>
      </c>
      <c r="H533" s="23" t="s">
        <v>3651</v>
      </c>
      <c r="I533" s="23"/>
      <c r="J533" s="23">
        <v>529</v>
      </c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2" customHeight="1">
      <c r="A534" s="44" t="s">
        <v>295</v>
      </c>
      <c r="B534" s="44" t="s">
        <v>3659</v>
      </c>
      <c r="C534" s="44" t="s">
        <v>3660</v>
      </c>
      <c r="D534" s="52">
        <v>399000</v>
      </c>
      <c r="E534" s="40">
        <v>10089494</v>
      </c>
      <c r="F534" s="23" t="str">
        <f t="shared" si="0"/>
        <v>ELECOM</v>
      </c>
      <c r="G534" s="42">
        <f t="shared" si="1"/>
        <v>399000</v>
      </c>
      <c r="H534" s="23" t="s">
        <v>3659</v>
      </c>
      <c r="I534" s="23"/>
      <c r="J534" s="23">
        <v>530</v>
      </c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2" customHeight="1">
      <c r="A535" s="44" t="s">
        <v>295</v>
      </c>
      <c r="B535" s="44" t="s">
        <v>3665</v>
      </c>
      <c r="C535" s="44" t="s">
        <v>3666</v>
      </c>
      <c r="D535" s="52">
        <v>399000</v>
      </c>
      <c r="E535" s="40">
        <v>10089493</v>
      </c>
      <c r="F535" s="23" t="str">
        <f t="shared" si="0"/>
        <v>ELECOM</v>
      </c>
      <c r="G535" s="42">
        <f t="shared" si="1"/>
        <v>399000</v>
      </c>
      <c r="H535" s="23" t="s">
        <v>3665</v>
      </c>
      <c r="I535" s="23"/>
      <c r="J535" s="23">
        <v>531</v>
      </c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2" customHeight="1">
      <c r="A536" s="44" t="s">
        <v>295</v>
      </c>
      <c r="B536" s="44" t="s">
        <v>3670</v>
      </c>
      <c r="C536" s="44" t="s">
        <v>3671</v>
      </c>
      <c r="D536" s="52">
        <v>399000</v>
      </c>
      <c r="E536" s="40">
        <v>10089492</v>
      </c>
      <c r="F536" s="23" t="str">
        <f t="shared" si="0"/>
        <v>ELECOM</v>
      </c>
      <c r="G536" s="42">
        <f t="shared" si="1"/>
        <v>399000</v>
      </c>
      <c r="H536" s="23" t="s">
        <v>3670</v>
      </c>
      <c r="I536" s="23"/>
      <c r="J536" s="23">
        <v>532</v>
      </c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2" customHeight="1">
      <c r="A537" s="44" t="s">
        <v>295</v>
      </c>
      <c r="B537" s="44" t="s">
        <v>3674</v>
      </c>
      <c r="C537" s="44" t="s">
        <v>3675</v>
      </c>
      <c r="D537" s="52">
        <v>399000</v>
      </c>
      <c r="E537" s="40">
        <v>10089491</v>
      </c>
      <c r="F537" s="23" t="str">
        <f t="shared" si="0"/>
        <v>ELECOM</v>
      </c>
      <c r="G537" s="42">
        <f t="shared" si="1"/>
        <v>399000</v>
      </c>
      <c r="H537" s="23" t="s">
        <v>3674</v>
      </c>
      <c r="I537" s="23"/>
      <c r="J537" s="23">
        <v>533</v>
      </c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2" customHeight="1">
      <c r="A538" s="44" t="s">
        <v>295</v>
      </c>
      <c r="B538" s="44" t="s">
        <v>3678</v>
      </c>
      <c r="C538" s="44" t="s">
        <v>3679</v>
      </c>
      <c r="D538" s="52">
        <v>399000</v>
      </c>
      <c r="E538" s="40">
        <v>10089490</v>
      </c>
      <c r="F538" s="23" t="str">
        <f t="shared" si="0"/>
        <v>ELECOM</v>
      </c>
      <c r="G538" s="42">
        <f t="shared" si="1"/>
        <v>399000</v>
      </c>
      <c r="H538" s="23" t="s">
        <v>3678</v>
      </c>
      <c r="I538" s="23"/>
      <c r="J538" s="23">
        <v>534</v>
      </c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2" customHeight="1">
      <c r="A539" s="44" t="s">
        <v>295</v>
      </c>
      <c r="B539" s="44" t="s">
        <v>3682</v>
      </c>
      <c r="C539" s="44" t="s">
        <v>3683</v>
      </c>
      <c r="D539" s="52">
        <v>399000</v>
      </c>
      <c r="E539" s="40">
        <v>10089489</v>
      </c>
      <c r="F539" s="23" t="str">
        <f t="shared" si="0"/>
        <v>ELECOM</v>
      </c>
      <c r="G539" s="42">
        <f t="shared" si="1"/>
        <v>399000</v>
      </c>
      <c r="H539" s="23" t="s">
        <v>3682</v>
      </c>
      <c r="I539" s="23"/>
      <c r="J539" s="23">
        <v>535</v>
      </c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2" customHeight="1">
      <c r="A540" s="44" t="s">
        <v>295</v>
      </c>
      <c r="B540" s="44" t="s">
        <v>3686</v>
      </c>
      <c r="C540" s="44" t="s">
        <v>3687</v>
      </c>
      <c r="D540" s="52">
        <v>399000</v>
      </c>
      <c r="E540" s="40">
        <v>10089413</v>
      </c>
      <c r="F540" s="23" t="str">
        <f t="shared" si="0"/>
        <v>ELECOM</v>
      </c>
      <c r="G540" s="42">
        <f t="shared" si="1"/>
        <v>399000</v>
      </c>
      <c r="H540" s="23" t="s">
        <v>3686</v>
      </c>
      <c r="I540" s="23"/>
      <c r="J540" s="23">
        <v>536</v>
      </c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2" customHeight="1">
      <c r="A541" s="44" t="s">
        <v>295</v>
      </c>
      <c r="B541" s="44" t="s">
        <v>3692</v>
      </c>
      <c r="C541" s="44" t="s">
        <v>3693</v>
      </c>
      <c r="D541" s="52">
        <v>399000</v>
      </c>
      <c r="E541" s="40">
        <v>10089410</v>
      </c>
      <c r="F541" s="23" t="str">
        <f t="shared" si="0"/>
        <v>ELECOM</v>
      </c>
      <c r="G541" s="42">
        <f t="shared" si="1"/>
        <v>399000</v>
      </c>
      <c r="H541" s="23" t="s">
        <v>3692</v>
      </c>
      <c r="I541" s="23"/>
      <c r="J541" s="23">
        <v>537</v>
      </c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2" customHeight="1">
      <c r="A542" s="44" t="s">
        <v>295</v>
      </c>
      <c r="B542" s="44" t="s">
        <v>3697</v>
      </c>
      <c r="C542" s="44" t="s">
        <v>3699</v>
      </c>
      <c r="D542" s="52">
        <v>399000</v>
      </c>
      <c r="E542" s="40">
        <v>10089400</v>
      </c>
      <c r="F542" s="23" t="str">
        <f t="shared" si="0"/>
        <v>ELECOM</v>
      </c>
      <c r="G542" s="42">
        <f t="shared" si="1"/>
        <v>399000</v>
      </c>
      <c r="H542" s="23" t="s">
        <v>3697</v>
      </c>
      <c r="I542" s="23"/>
      <c r="J542" s="23">
        <v>538</v>
      </c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2" customHeight="1">
      <c r="A543" s="44" t="s">
        <v>295</v>
      </c>
      <c r="B543" s="44" t="s">
        <v>3701</v>
      </c>
      <c r="C543" s="44" t="s">
        <v>3702</v>
      </c>
      <c r="D543" s="52">
        <v>399000</v>
      </c>
      <c r="E543" s="40">
        <v>10000242</v>
      </c>
      <c r="F543" s="23" t="str">
        <f t="shared" si="0"/>
        <v>ELECOM</v>
      </c>
      <c r="G543" s="42">
        <f t="shared" si="1"/>
        <v>399000</v>
      </c>
      <c r="H543" s="23" t="s">
        <v>3701</v>
      </c>
      <c r="I543" s="23"/>
      <c r="J543" s="23">
        <v>539</v>
      </c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2" customHeight="1">
      <c r="A544" s="44" t="s">
        <v>295</v>
      </c>
      <c r="B544" s="44" t="s">
        <v>3701</v>
      </c>
      <c r="C544" s="44" t="s">
        <v>3702</v>
      </c>
      <c r="D544" s="52">
        <v>399000</v>
      </c>
      <c r="E544" s="40">
        <v>10000242</v>
      </c>
      <c r="F544" s="23" t="str">
        <f t="shared" si="0"/>
        <v>ELECOM</v>
      </c>
      <c r="G544" s="42">
        <f t="shared" si="1"/>
        <v>399000</v>
      </c>
      <c r="H544" s="23" t="s">
        <v>3701</v>
      </c>
      <c r="I544" s="23"/>
      <c r="J544" s="23">
        <v>540</v>
      </c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2" customHeight="1">
      <c r="A545" s="44" t="s">
        <v>295</v>
      </c>
      <c r="B545" s="44" t="s">
        <v>3701</v>
      </c>
      <c r="C545" s="44" t="s">
        <v>3702</v>
      </c>
      <c r="D545" s="52">
        <v>399000</v>
      </c>
      <c r="E545" s="40">
        <v>10000242</v>
      </c>
      <c r="F545" s="23" t="str">
        <f t="shared" si="0"/>
        <v>ELECOM</v>
      </c>
      <c r="G545" s="42">
        <f t="shared" si="1"/>
        <v>399000</v>
      </c>
      <c r="H545" s="23" t="s">
        <v>3701</v>
      </c>
      <c r="I545" s="23"/>
      <c r="J545" s="23">
        <v>541</v>
      </c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2" customHeight="1">
      <c r="A546" s="44" t="s">
        <v>295</v>
      </c>
      <c r="B546" s="44" t="s">
        <v>3701</v>
      </c>
      <c r="C546" s="44" t="s">
        <v>3702</v>
      </c>
      <c r="D546" s="52">
        <v>399000</v>
      </c>
      <c r="E546" s="40">
        <v>10000242</v>
      </c>
      <c r="F546" s="23" t="str">
        <f t="shared" si="0"/>
        <v>ELECOM</v>
      </c>
      <c r="G546" s="42">
        <f t="shared" si="1"/>
        <v>399000</v>
      </c>
      <c r="H546" s="23" t="s">
        <v>3701</v>
      </c>
      <c r="I546" s="23"/>
      <c r="J546" s="23">
        <v>542</v>
      </c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2" customHeight="1">
      <c r="A547" s="44" t="s">
        <v>2919</v>
      </c>
      <c r="B547" s="44" t="s">
        <v>3709</v>
      </c>
      <c r="C547" s="44" t="s">
        <v>3710</v>
      </c>
      <c r="D547" s="52">
        <v>399000</v>
      </c>
      <c r="E547" s="40">
        <v>10094756</v>
      </c>
      <c r="F547" s="23" t="str">
        <f t="shared" si="0"/>
        <v>KASHIMURA</v>
      </c>
      <c r="G547" s="42">
        <f t="shared" si="1"/>
        <v>399000</v>
      </c>
      <c r="H547" s="23" t="s">
        <v>3709</v>
      </c>
      <c r="I547" s="23"/>
      <c r="J547" s="23">
        <v>543</v>
      </c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2" customHeight="1">
      <c r="A548" s="44" t="s">
        <v>2919</v>
      </c>
      <c r="B548" s="44" t="s">
        <v>3714</v>
      </c>
      <c r="C548" s="44" t="s">
        <v>3715</v>
      </c>
      <c r="D548" s="52">
        <v>399000</v>
      </c>
      <c r="E548" s="40">
        <v>10094759</v>
      </c>
      <c r="F548" s="23" t="str">
        <f t="shared" si="0"/>
        <v>KASHIMURA</v>
      </c>
      <c r="G548" s="42">
        <f t="shared" si="1"/>
        <v>399000</v>
      </c>
      <c r="H548" s="23" t="s">
        <v>3714</v>
      </c>
      <c r="I548" s="23"/>
      <c r="J548" s="23">
        <v>544</v>
      </c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2" customHeight="1">
      <c r="A549" s="44" t="s">
        <v>315</v>
      </c>
      <c r="B549" s="44" t="s">
        <v>3719</v>
      </c>
      <c r="C549" s="44" t="s">
        <v>3720</v>
      </c>
      <c r="D549" s="52">
        <v>409000</v>
      </c>
      <c r="E549" s="40">
        <v>10092937</v>
      </c>
      <c r="F549" s="23" t="str">
        <f t="shared" si="0"/>
        <v>ANITECH</v>
      </c>
      <c r="G549" s="42">
        <f t="shared" si="1"/>
        <v>409000</v>
      </c>
      <c r="H549" s="23" t="s">
        <v>3719</v>
      </c>
      <c r="I549" s="23"/>
      <c r="J549" s="23">
        <v>545</v>
      </c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2" customHeight="1">
      <c r="A550" s="44" t="s">
        <v>315</v>
      </c>
      <c r="B550" s="44" t="s">
        <v>3724</v>
      </c>
      <c r="C550" s="44" t="s">
        <v>3725</v>
      </c>
      <c r="D550" s="52">
        <v>409000</v>
      </c>
      <c r="E550" s="40">
        <v>10092930</v>
      </c>
      <c r="F550" s="23" t="str">
        <f t="shared" si="0"/>
        <v>ANITECH</v>
      </c>
      <c r="G550" s="42">
        <f t="shared" si="1"/>
        <v>409000</v>
      </c>
      <c r="H550" s="23" t="s">
        <v>3724</v>
      </c>
      <c r="I550" s="23"/>
      <c r="J550" s="23">
        <v>546</v>
      </c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2" customHeight="1">
      <c r="A551" s="44" t="s">
        <v>315</v>
      </c>
      <c r="B551" s="44" t="s">
        <v>3729</v>
      </c>
      <c r="C551" s="44" t="s">
        <v>3730</v>
      </c>
      <c r="D551" s="52">
        <v>419000</v>
      </c>
      <c r="E551" s="40">
        <v>10092942</v>
      </c>
      <c r="F551" s="23" t="str">
        <f t="shared" si="0"/>
        <v>ANITECH</v>
      </c>
      <c r="G551" s="42">
        <f t="shared" si="1"/>
        <v>419000</v>
      </c>
      <c r="H551" s="23" t="s">
        <v>3729</v>
      </c>
      <c r="I551" s="23"/>
      <c r="J551" s="23">
        <v>547</v>
      </c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2" customHeight="1">
      <c r="A552" s="44" t="s">
        <v>354</v>
      </c>
      <c r="B552" s="44" t="s">
        <v>3734</v>
      </c>
      <c r="C552" s="44" t="s">
        <v>3735</v>
      </c>
      <c r="D552" s="52">
        <v>419000</v>
      </c>
      <c r="E552" s="40">
        <v>10089574</v>
      </c>
      <c r="F552" s="23" t="str">
        <f t="shared" si="0"/>
        <v>Kashimura</v>
      </c>
      <c r="G552" s="42">
        <f t="shared" si="1"/>
        <v>419000</v>
      </c>
      <c r="H552" s="23" t="s">
        <v>3734</v>
      </c>
      <c r="I552" s="23"/>
      <c r="J552" s="23">
        <v>548</v>
      </c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2" customHeight="1">
      <c r="A553" s="44" t="s">
        <v>315</v>
      </c>
      <c r="B553" s="44" t="s">
        <v>3739</v>
      </c>
      <c r="C553" s="44" t="s">
        <v>3740</v>
      </c>
      <c r="D553" s="52">
        <v>439000</v>
      </c>
      <c r="E553" s="40">
        <v>10092948</v>
      </c>
      <c r="F553" s="23" t="str">
        <f t="shared" si="0"/>
        <v>ANITECH</v>
      </c>
      <c r="G553" s="42">
        <f t="shared" si="1"/>
        <v>439000</v>
      </c>
      <c r="H553" s="23" t="s">
        <v>3739</v>
      </c>
      <c r="I553" s="23"/>
      <c r="J553" s="23">
        <v>549</v>
      </c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2" customHeight="1">
      <c r="A554" s="44" t="s">
        <v>315</v>
      </c>
      <c r="B554" s="44" t="s">
        <v>3743</v>
      </c>
      <c r="C554" s="44" t="s">
        <v>3744</v>
      </c>
      <c r="D554" s="52">
        <v>439000</v>
      </c>
      <c r="E554" s="40">
        <v>10092927</v>
      </c>
      <c r="F554" s="23" t="str">
        <f t="shared" si="0"/>
        <v>ANITECH</v>
      </c>
      <c r="G554" s="42">
        <f t="shared" si="1"/>
        <v>439000</v>
      </c>
      <c r="H554" s="23" t="s">
        <v>3743</v>
      </c>
      <c r="I554" s="23"/>
      <c r="J554" s="23">
        <v>550</v>
      </c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2" customHeight="1">
      <c r="A555" s="44" t="s">
        <v>315</v>
      </c>
      <c r="B555" s="44" t="s">
        <v>3747</v>
      </c>
      <c r="C555" s="44" t="s">
        <v>3748</v>
      </c>
      <c r="D555" s="52">
        <v>439000</v>
      </c>
      <c r="E555" s="40">
        <v>10092922</v>
      </c>
      <c r="F555" s="23" t="str">
        <f t="shared" si="0"/>
        <v>ANITECH</v>
      </c>
      <c r="G555" s="42">
        <f t="shared" si="1"/>
        <v>439000</v>
      </c>
      <c r="H555" s="23" t="s">
        <v>3747</v>
      </c>
      <c r="I555" s="23"/>
      <c r="J555" s="23">
        <v>551</v>
      </c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2" customHeight="1">
      <c r="A556" s="44" t="s">
        <v>295</v>
      </c>
      <c r="B556" s="44" t="s">
        <v>3751</v>
      </c>
      <c r="C556" s="44" t="s">
        <v>3752</v>
      </c>
      <c r="D556" s="52">
        <v>449000</v>
      </c>
      <c r="E556" s="40">
        <v>10094018</v>
      </c>
      <c r="F556" s="23" t="str">
        <f t="shared" si="0"/>
        <v>ELECOM</v>
      </c>
      <c r="G556" s="42">
        <f t="shared" si="1"/>
        <v>449000</v>
      </c>
      <c r="H556" s="23" t="s">
        <v>3751</v>
      </c>
      <c r="I556" s="23"/>
      <c r="J556" s="23">
        <v>552</v>
      </c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2" customHeight="1">
      <c r="A557" s="44" t="s">
        <v>295</v>
      </c>
      <c r="B557" s="44" t="s">
        <v>3755</v>
      </c>
      <c r="C557" s="44" t="s">
        <v>3757</v>
      </c>
      <c r="D557" s="52">
        <v>449000</v>
      </c>
      <c r="E557" s="40">
        <v>10094017</v>
      </c>
      <c r="F557" s="23" t="str">
        <f t="shared" si="0"/>
        <v>ELECOM</v>
      </c>
      <c r="G557" s="42">
        <f t="shared" si="1"/>
        <v>449000</v>
      </c>
      <c r="H557" s="23" t="s">
        <v>3755</v>
      </c>
      <c r="I557" s="23"/>
      <c r="J557" s="23">
        <v>553</v>
      </c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2" customHeight="1">
      <c r="A558" s="44" t="s">
        <v>295</v>
      </c>
      <c r="B558" s="44" t="s">
        <v>3761</v>
      </c>
      <c r="C558" s="44" t="s">
        <v>3762</v>
      </c>
      <c r="D558" s="52">
        <v>449000</v>
      </c>
      <c r="E558" s="40">
        <v>10093755</v>
      </c>
      <c r="F558" s="23" t="str">
        <f t="shared" si="0"/>
        <v>ELECOM</v>
      </c>
      <c r="G558" s="42">
        <f t="shared" si="1"/>
        <v>449000</v>
      </c>
      <c r="H558" s="23" t="s">
        <v>3761</v>
      </c>
      <c r="I558" s="23"/>
      <c r="J558" s="23">
        <v>554</v>
      </c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2" customHeight="1">
      <c r="A559" s="44" t="s">
        <v>295</v>
      </c>
      <c r="B559" s="44" t="s">
        <v>3765</v>
      </c>
      <c r="C559" s="44" t="s">
        <v>3766</v>
      </c>
      <c r="D559" s="52">
        <v>449000</v>
      </c>
      <c r="E559" s="40">
        <v>10093186</v>
      </c>
      <c r="F559" s="23" t="str">
        <f t="shared" si="0"/>
        <v>ELECOM</v>
      </c>
      <c r="G559" s="42">
        <f t="shared" si="1"/>
        <v>449000</v>
      </c>
      <c r="H559" s="23" t="s">
        <v>3765</v>
      </c>
      <c r="I559" s="23"/>
      <c r="J559" s="23">
        <v>555</v>
      </c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2" customHeight="1">
      <c r="A560" s="44" t="s">
        <v>315</v>
      </c>
      <c r="B560" s="44" t="s">
        <v>3769</v>
      </c>
      <c r="C560" s="44" t="s">
        <v>3770</v>
      </c>
      <c r="D560" s="52">
        <v>449000</v>
      </c>
      <c r="E560" s="40">
        <v>10092938</v>
      </c>
      <c r="F560" s="23" t="str">
        <f t="shared" si="0"/>
        <v>ANITECH</v>
      </c>
      <c r="G560" s="42">
        <f t="shared" si="1"/>
        <v>449000</v>
      </c>
      <c r="H560" s="23" t="s">
        <v>3769</v>
      </c>
      <c r="I560" s="23"/>
      <c r="J560" s="23">
        <v>556</v>
      </c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2" customHeight="1">
      <c r="A561" s="44" t="s">
        <v>295</v>
      </c>
      <c r="B561" s="44" t="s">
        <v>3773</v>
      </c>
      <c r="C561" s="44" t="s">
        <v>3774</v>
      </c>
      <c r="D561" s="52">
        <v>449000</v>
      </c>
      <c r="E561" s="40">
        <v>10090520</v>
      </c>
      <c r="F561" s="23" t="str">
        <f t="shared" si="0"/>
        <v>ELECOM</v>
      </c>
      <c r="G561" s="42">
        <f t="shared" si="1"/>
        <v>449000</v>
      </c>
      <c r="H561" s="23" t="s">
        <v>3773</v>
      </c>
      <c r="I561" s="23"/>
      <c r="J561" s="23">
        <v>557</v>
      </c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2" customHeight="1">
      <c r="A562" s="44" t="s">
        <v>295</v>
      </c>
      <c r="B562" s="44" t="s">
        <v>3777</v>
      </c>
      <c r="C562" s="44" t="s">
        <v>3778</v>
      </c>
      <c r="D562" s="52">
        <v>449000</v>
      </c>
      <c r="E562" s="40">
        <v>10090507</v>
      </c>
      <c r="F562" s="23" t="str">
        <f t="shared" si="0"/>
        <v>ELECOM</v>
      </c>
      <c r="G562" s="42">
        <f t="shared" si="1"/>
        <v>449000</v>
      </c>
      <c r="H562" s="23" t="s">
        <v>3777</v>
      </c>
      <c r="I562" s="23"/>
      <c r="J562" s="23">
        <v>558</v>
      </c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2" customHeight="1">
      <c r="A563" s="44" t="s">
        <v>295</v>
      </c>
      <c r="B563" s="44" t="s">
        <v>3783</v>
      </c>
      <c r="C563" s="44" t="s">
        <v>3784</v>
      </c>
      <c r="D563" s="52">
        <v>449000</v>
      </c>
      <c r="E563" s="40">
        <v>10090506</v>
      </c>
      <c r="F563" s="23" t="str">
        <f t="shared" si="0"/>
        <v>ELECOM</v>
      </c>
      <c r="G563" s="42">
        <f t="shared" si="1"/>
        <v>449000</v>
      </c>
      <c r="H563" s="23" t="s">
        <v>3783</v>
      </c>
      <c r="I563" s="23"/>
      <c r="J563" s="23">
        <v>559</v>
      </c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2" customHeight="1">
      <c r="A564" s="44" t="s">
        <v>295</v>
      </c>
      <c r="B564" s="44" t="s">
        <v>3789</v>
      </c>
      <c r="C564" s="44" t="s">
        <v>3791</v>
      </c>
      <c r="D564" s="52">
        <v>449000</v>
      </c>
      <c r="E564" s="40">
        <v>10090505</v>
      </c>
      <c r="F564" s="23" t="str">
        <f t="shared" si="0"/>
        <v>ELECOM</v>
      </c>
      <c r="G564" s="42">
        <f t="shared" si="1"/>
        <v>449000</v>
      </c>
      <c r="H564" s="23" t="s">
        <v>3789</v>
      </c>
      <c r="I564" s="23"/>
      <c r="J564" s="23">
        <v>560</v>
      </c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2" customHeight="1">
      <c r="A565" s="44" t="s">
        <v>295</v>
      </c>
      <c r="B565" s="44" t="s">
        <v>3798</v>
      </c>
      <c r="C565" s="44" t="s">
        <v>3800</v>
      </c>
      <c r="D565" s="52">
        <v>449000</v>
      </c>
      <c r="E565" s="40">
        <v>10090504</v>
      </c>
      <c r="F565" s="23" t="str">
        <f t="shared" si="0"/>
        <v>ELECOM</v>
      </c>
      <c r="G565" s="42">
        <f t="shared" si="1"/>
        <v>449000</v>
      </c>
      <c r="H565" s="23" t="s">
        <v>3798</v>
      </c>
      <c r="I565" s="23"/>
      <c r="J565" s="23">
        <v>561</v>
      </c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2" customHeight="1">
      <c r="A566" s="44" t="s">
        <v>295</v>
      </c>
      <c r="B566" s="44" t="s">
        <v>3805</v>
      </c>
      <c r="C566" s="44" t="s">
        <v>3806</v>
      </c>
      <c r="D566" s="52">
        <v>449000</v>
      </c>
      <c r="E566" s="40">
        <v>10090483</v>
      </c>
      <c r="F566" s="23" t="str">
        <f t="shared" si="0"/>
        <v>ELECOM</v>
      </c>
      <c r="G566" s="42">
        <f t="shared" si="1"/>
        <v>449000</v>
      </c>
      <c r="H566" s="23" t="s">
        <v>3805</v>
      </c>
      <c r="I566" s="23"/>
      <c r="J566" s="23">
        <v>562</v>
      </c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2" customHeight="1">
      <c r="A567" s="44" t="s">
        <v>295</v>
      </c>
      <c r="B567" s="44" t="s">
        <v>3811</v>
      </c>
      <c r="C567" s="44" t="s">
        <v>3812</v>
      </c>
      <c r="D567" s="52">
        <v>449000</v>
      </c>
      <c r="E567" s="40">
        <v>10090482</v>
      </c>
      <c r="F567" s="23" t="str">
        <f t="shared" si="0"/>
        <v>ELECOM</v>
      </c>
      <c r="G567" s="42">
        <f t="shared" si="1"/>
        <v>449000</v>
      </c>
      <c r="H567" s="23" t="s">
        <v>3811</v>
      </c>
      <c r="I567" s="23"/>
      <c r="J567" s="23">
        <v>563</v>
      </c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2" customHeight="1">
      <c r="A568" s="44" t="s">
        <v>295</v>
      </c>
      <c r="B568" s="44" t="s">
        <v>3817</v>
      </c>
      <c r="C568" s="44" t="s">
        <v>3819</v>
      </c>
      <c r="D568" s="52">
        <v>449000</v>
      </c>
      <c r="E568" s="40">
        <v>10090481</v>
      </c>
      <c r="F568" s="23" t="str">
        <f t="shared" si="0"/>
        <v>ELECOM</v>
      </c>
      <c r="G568" s="42">
        <f t="shared" si="1"/>
        <v>449000</v>
      </c>
      <c r="H568" s="23" t="s">
        <v>3817</v>
      </c>
      <c r="I568" s="23"/>
      <c r="J568" s="23">
        <v>564</v>
      </c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2" customHeight="1">
      <c r="A569" s="44" t="s">
        <v>295</v>
      </c>
      <c r="B569" s="44" t="s">
        <v>3822</v>
      </c>
      <c r="C569" s="44" t="s">
        <v>3824</v>
      </c>
      <c r="D569" s="52">
        <v>449000</v>
      </c>
      <c r="E569" s="40">
        <v>10090480</v>
      </c>
      <c r="F569" s="23" t="str">
        <f t="shared" si="0"/>
        <v>ELECOM</v>
      </c>
      <c r="G569" s="42">
        <f t="shared" si="1"/>
        <v>449000</v>
      </c>
      <c r="H569" s="23" t="s">
        <v>3822</v>
      </c>
      <c r="I569" s="23"/>
      <c r="J569" s="23">
        <v>565</v>
      </c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2" customHeight="1">
      <c r="A570" s="44" t="s">
        <v>295</v>
      </c>
      <c r="B570" s="44" t="s">
        <v>3828</v>
      </c>
      <c r="C570" s="44" t="s">
        <v>3830</v>
      </c>
      <c r="D570" s="52">
        <v>449000</v>
      </c>
      <c r="E570" s="40">
        <v>10090479</v>
      </c>
      <c r="F570" s="23" t="str">
        <f t="shared" si="0"/>
        <v>ELECOM</v>
      </c>
      <c r="G570" s="42">
        <f t="shared" si="1"/>
        <v>449000</v>
      </c>
      <c r="H570" s="23" t="s">
        <v>3828</v>
      </c>
      <c r="I570" s="23"/>
      <c r="J570" s="23">
        <v>566</v>
      </c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2" customHeight="1">
      <c r="A571" s="44" t="s">
        <v>295</v>
      </c>
      <c r="B571" s="44" t="s">
        <v>3835</v>
      </c>
      <c r="C571" s="44" t="s">
        <v>3836</v>
      </c>
      <c r="D571" s="52">
        <v>449000</v>
      </c>
      <c r="E571" s="40">
        <v>10090478</v>
      </c>
      <c r="F571" s="23" t="str">
        <f t="shared" si="0"/>
        <v>ELECOM</v>
      </c>
      <c r="G571" s="42">
        <f t="shared" si="1"/>
        <v>449000</v>
      </c>
      <c r="H571" s="23" t="s">
        <v>3835</v>
      </c>
      <c r="I571" s="23"/>
      <c r="J571" s="23">
        <v>567</v>
      </c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2" customHeight="1">
      <c r="A572" s="44" t="s">
        <v>354</v>
      </c>
      <c r="B572" s="44" t="s">
        <v>3621</v>
      </c>
      <c r="C572" s="44" t="s">
        <v>3624</v>
      </c>
      <c r="D572" s="52">
        <v>449000</v>
      </c>
      <c r="E572" s="40">
        <v>10089670</v>
      </c>
      <c r="F572" s="23" t="str">
        <f t="shared" si="0"/>
        <v>Kashimura</v>
      </c>
      <c r="G572" s="42">
        <f t="shared" si="1"/>
        <v>449000</v>
      </c>
      <c r="H572" s="23" t="s">
        <v>3621</v>
      </c>
      <c r="I572" s="23"/>
      <c r="J572" s="23">
        <v>568</v>
      </c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2" customHeight="1">
      <c r="A573" s="44" t="s">
        <v>354</v>
      </c>
      <c r="B573" s="44" t="s">
        <v>3560</v>
      </c>
      <c r="C573" s="44" t="s">
        <v>3563</v>
      </c>
      <c r="D573" s="52">
        <v>449000</v>
      </c>
      <c r="E573" s="40">
        <v>10089611</v>
      </c>
      <c r="F573" s="23" t="str">
        <f t="shared" si="0"/>
        <v>Kashimura</v>
      </c>
      <c r="G573" s="42">
        <f t="shared" si="1"/>
        <v>449000</v>
      </c>
      <c r="H573" s="23" t="s">
        <v>3560</v>
      </c>
      <c r="I573" s="23"/>
      <c r="J573" s="23">
        <v>569</v>
      </c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2" customHeight="1">
      <c r="A574" s="44" t="s">
        <v>354</v>
      </c>
      <c r="B574" s="44" t="s">
        <v>3655</v>
      </c>
      <c r="C574" s="44" t="s">
        <v>3658</v>
      </c>
      <c r="D574" s="52">
        <v>449000</v>
      </c>
      <c r="E574" s="40">
        <v>10089602</v>
      </c>
      <c r="F574" s="23" t="str">
        <f t="shared" si="0"/>
        <v>Kashimura</v>
      </c>
      <c r="G574" s="42">
        <f t="shared" si="1"/>
        <v>449000</v>
      </c>
      <c r="H574" s="23" t="s">
        <v>3655</v>
      </c>
      <c r="I574" s="23"/>
      <c r="J574" s="23">
        <v>570</v>
      </c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2" customHeight="1">
      <c r="A575" s="44" t="s">
        <v>354</v>
      </c>
      <c r="B575" s="44" t="s">
        <v>3606</v>
      </c>
      <c r="C575" s="44" t="s">
        <v>3609</v>
      </c>
      <c r="D575" s="52">
        <v>449000</v>
      </c>
      <c r="E575" s="40">
        <v>10089586</v>
      </c>
      <c r="F575" s="23" t="str">
        <f t="shared" si="0"/>
        <v>Kashimura</v>
      </c>
      <c r="G575" s="42">
        <f t="shared" si="1"/>
        <v>449000</v>
      </c>
      <c r="H575" s="23" t="s">
        <v>3606</v>
      </c>
      <c r="I575" s="23"/>
      <c r="J575" s="23">
        <v>571</v>
      </c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2" customHeight="1">
      <c r="A576" s="44" t="s">
        <v>354</v>
      </c>
      <c r="B576" s="44" t="s">
        <v>3779</v>
      </c>
      <c r="C576" s="44" t="s">
        <v>3782</v>
      </c>
      <c r="D576" s="52">
        <v>449000</v>
      </c>
      <c r="E576" s="40">
        <v>10089585</v>
      </c>
      <c r="F576" s="23" t="str">
        <f t="shared" si="0"/>
        <v>Kashimura</v>
      </c>
      <c r="G576" s="42">
        <f t="shared" si="1"/>
        <v>449000</v>
      </c>
      <c r="H576" s="23" t="s">
        <v>3779</v>
      </c>
      <c r="I576" s="23"/>
      <c r="J576" s="23">
        <v>572</v>
      </c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2" customHeight="1">
      <c r="A577" s="44" t="s">
        <v>354</v>
      </c>
      <c r="B577" s="44" t="s">
        <v>3790</v>
      </c>
      <c r="C577" s="44" t="s">
        <v>3794</v>
      </c>
      <c r="D577" s="52">
        <v>449000</v>
      </c>
      <c r="E577" s="40">
        <v>10089584</v>
      </c>
      <c r="F577" s="23" t="str">
        <f t="shared" si="0"/>
        <v>Kashimura</v>
      </c>
      <c r="G577" s="42">
        <f t="shared" si="1"/>
        <v>449000</v>
      </c>
      <c r="H577" s="23" t="s">
        <v>3790</v>
      </c>
      <c r="I577" s="23"/>
      <c r="J577" s="23">
        <v>573</v>
      </c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2" customHeight="1">
      <c r="A578" s="44" t="s">
        <v>354</v>
      </c>
      <c r="B578" s="44" t="s">
        <v>3801</v>
      </c>
      <c r="C578" s="44" t="s">
        <v>3804</v>
      </c>
      <c r="D578" s="52">
        <v>449000</v>
      </c>
      <c r="E578" s="40">
        <v>10089583</v>
      </c>
      <c r="F578" s="23" t="str">
        <f t="shared" si="0"/>
        <v>Kashimura</v>
      </c>
      <c r="G578" s="42">
        <f t="shared" si="1"/>
        <v>449000</v>
      </c>
      <c r="H578" s="23" t="s">
        <v>3801</v>
      </c>
      <c r="I578" s="23"/>
      <c r="J578" s="23">
        <v>574</v>
      </c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2" customHeight="1">
      <c r="A579" s="44" t="s">
        <v>354</v>
      </c>
      <c r="B579" s="44" t="s">
        <v>3785</v>
      </c>
      <c r="C579" s="44" t="s">
        <v>3788</v>
      </c>
      <c r="D579" s="52">
        <v>449000</v>
      </c>
      <c r="E579" s="40">
        <v>10089582</v>
      </c>
      <c r="F579" s="23" t="str">
        <f t="shared" si="0"/>
        <v>Kashimura</v>
      </c>
      <c r="G579" s="42">
        <f t="shared" si="1"/>
        <v>449000</v>
      </c>
      <c r="H579" s="23" t="s">
        <v>3785</v>
      </c>
      <c r="I579" s="23"/>
      <c r="J579" s="23">
        <v>575</v>
      </c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2" customHeight="1">
      <c r="A580" s="44" t="s">
        <v>354</v>
      </c>
      <c r="B580" s="44" t="s">
        <v>3795</v>
      </c>
      <c r="C580" s="44" t="s">
        <v>3799</v>
      </c>
      <c r="D580" s="52">
        <v>449000</v>
      </c>
      <c r="E580" s="40">
        <v>10089581</v>
      </c>
      <c r="F580" s="23" t="str">
        <f t="shared" si="0"/>
        <v>Kashimura</v>
      </c>
      <c r="G580" s="42">
        <f t="shared" si="1"/>
        <v>449000</v>
      </c>
      <c r="H580" s="23" t="s">
        <v>3795</v>
      </c>
      <c r="I580" s="23"/>
      <c r="J580" s="23">
        <v>576</v>
      </c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2" customHeight="1">
      <c r="A581" s="44" t="s">
        <v>354</v>
      </c>
      <c r="B581" s="44" t="s">
        <v>3434</v>
      </c>
      <c r="C581" s="44" t="s">
        <v>3438</v>
      </c>
      <c r="D581" s="52">
        <v>449000</v>
      </c>
      <c r="E581" s="40">
        <v>10089575</v>
      </c>
      <c r="F581" s="23" t="str">
        <f t="shared" si="0"/>
        <v>Kashimura</v>
      </c>
      <c r="G581" s="42">
        <f t="shared" si="1"/>
        <v>449000</v>
      </c>
      <c r="H581" s="23" t="s">
        <v>3434</v>
      </c>
      <c r="I581" s="23"/>
      <c r="J581" s="23">
        <v>577</v>
      </c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2" customHeight="1">
      <c r="A582" s="44" t="s">
        <v>295</v>
      </c>
      <c r="B582" s="44" t="s">
        <v>3867</v>
      </c>
      <c r="C582" s="44" t="s">
        <v>3869</v>
      </c>
      <c r="D582" s="52">
        <v>449000</v>
      </c>
      <c r="E582" s="40">
        <v>10089472</v>
      </c>
      <c r="F582" s="23" t="str">
        <f t="shared" si="0"/>
        <v>ELECOM</v>
      </c>
      <c r="G582" s="42">
        <f t="shared" si="1"/>
        <v>449000</v>
      </c>
      <c r="H582" s="23" t="s">
        <v>3867</v>
      </c>
      <c r="I582" s="23"/>
      <c r="J582" s="23">
        <v>578</v>
      </c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2" customHeight="1">
      <c r="A583" s="44" t="s">
        <v>295</v>
      </c>
      <c r="B583" s="44" t="s">
        <v>3871</v>
      </c>
      <c r="C583" s="44" t="s">
        <v>3873</v>
      </c>
      <c r="D583" s="52">
        <v>449000</v>
      </c>
      <c r="E583" s="40">
        <v>10089471</v>
      </c>
      <c r="F583" s="23" t="str">
        <f t="shared" si="0"/>
        <v>ELECOM</v>
      </c>
      <c r="G583" s="42">
        <f t="shared" si="1"/>
        <v>449000</v>
      </c>
      <c r="H583" s="23" t="s">
        <v>3871</v>
      </c>
      <c r="I583" s="23"/>
      <c r="J583" s="23">
        <v>579</v>
      </c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2" customHeight="1">
      <c r="A584" s="44" t="s">
        <v>295</v>
      </c>
      <c r="B584" s="44" t="s">
        <v>3875</v>
      </c>
      <c r="C584" s="44" t="s">
        <v>3876</v>
      </c>
      <c r="D584" s="52">
        <v>449000</v>
      </c>
      <c r="E584" s="40">
        <v>10089470</v>
      </c>
      <c r="F584" s="23" t="str">
        <f t="shared" si="0"/>
        <v>ELECOM</v>
      </c>
      <c r="G584" s="42">
        <f t="shared" si="1"/>
        <v>449000</v>
      </c>
      <c r="H584" s="23" t="s">
        <v>3875</v>
      </c>
      <c r="I584" s="23"/>
      <c r="J584" s="23">
        <v>580</v>
      </c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2" customHeight="1">
      <c r="A585" s="44" t="s">
        <v>295</v>
      </c>
      <c r="B585" s="44" t="s">
        <v>3878</v>
      </c>
      <c r="C585" s="44" t="s">
        <v>3879</v>
      </c>
      <c r="D585" s="52">
        <v>449000</v>
      </c>
      <c r="E585" s="40">
        <v>10089456</v>
      </c>
      <c r="F585" s="23" t="str">
        <f t="shared" si="0"/>
        <v>ELECOM</v>
      </c>
      <c r="G585" s="42">
        <f t="shared" si="1"/>
        <v>449000</v>
      </c>
      <c r="H585" s="23" t="s">
        <v>3878</v>
      </c>
      <c r="I585" s="23"/>
      <c r="J585" s="23">
        <v>581</v>
      </c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2" customHeight="1">
      <c r="A586" s="44" t="s">
        <v>295</v>
      </c>
      <c r="B586" s="44" t="s">
        <v>3882</v>
      </c>
      <c r="C586" s="44" t="s">
        <v>3883</v>
      </c>
      <c r="D586" s="52">
        <v>449000</v>
      </c>
      <c r="E586" s="40">
        <v>10089455</v>
      </c>
      <c r="F586" s="23" t="str">
        <f t="shared" si="0"/>
        <v>ELECOM</v>
      </c>
      <c r="G586" s="42">
        <f t="shared" si="1"/>
        <v>449000</v>
      </c>
      <c r="H586" s="23" t="s">
        <v>3882</v>
      </c>
      <c r="I586" s="23"/>
      <c r="J586" s="23">
        <v>582</v>
      </c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2" customHeight="1">
      <c r="A587" s="44" t="s">
        <v>295</v>
      </c>
      <c r="B587" s="44" t="s">
        <v>3886</v>
      </c>
      <c r="C587" s="44" t="s">
        <v>3887</v>
      </c>
      <c r="D587" s="52">
        <v>449000</v>
      </c>
      <c r="E587" s="40">
        <v>10089454</v>
      </c>
      <c r="F587" s="23" t="str">
        <f t="shared" si="0"/>
        <v>ELECOM</v>
      </c>
      <c r="G587" s="42">
        <f t="shared" si="1"/>
        <v>449000</v>
      </c>
      <c r="H587" s="23" t="s">
        <v>3886</v>
      </c>
      <c r="I587" s="23"/>
      <c r="J587" s="23">
        <v>583</v>
      </c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2" customHeight="1">
      <c r="A588" s="44" t="s">
        <v>295</v>
      </c>
      <c r="B588" s="44" t="s">
        <v>3891</v>
      </c>
      <c r="C588" s="44" t="s">
        <v>3892</v>
      </c>
      <c r="D588" s="52">
        <v>449000</v>
      </c>
      <c r="E588" s="40">
        <v>10089453</v>
      </c>
      <c r="F588" s="23" t="str">
        <f t="shared" si="0"/>
        <v>ELECOM</v>
      </c>
      <c r="G588" s="42">
        <f t="shared" si="1"/>
        <v>449000</v>
      </c>
      <c r="H588" s="23" t="s">
        <v>3891</v>
      </c>
      <c r="I588" s="23"/>
      <c r="J588" s="23">
        <v>584</v>
      </c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2" customHeight="1">
      <c r="A589" s="44" t="s">
        <v>295</v>
      </c>
      <c r="B589" s="44" t="s">
        <v>3896</v>
      </c>
      <c r="C589" s="44" t="s">
        <v>3897</v>
      </c>
      <c r="D589" s="52">
        <v>449000</v>
      </c>
      <c r="E589" s="40">
        <v>10089452</v>
      </c>
      <c r="F589" s="23" t="str">
        <f t="shared" si="0"/>
        <v>ELECOM</v>
      </c>
      <c r="G589" s="42">
        <f t="shared" si="1"/>
        <v>449000</v>
      </c>
      <c r="H589" s="23" t="s">
        <v>3896</v>
      </c>
      <c r="I589" s="23"/>
      <c r="J589" s="23">
        <v>585</v>
      </c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2" customHeight="1">
      <c r="A590" s="44" t="s">
        <v>295</v>
      </c>
      <c r="B590" s="44" t="s">
        <v>3901</v>
      </c>
      <c r="C590" s="44" t="s">
        <v>3902</v>
      </c>
      <c r="D590" s="52">
        <v>449000</v>
      </c>
      <c r="E590" s="40">
        <v>10089419</v>
      </c>
      <c r="F590" s="23" t="str">
        <f t="shared" si="0"/>
        <v>ELECOM</v>
      </c>
      <c r="G590" s="42">
        <f t="shared" si="1"/>
        <v>449000</v>
      </c>
      <c r="H590" s="23" t="s">
        <v>3901</v>
      </c>
      <c r="I590" s="23"/>
      <c r="J590" s="23">
        <v>586</v>
      </c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2" customHeight="1">
      <c r="A591" s="44" t="s">
        <v>295</v>
      </c>
      <c r="B591" s="44" t="s">
        <v>3906</v>
      </c>
      <c r="C591" s="44" t="s">
        <v>3908</v>
      </c>
      <c r="D591" s="52">
        <v>449000</v>
      </c>
      <c r="E591" s="40">
        <v>10089414</v>
      </c>
      <c r="F591" s="23" t="str">
        <f t="shared" si="0"/>
        <v>ELECOM</v>
      </c>
      <c r="G591" s="42">
        <f t="shared" si="1"/>
        <v>449000</v>
      </c>
      <c r="H591" s="23" t="s">
        <v>3906</v>
      </c>
      <c r="I591" s="23"/>
      <c r="J591" s="23">
        <v>587</v>
      </c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2" customHeight="1">
      <c r="A592" s="44" t="s">
        <v>295</v>
      </c>
      <c r="B592" s="44" t="s">
        <v>3915</v>
      </c>
      <c r="C592" s="44" t="s">
        <v>3916</v>
      </c>
      <c r="D592" s="52">
        <v>449000</v>
      </c>
      <c r="E592" s="40">
        <v>10405011</v>
      </c>
      <c r="F592" s="23" t="str">
        <f t="shared" si="0"/>
        <v>ELECOM</v>
      </c>
      <c r="G592" s="42">
        <f t="shared" si="1"/>
        <v>449000</v>
      </c>
      <c r="H592" s="23" t="s">
        <v>3915</v>
      </c>
      <c r="I592" s="23"/>
      <c r="J592" s="23">
        <v>588</v>
      </c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2" customHeight="1">
      <c r="A593" s="44" t="s">
        <v>295</v>
      </c>
      <c r="B593" s="44" t="s">
        <v>3921</v>
      </c>
      <c r="C593" s="44" t="s">
        <v>3922</v>
      </c>
      <c r="D593" s="52">
        <v>449000</v>
      </c>
      <c r="E593" s="40">
        <v>10094765</v>
      </c>
      <c r="F593" s="23" t="str">
        <f t="shared" si="0"/>
        <v>ELECOM</v>
      </c>
      <c r="G593" s="42">
        <f t="shared" si="1"/>
        <v>449000</v>
      </c>
      <c r="H593" s="23" t="s">
        <v>3921</v>
      </c>
      <c r="I593" s="23"/>
      <c r="J593" s="23">
        <v>589</v>
      </c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2" customHeight="1">
      <c r="A594" s="44" t="s">
        <v>354</v>
      </c>
      <c r="B594" s="44" t="s">
        <v>3926</v>
      </c>
      <c r="C594" s="44" t="s">
        <v>3927</v>
      </c>
      <c r="D594" s="52">
        <v>449000</v>
      </c>
      <c r="E594" s="40">
        <v>10128840</v>
      </c>
      <c r="F594" s="23" t="str">
        <f t="shared" si="0"/>
        <v>Kashimura</v>
      </c>
      <c r="G594" s="42">
        <f t="shared" si="1"/>
        <v>449000</v>
      </c>
      <c r="H594" s="23" t="s">
        <v>3926</v>
      </c>
      <c r="I594" s="23"/>
      <c r="J594" s="23">
        <v>590</v>
      </c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2" customHeight="1">
      <c r="A595" s="44" t="s">
        <v>295</v>
      </c>
      <c r="B595" s="44" t="s">
        <v>3931</v>
      </c>
      <c r="C595" s="44" t="s">
        <v>3932</v>
      </c>
      <c r="D595" s="52">
        <v>449000</v>
      </c>
      <c r="E595" s="40">
        <v>10128899</v>
      </c>
      <c r="F595" s="23" t="str">
        <f t="shared" si="0"/>
        <v>ELECOM</v>
      </c>
      <c r="G595" s="42">
        <f t="shared" si="1"/>
        <v>449000</v>
      </c>
      <c r="H595" s="23" t="s">
        <v>3931</v>
      </c>
      <c r="I595" s="23"/>
      <c r="J595" s="23">
        <v>591</v>
      </c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2" customHeight="1">
      <c r="A596" s="44" t="s">
        <v>315</v>
      </c>
      <c r="B596" s="44" t="s">
        <v>3936</v>
      </c>
      <c r="C596" s="44" t="s">
        <v>3937</v>
      </c>
      <c r="D596" s="52">
        <v>459000</v>
      </c>
      <c r="E596" s="40">
        <v>10128841</v>
      </c>
      <c r="F596" s="23" t="str">
        <f t="shared" si="0"/>
        <v>ANITECH</v>
      </c>
      <c r="G596" s="42">
        <f t="shared" si="1"/>
        <v>459000</v>
      </c>
      <c r="H596" s="23" t="s">
        <v>3936</v>
      </c>
      <c r="I596" s="23"/>
      <c r="J596" s="23">
        <v>592</v>
      </c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2" customHeight="1">
      <c r="A597" s="44" t="s">
        <v>7</v>
      </c>
      <c r="B597" s="44" t="s">
        <v>3942</v>
      </c>
      <c r="C597" s="44" t="s">
        <v>3943</v>
      </c>
      <c r="D597" s="52">
        <v>475000</v>
      </c>
      <c r="E597" s="40">
        <v>10093447</v>
      </c>
      <c r="F597" s="23" t="str">
        <f t="shared" si="0"/>
        <v>SONY</v>
      </c>
      <c r="G597" s="42">
        <f t="shared" si="1"/>
        <v>475000</v>
      </c>
      <c r="H597" s="23" t="s">
        <v>3942</v>
      </c>
      <c r="I597" s="23"/>
      <c r="J597" s="23">
        <v>593</v>
      </c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2" customHeight="1">
      <c r="A598" s="44" t="s">
        <v>7</v>
      </c>
      <c r="B598" s="44" t="s">
        <v>3945</v>
      </c>
      <c r="C598" s="44" t="s">
        <v>3946</v>
      </c>
      <c r="D598" s="52">
        <v>490000</v>
      </c>
      <c r="E598" s="40">
        <v>10092956</v>
      </c>
      <c r="F598" s="23" t="str">
        <f t="shared" si="0"/>
        <v>SONY</v>
      </c>
      <c r="G598" s="42">
        <f t="shared" si="1"/>
        <v>490000</v>
      </c>
      <c r="H598" s="23" t="s">
        <v>3945</v>
      </c>
      <c r="I598" s="23"/>
      <c r="J598" s="23">
        <v>594</v>
      </c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2" customHeight="1">
      <c r="A599" s="44" t="s">
        <v>7</v>
      </c>
      <c r="B599" s="44" t="s">
        <v>3951</v>
      </c>
      <c r="C599" s="44" t="s">
        <v>3953</v>
      </c>
      <c r="D599" s="52">
        <v>490000</v>
      </c>
      <c r="E599" s="40">
        <v>10092955</v>
      </c>
      <c r="F599" s="23" t="str">
        <f t="shared" si="0"/>
        <v>SONY</v>
      </c>
      <c r="G599" s="42">
        <f t="shared" si="1"/>
        <v>490000</v>
      </c>
      <c r="H599" s="23" t="s">
        <v>3951</v>
      </c>
      <c r="I599" s="23"/>
      <c r="J599" s="23">
        <v>595</v>
      </c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2" customHeight="1">
      <c r="A600" s="44" t="s">
        <v>7</v>
      </c>
      <c r="B600" s="44" t="s">
        <v>3960</v>
      </c>
      <c r="C600" s="44" t="s">
        <v>3962</v>
      </c>
      <c r="D600" s="52">
        <v>490000</v>
      </c>
      <c r="E600" s="40">
        <v>10092954</v>
      </c>
      <c r="F600" s="23" t="str">
        <f t="shared" si="0"/>
        <v>SONY</v>
      </c>
      <c r="G600" s="42">
        <f t="shared" si="1"/>
        <v>490000</v>
      </c>
      <c r="H600" s="23" t="s">
        <v>3960</v>
      </c>
      <c r="I600" s="23"/>
      <c r="J600" s="23">
        <v>596</v>
      </c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2" customHeight="1">
      <c r="A601" s="44" t="s">
        <v>7</v>
      </c>
      <c r="B601" s="44" t="s">
        <v>3965</v>
      </c>
      <c r="C601" s="44" t="s">
        <v>3967</v>
      </c>
      <c r="D601" s="52">
        <v>490000</v>
      </c>
      <c r="E601" s="40">
        <v>10092953</v>
      </c>
      <c r="F601" s="23" t="str">
        <f t="shared" si="0"/>
        <v>SONY</v>
      </c>
      <c r="G601" s="42">
        <f t="shared" si="1"/>
        <v>490000</v>
      </c>
      <c r="H601" s="23" t="s">
        <v>3965</v>
      </c>
      <c r="I601" s="23"/>
      <c r="J601" s="23">
        <v>597</v>
      </c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2" customHeight="1">
      <c r="A602" s="44" t="s">
        <v>7</v>
      </c>
      <c r="B602" s="44" t="s">
        <v>3972</v>
      </c>
      <c r="C602" s="44" t="s">
        <v>3973</v>
      </c>
      <c r="D602" s="52">
        <v>490000</v>
      </c>
      <c r="E602" s="40">
        <v>10092952</v>
      </c>
      <c r="F602" s="23" t="str">
        <f t="shared" si="0"/>
        <v>SONY</v>
      </c>
      <c r="G602" s="42">
        <f t="shared" si="1"/>
        <v>490000</v>
      </c>
      <c r="H602" s="23" t="s">
        <v>3972</v>
      </c>
      <c r="I602" s="23"/>
      <c r="J602" s="23">
        <v>598</v>
      </c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2" customHeight="1">
      <c r="A603" s="44" t="s">
        <v>295</v>
      </c>
      <c r="B603" s="44" t="s">
        <v>3977</v>
      </c>
      <c r="C603" s="44" t="s">
        <v>3978</v>
      </c>
      <c r="D603" s="52">
        <v>490000</v>
      </c>
      <c r="E603" s="40">
        <v>10089529</v>
      </c>
      <c r="F603" s="23" t="str">
        <f t="shared" si="0"/>
        <v>ELECOM</v>
      </c>
      <c r="G603" s="42">
        <f t="shared" si="1"/>
        <v>490000</v>
      </c>
      <c r="H603" s="23" t="s">
        <v>3977</v>
      </c>
      <c r="I603" s="23"/>
      <c r="J603" s="23">
        <v>599</v>
      </c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2" customHeight="1">
      <c r="A604" s="44" t="s">
        <v>295</v>
      </c>
      <c r="B604" s="44" t="s">
        <v>3982</v>
      </c>
      <c r="C604" s="44" t="s">
        <v>3983</v>
      </c>
      <c r="D604" s="52">
        <v>490000</v>
      </c>
      <c r="E604" s="40">
        <v>10089528</v>
      </c>
      <c r="F604" s="23" t="str">
        <f t="shared" si="0"/>
        <v>ELECOM</v>
      </c>
      <c r="G604" s="42">
        <f t="shared" si="1"/>
        <v>490000</v>
      </c>
      <c r="H604" s="23" t="s">
        <v>3982</v>
      </c>
      <c r="I604" s="23"/>
      <c r="J604" s="23">
        <v>600</v>
      </c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2" customHeight="1">
      <c r="A605" s="44" t="s">
        <v>7</v>
      </c>
      <c r="B605" s="44" t="s">
        <v>268</v>
      </c>
      <c r="C605" s="44" t="s">
        <v>271</v>
      </c>
      <c r="D605" s="52">
        <v>490000</v>
      </c>
      <c r="E605" s="40">
        <v>10084820</v>
      </c>
      <c r="F605" s="23" t="str">
        <f t="shared" si="0"/>
        <v>SONY</v>
      </c>
      <c r="G605" s="42">
        <f t="shared" si="1"/>
        <v>490000</v>
      </c>
      <c r="H605" s="23" t="s">
        <v>268</v>
      </c>
      <c r="I605" s="23"/>
      <c r="J605" s="23">
        <v>601</v>
      </c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2" customHeight="1">
      <c r="A606" s="44" t="s">
        <v>7</v>
      </c>
      <c r="B606" s="44" t="s">
        <v>263</v>
      </c>
      <c r="C606" s="44" t="s">
        <v>266</v>
      </c>
      <c r="D606" s="52">
        <v>490000</v>
      </c>
      <c r="E606" s="40">
        <v>10084819</v>
      </c>
      <c r="F606" s="23" t="str">
        <f t="shared" si="0"/>
        <v>SONY</v>
      </c>
      <c r="G606" s="42">
        <f t="shared" si="1"/>
        <v>490000</v>
      </c>
      <c r="H606" s="23" t="s">
        <v>263</v>
      </c>
      <c r="I606" s="23"/>
      <c r="J606" s="23">
        <v>602</v>
      </c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2" customHeight="1">
      <c r="A607" s="44" t="s">
        <v>7</v>
      </c>
      <c r="B607" s="44" t="s">
        <v>257</v>
      </c>
      <c r="C607" s="44" t="s">
        <v>260</v>
      </c>
      <c r="D607" s="52">
        <v>490000</v>
      </c>
      <c r="E607" s="40">
        <v>10084818</v>
      </c>
      <c r="F607" s="23" t="str">
        <f t="shared" si="0"/>
        <v>SONY</v>
      </c>
      <c r="G607" s="42">
        <f t="shared" si="1"/>
        <v>490000</v>
      </c>
      <c r="H607" s="23" t="s">
        <v>257</v>
      </c>
      <c r="I607" s="23"/>
      <c r="J607" s="23">
        <v>603</v>
      </c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2" customHeight="1">
      <c r="A608" s="44" t="s">
        <v>7</v>
      </c>
      <c r="B608" s="44" t="s">
        <v>250</v>
      </c>
      <c r="C608" s="44" t="s">
        <v>255</v>
      </c>
      <c r="D608" s="52">
        <v>490000</v>
      </c>
      <c r="E608" s="40">
        <v>10084817</v>
      </c>
      <c r="F608" s="23" t="str">
        <f t="shared" si="0"/>
        <v>SONY</v>
      </c>
      <c r="G608" s="42">
        <f t="shared" si="1"/>
        <v>490000</v>
      </c>
      <c r="H608" s="23" t="s">
        <v>250</v>
      </c>
      <c r="I608" s="23"/>
      <c r="J608" s="23">
        <v>604</v>
      </c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2" customHeight="1">
      <c r="A609" s="44" t="s">
        <v>7</v>
      </c>
      <c r="B609" s="44" t="s">
        <v>3999</v>
      </c>
      <c r="C609" s="44" t="s">
        <v>4001</v>
      </c>
      <c r="D609" s="52">
        <v>490000</v>
      </c>
      <c r="E609" s="40">
        <v>10128842</v>
      </c>
      <c r="F609" s="23" t="str">
        <f t="shared" si="0"/>
        <v>SONY</v>
      </c>
      <c r="G609" s="42">
        <f t="shared" si="1"/>
        <v>490000</v>
      </c>
      <c r="H609" s="23" t="s">
        <v>3999</v>
      </c>
      <c r="I609" s="23"/>
      <c r="J609" s="23">
        <v>605</v>
      </c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2" customHeight="1">
      <c r="A610" s="44" t="s">
        <v>295</v>
      </c>
      <c r="B610" s="44" t="s">
        <v>4003</v>
      </c>
      <c r="C610" s="44" t="s">
        <v>4005</v>
      </c>
      <c r="D610" s="52">
        <v>499000</v>
      </c>
      <c r="E610" s="40">
        <v>10093986</v>
      </c>
      <c r="F610" s="23" t="str">
        <f t="shared" si="0"/>
        <v>ELECOM</v>
      </c>
      <c r="G610" s="42">
        <f t="shared" si="1"/>
        <v>499000</v>
      </c>
      <c r="H610" s="23" t="s">
        <v>4003</v>
      </c>
      <c r="I610" s="23"/>
      <c r="J610" s="23">
        <v>606</v>
      </c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2" customHeight="1">
      <c r="A611" s="44" t="s">
        <v>295</v>
      </c>
      <c r="B611" s="44" t="s">
        <v>4006</v>
      </c>
      <c r="C611" s="44" t="s">
        <v>4007</v>
      </c>
      <c r="D611" s="52">
        <v>499000</v>
      </c>
      <c r="E611" s="40">
        <v>10093187</v>
      </c>
      <c r="F611" s="23" t="str">
        <f t="shared" si="0"/>
        <v>ELECOM</v>
      </c>
      <c r="G611" s="42">
        <f t="shared" si="1"/>
        <v>499000</v>
      </c>
      <c r="H611" s="23" t="s">
        <v>4006</v>
      </c>
      <c r="I611" s="23"/>
      <c r="J611" s="23">
        <v>607</v>
      </c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2" customHeight="1">
      <c r="A612" s="44" t="s">
        <v>295</v>
      </c>
      <c r="B612" s="44" t="s">
        <v>4010</v>
      </c>
      <c r="C612" s="44" t="s">
        <v>4011</v>
      </c>
      <c r="D612" s="52">
        <v>499000</v>
      </c>
      <c r="E612" s="40">
        <v>10093174</v>
      </c>
      <c r="F612" s="23" t="str">
        <f t="shared" si="0"/>
        <v>ELECOM</v>
      </c>
      <c r="G612" s="42">
        <f t="shared" si="1"/>
        <v>499000</v>
      </c>
      <c r="H612" s="23" t="s">
        <v>4010</v>
      </c>
      <c r="I612" s="23"/>
      <c r="J612" s="23">
        <v>608</v>
      </c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2" customHeight="1">
      <c r="A613" s="44" t="s">
        <v>295</v>
      </c>
      <c r="B613" s="44" t="s">
        <v>4014</v>
      </c>
      <c r="C613" s="44" t="s">
        <v>4015</v>
      </c>
      <c r="D613" s="52">
        <v>499000</v>
      </c>
      <c r="E613" s="40">
        <v>10090571</v>
      </c>
      <c r="F613" s="23" t="str">
        <f t="shared" si="0"/>
        <v>ELECOM</v>
      </c>
      <c r="G613" s="42">
        <f t="shared" si="1"/>
        <v>499000</v>
      </c>
      <c r="H613" s="23" t="s">
        <v>4014</v>
      </c>
      <c r="I613" s="23"/>
      <c r="J613" s="23">
        <v>609</v>
      </c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2" customHeight="1">
      <c r="A614" s="44" t="s">
        <v>1310</v>
      </c>
      <c r="B614" s="44" t="s">
        <v>4018</v>
      </c>
      <c r="C614" s="44" t="s">
        <v>4019</v>
      </c>
      <c r="D614" s="52">
        <v>499000</v>
      </c>
      <c r="E614" s="40">
        <v>10090537</v>
      </c>
      <c r="F614" s="23" t="str">
        <f t="shared" si="0"/>
        <v>iBUFFALO</v>
      </c>
      <c r="G614" s="42">
        <f t="shared" si="1"/>
        <v>499000</v>
      </c>
      <c r="H614" s="23" t="s">
        <v>4018</v>
      </c>
      <c r="I614" s="23"/>
      <c r="J614" s="23">
        <v>610</v>
      </c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2" customHeight="1">
      <c r="A615" s="44" t="s">
        <v>295</v>
      </c>
      <c r="B615" s="44" t="s">
        <v>4022</v>
      </c>
      <c r="C615" s="44" t="s">
        <v>4024</v>
      </c>
      <c r="D615" s="52">
        <v>499000</v>
      </c>
      <c r="E615" s="40">
        <v>10090515</v>
      </c>
      <c r="F615" s="23" t="str">
        <f t="shared" si="0"/>
        <v>ELECOM</v>
      </c>
      <c r="G615" s="42">
        <f t="shared" si="1"/>
        <v>499000</v>
      </c>
      <c r="H615" s="23" t="s">
        <v>4022</v>
      </c>
      <c r="I615" s="23"/>
      <c r="J615" s="23">
        <v>611</v>
      </c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2" customHeight="1">
      <c r="A616" s="44" t="s">
        <v>295</v>
      </c>
      <c r="B616" s="44" t="s">
        <v>4028</v>
      </c>
      <c r="C616" s="44" t="s">
        <v>4029</v>
      </c>
      <c r="D616" s="52">
        <v>499000</v>
      </c>
      <c r="E616" s="40">
        <v>10090514</v>
      </c>
      <c r="F616" s="23" t="str">
        <f t="shared" si="0"/>
        <v>ELECOM</v>
      </c>
      <c r="G616" s="42">
        <f t="shared" si="1"/>
        <v>499000</v>
      </c>
      <c r="H616" s="23" t="s">
        <v>4028</v>
      </c>
      <c r="I616" s="23"/>
      <c r="J616" s="23">
        <v>612</v>
      </c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2" customHeight="1">
      <c r="A617" s="44" t="s">
        <v>295</v>
      </c>
      <c r="B617" s="44" t="s">
        <v>4032</v>
      </c>
      <c r="C617" s="44" t="s">
        <v>4034</v>
      </c>
      <c r="D617" s="52">
        <v>499000</v>
      </c>
      <c r="E617" s="40">
        <v>10090485</v>
      </c>
      <c r="F617" s="23" t="str">
        <f t="shared" si="0"/>
        <v>ELECOM</v>
      </c>
      <c r="G617" s="42">
        <f t="shared" si="1"/>
        <v>499000</v>
      </c>
      <c r="H617" s="23" t="s">
        <v>4032</v>
      </c>
      <c r="I617" s="23"/>
      <c r="J617" s="23">
        <v>613</v>
      </c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2" customHeight="1">
      <c r="A618" s="44" t="s">
        <v>295</v>
      </c>
      <c r="B618" s="44" t="s">
        <v>4039</v>
      </c>
      <c r="C618" s="44" t="s">
        <v>4040</v>
      </c>
      <c r="D618" s="52">
        <v>499000</v>
      </c>
      <c r="E618" s="40">
        <v>10090484</v>
      </c>
      <c r="F618" s="23" t="str">
        <f t="shared" si="0"/>
        <v>ELECOM</v>
      </c>
      <c r="G618" s="42">
        <f t="shared" si="1"/>
        <v>499000</v>
      </c>
      <c r="H618" s="23" t="s">
        <v>4039</v>
      </c>
      <c r="I618" s="23"/>
      <c r="J618" s="23">
        <v>614</v>
      </c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2" customHeight="1">
      <c r="A619" s="44" t="s">
        <v>295</v>
      </c>
      <c r="B619" s="44" t="s">
        <v>4042</v>
      </c>
      <c r="C619" s="44" t="s">
        <v>4044</v>
      </c>
      <c r="D619" s="52">
        <v>499000</v>
      </c>
      <c r="E619" s="40">
        <v>10090472</v>
      </c>
      <c r="F619" s="23" t="str">
        <f t="shared" si="0"/>
        <v>ELECOM</v>
      </c>
      <c r="G619" s="42">
        <f t="shared" si="1"/>
        <v>499000</v>
      </c>
      <c r="H619" s="23" t="s">
        <v>4042</v>
      </c>
      <c r="I619" s="23"/>
      <c r="J619" s="23">
        <v>615</v>
      </c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2" customHeight="1">
      <c r="A620" s="44" t="s">
        <v>295</v>
      </c>
      <c r="B620" s="44" t="s">
        <v>4048</v>
      </c>
      <c r="C620" s="44" t="s">
        <v>4049</v>
      </c>
      <c r="D620" s="52">
        <v>499000</v>
      </c>
      <c r="E620" s="40">
        <v>10090471</v>
      </c>
      <c r="F620" s="23" t="str">
        <f t="shared" si="0"/>
        <v>ELECOM</v>
      </c>
      <c r="G620" s="42">
        <f t="shared" si="1"/>
        <v>499000</v>
      </c>
      <c r="H620" s="23" t="s">
        <v>4048</v>
      </c>
      <c r="I620" s="23"/>
      <c r="J620" s="23">
        <v>616</v>
      </c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2" customHeight="1">
      <c r="A621" s="44" t="s">
        <v>354</v>
      </c>
      <c r="B621" s="44" t="s">
        <v>4052</v>
      </c>
      <c r="C621" s="44" t="s">
        <v>4054</v>
      </c>
      <c r="D621" s="52">
        <v>499000</v>
      </c>
      <c r="E621" s="40">
        <v>10089679</v>
      </c>
      <c r="F621" s="23" t="str">
        <f t="shared" si="0"/>
        <v>Kashimura</v>
      </c>
      <c r="G621" s="42">
        <f t="shared" si="1"/>
        <v>499000</v>
      </c>
      <c r="H621" s="23" t="s">
        <v>4052</v>
      </c>
      <c r="I621" s="23"/>
      <c r="J621" s="23">
        <v>617</v>
      </c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2" customHeight="1">
      <c r="A622" s="44" t="s">
        <v>354</v>
      </c>
      <c r="B622" s="44" t="s">
        <v>3281</v>
      </c>
      <c r="C622" s="44" t="s">
        <v>3284</v>
      </c>
      <c r="D622" s="52">
        <v>499000</v>
      </c>
      <c r="E622" s="40">
        <v>10089568</v>
      </c>
      <c r="F622" s="23" t="str">
        <f t="shared" si="0"/>
        <v>Kashimura</v>
      </c>
      <c r="G622" s="42">
        <f t="shared" si="1"/>
        <v>499000</v>
      </c>
      <c r="H622" s="23" t="s">
        <v>3281</v>
      </c>
      <c r="I622" s="23"/>
      <c r="J622" s="23">
        <v>618</v>
      </c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2" customHeight="1">
      <c r="A623" s="44" t="s">
        <v>295</v>
      </c>
      <c r="B623" s="44" t="s">
        <v>4064</v>
      </c>
      <c r="C623" s="44" t="s">
        <v>4065</v>
      </c>
      <c r="D623" s="52">
        <v>499000</v>
      </c>
      <c r="E623" s="40">
        <v>10089559</v>
      </c>
      <c r="F623" s="23" t="str">
        <f t="shared" si="0"/>
        <v>ELECOM</v>
      </c>
      <c r="G623" s="42">
        <f t="shared" si="1"/>
        <v>499000</v>
      </c>
      <c r="H623" s="23" t="s">
        <v>4064</v>
      </c>
      <c r="I623" s="23"/>
      <c r="J623" s="23">
        <v>619</v>
      </c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2" customHeight="1">
      <c r="A624" s="44" t="s">
        <v>295</v>
      </c>
      <c r="B624" s="44" t="s">
        <v>4071</v>
      </c>
      <c r="C624" s="44" t="s">
        <v>4072</v>
      </c>
      <c r="D624" s="52">
        <v>499000</v>
      </c>
      <c r="E624" s="40">
        <v>10089533</v>
      </c>
      <c r="F624" s="23" t="str">
        <f t="shared" si="0"/>
        <v>ELECOM</v>
      </c>
      <c r="G624" s="42">
        <f t="shared" si="1"/>
        <v>499000</v>
      </c>
      <c r="H624" s="23" t="s">
        <v>4071</v>
      </c>
      <c r="I624" s="23"/>
      <c r="J624" s="23">
        <v>620</v>
      </c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2" customHeight="1">
      <c r="A625" s="44" t="s">
        <v>295</v>
      </c>
      <c r="B625" s="44" t="s">
        <v>4076</v>
      </c>
      <c r="C625" s="44" t="s">
        <v>4077</v>
      </c>
      <c r="D625" s="52">
        <v>499000</v>
      </c>
      <c r="E625" s="40">
        <v>10089532</v>
      </c>
      <c r="F625" s="23" t="str">
        <f t="shared" si="0"/>
        <v>ELECOM</v>
      </c>
      <c r="G625" s="42">
        <f t="shared" si="1"/>
        <v>499000</v>
      </c>
      <c r="H625" s="23" t="s">
        <v>4076</v>
      </c>
      <c r="I625" s="23"/>
      <c r="J625" s="23">
        <v>621</v>
      </c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2" customHeight="1">
      <c r="A626" s="44" t="s">
        <v>295</v>
      </c>
      <c r="B626" s="44" t="s">
        <v>4081</v>
      </c>
      <c r="C626" s="44" t="s">
        <v>4082</v>
      </c>
      <c r="D626" s="52">
        <v>499000</v>
      </c>
      <c r="E626" s="40">
        <v>10089531</v>
      </c>
      <c r="F626" s="23" t="str">
        <f t="shared" si="0"/>
        <v>ELECOM</v>
      </c>
      <c r="G626" s="42">
        <f t="shared" si="1"/>
        <v>499000</v>
      </c>
      <c r="H626" s="23" t="s">
        <v>4081</v>
      </c>
      <c r="I626" s="23"/>
      <c r="J626" s="23">
        <v>622</v>
      </c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2" customHeight="1">
      <c r="A627" s="44" t="s">
        <v>295</v>
      </c>
      <c r="B627" s="44" t="s">
        <v>4086</v>
      </c>
      <c r="C627" s="44" t="s">
        <v>4087</v>
      </c>
      <c r="D627" s="52">
        <v>499000</v>
      </c>
      <c r="E627" s="40">
        <v>10089530</v>
      </c>
      <c r="F627" s="23" t="str">
        <f t="shared" si="0"/>
        <v>ELECOM</v>
      </c>
      <c r="G627" s="42">
        <f t="shared" si="1"/>
        <v>499000</v>
      </c>
      <c r="H627" s="23" t="s">
        <v>4086</v>
      </c>
      <c r="I627" s="23"/>
      <c r="J627" s="23">
        <v>623</v>
      </c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2" customHeight="1">
      <c r="A628" s="44" t="s">
        <v>295</v>
      </c>
      <c r="B628" s="44" t="s">
        <v>4091</v>
      </c>
      <c r="C628" s="44" t="s">
        <v>4092</v>
      </c>
      <c r="D628" s="52">
        <v>499000</v>
      </c>
      <c r="E628" s="40">
        <v>10089523</v>
      </c>
      <c r="F628" s="23" t="str">
        <f t="shared" si="0"/>
        <v>ELECOM</v>
      </c>
      <c r="G628" s="42">
        <f t="shared" si="1"/>
        <v>499000</v>
      </c>
      <c r="H628" s="23" t="s">
        <v>4091</v>
      </c>
      <c r="I628" s="23"/>
      <c r="J628" s="23">
        <v>624</v>
      </c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2" customHeight="1">
      <c r="A629" s="44" t="s">
        <v>295</v>
      </c>
      <c r="B629" s="44" t="s">
        <v>4096</v>
      </c>
      <c r="C629" s="44" t="s">
        <v>4097</v>
      </c>
      <c r="D629" s="52">
        <v>499000</v>
      </c>
      <c r="E629" s="40">
        <v>10089522</v>
      </c>
      <c r="F629" s="23" t="str">
        <f t="shared" si="0"/>
        <v>ELECOM</v>
      </c>
      <c r="G629" s="42">
        <f t="shared" si="1"/>
        <v>499000</v>
      </c>
      <c r="H629" s="23" t="s">
        <v>4096</v>
      </c>
      <c r="I629" s="23"/>
      <c r="J629" s="23">
        <v>625</v>
      </c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2" customHeight="1">
      <c r="A630" s="44" t="s">
        <v>295</v>
      </c>
      <c r="B630" s="44" t="s">
        <v>4103</v>
      </c>
      <c r="C630" s="44" t="s">
        <v>4105</v>
      </c>
      <c r="D630" s="52">
        <v>499000</v>
      </c>
      <c r="E630" s="40">
        <v>10089476</v>
      </c>
      <c r="F630" s="23" t="str">
        <f t="shared" si="0"/>
        <v>ELECOM</v>
      </c>
      <c r="G630" s="42">
        <f t="shared" si="1"/>
        <v>499000</v>
      </c>
      <c r="H630" s="23" t="s">
        <v>4103</v>
      </c>
      <c r="I630" s="23"/>
      <c r="J630" s="23">
        <v>626</v>
      </c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2" customHeight="1">
      <c r="A631" s="44" t="s">
        <v>295</v>
      </c>
      <c r="B631" s="44" t="s">
        <v>4109</v>
      </c>
      <c r="C631" s="44" t="s">
        <v>4111</v>
      </c>
      <c r="D631" s="52">
        <v>499000</v>
      </c>
      <c r="E631" s="40">
        <v>10089475</v>
      </c>
      <c r="F631" s="23" t="str">
        <f t="shared" si="0"/>
        <v>ELECOM</v>
      </c>
      <c r="G631" s="42">
        <f t="shared" si="1"/>
        <v>499000</v>
      </c>
      <c r="H631" s="23" t="s">
        <v>4109</v>
      </c>
      <c r="I631" s="23"/>
      <c r="J631" s="23">
        <v>627</v>
      </c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2" customHeight="1">
      <c r="A632" s="44" t="s">
        <v>295</v>
      </c>
      <c r="B632" s="44" t="s">
        <v>4115</v>
      </c>
      <c r="C632" s="44" t="s">
        <v>4116</v>
      </c>
      <c r="D632" s="52">
        <v>499000</v>
      </c>
      <c r="E632" s="40">
        <v>10089474</v>
      </c>
      <c r="F632" s="23" t="str">
        <f t="shared" si="0"/>
        <v>ELECOM</v>
      </c>
      <c r="G632" s="42">
        <f t="shared" si="1"/>
        <v>499000</v>
      </c>
      <c r="H632" s="23" t="s">
        <v>4115</v>
      </c>
      <c r="I632" s="23"/>
      <c r="J632" s="23">
        <v>628</v>
      </c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2" customHeight="1">
      <c r="A633" s="44" t="s">
        <v>295</v>
      </c>
      <c r="B633" s="44" t="s">
        <v>4120</v>
      </c>
      <c r="C633" s="44" t="s">
        <v>4121</v>
      </c>
      <c r="D633" s="52">
        <v>499000</v>
      </c>
      <c r="E633" s="40">
        <v>10089473</v>
      </c>
      <c r="F633" s="23" t="str">
        <f t="shared" si="0"/>
        <v>ELECOM</v>
      </c>
      <c r="G633" s="42">
        <f t="shared" si="1"/>
        <v>499000</v>
      </c>
      <c r="H633" s="23" t="s">
        <v>4120</v>
      </c>
      <c r="I633" s="23"/>
      <c r="J633" s="23">
        <v>629</v>
      </c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2" customHeight="1">
      <c r="A634" s="44" t="s">
        <v>295</v>
      </c>
      <c r="B634" s="44" t="s">
        <v>4125</v>
      </c>
      <c r="C634" s="44" t="s">
        <v>4126</v>
      </c>
      <c r="D634" s="52">
        <v>499000</v>
      </c>
      <c r="E634" s="40">
        <v>10089451</v>
      </c>
      <c r="F634" s="23" t="str">
        <f t="shared" si="0"/>
        <v>ELECOM</v>
      </c>
      <c r="G634" s="42">
        <f t="shared" si="1"/>
        <v>499000</v>
      </c>
      <c r="H634" s="23" t="s">
        <v>4125</v>
      </c>
      <c r="I634" s="23"/>
      <c r="J634" s="23">
        <v>630</v>
      </c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2" customHeight="1">
      <c r="A635" s="44" t="s">
        <v>295</v>
      </c>
      <c r="B635" s="44" t="s">
        <v>4130</v>
      </c>
      <c r="C635" s="44" t="s">
        <v>4131</v>
      </c>
      <c r="D635" s="52">
        <v>499000</v>
      </c>
      <c r="E635" s="40">
        <v>10089450</v>
      </c>
      <c r="F635" s="23" t="str">
        <f t="shared" si="0"/>
        <v>ELECOM</v>
      </c>
      <c r="G635" s="42">
        <f t="shared" si="1"/>
        <v>499000</v>
      </c>
      <c r="H635" s="23" t="s">
        <v>4130</v>
      </c>
      <c r="I635" s="23"/>
      <c r="J635" s="23">
        <v>631</v>
      </c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2" customHeight="1">
      <c r="A636" s="44" t="s">
        <v>295</v>
      </c>
      <c r="B636" s="44" t="s">
        <v>4136</v>
      </c>
      <c r="C636" s="44" t="s">
        <v>4137</v>
      </c>
      <c r="D636" s="52">
        <v>499000</v>
      </c>
      <c r="E636" s="40">
        <v>10094121</v>
      </c>
      <c r="F636" s="23" t="str">
        <f t="shared" si="0"/>
        <v>ELECOM</v>
      </c>
      <c r="G636" s="42">
        <f t="shared" si="1"/>
        <v>499000</v>
      </c>
      <c r="H636" s="23" t="s">
        <v>4136</v>
      </c>
      <c r="I636" s="23"/>
      <c r="J636" s="23">
        <v>632</v>
      </c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2" customHeight="1">
      <c r="A637" s="44" t="s">
        <v>295</v>
      </c>
      <c r="B637" s="44" t="s">
        <v>4142</v>
      </c>
      <c r="C637" s="44" t="s">
        <v>4143</v>
      </c>
      <c r="D637" s="52">
        <v>499000</v>
      </c>
      <c r="E637" s="40">
        <v>10094122</v>
      </c>
      <c r="F637" s="23" t="str">
        <f t="shared" si="0"/>
        <v>ELECOM</v>
      </c>
      <c r="G637" s="42">
        <f t="shared" si="1"/>
        <v>499000</v>
      </c>
      <c r="H637" s="23" t="s">
        <v>4142</v>
      </c>
      <c r="I637" s="23"/>
      <c r="J637" s="23">
        <v>633</v>
      </c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2" customHeight="1">
      <c r="A638" s="44" t="s">
        <v>295</v>
      </c>
      <c r="B638" s="44" t="s">
        <v>4148</v>
      </c>
      <c r="C638" s="44" t="s">
        <v>4149</v>
      </c>
      <c r="D638" s="52">
        <v>499000</v>
      </c>
      <c r="E638" s="40">
        <v>10094128</v>
      </c>
      <c r="F638" s="23" t="str">
        <f t="shared" si="0"/>
        <v>ELECOM</v>
      </c>
      <c r="G638" s="42">
        <f t="shared" si="1"/>
        <v>499000</v>
      </c>
      <c r="H638" s="23" t="s">
        <v>4148</v>
      </c>
      <c r="I638" s="23"/>
      <c r="J638" s="23">
        <v>634</v>
      </c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2" customHeight="1">
      <c r="A639" s="44" t="s">
        <v>295</v>
      </c>
      <c r="B639" s="44" t="s">
        <v>4155</v>
      </c>
      <c r="C639" s="44" t="s">
        <v>4157</v>
      </c>
      <c r="D639" s="52">
        <v>499000</v>
      </c>
      <c r="E639" s="40">
        <v>10094129</v>
      </c>
      <c r="F639" s="23" t="str">
        <f t="shared" si="0"/>
        <v>ELECOM</v>
      </c>
      <c r="G639" s="42">
        <f t="shared" si="1"/>
        <v>499000</v>
      </c>
      <c r="H639" s="23" t="s">
        <v>4155</v>
      </c>
      <c r="I639" s="23"/>
      <c r="J639" s="23">
        <v>635</v>
      </c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2" customHeight="1">
      <c r="A640" s="44" t="s">
        <v>295</v>
      </c>
      <c r="B640" s="44" t="s">
        <v>4164</v>
      </c>
      <c r="C640" s="44" t="s">
        <v>4165</v>
      </c>
      <c r="D640" s="52">
        <v>499000</v>
      </c>
      <c r="E640" s="40">
        <v>10094130</v>
      </c>
      <c r="F640" s="23" t="str">
        <f t="shared" si="0"/>
        <v>ELECOM</v>
      </c>
      <c r="G640" s="42">
        <f t="shared" si="1"/>
        <v>499000</v>
      </c>
      <c r="H640" s="23" t="s">
        <v>4164</v>
      </c>
      <c r="I640" s="23"/>
      <c r="J640" s="23">
        <v>636</v>
      </c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2" customHeight="1">
      <c r="A641" s="44" t="s">
        <v>295</v>
      </c>
      <c r="B641" s="44" t="s">
        <v>4170</v>
      </c>
      <c r="C641" s="44" t="s">
        <v>4171</v>
      </c>
      <c r="D641" s="52">
        <v>499000</v>
      </c>
      <c r="E641" s="40">
        <v>10094136</v>
      </c>
      <c r="F641" s="23" t="str">
        <f t="shared" si="0"/>
        <v>ELECOM</v>
      </c>
      <c r="G641" s="42">
        <f t="shared" si="1"/>
        <v>499000</v>
      </c>
      <c r="H641" s="23" t="s">
        <v>4170</v>
      </c>
      <c r="I641" s="23"/>
      <c r="J641" s="23">
        <v>637</v>
      </c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2" customHeight="1">
      <c r="A642" s="44" t="s">
        <v>295</v>
      </c>
      <c r="B642" s="44" t="s">
        <v>4176</v>
      </c>
      <c r="C642" s="44" t="s">
        <v>4177</v>
      </c>
      <c r="D642" s="52">
        <v>499000</v>
      </c>
      <c r="E642" s="40">
        <v>10094137</v>
      </c>
      <c r="F642" s="23" t="str">
        <f t="shared" si="0"/>
        <v>ELECOM</v>
      </c>
      <c r="G642" s="42">
        <f t="shared" si="1"/>
        <v>499000</v>
      </c>
      <c r="H642" s="23" t="s">
        <v>4176</v>
      </c>
      <c r="I642" s="23"/>
      <c r="J642" s="23">
        <v>638</v>
      </c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2" customHeight="1">
      <c r="A643" s="44" t="s">
        <v>295</v>
      </c>
      <c r="B643" s="44" t="s">
        <v>4184</v>
      </c>
      <c r="C643" s="44" t="s">
        <v>4186</v>
      </c>
      <c r="D643" s="52">
        <v>499000</v>
      </c>
      <c r="E643" s="40">
        <v>10094138</v>
      </c>
      <c r="F643" s="23" t="str">
        <f t="shared" si="0"/>
        <v>ELECOM</v>
      </c>
      <c r="G643" s="42">
        <f t="shared" si="1"/>
        <v>499000</v>
      </c>
      <c r="H643" s="23" t="s">
        <v>4184</v>
      </c>
      <c r="I643" s="23"/>
      <c r="J643" s="23">
        <v>639</v>
      </c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2" customHeight="1">
      <c r="A644" s="44" t="s">
        <v>295</v>
      </c>
      <c r="B644" s="44" t="s">
        <v>4188</v>
      </c>
      <c r="C644" s="44" t="s">
        <v>4189</v>
      </c>
      <c r="D644" s="52">
        <v>499000</v>
      </c>
      <c r="E644" s="40">
        <v>10094771</v>
      </c>
      <c r="F644" s="23" t="str">
        <f t="shared" si="0"/>
        <v>ELECOM</v>
      </c>
      <c r="G644" s="42">
        <f t="shared" si="1"/>
        <v>499000</v>
      </c>
      <c r="H644" s="23" t="s">
        <v>4188</v>
      </c>
      <c r="I644" s="23"/>
      <c r="J644" s="23">
        <v>640</v>
      </c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2" customHeight="1">
      <c r="A645" s="44" t="s">
        <v>295</v>
      </c>
      <c r="B645" s="44" t="s">
        <v>4194</v>
      </c>
      <c r="C645" s="44" t="s">
        <v>4195</v>
      </c>
      <c r="D645" s="52">
        <v>499000</v>
      </c>
      <c r="E645" s="40">
        <v>10405014</v>
      </c>
      <c r="F645" s="23" t="str">
        <f t="shared" si="0"/>
        <v>ELECOM</v>
      </c>
      <c r="G645" s="42">
        <f t="shared" si="1"/>
        <v>499000</v>
      </c>
      <c r="H645" s="23" t="s">
        <v>4194</v>
      </c>
      <c r="I645" s="23"/>
      <c r="J645" s="23">
        <v>641</v>
      </c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2" customHeight="1">
      <c r="A646" s="44" t="s">
        <v>295</v>
      </c>
      <c r="B646" s="44" t="s">
        <v>4200</v>
      </c>
      <c r="C646" s="44" t="s">
        <v>4201</v>
      </c>
      <c r="D646" s="52">
        <v>499000</v>
      </c>
      <c r="E646" s="40">
        <v>10094766</v>
      </c>
      <c r="F646" s="23" t="str">
        <f t="shared" si="0"/>
        <v>ELECOM</v>
      </c>
      <c r="G646" s="42">
        <f t="shared" si="1"/>
        <v>499000</v>
      </c>
      <c r="H646" s="23" t="s">
        <v>4200</v>
      </c>
      <c r="I646" s="23"/>
      <c r="J646" s="23">
        <v>642</v>
      </c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2" customHeight="1">
      <c r="A647" s="44" t="s">
        <v>295</v>
      </c>
      <c r="B647" s="44" t="s">
        <v>4210</v>
      </c>
      <c r="C647" s="44" t="s">
        <v>4211</v>
      </c>
      <c r="D647" s="52">
        <v>499000</v>
      </c>
      <c r="E647" s="40">
        <v>10094767</v>
      </c>
      <c r="F647" s="23" t="str">
        <f t="shared" si="0"/>
        <v>ELECOM</v>
      </c>
      <c r="G647" s="42">
        <f t="shared" si="1"/>
        <v>499000</v>
      </c>
      <c r="H647" s="23" t="s">
        <v>4210</v>
      </c>
      <c r="I647" s="23"/>
      <c r="J647" s="23">
        <v>643</v>
      </c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2" customHeight="1">
      <c r="A648" s="44" t="s">
        <v>295</v>
      </c>
      <c r="B648" s="44" t="s">
        <v>4216</v>
      </c>
      <c r="C648" s="44" t="s">
        <v>4217</v>
      </c>
      <c r="D648" s="52">
        <v>499000</v>
      </c>
      <c r="E648" s="40">
        <v>10095222</v>
      </c>
      <c r="F648" s="23" t="str">
        <f t="shared" si="0"/>
        <v>ELECOM</v>
      </c>
      <c r="G648" s="42">
        <f t="shared" si="1"/>
        <v>499000</v>
      </c>
      <c r="H648" s="23" t="s">
        <v>4216</v>
      </c>
      <c r="I648" s="23"/>
      <c r="J648" s="23">
        <v>644</v>
      </c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2" customHeight="1">
      <c r="A649" s="44" t="s">
        <v>295</v>
      </c>
      <c r="B649" s="44" t="s">
        <v>4222</v>
      </c>
      <c r="C649" s="44" t="s">
        <v>4223</v>
      </c>
      <c r="D649" s="52">
        <v>499000</v>
      </c>
      <c r="E649" s="40">
        <v>10095223</v>
      </c>
      <c r="F649" s="23" t="str">
        <f t="shared" si="0"/>
        <v>ELECOM</v>
      </c>
      <c r="G649" s="42">
        <f t="shared" si="1"/>
        <v>499000</v>
      </c>
      <c r="H649" s="23" t="s">
        <v>4222</v>
      </c>
      <c r="I649" s="23"/>
      <c r="J649" s="23">
        <v>645</v>
      </c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2" customHeight="1">
      <c r="A650" s="44" t="s">
        <v>295</v>
      </c>
      <c r="B650" s="44" t="s">
        <v>4227</v>
      </c>
      <c r="C650" s="44" t="s">
        <v>4229</v>
      </c>
      <c r="D650" s="52">
        <v>499000</v>
      </c>
      <c r="E650" s="40">
        <v>10095228</v>
      </c>
      <c r="F650" s="23" t="str">
        <f t="shared" si="0"/>
        <v>ELECOM</v>
      </c>
      <c r="G650" s="42">
        <f t="shared" si="1"/>
        <v>499000</v>
      </c>
      <c r="H650" s="23" t="s">
        <v>4227</v>
      </c>
      <c r="I650" s="23"/>
      <c r="J650" s="23">
        <v>646</v>
      </c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2" customHeight="1">
      <c r="A651" s="44" t="s">
        <v>295</v>
      </c>
      <c r="B651" s="44" t="s">
        <v>4234</v>
      </c>
      <c r="C651" s="44" t="s">
        <v>4235</v>
      </c>
      <c r="D651" s="52">
        <v>499000</v>
      </c>
      <c r="E651" s="40">
        <v>10095229</v>
      </c>
      <c r="F651" s="23" t="str">
        <f t="shared" si="0"/>
        <v>ELECOM</v>
      </c>
      <c r="G651" s="42">
        <f t="shared" si="1"/>
        <v>499000</v>
      </c>
      <c r="H651" s="23" t="s">
        <v>4234</v>
      </c>
      <c r="I651" s="23"/>
      <c r="J651" s="23">
        <v>647</v>
      </c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2" customHeight="1">
      <c r="A652" s="44" t="s">
        <v>315</v>
      </c>
      <c r="B652" s="44" t="s">
        <v>4240</v>
      </c>
      <c r="C652" s="44" t="s">
        <v>4241</v>
      </c>
      <c r="D652" s="52">
        <v>529000</v>
      </c>
      <c r="E652" s="40">
        <v>10092925</v>
      </c>
      <c r="F652" s="23" t="str">
        <f t="shared" si="0"/>
        <v>ANITECH</v>
      </c>
      <c r="G652" s="42">
        <f t="shared" si="1"/>
        <v>529000</v>
      </c>
      <c r="H652" s="23" t="s">
        <v>4240</v>
      </c>
      <c r="I652" s="23"/>
      <c r="J652" s="23">
        <v>648</v>
      </c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2" customHeight="1">
      <c r="A653" s="44" t="s">
        <v>295</v>
      </c>
      <c r="B653" s="44" t="s">
        <v>4248</v>
      </c>
      <c r="C653" s="44" t="s">
        <v>4250</v>
      </c>
      <c r="D653" s="52">
        <v>549000</v>
      </c>
      <c r="E653" s="40">
        <v>10093741</v>
      </c>
      <c r="F653" s="23" t="str">
        <f t="shared" si="0"/>
        <v>ELECOM</v>
      </c>
      <c r="G653" s="42">
        <f t="shared" si="1"/>
        <v>549000</v>
      </c>
      <c r="H653" s="23" t="s">
        <v>4248</v>
      </c>
      <c r="I653" s="23"/>
      <c r="J653" s="23">
        <v>649</v>
      </c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2" customHeight="1">
      <c r="A654" s="44" t="s">
        <v>295</v>
      </c>
      <c r="B654" s="44" t="s">
        <v>4256</v>
      </c>
      <c r="C654" s="44" t="s">
        <v>4257</v>
      </c>
      <c r="D654" s="52">
        <v>549000</v>
      </c>
      <c r="E654" s="40">
        <v>10093740</v>
      </c>
      <c r="F654" s="23" t="str">
        <f t="shared" si="0"/>
        <v>ELECOM</v>
      </c>
      <c r="G654" s="42">
        <f t="shared" si="1"/>
        <v>549000</v>
      </c>
      <c r="H654" s="23" t="s">
        <v>4256</v>
      </c>
      <c r="I654" s="23"/>
      <c r="J654" s="23">
        <v>650</v>
      </c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2" customHeight="1">
      <c r="A655" s="44" t="s">
        <v>295</v>
      </c>
      <c r="B655" s="44" t="s">
        <v>4261</v>
      </c>
      <c r="C655" s="44" t="s">
        <v>4262</v>
      </c>
      <c r="D655" s="52">
        <v>549000</v>
      </c>
      <c r="E655" s="40">
        <v>10093739</v>
      </c>
      <c r="F655" s="23" t="str">
        <f t="shared" si="0"/>
        <v>ELECOM</v>
      </c>
      <c r="G655" s="42">
        <f t="shared" si="1"/>
        <v>549000</v>
      </c>
      <c r="H655" s="23" t="s">
        <v>4261</v>
      </c>
      <c r="I655" s="23"/>
      <c r="J655" s="23">
        <v>651</v>
      </c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2" customHeight="1">
      <c r="A656" s="44" t="s">
        <v>295</v>
      </c>
      <c r="B656" s="44" t="s">
        <v>4266</v>
      </c>
      <c r="C656" s="44" t="s">
        <v>4268</v>
      </c>
      <c r="D656" s="52">
        <v>549000</v>
      </c>
      <c r="E656" s="40">
        <v>10090569</v>
      </c>
      <c r="F656" s="23" t="str">
        <f t="shared" si="0"/>
        <v>ELECOM</v>
      </c>
      <c r="G656" s="42">
        <f t="shared" si="1"/>
        <v>549000</v>
      </c>
      <c r="H656" s="23" t="s">
        <v>4266</v>
      </c>
      <c r="I656" s="23"/>
      <c r="J656" s="23">
        <v>652</v>
      </c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2" customHeight="1">
      <c r="A657" s="44" t="s">
        <v>295</v>
      </c>
      <c r="B657" s="44" t="s">
        <v>4274</v>
      </c>
      <c r="C657" s="44" t="s">
        <v>4275</v>
      </c>
      <c r="D657" s="52">
        <v>549000</v>
      </c>
      <c r="E657" s="40">
        <v>10090494</v>
      </c>
      <c r="F657" s="23" t="str">
        <f t="shared" si="0"/>
        <v>ELECOM</v>
      </c>
      <c r="G657" s="42">
        <f t="shared" si="1"/>
        <v>549000</v>
      </c>
      <c r="H657" s="23" t="s">
        <v>4274</v>
      </c>
      <c r="I657" s="23"/>
      <c r="J657" s="23">
        <v>653</v>
      </c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2" customHeight="1">
      <c r="A658" s="44" t="s">
        <v>295</v>
      </c>
      <c r="B658" s="44" t="s">
        <v>4278</v>
      </c>
      <c r="C658" s="44" t="s">
        <v>4280</v>
      </c>
      <c r="D658" s="52">
        <v>549000</v>
      </c>
      <c r="E658" s="40">
        <v>10090493</v>
      </c>
      <c r="F658" s="23" t="str">
        <f t="shared" si="0"/>
        <v>ELECOM</v>
      </c>
      <c r="G658" s="42">
        <f t="shared" si="1"/>
        <v>549000</v>
      </c>
      <c r="H658" s="23" t="s">
        <v>4278</v>
      </c>
      <c r="I658" s="23"/>
      <c r="J658" s="23">
        <v>654</v>
      </c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2" customHeight="1">
      <c r="A659" s="44" t="s">
        <v>295</v>
      </c>
      <c r="B659" s="44" t="s">
        <v>4282</v>
      </c>
      <c r="C659" s="44" t="s">
        <v>4283</v>
      </c>
      <c r="D659" s="52">
        <v>549000</v>
      </c>
      <c r="E659" s="40">
        <v>10090492</v>
      </c>
      <c r="F659" s="23" t="str">
        <f t="shared" si="0"/>
        <v>ELECOM</v>
      </c>
      <c r="G659" s="42">
        <f t="shared" si="1"/>
        <v>549000</v>
      </c>
      <c r="H659" s="23" t="s">
        <v>4282</v>
      </c>
      <c r="I659" s="23"/>
      <c r="J659" s="23">
        <v>655</v>
      </c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2" customHeight="1">
      <c r="A660" s="44" t="s">
        <v>295</v>
      </c>
      <c r="B660" s="44" t="s">
        <v>4286</v>
      </c>
      <c r="C660" s="44" t="s">
        <v>4287</v>
      </c>
      <c r="D660" s="52">
        <v>549000</v>
      </c>
      <c r="E660" s="40">
        <v>10090491</v>
      </c>
      <c r="F660" s="23" t="str">
        <f t="shared" si="0"/>
        <v>ELECOM</v>
      </c>
      <c r="G660" s="42">
        <f t="shared" si="1"/>
        <v>549000</v>
      </c>
      <c r="H660" s="23" t="s">
        <v>4286</v>
      </c>
      <c r="I660" s="23"/>
      <c r="J660" s="23">
        <v>656</v>
      </c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2" customHeight="1">
      <c r="A661" s="44" t="s">
        <v>295</v>
      </c>
      <c r="B661" s="44" t="s">
        <v>4294</v>
      </c>
      <c r="C661" s="44" t="s">
        <v>4295</v>
      </c>
      <c r="D661" s="52">
        <v>549000</v>
      </c>
      <c r="E661" s="40">
        <v>10090490</v>
      </c>
      <c r="F661" s="23" t="str">
        <f t="shared" si="0"/>
        <v>ELECOM</v>
      </c>
      <c r="G661" s="42">
        <f t="shared" si="1"/>
        <v>549000</v>
      </c>
      <c r="H661" s="23" t="s">
        <v>4294</v>
      </c>
      <c r="I661" s="23"/>
      <c r="J661" s="23">
        <v>657</v>
      </c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2" customHeight="1">
      <c r="A662" s="44" t="s">
        <v>295</v>
      </c>
      <c r="B662" s="44" t="s">
        <v>4299</v>
      </c>
      <c r="C662" s="44" t="s">
        <v>4300</v>
      </c>
      <c r="D662" s="52">
        <v>549000</v>
      </c>
      <c r="E662" s="40">
        <v>10090489</v>
      </c>
      <c r="F662" s="23" t="str">
        <f t="shared" si="0"/>
        <v>ELECOM</v>
      </c>
      <c r="G662" s="42">
        <f t="shared" si="1"/>
        <v>549000</v>
      </c>
      <c r="H662" s="23" t="s">
        <v>4299</v>
      </c>
      <c r="I662" s="23"/>
      <c r="J662" s="23">
        <v>658</v>
      </c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2" customHeight="1">
      <c r="A663" s="44" t="s">
        <v>295</v>
      </c>
      <c r="B663" s="44" t="s">
        <v>4307</v>
      </c>
      <c r="C663" s="44" t="s">
        <v>4308</v>
      </c>
      <c r="D663" s="52">
        <v>549000</v>
      </c>
      <c r="E663" s="40">
        <v>10090477</v>
      </c>
      <c r="F663" s="23" t="str">
        <f t="shared" si="0"/>
        <v>ELECOM</v>
      </c>
      <c r="G663" s="42">
        <f t="shared" si="1"/>
        <v>549000</v>
      </c>
      <c r="H663" s="23" t="s">
        <v>4307</v>
      </c>
      <c r="I663" s="23"/>
      <c r="J663" s="23">
        <v>659</v>
      </c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2" customHeight="1">
      <c r="A664" s="44" t="s">
        <v>295</v>
      </c>
      <c r="B664" s="44" t="s">
        <v>4312</v>
      </c>
      <c r="C664" s="44" t="s">
        <v>4313</v>
      </c>
      <c r="D664" s="52">
        <v>549000</v>
      </c>
      <c r="E664" s="40">
        <v>10090476</v>
      </c>
      <c r="F664" s="23" t="str">
        <f t="shared" si="0"/>
        <v>ELECOM</v>
      </c>
      <c r="G664" s="42">
        <f t="shared" si="1"/>
        <v>549000</v>
      </c>
      <c r="H664" s="23" t="s">
        <v>4312</v>
      </c>
      <c r="I664" s="23"/>
      <c r="J664" s="23">
        <v>660</v>
      </c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2" customHeight="1">
      <c r="A665" s="44" t="s">
        <v>295</v>
      </c>
      <c r="B665" s="44" t="s">
        <v>4317</v>
      </c>
      <c r="C665" s="44" t="s">
        <v>4318</v>
      </c>
      <c r="D665" s="52">
        <v>549000</v>
      </c>
      <c r="E665" s="40">
        <v>10090475</v>
      </c>
      <c r="F665" s="23" t="str">
        <f t="shared" si="0"/>
        <v>ELECOM</v>
      </c>
      <c r="G665" s="42">
        <f t="shared" si="1"/>
        <v>549000</v>
      </c>
      <c r="H665" s="23" t="s">
        <v>4317</v>
      </c>
      <c r="I665" s="23"/>
      <c r="J665" s="23">
        <v>661</v>
      </c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2" customHeight="1">
      <c r="A666" s="44" t="s">
        <v>354</v>
      </c>
      <c r="B666" s="44" t="s">
        <v>3588</v>
      </c>
      <c r="C666" s="44" t="s">
        <v>3591</v>
      </c>
      <c r="D666" s="52">
        <v>549000</v>
      </c>
      <c r="E666" s="40">
        <v>10089672</v>
      </c>
      <c r="F666" s="23" t="str">
        <f t="shared" si="0"/>
        <v>Kashimura</v>
      </c>
      <c r="G666" s="42">
        <f t="shared" si="1"/>
        <v>549000</v>
      </c>
      <c r="H666" s="23" t="s">
        <v>3588</v>
      </c>
      <c r="I666" s="23"/>
      <c r="J666" s="23">
        <v>662</v>
      </c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2" customHeight="1">
      <c r="A667" s="44" t="s">
        <v>354</v>
      </c>
      <c r="B667" s="44" t="s">
        <v>3233</v>
      </c>
      <c r="C667" s="44" t="s">
        <v>3236</v>
      </c>
      <c r="D667" s="52">
        <v>549000</v>
      </c>
      <c r="E667" s="40">
        <v>10089601</v>
      </c>
      <c r="F667" s="23" t="str">
        <f t="shared" si="0"/>
        <v>Kashimura</v>
      </c>
      <c r="G667" s="42">
        <f t="shared" si="1"/>
        <v>549000</v>
      </c>
      <c r="H667" s="23" t="s">
        <v>3233</v>
      </c>
      <c r="I667" s="23"/>
      <c r="J667" s="23">
        <v>663</v>
      </c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2" customHeight="1">
      <c r="A668" s="44" t="s">
        <v>295</v>
      </c>
      <c r="B668" s="44" t="s">
        <v>4328</v>
      </c>
      <c r="C668" s="44" t="s">
        <v>4329</v>
      </c>
      <c r="D668" s="52">
        <v>549000</v>
      </c>
      <c r="E668" s="40">
        <v>10089415</v>
      </c>
      <c r="F668" s="23" t="str">
        <f t="shared" si="0"/>
        <v>ELECOM</v>
      </c>
      <c r="G668" s="42">
        <f t="shared" si="1"/>
        <v>549000</v>
      </c>
      <c r="H668" s="23" t="s">
        <v>4328</v>
      </c>
      <c r="I668" s="23"/>
      <c r="J668" s="23">
        <v>664</v>
      </c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2" customHeight="1">
      <c r="A669" s="44" t="s">
        <v>295</v>
      </c>
      <c r="B669" s="44" t="s">
        <v>4333</v>
      </c>
      <c r="C669" s="44" t="s">
        <v>4334</v>
      </c>
      <c r="D669" s="52">
        <v>549000</v>
      </c>
      <c r="E669" s="40">
        <v>10094108</v>
      </c>
      <c r="F669" s="23" t="str">
        <f t="shared" si="0"/>
        <v>ELECOM</v>
      </c>
      <c r="G669" s="42">
        <f t="shared" si="1"/>
        <v>549000</v>
      </c>
      <c r="H669" s="23" t="s">
        <v>4333</v>
      </c>
      <c r="I669" s="23"/>
      <c r="J669" s="23">
        <v>665</v>
      </c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2" customHeight="1">
      <c r="A670" s="44" t="s">
        <v>295</v>
      </c>
      <c r="B670" s="44" t="s">
        <v>4337</v>
      </c>
      <c r="C670" s="44" t="s">
        <v>4338</v>
      </c>
      <c r="D670" s="52">
        <v>549000</v>
      </c>
      <c r="E670" s="40">
        <v>10094109</v>
      </c>
      <c r="F670" s="23" t="str">
        <f t="shared" si="0"/>
        <v>ELECOM</v>
      </c>
      <c r="G670" s="42">
        <f t="shared" si="1"/>
        <v>549000</v>
      </c>
      <c r="H670" s="23" t="s">
        <v>4337</v>
      </c>
      <c r="I670" s="23"/>
      <c r="J670" s="23">
        <v>666</v>
      </c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2" customHeight="1">
      <c r="A671" s="44" t="s">
        <v>295</v>
      </c>
      <c r="B671" s="44" t="s">
        <v>4261</v>
      </c>
      <c r="C671" s="44" t="s">
        <v>4343</v>
      </c>
      <c r="D671" s="52">
        <v>549000</v>
      </c>
      <c r="E671" s="40">
        <v>10093769</v>
      </c>
      <c r="F671" s="23" t="str">
        <f t="shared" si="0"/>
        <v>ELECOM</v>
      </c>
      <c r="G671" s="42">
        <f t="shared" si="1"/>
        <v>549000</v>
      </c>
      <c r="H671" s="23" t="s">
        <v>4261</v>
      </c>
      <c r="I671" s="23"/>
      <c r="J671" s="23">
        <v>667</v>
      </c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2" customHeight="1">
      <c r="A672" s="44" t="s">
        <v>295</v>
      </c>
      <c r="B672" s="44" t="s">
        <v>4347</v>
      </c>
      <c r="C672" s="44" t="s">
        <v>4348</v>
      </c>
      <c r="D672" s="52">
        <v>590000</v>
      </c>
      <c r="E672" s="40">
        <v>10093995</v>
      </c>
      <c r="F672" s="23" t="str">
        <f t="shared" si="0"/>
        <v>ELECOM</v>
      </c>
      <c r="G672" s="42">
        <f t="shared" si="1"/>
        <v>590000</v>
      </c>
      <c r="H672" s="23" t="s">
        <v>4347</v>
      </c>
      <c r="I672" s="23"/>
      <c r="J672" s="23">
        <v>668</v>
      </c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2" customHeight="1">
      <c r="A673" s="44" t="s">
        <v>295</v>
      </c>
      <c r="B673" s="44" t="s">
        <v>4355</v>
      </c>
      <c r="C673" s="44" t="s">
        <v>4356</v>
      </c>
      <c r="D673" s="52">
        <v>590000</v>
      </c>
      <c r="E673" s="40">
        <v>10093756</v>
      </c>
      <c r="F673" s="23" t="str">
        <f t="shared" si="0"/>
        <v>ELECOM</v>
      </c>
      <c r="G673" s="42">
        <f t="shared" si="1"/>
        <v>590000</v>
      </c>
      <c r="H673" s="23" t="s">
        <v>4355</v>
      </c>
      <c r="I673" s="23"/>
      <c r="J673" s="23">
        <v>669</v>
      </c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2" customHeight="1">
      <c r="A674" s="44" t="s">
        <v>7</v>
      </c>
      <c r="B674" s="44" t="s">
        <v>4360</v>
      </c>
      <c r="C674" s="44" t="s">
        <v>4361</v>
      </c>
      <c r="D674" s="52">
        <v>590000</v>
      </c>
      <c r="E674" s="40">
        <v>10093444</v>
      </c>
      <c r="F674" s="23" t="str">
        <f t="shared" si="0"/>
        <v>SONY</v>
      </c>
      <c r="G674" s="42">
        <f t="shared" si="1"/>
        <v>590000</v>
      </c>
      <c r="H674" s="23" t="s">
        <v>4360</v>
      </c>
      <c r="I674" s="23"/>
      <c r="J674" s="23">
        <v>670</v>
      </c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2" customHeight="1">
      <c r="A675" s="44" t="s">
        <v>7</v>
      </c>
      <c r="B675" s="44" t="s">
        <v>1020</v>
      </c>
      <c r="C675" s="44" t="s">
        <v>4367</v>
      </c>
      <c r="D675" s="52">
        <v>590000</v>
      </c>
      <c r="E675" s="40">
        <v>10090439</v>
      </c>
      <c r="F675" s="23" t="str">
        <f t="shared" si="0"/>
        <v>SONY</v>
      </c>
      <c r="G675" s="42">
        <f t="shared" si="1"/>
        <v>590000</v>
      </c>
      <c r="H675" s="23" t="s">
        <v>1020</v>
      </c>
      <c r="I675" s="23"/>
      <c r="J675" s="23">
        <v>671</v>
      </c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2" customHeight="1">
      <c r="A676" s="44" t="s">
        <v>7</v>
      </c>
      <c r="B676" s="44" t="s">
        <v>1026</v>
      </c>
      <c r="C676" s="44" t="s">
        <v>4372</v>
      </c>
      <c r="D676" s="52">
        <v>590000</v>
      </c>
      <c r="E676" s="40">
        <v>10090438</v>
      </c>
      <c r="F676" s="23" t="str">
        <f t="shared" si="0"/>
        <v>SONY</v>
      </c>
      <c r="G676" s="42">
        <f t="shared" si="1"/>
        <v>590000</v>
      </c>
      <c r="H676" s="23" t="s">
        <v>1026</v>
      </c>
      <c r="I676" s="23"/>
      <c r="J676" s="23">
        <v>672</v>
      </c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2" customHeight="1">
      <c r="A677" s="44" t="s">
        <v>295</v>
      </c>
      <c r="B677" s="44" t="s">
        <v>4373</v>
      </c>
      <c r="C677" s="44" t="s">
        <v>4374</v>
      </c>
      <c r="D677" s="52">
        <v>590000</v>
      </c>
      <c r="E677" s="40">
        <v>10089467</v>
      </c>
      <c r="F677" s="23" t="str">
        <f t="shared" si="0"/>
        <v>ELECOM</v>
      </c>
      <c r="G677" s="42">
        <f t="shared" si="1"/>
        <v>590000</v>
      </c>
      <c r="H677" s="23" t="s">
        <v>4373</v>
      </c>
      <c r="I677" s="23"/>
      <c r="J677" s="23">
        <v>673</v>
      </c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2" customHeight="1">
      <c r="A678" s="44" t="s">
        <v>295</v>
      </c>
      <c r="B678" s="44" t="s">
        <v>4375</v>
      </c>
      <c r="C678" s="44" t="s">
        <v>4376</v>
      </c>
      <c r="D678" s="52">
        <v>590000</v>
      </c>
      <c r="E678" s="40">
        <v>10089466</v>
      </c>
      <c r="F678" s="23" t="str">
        <f t="shared" si="0"/>
        <v>ELECOM</v>
      </c>
      <c r="G678" s="42">
        <f t="shared" si="1"/>
        <v>590000</v>
      </c>
      <c r="H678" s="23" t="s">
        <v>4375</v>
      </c>
      <c r="I678" s="23"/>
      <c r="J678" s="23">
        <v>674</v>
      </c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2" customHeight="1">
      <c r="A679" s="44" t="s">
        <v>295</v>
      </c>
      <c r="B679" s="44" t="s">
        <v>4377</v>
      </c>
      <c r="C679" s="44" t="s">
        <v>4378</v>
      </c>
      <c r="D679" s="52">
        <v>590000</v>
      </c>
      <c r="E679" s="40">
        <v>10089465</v>
      </c>
      <c r="F679" s="23" t="str">
        <f t="shared" si="0"/>
        <v>ELECOM</v>
      </c>
      <c r="G679" s="42">
        <f t="shared" si="1"/>
        <v>590000</v>
      </c>
      <c r="H679" s="23" t="s">
        <v>4377</v>
      </c>
      <c r="I679" s="23"/>
      <c r="J679" s="23">
        <v>675</v>
      </c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2" customHeight="1">
      <c r="A680" s="44" t="s">
        <v>295</v>
      </c>
      <c r="B680" s="44" t="s">
        <v>4382</v>
      </c>
      <c r="C680" s="44" t="s">
        <v>4383</v>
      </c>
      <c r="D680" s="52">
        <v>590000</v>
      </c>
      <c r="E680" s="40">
        <v>10089464</v>
      </c>
      <c r="F680" s="23" t="str">
        <f t="shared" si="0"/>
        <v>ELECOM</v>
      </c>
      <c r="G680" s="42">
        <f t="shared" si="1"/>
        <v>590000</v>
      </c>
      <c r="H680" s="23" t="s">
        <v>4382</v>
      </c>
      <c r="I680" s="23"/>
      <c r="J680" s="23">
        <v>676</v>
      </c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2" customHeight="1">
      <c r="A681" s="44" t="s">
        <v>295</v>
      </c>
      <c r="B681" s="44" t="s">
        <v>4389</v>
      </c>
      <c r="C681" s="44" t="s">
        <v>4390</v>
      </c>
      <c r="D681" s="52">
        <v>590000</v>
      </c>
      <c r="E681" s="40">
        <v>10089384</v>
      </c>
      <c r="F681" s="23" t="str">
        <f t="shared" si="0"/>
        <v>ELECOM</v>
      </c>
      <c r="G681" s="42">
        <f t="shared" si="1"/>
        <v>590000</v>
      </c>
      <c r="H681" s="23" t="s">
        <v>4389</v>
      </c>
      <c r="I681" s="23"/>
      <c r="J681" s="23">
        <v>677</v>
      </c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2" customHeight="1">
      <c r="A682" s="44" t="s">
        <v>7</v>
      </c>
      <c r="B682" s="44" t="s">
        <v>4397</v>
      </c>
      <c r="C682" s="44" t="s">
        <v>1460</v>
      </c>
      <c r="D682" s="52">
        <v>590000</v>
      </c>
      <c r="E682" s="40">
        <v>10000235</v>
      </c>
      <c r="F682" s="23" t="str">
        <f t="shared" si="0"/>
        <v>SONY</v>
      </c>
      <c r="G682" s="42">
        <f t="shared" si="1"/>
        <v>590000</v>
      </c>
      <c r="H682" s="23" t="s">
        <v>4397</v>
      </c>
      <c r="I682" s="23"/>
      <c r="J682" s="23">
        <v>678</v>
      </c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2" customHeight="1">
      <c r="A683" s="44" t="s">
        <v>7</v>
      </c>
      <c r="B683" s="44" t="s">
        <v>4400</v>
      </c>
      <c r="C683" s="44" t="s">
        <v>1456</v>
      </c>
      <c r="D683" s="52">
        <v>590000</v>
      </c>
      <c r="E683" s="40">
        <v>10000234</v>
      </c>
      <c r="F683" s="23" t="str">
        <f t="shared" si="0"/>
        <v>SONY</v>
      </c>
      <c r="G683" s="42">
        <f t="shared" si="1"/>
        <v>590000</v>
      </c>
      <c r="H683" s="23" t="s">
        <v>4400</v>
      </c>
      <c r="I683" s="23"/>
      <c r="J683" s="23">
        <v>679</v>
      </c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2" customHeight="1">
      <c r="A684" s="44" t="s">
        <v>295</v>
      </c>
      <c r="B684" s="44" t="s">
        <v>4405</v>
      </c>
      <c r="C684" s="44" t="s">
        <v>4406</v>
      </c>
      <c r="D684" s="52">
        <v>599000</v>
      </c>
      <c r="E684" s="40">
        <v>10090517</v>
      </c>
      <c r="F684" s="23" t="str">
        <f t="shared" si="0"/>
        <v>ELECOM</v>
      </c>
      <c r="G684" s="42">
        <f t="shared" si="1"/>
        <v>599000</v>
      </c>
      <c r="H684" s="23" t="s">
        <v>4405</v>
      </c>
      <c r="I684" s="23"/>
      <c r="J684" s="23">
        <v>680</v>
      </c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2" customHeight="1">
      <c r="A685" s="44" t="s">
        <v>295</v>
      </c>
      <c r="B685" s="44" t="s">
        <v>4411</v>
      </c>
      <c r="C685" s="44" t="s">
        <v>4412</v>
      </c>
      <c r="D685" s="52">
        <v>599000</v>
      </c>
      <c r="E685" s="40">
        <v>10090516</v>
      </c>
      <c r="F685" s="23" t="str">
        <f t="shared" si="0"/>
        <v>ELECOM</v>
      </c>
      <c r="G685" s="42">
        <f t="shared" si="1"/>
        <v>599000</v>
      </c>
      <c r="H685" s="23" t="s">
        <v>4411</v>
      </c>
      <c r="I685" s="23"/>
      <c r="J685" s="23">
        <v>681</v>
      </c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2" customHeight="1">
      <c r="A686" s="44" t="s">
        <v>354</v>
      </c>
      <c r="B686" s="44" t="s">
        <v>3392</v>
      </c>
      <c r="C686" s="44" t="s">
        <v>3397</v>
      </c>
      <c r="D686" s="52">
        <v>599000</v>
      </c>
      <c r="E686" s="40">
        <v>10089630</v>
      </c>
      <c r="F686" s="23" t="str">
        <f t="shared" si="0"/>
        <v>Kashimura</v>
      </c>
      <c r="G686" s="42">
        <f t="shared" si="1"/>
        <v>599000</v>
      </c>
      <c r="H686" s="23" t="s">
        <v>3392</v>
      </c>
      <c r="I686" s="23"/>
      <c r="J686" s="23">
        <v>682</v>
      </c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2" customHeight="1">
      <c r="A687" s="44" t="s">
        <v>354</v>
      </c>
      <c r="B687" s="44" t="s">
        <v>3387</v>
      </c>
      <c r="C687" s="44" t="s">
        <v>3391</v>
      </c>
      <c r="D687" s="52">
        <v>599000</v>
      </c>
      <c r="E687" s="40">
        <v>10089629</v>
      </c>
      <c r="F687" s="23" t="str">
        <f t="shared" si="0"/>
        <v>Kashimura</v>
      </c>
      <c r="G687" s="42">
        <f t="shared" si="1"/>
        <v>599000</v>
      </c>
      <c r="H687" s="23" t="s">
        <v>3387</v>
      </c>
      <c r="I687" s="23"/>
      <c r="J687" s="23">
        <v>683</v>
      </c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2" customHeight="1">
      <c r="A688" s="44" t="s">
        <v>354</v>
      </c>
      <c r="B688" s="44" t="s">
        <v>3266</v>
      </c>
      <c r="C688" s="44" t="s">
        <v>3270</v>
      </c>
      <c r="D688" s="52">
        <v>599000</v>
      </c>
      <c r="E688" s="40">
        <v>10089600</v>
      </c>
      <c r="F688" s="23" t="str">
        <f t="shared" si="0"/>
        <v>Kashimura</v>
      </c>
      <c r="G688" s="42">
        <f t="shared" si="1"/>
        <v>599000</v>
      </c>
      <c r="H688" s="23" t="s">
        <v>3266</v>
      </c>
      <c r="I688" s="23"/>
      <c r="J688" s="23">
        <v>684</v>
      </c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2" customHeight="1">
      <c r="A689" s="44" t="s">
        <v>295</v>
      </c>
      <c r="B689" s="44" t="s">
        <v>4434</v>
      </c>
      <c r="C689" s="44" t="s">
        <v>4436</v>
      </c>
      <c r="D689" s="52">
        <v>599000</v>
      </c>
      <c r="E689" s="40">
        <v>10089411</v>
      </c>
      <c r="F689" s="23" t="str">
        <f t="shared" si="0"/>
        <v>ELECOM</v>
      </c>
      <c r="G689" s="42">
        <f t="shared" si="1"/>
        <v>599000</v>
      </c>
      <c r="H689" s="23" t="s">
        <v>4434</v>
      </c>
      <c r="I689" s="23"/>
      <c r="J689" s="23">
        <v>685</v>
      </c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2" customHeight="1">
      <c r="A690" s="44" t="s">
        <v>295</v>
      </c>
      <c r="B690" s="44" t="s">
        <v>4443</v>
      </c>
      <c r="C690" s="44" t="s">
        <v>4444</v>
      </c>
      <c r="D690" s="52">
        <v>599000</v>
      </c>
      <c r="E690" s="40">
        <v>10094102</v>
      </c>
      <c r="F690" s="23" t="str">
        <f t="shared" si="0"/>
        <v>ELECOM</v>
      </c>
      <c r="G690" s="42">
        <f t="shared" si="1"/>
        <v>599000</v>
      </c>
      <c r="H690" s="23" t="s">
        <v>4443</v>
      </c>
      <c r="I690" s="23"/>
      <c r="J690" s="23">
        <v>686</v>
      </c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2" customHeight="1">
      <c r="A691" s="44" t="s">
        <v>295</v>
      </c>
      <c r="B691" s="44" t="s">
        <v>4449</v>
      </c>
      <c r="C691" s="44" t="s">
        <v>4451</v>
      </c>
      <c r="D691" s="52">
        <v>599000</v>
      </c>
      <c r="E691" s="40">
        <v>10094103</v>
      </c>
      <c r="F691" s="23" t="str">
        <f t="shared" si="0"/>
        <v>ELECOM</v>
      </c>
      <c r="G691" s="42">
        <f t="shared" si="1"/>
        <v>599000</v>
      </c>
      <c r="H691" s="23" t="s">
        <v>4449</v>
      </c>
      <c r="I691" s="23"/>
      <c r="J691" s="23">
        <v>687</v>
      </c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2" customHeight="1">
      <c r="A692" s="44" t="s">
        <v>295</v>
      </c>
      <c r="B692" s="44" t="s">
        <v>4455</v>
      </c>
      <c r="C692" s="44" t="s">
        <v>4456</v>
      </c>
      <c r="D692" s="52">
        <v>599000</v>
      </c>
      <c r="E692" s="40">
        <v>10094104</v>
      </c>
      <c r="F692" s="23" t="str">
        <f t="shared" si="0"/>
        <v>ELECOM</v>
      </c>
      <c r="G692" s="42">
        <f t="shared" si="1"/>
        <v>599000</v>
      </c>
      <c r="H692" s="23" t="s">
        <v>4455</v>
      </c>
      <c r="I692" s="23"/>
      <c r="J692" s="23">
        <v>688</v>
      </c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2" customHeight="1">
      <c r="A693" s="44" t="s">
        <v>295</v>
      </c>
      <c r="B693" s="44" t="s">
        <v>4461</v>
      </c>
      <c r="C693" s="44" t="s">
        <v>4462</v>
      </c>
      <c r="D693" s="52">
        <v>599000</v>
      </c>
      <c r="E693" s="40">
        <v>10094772</v>
      </c>
      <c r="F693" s="23" t="str">
        <f t="shared" si="0"/>
        <v>ELECOM</v>
      </c>
      <c r="G693" s="42">
        <f t="shared" si="1"/>
        <v>599000</v>
      </c>
      <c r="H693" s="23" t="s">
        <v>4461</v>
      </c>
      <c r="I693" s="23"/>
      <c r="J693" s="23">
        <v>689</v>
      </c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2" customHeight="1">
      <c r="A694" s="44" t="s">
        <v>295</v>
      </c>
      <c r="B694" s="44" t="s">
        <v>4467</v>
      </c>
      <c r="C694" s="44" t="s">
        <v>4468</v>
      </c>
      <c r="D694" s="52">
        <v>599000</v>
      </c>
      <c r="E694" s="40">
        <v>10094773</v>
      </c>
      <c r="F694" s="23" t="str">
        <f t="shared" si="0"/>
        <v>ELECOM</v>
      </c>
      <c r="G694" s="42">
        <f t="shared" si="1"/>
        <v>599000</v>
      </c>
      <c r="H694" s="23" t="s">
        <v>4467</v>
      </c>
      <c r="I694" s="23"/>
      <c r="J694" s="23">
        <v>690</v>
      </c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2" customHeight="1">
      <c r="A695" s="44" t="s">
        <v>295</v>
      </c>
      <c r="B695" s="44" t="s">
        <v>4473</v>
      </c>
      <c r="C695" s="44" t="s">
        <v>4474</v>
      </c>
      <c r="D695" s="52">
        <v>599000</v>
      </c>
      <c r="E695" s="40">
        <v>10405019</v>
      </c>
      <c r="F695" s="23" t="str">
        <f t="shared" si="0"/>
        <v>ELECOM</v>
      </c>
      <c r="G695" s="42">
        <f t="shared" si="1"/>
        <v>599000</v>
      </c>
      <c r="H695" s="23" t="s">
        <v>4473</v>
      </c>
      <c r="I695" s="23"/>
      <c r="J695" s="23">
        <v>691</v>
      </c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2" customHeight="1">
      <c r="A696" s="44" t="s">
        <v>295</v>
      </c>
      <c r="B696" s="44" t="s">
        <v>4479</v>
      </c>
      <c r="C696" s="44" t="s">
        <v>4480</v>
      </c>
      <c r="D696" s="52">
        <v>599000</v>
      </c>
      <c r="E696" s="40">
        <v>10095232</v>
      </c>
      <c r="F696" s="23" t="str">
        <f t="shared" si="0"/>
        <v>ELECOM</v>
      </c>
      <c r="G696" s="42">
        <f t="shared" si="1"/>
        <v>599000</v>
      </c>
      <c r="H696" s="23" t="s">
        <v>4479</v>
      </c>
      <c r="I696" s="23"/>
      <c r="J696" s="23">
        <v>692</v>
      </c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2" customHeight="1">
      <c r="A697" s="44" t="s">
        <v>295</v>
      </c>
      <c r="B697" s="44" t="s">
        <v>4485</v>
      </c>
      <c r="C697" s="44" t="s">
        <v>4486</v>
      </c>
      <c r="D697" s="52">
        <v>599000</v>
      </c>
      <c r="E697" s="40">
        <v>10128837</v>
      </c>
      <c r="F697" s="23" t="str">
        <f t="shared" si="0"/>
        <v>ELECOM</v>
      </c>
      <c r="G697" s="42">
        <f t="shared" si="1"/>
        <v>599000</v>
      </c>
      <c r="H697" s="23" t="s">
        <v>4485</v>
      </c>
      <c r="I697" s="23"/>
      <c r="J697" s="23">
        <v>693</v>
      </c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2" customHeight="1">
      <c r="A698" s="44" t="s">
        <v>295</v>
      </c>
      <c r="B698" s="44" t="s">
        <v>4493</v>
      </c>
      <c r="C698" s="44" t="s">
        <v>4495</v>
      </c>
      <c r="D698" s="52">
        <v>599000</v>
      </c>
      <c r="E698" s="40">
        <v>10128838</v>
      </c>
      <c r="F698" s="23" t="str">
        <f t="shared" si="0"/>
        <v>ELECOM</v>
      </c>
      <c r="G698" s="42">
        <f t="shared" si="1"/>
        <v>599000</v>
      </c>
      <c r="H698" s="23" t="s">
        <v>4493</v>
      </c>
      <c r="I698" s="23"/>
      <c r="J698" s="23">
        <v>694</v>
      </c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2" customHeight="1">
      <c r="A699" s="44" t="s">
        <v>295</v>
      </c>
      <c r="B699" s="44" t="s">
        <v>4497</v>
      </c>
      <c r="C699" s="44" t="s">
        <v>4499</v>
      </c>
      <c r="D699" s="52">
        <v>599000</v>
      </c>
      <c r="E699" s="40">
        <v>10128901</v>
      </c>
      <c r="F699" s="23" t="str">
        <f t="shared" si="0"/>
        <v>ELECOM</v>
      </c>
      <c r="G699" s="42">
        <f t="shared" si="1"/>
        <v>599000</v>
      </c>
      <c r="H699" s="23" t="s">
        <v>4497</v>
      </c>
      <c r="I699" s="23"/>
      <c r="J699" s="23">
        <v>695</v>
      </c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2" customHeight="1">
      <c r="A700" s="44" t="s">
        <v>315</v>
      </c>
      <c r="B700" s="44" t="s">
        <v>4505</v>
      </c>
      <c r="C700" s="44" t="s">
        <v>4507</v>
      </c>
      <c r="D700" s="52">
        <v>619000</v>
      </c>
      <c r="E700" s="40">
        <v>10092916</v>
      </c>
      <c r="F700" s="23" t="str">
        <f t="shared" si="0"/>
        <v>ANITECH</v>
      </c>
      <c r="G700" s="42">
        <f t="shared" si="1"/>
        <v>619000</v>
      </c>
      <c r="H700" s="23" t="s">
        <v>4505</v>
      </c>
      <c r="I700" s="23"/>
      <c r="J700" s="23">
        <v>696</v>
      </c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2" customHeight="1">
      <c r="A701" s="44" t="s">
        <v>315</v>
      </c>
      <c r="B701" s="44" t="s">
        <v>4513</v>
      </c>
      <c r="C701" s="44" t="s">
        <v>4514</v>
      </c>
      <c r="D701" s="52">
        <v>639000</v>
      </c>
      <c r="E701" s="40">
        <v>10092932</v>
      </c>
      <c r="F701" s="23" t="str">
        <f t="shared" si="0"/>
        <v>ANITECH</v>
      </c>
      <c r="G701" s="42">
        <f t="shared" si="1"/>
        <v>639000</v>
      </c>
      <c r="H701" s="23" t="s">
        <v>4513</v>
      </c>
      <c r="I701" s="23"/>
      <c r="J701" s="23">
        <v>697</v>
      </c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2" customHeight="1">
      <c r="A702" s="44" t="s">
        <v>7</v>
      </c>
      <c r="B702" s="44" t="s">
        <v>1084</v>
      </c>
      <c r="C702" s="44" t="s">
        <v>4519</v>
      </c>
      <c r="D702" s="52">
        <v>649000</v>
      </c>
      <c r="E702" s="40">
        <v>10093981</v>
      </c>
      <c r="F702" s="23" t="str">
        <f t="shared" si="0"/>
        <v>SONY</v>
      </c>
      <c r="G702" s="42">
        <f t="shared" si="1"/>
        <v>649000</v>
      </c>
      <c r="H702" s="23" t="s">
        <v>1084</v>
      </c>
      <c r="I702" s="23"/>
      <c r="J702" s="23">
        <v>698</v>
      </c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2" customHeight="1">
      <c r="A703" s="44" t="s">
        <v>295</v>
      </c>
      <c r="B703" s="44" t="s">
        <v>4524</v>
      </c>
      <c r="C703" s="44" t="s">
        <v>4525</v>
      </c>
      <c r="D703" s="52">
        <v>649000</v>
      </c>
      <c r="E703" s="40">
        <v>10092701</v>
      </c>
      <c r="F703" s="23" t="str">
        <f t="shared" si="0"/>
        <v>ELECOM</v>
      </c>
      <c r="G703" s="42">
        <f t="shared" si="1"/>
        <v>649000</v>
      </c>
      <c r="H703" s="23" t="s">
        <v>4524</v>
      </c>
      <c r="I703" s="23"/>
      <c r="J703" s="23">
        <v>699</v>
      </c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2" customHeight="1">
      <c r="A704" s="44" t="s">
        <v>295</v>
      </c>
      <c r="B704" s="44" t="s">
        <v>4524</v>
      </c>
      <c r="C704" s="44" t="s">
        <v>4525</v>
      </c>
      <c r="D704" s="52">
        <v>649000</v>
      </c>
      <c r="E704" s="40">
        <v>10092701</v>
      </c>
      <c r="F704" s="23" t="str">
        <f t="shared" si="0"/>
        <v>ELECOM</v>
      </c>
      <c r="G704" s="42">
        <f t="shared" si="1"/>
        <v>649000</v>
      </c>
      <c r="H704" s="23" t="s">
        <v>4524</v>
      </c>
      <c r="I704" s="23"/>
      <c r="J704" s="23">
        <v>700</v>
      </c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2" customHeight="1">
      <c r="A705" s="44" t="s">
        <v>1310</v>
      </c>
      <c r="B705" s="44" t="s">
        <v>4535</v>
      </c>
      <c r="C705" s="44" t="s">
        <v>4537</v>
      </c>
      <c r="D705" s="52">
        <v>649000</v>
      </c>
      <c r="E705" s="40">
        <v>10090529</v>
      </c>
      <c r="F705" s="23" t="str">
        <f t="shared" si="0"/>
        <v>iBUFFALO</v>
      </c>
      <c r="G705" s="42">
        <f t="shared" si="1"/>
        <v>649000</v>
      </c>
      <c r="H705" s="23" t="s">
        <v>4535</v>
      </c>
      <c r="I705" s="23"/>
      <c r="J705" s="23">
        <v>701</v>
      </c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2" customHeight="1">
      <c r="A706" s="44" t="s">
        <v>1310</v>
      </c>
      <c r="B706" s="44" t="s">
        <v>4544</v>
      </c>
      <c r="C706" s="44" t="s">
        <v>4545</v>
      </c>
      <c r="D706" s="52">
        <v>649000</v>
      </c>
      <c r="E706" s="40">
        <v>10090528</v>
      </c>
      <c r="F706" s="23" t="str">
        <f t="shared" si="0"/>
        <v>iBUFFALO</v>
      </c>
      <c r="G706" s="42">
        <f t="shared" si="1"/>
        <v>649000</v>
      </c>
      <c r="H706" s="23" t="s">
        <v>4544</v>
      </c>
      <c r="I706" s="23"/>
      <c r="J706" s="23">
        <v>702</v>
      </c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2" customHeight="1">
      <c r="A707" s="44" t="s">
        <v>295</v>
      </c>
      <c r="B707" s="44" t="s">
        <v>4550</v>
      </c>
      <c r="C707" s="44" t="s">
        <v>4551</v>
      </c>
      <c r="D707" s="52">
        <v>649000</v>
      </c>
      <c r="E707" s="40">
        <v>10089420</v>
      </c>
      <c r="F707" s="23" t="str">
        <f t="shared" si="0"/>
        <v>ELECOM</v>
      </c>
      <c r="G707" s="42">
        <f t="shared" si="1"/>
        <v>649000</v>
      </c>
      <c r="H707" s="23" t="s">
        <v>4550</v>
      </c>
      <c r="I707" s="23"/>
      <c r="J707" s="23">
        <v>703</v>
      </c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2" customHeight="1">
      <c r="A708" s="44" t="s">
        <v>7</v>
      </c>
      <c r="B708" s="44" t="s">
        <v>1080</v>
      </c>
      <c r="C708" s="44" t="s">
        <v>1083</v>
      </c>
      <c r="D708" s="52">
        <v>649000</v>
      </c>
      <c r="E708" s="40">
        <v>10086153</v>
      </c>
      <c r="F708" s="23" t="str">
        <f t="shared" si="0"/>
        <v>SONY</v>
      </c>
      <c r="G708" s="42">
        <f t="shared" si="1"/>
        <v>649000</v>
      </c>
      <c r="H708" s="23" t="s">
        <v>1080</v>
      </c>
      <c r="I708" s="23"/>
      <c r="J708" s="23">
        <v>704</v>
      </c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2" customHeight="1">
      <c r="A709" s="44" t="s">
        <v>295</v>
      </c>
      <c r="B709" s="44" t="s">
        <v>4563</v>
      </c>
      <c r="C709" s="44" t="s">
        <v>4564</v>
      </c>
      <c r="D709" s="52">
        <v>649000</v>
      </c>
      <c r="E709" s="40">
        <v>10094106</v>
      </c>
      <c r="F709" s="23" t="str">
        <f t="shared" si="0"/>
        <v>ELECOM</v>
      </c>
      <c r="G709" s="42">
        <f t="shared" si="1"/>
        <v>649000</v>
      </c>
      <c r="H709" s="23" t="s">
        <v>4563</v>
      </c>
      <c r="I709" s="23"/>
      <c r="J709" s="23">
        <v>705</v>
      </c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2" customHeight="1">
      <c r="A710" s="44" t="s">
        <v>295</v>
      </c>
      <c r="B710" s="44" t="s">
        <v>4570</v>
      </c>
      <c r="C710" s="44" t="s">
        <v>4571</v>
      </c>
      <c r="D710" s="52">
        <v>649000</v>
      </c>
      <c r="E710" s="40">
        <v>10094107</v>
      </c>
      <c r="F710" s="23" t="str">
        <f t="shared" si="0"/>
        <v>ELECOM</v>
      </c>
      <c r="G710" s="42">
        <f t="shared" si="1"/>
        <v>649000</v>
      </c>
      <c r="H710" s="23" t="s">
        <v>4570</v>
      </c>
      <c r="I710" s="23"/>
      <c r="J710" s="23">
        <v>706</v>
      </c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2" customHeight="1">
      <c r="A711" s="44" t="s">
        <v>7</v>
      </c>
      <c r="B711" s="44" t="s">
        <v>4576</v>
      </c>
      <c r="C711" s="44" t="s">
        <v>4577</v>
      </c>
      <c r="D711" s="52">
        <v>650000</v>
      </c>
      <c r="E711" s="40">
        <v>10094781</v>
      </c>
      <c r="F711" s="23" t="str">
        <f t="shared" si="0"/>
        <v>SONY</v>
      </c>
      <c r="G711" s="42">
        <f t="shared" si="1"/>
        <v>650000</v>
      </c>
      <c r="H711" s="23" t="s">
        <v>4576</v>
      </c>
      <c r="I711" s="23"/>
      <c r="J711" s="23">
        <v>707</v>
      </c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2" customHeight="1">
      <c r="A712" s="44" t="s">
        <v>7</v>
      </c>
      <c r="B712" s="44" t="s">
        <v>4582</v>
      </c>
      <c r="C712" s="44" t="s">
        <v>4583</v>
      </c>
      <c r="D712" s="52">
        <v>670000</v>
      </c>
      <c r="E712" s="40">
        <v>10093445</v>
      </c>
      <c r="F712" s="23" t="str">
        <f t="shared" si="0"/>
        <v>SONY</v>
      </c>
      <c r="G712" s="42">
        <f t="shared" si="1"/>
        <v>670000</v>
      </c>
      <c r="H712" s="23" t="s">
        <v>4582</v>
      </c>
      <c r="I712" s="23"/>
      <c r="J712" s="23">
        <v>708</v>
      </c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2" customHeight="1">
      <c r="A713" s="44" t="s">
        <v>315</v>
      </c>
      <c r="B713" s="44" t="s">
        <v>4588</v>
      </c>
      <c r="C713" s="44" t="s">
        <v>4589</v>
      </c>
      <c r="D713" s="52">
        <v>679000</v>
      </c>
      <c r="E713" s="40">
        <v>10092926</v>
      </c>
      <c r="F713" s="23" t="str">
        <f t="shared" si="0"/>
        <v>ANITECH</v>
      </c>
      <c r="G713" s="42">
        <f t="shared" si="1"/>
        <v>679000</v>
      </c>
      <c r="H713" s="23" t="s">
        <v>4588</v>
      </c>
      <c r="I713" s="23"/>
      <c r="J713" s="23">
        <v>709</v>
      </c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2" customHeight="1">
      <c r="A714" s="44" t="s">
        <v>354</v>
      </c>
      <c r="B714" s="44" t="s">
        <v>3463</v>
      </c>
      <c r="C714" s="44" t="s">
        <v>3466</v>
      </c>
      <c r="D714" s="52">
        <v>699000</v>
      </c>
      <c r="E714" s="40">
        <v>10089684</v>
      </c>
      <c r="F714" s="23" t="str">
        <f t="shared" si="0"/>
        <v>Kashimura</v>
      </c>
      <c r="G714" s="42">
        <f t="shared" si="1"/>
        <v>699000</v>
      </c>
      <c r="H714" s="23" t="s">
        <v>3463</v>
      </c>
      <c r="I714" s="23"/>
      <c r="J714" s="23">
        <v>710</v>
      </c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2" customHeight="1">
      <c r="A715" s="44" t="s">
        <v>354</v>
      </c>
      <c r="B715" s="44" t="s">
        <v>3837</v>
      </c>
      <c r="C715" s="44" t="s">
        <v>3840</v>
      </c>
      <c r="D715" s="52">
        <v>699000</v>
      </c>
      <c r="E715" s="40">
        <v>10089661</v>
      </c>
      <c r="F715" s="23" t="str">
        <f t="shared" si="0"/>
        <v>Kashimura</v>
      </c>
      <c r="G715" s="42">
        <f t="shared" si="1"/>
        <v>699000</v>
      </c>
      <c r="H715" s="23" t="s">
        <v>3837</v>
      </c>
      <c r="I715" s="23"/>
      <c r="J715" s="23">
        <v>711</v>
      </c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2" customHeight="1">
      <c r="A716" s="44" t="s">
        <v>354</v>
      </c>
      <c r="B716" s="44" t="s">
        <v>3376</v>
      </c>
      <c r="C716" s="44" t="s">
        <v>3379</v>
      </c>
      <c r="D716" s="52">
        <v>699000</v>
      </c>
      <c r="E716" s="40">
        <v>10089627</v>
      </c>
      <c r="F716" s="23" t="str">
        <f t="shared" si="0"/>
        <v>Kashimura</v>
      </c>
      <c r="G716" s="42">
        <f t="shared" si="1"/>
        <v>699000</v>
      </c>
      <c r="H716" s="23" t="s">
        <v>3376</v>
      </c>
      <c r="I716" s="23"/>
      <c r="J716" s="23">
        <v>712</v>
      </c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2" customHeight="1">
      <c r="A717" s="44" t="s">
        <v>354</v>
      </c>
      <c r="B717" s="44" t="s">
        <v>3368</v>
      </c>
      <c r="C717" s="44" t="s">
        <v>3371</v>
      </c>
      <c r="D717" s="52">
        <v>699000</v>
      </c>
      <c r="E717" s="40">
        <v>10089626</v>
      </c>
      <c r="F717" s="23" t="str">
        <f t="shared" si="0"/>
        <v>Kashimura</v>
      </c>
      <c r="G717" s="42">
        <f t="shared" si="1"/>
        <v>699000</v>
      </c>
      <c r="H717" s="23" t="s">
        <v>3368</v>
      </c>
      <c r="I717" s="23"/>
      <c r="J717" s="23">
        <v>713</v>
      </c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2" customHeight="1">
      <c r="A718" s="44" t="s">
        <v>354</v>
      </c>
      <c r="B718" s="44" t="s">
        <v>3596</v>
      </c>
      <c r="C718" s="44" t="s">
        <v>3599</v>
      </c>
      <c r="D718" s="52">
        <v>699000</v>
      </c>
      <c r="E718" s="40">
        <v>10089593</v>
      </c>
      <c r="F718" s="23" t="str">
        <f t="shared" si="0"/>
        <v>Kashimura</v>
      </c>
      <c r="G718" s="42">
        <f t="shared" si="1"/>
        <v>699000</v>
      </c>
      <c r="H718" s="23" t="s">
        <v>3596</v>
      </c>
      <c r="I718" s="23"/>
      <c r="J718" s="23">
        <v>714</v>
      </c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2" customHeight="1">
      <c r="A719" s="44" t="s">
        <v>354</v>
      </c>
      <c r="B719" s="44" t="s">
        <v>3612</v>
      </c>
      <c r="C719" s="44" t="s">
        <v>3615</v>
      </c>
      <c r="D719" s="52">
        <v>699000</v>
      </c>
      <c r="E719" s="40">
        <v>10089587</v>
      </c>
      <c r="F719" s="23" t="str">
        <f t="shared" si="0"/>
        <v>Kashimura</v>
      </c>
      <c r="G719" s="42">
        <f t="shared" si="1"/>
        <v>699000</v>
      </c>
      <c r="H719" s="23" t="s">
        <v>3612</v>
      </c>
      <c r="I719" s="23"/>
      <c r="J719" s="23">
        <v>715</v>
      </c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2" customHeight="1">
      <c r="A720" s="44" t="s">
        <v>295</v>
      </c>
      <c r="B720" s="44" t="s">
        <v>4614</v>
      </c>
      <c r="C720" s="44" t="s">
        <v>4615</v>
      </c>
      <c r="D720" s="52">
        <v>699000</v>
      </c>
      <c r="E720" s="40">
        <v>10095219</v>
      </c>
      <c r="F720" s="23" t="str">
        <f t="shared" si="0"/>
        <v>ELECOM</v>
      </c>
      <c r="G720" s="42">
        <f t="shared" si="1"/>
        <v>699000</v>
      </c>
      <c r="H720" s="23" t="s">
        <v>4614</v>
      </c>
      <c r="I720" s="23"/>
      <c r="J720" s="23">
        <v>716</v>
      </c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2" customHeight="1">
      <c r="A721" s="44" t="s">
        <v>295</v>
      </c>
      <c r="B721" s="44" t="s">
        <v>4618</v>
      </c>
      <c r="C721" s="44" t="s">
        <v>4619</v>
      </c>
      <c r="D721" s="52">
        <v>699000</v>
      </c>
      <c r="E721" s="40">
        <v>10095220</v>
      </c>
      <c r="F721" s="23" t="str">
        <f t="shared" si="0"/>
        <v>ELECOM</v>
      </c>
      <c r="G721" s="42">
        <f t="shared" si="1"/>
        <v>699000</v>
      </c>
      <c r="H721" s="23" t="s">
        <v>4618</v>
      </c>
      <c r="I721" s="23"/>
      <c r="J721" s="23">
        <v>717</v>
      </c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2" customHeight="1">
      <c r="A722" s="44" t="s">
        <v>295</v>
      </c>
      <c r="B722" s="44" t="s">
        <v>4620</v>
      </c>
      <c r="C722" s="44" t="s">
        <v>4621</v>
      </c>
      <c r="D722" s="52">
        <v>699000</v>
      </c>
      <c r="E722" s="40">
        <v>10095221</v>
      </c>
      <c r="F722" s="23" t="str">
        <f t="shared" si="0"/>
        <v>ELECOM</v>
      </c>
      <c r="G722" s="42">
        <f t="shared" si="1"/>
        <v>699000</v>
      </c>
      <c r="H722" s="23" t="s">
        <v>4620</v>
      </c>
      <c r="I722" s="23"/>
      <c r="J722" s="23">
        <v>718</v>
      </c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2" customHeight="1">
      <c r="A723" s="44" t="s">
        <v>295</v>
      </c>
      <c r="B723" s="44" t="s">
        <v>4623</v>
      </c>
      <c r="C723" s="44" t="s">
        <v>4624</v>
      </c>
      <c r="D723" s="52">
        <v>699000</v>
      </c>
      <c r="E723" s="40">
        <v>10129286</v>
      </c>
      <c r="F723" s="23" t="str">
        <f t="shared" si="0"/>
        <v>ELECOM</v>
      </c>
      <c r="G723" s="42">
        <f t="shared" si="1"/>
        <v>699000</v>
      </c>
      <c r="H723" s="23" t="s">
        <v>4623</v>
      </c>
      <c r="I723" s="23"/>
      <c r="J723" s="23">
        <v>719</v>
      </c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2" customHeight="1">
      <c r="A724" s="44" t="s">
        <v>295</v>
      </c>
      <c r="B724" s="44" t="s">
        <v>4628</v>
      </c>
      <c r="C724" s="44" t="s">
        <v>4629</v>
      </c>
      <c r="D724" s="52">
        <v>749000</v>
      </c>
      <c r="E724" s="40">
        <v>10093998</v>
      </c>
      <c r="F724" s="23" t="str">
        <f t="shared" si="0"/>
        <v>ELECOM</v>
      </c>
      <c r="G724" s="42">
        <f t="shared" si="1"/>
        <v>749000</v>
      </c>
      <c r="H724" s="23" t="s">
        <v>4628</v>
      </c>
      <c r="I724" s="23"/>
      <c r="J724" s="23">
        <v>720</v>
      </c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2" customHeight="1">
      <c r="A725" s="44" t="s">
        <v>295</v>
      </c>
      <c r="B725" s="44" t="s">
        <v>4633</v>
      </c>
      <c r="C725" s="44" t="s">
        <v>4634</v>
      </c>
      <c r="D725" s="52">
        <v>749000</v>
      </c>
      <c r="E725" s="40">
        <v>10093759</v>
      </c>
      <c r="F725" s="23" t="str">
        <f t="shared" si="0"/>
        <v>ELECOM</v>
      </c>
      <c r="G725" s="42">
        <f t="shared" si="1"/>
        <v>749000</v>
      </c>
      <c r="H725" s="23" t="s">
        <v>4633</v>
      </c>
      <c r="I725" s="23"/>
      <c r="J725" s="23">
        <v>721</v>
      </c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2" customHeight="1">
      <c r="A726" s="44" t="s">
        <v>295</v>
      </c>
      <c r="B726" s="44" t="s">
        <v>4637</v>
      </c>
      <c r="C726" s="44" t="s">
        <v>4638</v>
      </c>
      <c r="D726" s="52">
        <v>749000</v>
      </c>
      <c r="E726" s="40">
        <v>10093758</v>
      </c>
      <c r="F726" s="23" t="str">
        <f t="shared" si="0"/>
        <v>ELECOM</v>
      </c>
      <c r="G726" s="42">
        <f t="shared" si="1"/>
        <v>749000</v>
      </c>
      <c r="H726" s="23" t="s">
        <v>4637</v>
      </c>
      <c r="I726" s="23"/>
      <c r="J726" s="23">
        <v>722</v>
      </c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2" customHeight="1">
      <c r="A727" s="44" t="s">
        <v>354</v>
      </c>
      <c r="B727" s="44" t="s">
        <v>3477</v>
      </c>
      <c r="C727" s="44" t="s">
        <v>3480</v>
      </c>
      <c r="D727" s="52">
        <v>749000</v>
      </c>
      <c r="E727" s="40">
        <v>10089595</v>
      </c>
      <c r="F727" s="23" t="str">
        <f t="shared" si="0"/>
        <v>Kashimura</v>
      </c>
      <c r="G727" s="42">
        <f t="shared" si="1"/>
        <v>749000</v>
      </c>
      <c r="H727" s="23" t="s">
        <v>3477</v>
      </c>
      <c r="I727" s="23"/>
      <c r="J727" s="23">
        <v>723</v>
      </c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2" customHeight="1">
      <c r="A728" s="44" t="s">
        <v>295</v>
      </c>
      <c r="B728" s="44" t="s">
        <v>4645</v>
      </c>
      <c r="C728" s="44" t="s">
        <v>4646</v>
      </c>
      <c r="D728" s="52">
        <v>749000</v>
      </c>
      <c r="E728" s="40">
        <v>10089416</v>
      </c>
      <c r="F728" s="23" t="str">
        <f t="shared" si="0"/>
        <v>ELECOM</v>
      </c>
      <c r="G728" s="42">
        <f t="shared" si="1"/>
        <v>749000</v>
      </c>
      <c r="H728" s="23" t="s">
        <v>4645</v>
      </c>
      <c r="I728" s="23"/>
      <c r="J728" s="23">
        <v>724</v>
      </c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2" customHeight="1">
      <c r="A729" s="44" t="s">
        <v>295</v>
      </c>
      <c r="B729" s="44" t="s">
        <v>4650</v>
      </c>
      <c r="C729" s="44" t="s">
        <v>4651</v>
      </c>
      <c r="D729" s="52">
        <v>749000</v>
      </c>
      <c r="E729" s="40">
        <v>10129279</v>
      </c>
      <c r="F729" s="23" t="str">
        <f t="shared" si="0"/>
        <v>ELECOM</v>
      </c>
      <c r="G729" s="42">
        <f t="shared" si="1"/>
        <v>749000</v>
      </c>
      <c r="H729" s="23" t="s">
        <v>4650</v>
      </c>
      <c r="I729" s="23"/>
      <c r="J729" s="23">
        <v>725</v>
      </c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2" customHeight="1">
      <c r="A730" s="44" t="s">
        <v>295</v>
      </c>
      <c r="B730" s="44" t="s">
        <v>4655</v>
      </c>
      <c r="C730" s="44" t="s">
        <v>4651</v>
      </c>
      <c r="D730" s="52">
        <v>749000</v>
      </c>
      <c r="E730" s="40">
        <v>10129280</v>
      </c>
      <c r="F730" s="23" t="str">
        <f t="shared" si="0"/>
        <v>ELECOM</v>
      </c>
      <c r="G730" s="42">
        <f t="shared" si="1"/>
        <v>749000</v>
      </c>
      <c r="H730" s="23" t="s">
        <v>4655</v>
      </c>
      <c r="I730" s="23"/>
      <c r="J730" s="23">
        <v>726</v>
      </c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2" customHeight="1">
      <c r="A731" s="44" t="s">
        <v>295</v>
      </c>
      <c r="B731" s="44" t="s">
        <v>4659</v>
      </c>
      <c r="C731" s="44" t="s">
        <v>4660</v>
      </c>
      <c r="D731" s="52">
        <v>790000</v>
      </c>
      <c r="E731" s="40">
        <v>10094112</v>
      </c>
      <c r="F731" s="23" t="str">
        <f t="shared" si="0"/>
        <v>ELECOM</v>
      </c>
      <c r="G731" s="42">
        <f t="shared" si="1"/>
        <v>790000</v>
      </c>
      <c r="H731" s="23" t="s">
        <v>4659</v>
      </c>
      <c r="I731" s="23"/>
      <c r="J731" s="23">
        <v>727</v>
      </c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2" customHeight="1">
      <c r="A732" s="44" t="s">
        <v>295</v>
      </c>
      <c r="B732" s="44" t="s">
        <v>4665</v>
      </c>
      <c r="C732" s="44" t="s">
        <v>4667</v>
      </c>
      <c r="D732" s="52">
        <v>790000</v>
      </c>
      <c r="E732" s="40">
        <v>10094113</v>
      </c>
      <c r="F732" s="23" t="str">
        <f t="shared" si="0"/>
        <v>ELECOM</v>
      </c>
      <c r="G732" s="42">
        <f t="shared" si="1"/>
        <v>790000</v>
      </c>
      <c r="H732" s="23" t="s">
        <v>4665</v>
      </c>
      <c r="I732" s="23"/>
      <c r="J732" s="23">
        <v>728</v>
      </c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2" customHeight="1">
      <c r="A733" s="44" t="s">
        <v>295</v>
      </c>
      <c r="B733" s="44" t="s">
        <v>4672</v>
      </c>
      <c r="C733" s="44" t="s">
        <v>4673</v>
      </c>
      <c r="D733" s="52">
        <v>790000</v>
      </c>
      <c r="E733" s="40">
        <v>10094116</v>
      </c>
      <c r="F733" s="23" t="str">
        <f t="shared" si="0"/>
        <v>ELECOM</v>
      </c>
      <c r="G733" s="42">
        <f t="shared" si="1"/>
        <v>790000</v>
      </c>
      <c r="H733" s="23" t="s">
        <v>4672</v>
      </c>
      <c r="I733" s="23"/>
      <c r="J733" s="23">
        <v>729</v>
      </c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2" customHeight="1">
      <c r="A734" s="44" t="s">
        <v>354</v>
      </c>
      <c r="B734" s="44" t="s">
        <v>3361</v>
      </c>
      <c r="C734" s="44" t="s">
        <v>3366</v>
      </c>
      <c r="D734" s="52">
        <v>799000</v>
      </c>
      <c r="E734" s="40">
        <v>10089628</v>
      </c>
      <c r="F734" s="23" t="str">
        <f t="shared" si="0"/>
        <v>Kashimura</v>
      </c>
      <c r="G734" s="42">
        <f t="shared" si="1"/>
        <v>799000</v>
      </c>
      <c r="H734" s="23" t="s">
        <v>3361</v>
      </c>
      <c r="I734" s="23"/>
      <c r="J734" s="23">
        <v>730</v>
      </c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2" customHeight="1">
      <c r="A735" s="44" t="s">
        <v>354</v>
      </c>
      <c r="B735" s="44" t="s">
        <v>3468</v>
      </c>
      <c r="C735" s="44" t="s">
        <v>3472</v>
      </c>
      <c r="D735" s="52">
        <v>799000</v>
      </c>
      <c r="E735" s="40">
        <v>10089597</v>
      </c>
      <c r="F735" s="23" t="str">
        <f t="shared" si="0"/>
        <v>Kashimura</v>
      </c>
      <c r="G735" s="42">
        <f t="shared" si="1"/>
        <v>799000</v>
      </c>
      <c r="H735" s="23" t="s">
        <v>3468</v>
      </c>
      <c r="I735" s="23"/>
      <c r="J735" s="23">
        <v>731</v>
      </c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2" customHeight="1">
      <c r="A736" s="44" t="s">
        <v>324</v>
      </c>
      <c r="B736" s="44" t="s">
        <v>2300</v>
      </c>
      <c r="C736" s="44" t="s">
        <v>2303</v>
      </c>
      <c r="D736" s="52">
        <v>829000</v>
      </c>
      <c r="E736" s="40">
        <v>10089726</v>
      </c>
      <c r="F736" s="23" t="str">
        <f t="shared" si="0"/>
        <v>LOGITECH</v>
      </c>
      <c r="G736" s="42">
        <f t="shared" si="1"/>
        <v>829000</v>
      </c>
      <c r="H736" s="23" t="s">
        <v>2300</v>
      </c>
      <c r="I736" s="23"/>
      <c r="J736" s="23">
        <v>732</v>
      </c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2" customHeight="1">
      <c r="A737" s="44" t="s">
        <v>324</v>
      </c>
      <c r="B737" s="44" t="s">
        <v>2294</v>
      </c>
      <c r="C737" s="44" t="s">
        <v>2297</v>
      </c>
      <c r="D737" s="52">
        <v>829000</v>
      </c>
      <c r="E737" s="40">
        <v>10089725</v>
      </c>
      <c r="F737" s="23" t="str">
        <f t="shared" si="0"/>
        <v>LOGITECH</v>
      </c>
      <c r="G737" s="42">
        <f t="shared" si="1"/>
        <v>829000</v>
      </c>
      <c r="H737" s="23" t="s">
        <v>2294</v>
      </c>
      <c r="I737" s="23"/>
      <c r="J737" s="23">
        <v>733</v>
      </c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2" customHeight="1">
      <c r="A738" s="44" t="s">
        <v>324</v>
      </c>
      <c r="B738" s="44" t="s">
        <v>3212</v>
      </c>
      <c r="C738" s="44" t="s">
        <v>4689</v>
      </c>
      <c r="D738" s="52">
        <v>829000</v>
      </c>
      <c r="E738" s="40">
        <v>10000065</v>
      </c>
      <c r="F738" s="23" t="str">
        <f t="shared" si="0"/>
        <v>LOGITECH</v>
      </c>
      <c r="G738" s="42">
        <f t="shared" si="1"/>
        <v>829000</v>
      </c>
      <c r="H738" s="23" t="s">
        <v>3212</v>
      </c>
      <c r="I738" s="23"/>
      <c r="J738" s="23">
        <v>734</v>
      </c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2" customHeight="1">
      <c r="A739" s="44" t="s">
        <v>1310</v>
      </c>
      <c r="B739" s="44" t="s">
        <v>4693</v>
      </c>
      <c r="C739" s="44" t="s">
        <v>4694</v>
      </c>
      <c r="D739" s="52">
        <v>849000</v>
      </c>
      <c r="E739" s="40">
        <v>10090530</v>
      </c>
      <c r="F739" s="23" t="str">
        <f t="shared" si="0"/>
        <v>iBUFFALO</v>
      </c>
      <c r="G739" s="42">
        <f t="shared" si="1"/>
        <v>849000</v>
      </c>
      <c r="H739" s="23" t="s">
        <v>4693</v>
      </c>
      <c r="I739" s="23"/>
      <c r="J739" s="23">
        <v>735</v>
      </c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2" customHeight="1">
      <c r="A740" s="44" t="s">
        <v>354</v>
      </c>
      <c r="B740" s="44" t="s">
        <v>3456</v>
      </c>
      <c r="C740" s="44" t="s">
        <v>3459</v>
      </c>
      <c r="D740" s="52">
        <v>849000</v>
      </c>
      <c r="E740" s="40">
        <v>10089648</v>
      </c>
      <c r="F740" s="23" t="str">
        <f t="shared" si="0"/>
        <v>Kashimura</v>
      </c>
      <c r="G740" s="42">
        <f t="shared" si="1"/>
        <v>849000</v>
      </c>
      <c r="H740" s="23" t="s">
        <v>3456</v>
      </c>
      <c r="I740" s="23"/>
      <c r="J740" s="23">
        <v>736</v>
      </c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2" customHeight="1">
      <c r="A741" s="44" t="s">
        <v>354</v>
      </c>
      <c r="B741" s="44" t="s">
        <v>3398</v>
      </c>
      <c r="C741" s="44" t="s">
        <v>3402</v>
      </c>
      <c r="D741" s="52">
        <v>849000</v>
      </c>
      <c r="E741" s="40">
        <v>10089591</v>
      </c>
      <c r="F741" s="23" t="str">
        <f t="shared" si="0"/>
        <v>Kashimura</v>
      </c>
      <c r="G741" s="42">
        <f t="shared" si="1"/>
        <v>849000</v>
      </c>
      <c r="H741" s="23" t="s">
        <v>3398</v>
      </c>
      <c r="I741" s="23"/>
      <c r="J741" s="23">
        <v>737</v>
      </c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2" customHeight="1">
      <c r="A742" s="44" t="s">
        <v>295</v>
      </c>
      <c r="B742" s="44" t="s">
        <v>4706</v>
      </c>
      <c r="C742" s="44" t="s">
        <v>4708</v>
      </c>
      <c r="D742" s="52">
        <v>849000</v>
      </c>
      <c r="E742" s="40">
        <v>10089558</v>
      </c>
      <c r="F742" s="23" t="str">
        <f t="shared" si="0"/>
        <v>ELECOM</v>
      </c>
      <c r="G742" s="42">
        <f t="shared" si="1"/>
        <v>849000</v>
      </c>
      <c r="H742" s="23" t="s">
        <v>4706</v>
      </c>
      <c r="I742" s="23"/>
      <c r="J742" s="23">
        <v>738</v>
      </c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2" customHeight="1">
      <c r="A743" s="44" t="s">
        <v>295</v>
      </c>
      <c r="B743" s="44" t="s">
        <v>4712</v>
      </c>
      <c r="C743" s="44" t="s">
        <v>4713</v>
      </c>
      <c r="D743" s="52">
        <v>849000</v>
      </c>
      <c r="E743" s="40">
        <v>10089557</v>
      </c>
      <c r="F743" s="23" t="str">
        <f t="shared" si="0"/>
        <v>ELECOM</v>
      </c>
      <c r="G743" s="42">
        <f t="shared" si="1"/>
        <v>849000</v>
      </c>
      <c r="H743" s="23" t="s">
        <v>4712</v>
      </c>
      <c r="I743" s="23"/>
      <c r="J743" s="23">
        <v>739</v>
      </c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2" customHeight="1">
      <c r="A744" s="44" t="s">
        <v>295</v>
      </c>
      <c r="B744" s="44" t="s">
        <v>4717</v>
      </c>
      <c r="C744" s="44" t="s">
        <v>4719</v>
      </c>
      <c r="D744" s="52">
        <v>849000</v>
      </c>
      <c r="E744" s="40">
        <v>10089383</v>
      </c>
      <c r="F744" s="23" t="str">
        <f t="shared" si="0"/>
        <v>ELECOM</v>
      </c>
      <c r="G744" s="42">
        <f t="shared" si="1"/>
        <v>849000</v>
      </c>
      <c r="H744" s="23" t="s">
        <v>4717</v>
      </c>
      <c r="I744" s="23"/>
      <c r="J744" s="23">
        <v>740</v>
      </c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2" customHeight="1">
      <c r="A745" s="44" t="s">
        <v>295</v>
      </c>
      <c r="B745" s="44" t="s">
        <v>4723</v>
      </c>
      <c r="C745" s="44" t="s">
        <v>4725</v>
      </c>
      <c r="D745" s="52">
        <v>849000</v>
      </c>
      <c r="E745" s="40">
        <v>10129281</v>
      </c>
      <c r="F745" s="23" t="str">
        <f t="shared" si="0"/>
        <v>ELECOM</v>
      </c>
      <c r="G745" s="42">
        <f t="shared" si="1"/>
        <v>849000</v>
      </c>
      <c r="H745" s="23" t="s">
        <v>4723</v>
      </c>
      <c r="I745" s="23"/>
      <c r="J745" s="23">
        <v>741</v>
      </c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2" customHeight="1">
      <c r="A746" s="44" t="s">
        <v>295</v>
      </c>
      <c r="B746" s="44" t="s">
        <v>4729</v>
      </c>
      <c r="C746" s="44" t="s">
        <v>4731</v>
      </c>
      <c r="D746" s="52">
        <v>849000</v>
      </c>
      <c r="E746" s="40">
        <v>10129282</v>
      </c>
      <c r="F746" s="23" t="str">
        <f t="shared" si="0"/>
        <v>ELECOM</v>
      </c>
      <c r="G746" s="42">
        <f t="shared" si="1"/>
        <v>849000</v>
      </c>
      <c r="H746" s="23" t="s">
        <v>4729</v>
      </c>
      <c r="I746" s="23"/>
      <c r="J746" s="23">
        <v>742</v>
      </c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2" customHeight="1">
      <c r="A747" s="44" t="s">
        <v>295</v>
      </c>
      <c r="B747" s="44" t="s">
        <v>4735</v>
      </c>
      <c r="C747" s="44" t="s">
        <v>4736</v>
      </c>
      <c r="D747" s="52">
        <v>849000</v>
      </c>
      <c r="E747" s="40">
        <v>10129283</v>
      </c>
      <c r="F747" s="23" t="str">
        <f t="shared" si="0"/>
        <v>ELECOM</v>
      </c>
      <c r="G747" s="42">
        <f t="shared" si="1"/>
        <v>849000</v>
      </c>
      <c r="H747" s="23" t="s">
        <v>4735</v>
      </c>
      <c r="I747" s="23"/>
      <c r="J747" s="23">
        <v>743</v>
      </c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2" customHeight="1">
      <c r="A748" s="44" t="s">
        <v>295</v>
      </c>
      <c r="B748" s="44" t="s">
        <v>4740</v>
      </c>
      <c r="C748" s="44" t="s">
        <v>4741</v>
      </c>
      <c r="D748" s="52">
        <v>849000</v>
      </c>
      <c r="E748" s="40">
        <v>10129287</v>
      </c>
      <c r="F748" s="23" t="str">
        <f t="shared" si="0"/>
        <v>ELECOM</v>
      </c>
      <c r="G748" s="42">
        <f t="shared" si="1"/>
        <v>849000</v>
      </c>
      <c r="H748" s="23" t="s">
        <v>4740</v>
      </c>
      <c r="I748" s="23"/>
      <c r="J748" s="23">
        <v>744</v>
      </c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2" customHeight="1">
      <c r="A749" s="44" t="s">
        <v>315</v>
      </c>
      <c r="B749" s="44" t="s">
        <v>4745</v>
      </c>
      <c r="C749" s="44" t="s">
        <v>4746</v>
      </c>
      <c r="D749" s="52">
        <v>889000</v>
      </c>
      <c r="E749" s="40">
        <v>10092933</v>
      </c>
      <c r="F749" s="23" t="str">
        <f t="shared" si="0"/>
        <v>ANITECH</v>
      </c>
      <c r="G749" s="42">
        <f t="shared" si="1"/>
        <v>889000</v>
      </c>
      <c r="H749" s="23" t="s">
        <v>4745</v>
      </c>
      <c r="I749" s="23"/>
      <c r="J749" s="23">
        <v>745</v>
      </c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2" customHeight="1">
      <c r="A750" s="44" t="s">
        <v>7</v>
      </c>
      <c r="B750" s="44" t="s">
        <v>4750</v>
      </c>
      <c r="C750" s="44" t="s">
        <v>4751</v>
      </c>
      <c r="D750" s="52">
        <v>890000</v>
      </c>
      <c r="E750" s="40">
        <v>10093448</v>
      </c>
      <c r="F750" s="23" t="str">
        <f t="shared" si="0"/>
        <v>SONY</v>
      </c>
      <c r="G750" s="42">
        <f t="shared" si="1"/>
        <v>890000</v>
      </c>
      <c r="H750" s="23" t="s">
        <v>4750</v>
      </c>
      <c r="I750" s="23"/>
      <c r="J750" s="23">
        <v>746</v>
      </c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2" customHeight="1">
      <c r="A751" s="44" t="s">
        <v>7</v>
      </c>
      <c r="B751" s="44" t="s">
        <v>4755</v>
      </c>
      <c r="C751" s="44" t="s">
        <v>4756</v>
      </c>
      <c r="D751" s="52">
        <v>890000</v>
      </c>
      <c r="E751" s="40">
        <v>10092961</v>
      </c>
      <c r="F751" s="23" t="str">
        <f t="shared" si="0"/>
        <v>SONY</v>
      </c>
      <c r="G751" s="42">
        <f t="shared" si="1"/>
        <v>890000</v>
      </c>
      <c r="H751" s="23" t="s">
        <v>4755</v>
      </c>
      <c r="I751" s="23"/>
      <c r="J751" s="23">
        <v>747</v>
      </c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2" customHeight="1">
      <c r="A752" s="44" t="s">
        <v>7</v>
      </c>
      <c r="B752" s="44" t="s">
        <v>4760</v>
      </c>
      <c r="C752" s="44" t="s">
        <v>4761</v>
      </c>
      <c r="D752" s="52">
        <v>890000</v>
      </c>
      <c r="E752" s="40">
        <v>10092960</v>
      </c>
      <c r="F752" s="23" t="str">
        <f t="shared" si="0"/>
        <v>SONY</v>
      </c>
      <c r="G752" s="42">
        <f t="shared" si="1"/>
        <v>890000</v>
      </c>
      <c r="H752" s="23" t="s">
        <v>4760</v>
      </c>
      <c r="I752" s="23"/>
      <c r="J752" s="23">
        <v>748</v>
      </c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2" customHeight="1">
      <c r="A753" s="44" t="s">
        <v>7</v>
      </c>
      <c r="B753" s="44" t="s">
        <v>4765</v>
      </c>
      <c r="C753" s="44" t="s">
        <v>4766</v>
      </c>
      <c r="D753" s="52">
        <v>890000</v>
      </c>
      <c r="E753" s="40">
        <v>10092959</v>
      </c>
      <c r="F753" s="23" t="str">
        <f t="shared" si="0"/>
        <v>SONY</v>
      </c>
      <c r="G753" s="42">
        <f t="shared" si="1"/>
        <v>890000</v>
      </c>
      <c r="H753" s="23" t="s">
        <v>4765</v>
      </c>
      <c r="I753" s="23"/>
      <c r="J753" s="23">
        <v>749</v>
      </c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2" customHeight="1">
      <c r="A754" s="44" t="s">
        <v>7</v>
      </c>
      <c r="B754" s="44" t="s">
        <v>4770</v>
      </c>
      <c r="C754" s="44" t="s">
        <v>4771</v>
      </c>
      <c r="D754" s="52">
        <v>890000</v>
      </c>
      <c r="E754" s="40">
        <v>10092958</v>
      </c>
      <c r="F754" s="23" t="str">
        <f t="shared" si="0"/>
        <v>SONY</v>
      </c>
      <c r="G754" s="42">
        <f t="shared" si="1"/>
        <v>890000</v>
      </c>
      <c r="H754" s="23" t="s">
        <v>4770</v>
      </c>
      <c r="I754" s="23"/>
      <c r="J754" s="23">
        <v>750</v>
      </c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2" customHeight="1">
      <c r="A755" s="44" t="s">
        <v>7</v>
      </c>
      <c r="B755" s="44" t="s">
        <v>4776</v>
      </c>
      <c r="C755" s="44" t="s">
        <v>4778</v>
      </c>
      <c r="D755" s="52">
        <v>890000</v>
      </c>
      <c r="E755" s="40">
        <v>10092957</v>
      </c>
      <c r="F755" s="23" t="str">
        <f t="shared" si="0"/>
        <v>SONY</v>
      </c>
      <c r="G755" s="42">
        <f t="shared" si="1"/>
        <v>890000</v>
      </c>
      <c r="H755" s="23" t="s">
        <v>4776</v>
      </c>
      <c r="I755" s="23"/>
      <c r="J755" s="23">
        <v>751</v>
      </c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2" customHeight="1">
      <c r="A756" s="44" t="s">
        <v>295</v>
      </c>
      <c r="B756" s="44" t="s">
        <v>4783</v>
      </c>
      <c r="C756" s="44" t="s">
        <v>4784</v>
      </c>
      <c r="D756" s="52">
        <v>890000</v>
      </c>
      <c r="E756" s="40">
        <v>10089495</v>
      </c>
      <c r="F756" s="23" t="str">
        <f t="shared" si="0"/>
        <v>ELECOM</v>
      </c>
      <c r="G756" s="42">
        <f t="shared" si="1"/>
        <v>890000</v>
      </c>
      <c r="H756" s="23" t="s">
        <v>4783</v>
      </c>
      <c r="I756" s="23"/>
      <c r="J756" s="23">
        <v>752</v>
      </c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2" customHeight="1">
      <c r="A757" s="44" t="s">
        <v>7</v>
      </c>
      <c r="B757" s="44" t="s">
        <v>4788</v>
      </c>
      <c r="C757" s="44" t="s">
        <v>1500</v>
      </c>
      <c r="D757" s="52">
        <v>890000</v>
      </c>
      <c r="E757" s="40">
        <v>10084816</v>
      </c>
      <c r="F757" s="23" t="str">
        <f t="shared" si="0"/>
        <v>SONY</v>
      </c>
      <c r="G757" s="42">
        <f t="shared" si="1"/>
        <v>890000</v>
      </c>
      <c r="H757" s="23" t="s">
        <v>4788</v>
      </c>
      <c r="I757" s="23"/>
      <c r="J757" s="23">
        <v>753</v>
      </c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2" customHeight="1">
      <c r="A758" s="44" t="s">
        <v>7</v>
      </c>
      <c r="B758" s="44" t="s">
        <v>4792</v>
      </c>
      <c r="C758" s="44" t="s">
        <v>1488</v>
      </c>
      <c r="D758" s="52">
        <v>890000</v>
      </c>
      <c r="E758" s="40">
        <v>10084815</v>
      </c>
      <c r="F758" s="23" t="str">
        <f t="shared" si="0"/>
        <v>SONY</v>
      </c>
      <c r="G758" s="42">
        <f t="shared" si="1"/>
        <v>890000</v>
      </c>
      <c r="H758" s="23" t="s">
        <v>4792</v>
      </c>
      <c r="I758" s="23"/>
      <c r="J758" s="23">
        <v>754</v>
      </c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2" customHeight="1">
      <c r="A759" s="44" t="s">
        <v>7</v>
      </c>
      <c r="B759" s="44" t="s">
        <v>4794</v>
      </c>
      <c r="C759" s="44" t="s">
        <v>1478</v>
      </c>
      <c r="D759" s="52">
        <v>890000</v>
      </c>
      <c r="E759" s="40">
        <v>10084814</v>
      </c>
      <c r="F759" s="23" t="str">
        <f t="shared" si="0"/>
        <v>SONY</v>
      </c>
      <c r="G759" s="42">
        <f t="shared" si="1"/>
        <v>890000</v>
      </c>
      <c r="H759" s="23" t="s">
        <v>4794</v>
      </c>
      <c r="I759" s="23"/>
      <c r="J759" s="23">
        <v>755</v>
      </c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2" customHeight="1">
      <c r="A760" s="44" t="s">
        <v>7</v>
      </c>
      <c r="B760" s="44" t="s">
        <v>4799</v>
      </c>
      <c r="C760" s="44" t="s">
        <v>1466</v>
      </c>
      <c r="D760" s="52">
        <v>890000</v>
      </c>
      <c r="E760" s="40">
        <v>10084813</v>
      </c>
      <c r="F760" s="23" t="str">
        <f t="shared" si="0"/>
        <v>SONY</v>
      </c>
      <c r="G760" s="42">
        <f t="shared" si="1"/>
        <v>890000</v>
      </c>
      <c r="H760" s="23" t="s">
        <v>4799</v>
      </c>
      <c r="I760" s="23"/>
      <c r="J760" s="23">
        <v>756</v>
      </c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2" customHeight="1">
      <c r="A761" s="44" t="s">
        <v>295</v>
      </c>
      <c r="B761" s="44" t="s">
        <v>4805</v>
      </c>
      <c r="C761" s="44" t="s">
        <v>4807</v>
      </c>
      <c r="D761" s="52">
        <v>890000</v>
      </c>
      <c r="E761" s="40">
        <v>10094115</v>
      </c>
      <c r="F761" s="23" t="str">
        <f t="shared" si="0"/>
        <v>ELECOM</v>
      </c>
      <c r="G761" s="42">
        <f t="shared" si="1"/>
        <v>890000</v>
      </c>
      <c r="H761" s="23" t="s">
        <v>4805</v>
      </c>
      <c r="I761" s="23"/>
      <c r="J761" s="23">
        <v>757</v>
      </c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2" customHeight="1">
      <c r="A762" s="44" t="s">
        <v>354</v>
      </c>
      <c r="B762" s="44" t="s">
        <v>3382</v>
      </c>
      <c r="C762" s="44" t="s">
        <v>3385</v>
      </c>
      <c r="D762" s="52">
        <v>899000</v>
      </c>
      <c r="E762" s="40">
        <v>10089594</v>
      </c>
      <c r="F762" s="23" t="str">
        <f t="shared" si="0"/>
        <v>Kashimura</v>
      </c>
      <c r="G762" s="42">
        <f t="shared" si="1"/>
        <v>899000</v>
      </c>
      <c r="H762" s="23" t="s">
        <v>3382</v>
      </c>
      <c r="I762" s="23"/>
      <c r="J762" s="23">
        <v>758</v>
      </c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2" customHeight="1">
      <c r="A763" s="44" t="s">
        <v>7</v>
      </c>
      <c r="B763" s="44" t="s">
        <v>4818</v>
      </c>
      <c r="C763" s="44" t="s">
        <v>4819</v>
      </c>
      <c r="D763" s="52">
        <v>900000</v>
      </c>
      <c r="E763" s="40">
        <v>10093446</v>
      </c>
      <c r="F763" s="23" t="str">
        <f t="shared" si="0"/>
        <v>SONY</v>
      </c>
      <c r="G763" s="42">
        <f t="shared" si="1"/>
        <v>900000</v>
      </c>
      <c r="H763" s="23" t="s">
        <v>4818</v>
      </c>
      <c r="I763" s="23"/>
      <c r="J763" s="23">
        <v>759</v>
      </c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2" customHeight="1">
      <c r="A764" s="44" t="s">
        <v>295</v>
      </c>
      <c r="B764" s="44" t="s">
        <v>4824</v>
      </c>
      <c r="C764" s="44" t="s">
        <v>4825</v>
      </c>
      <c r="D764" s="52">
        <v>949000</v>
      </c>
      <c r="E764" s="40">
        <v>10405015</v>
      </c>
      <c r="F764" s="23" t="str">
        <f t="shared" si="0"/>
        <v>ELECOM</v>
      </c>
      <c r="G764" s="42">
        <f t="shared" si="1"/>
        <v>949000</v>
      </c>
      <c r="H764" s="23" t="s">
        <v>4824</v>
      </c>
      <c r="I764" s="23"/>
      <c r="J764" s="23">
        <v>760</v>
      </c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2" customHeight="1">
      <c r="A765" s="44" t="s">
        <v>315</v>
      </c>
      <c r="B765" s="44" t="s">
        <v>4830</v>
      </c>
      <c r="C765" s="44" t="s">
        <v>4831</v>
      </c>
      <c r="D765" s="52">
        <v>959000</v>
      </c>
      <c r="E765" s="40">
        <v>10092915</v>
      </c>
      <c r="F765" s="23" t="str">
        <f t="shared" si="0"/>
        <v>ANITECH</v>
      </c>
      <c r="G765" s="42">
        <f t="shared" si="1"/>
        <v>959000</v>
      </c>
      <c r="H765" s="23" t="s">
        <v>4830</v>
      </c>
      <c r="I765" s="23"/>
      <c r="J765" s="23">
        <v>761</v>
      </c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2" customHeight="1">
      <c r="A766" s="44" t="s">
        <v>7</v>
      </c>
      <c r="B766" s="44" t="s">
        <v>4836</v>
      </c>
      <c r="C766" s="44" t="s">
        <v>4837</v>
      </c>
      <c r="D766" s="52">
        <v>990000</v>
      </c>
      <c r="E766" s="40">
        <v>10093983</v>
      </c>
      <c r="F766" s="23" t="str">
        <f t="shared" si="0"/>
        <v>SONY</v>
      </c>
      <c r="G766" s="42">
        <f t="shared" si="1"/>
        <v>990000</v>
      </c>
      <c r="H766" s="23" t="s">
        <v>4836</v>
      </c>
      <c r="I766" s="23"/>
      <c r="J766" s="23">
        <v>762</v>
      </c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2" customHeight="1">
      <c r="A767" s="44" t="s">
        <v>7</v>
      </c>
      <c r="B767" s="44" t="s">
        <v>4842</v>
      </c>
      <c r="C767" s="44" t="s">
        <v>4843</v>
      </c>
      <c r="D767" s="52">
        <v>990000</v>
      </c>
      <c r="E767" s="40">
        <v>10093982</v>
      </c>
      <c r="F767" s="23" t="str">
        <f t="shared" si="0"/>
        <v>SONY</v>
      </c>
      <c r="G767" s="42">
        <f t="shared" si="1"/>
        <v>990000</v>
      </c>
      <c r="H767" s="23" t="s">
        <v>4842</v>
      </c>
      <c r="I767" s="23"/>
      <c r="J767" s="23">
        <v>763</v>
      </c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2" customHeight="1">
      <c r="A768" s="44" t="s">
        <v>7</v>
      </c>
      <c r="B768" s="44" t="s">
        <v>4848</v>
      </c>
      <c r="C768" s="44" t="s">
        <v>4849</v>
      </c>
      <c r="D768" s="52">
        <v>990000</v>
      </c>
      <c r="E768" s="40">
        <v>10093464</v>
      </c>
      <c r="F768" s="23" t="str">
        <f t="shared" si="0"/>
        <v>SONY</v>
      </c>
      <c r="G768" s="42">
        <f t="shared" si="1"/>
        <v>990000</v>
      </c>
      <c r="H768" s="23" t="s">
        <v>4848</v>
      </c>
      <c r="I768" s="23"/>
      <c r="J768" s="23">
        <v>764</v>
      </c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2" customHeight="1">
      <c r="A769" s="44" t="s">
        <v>7</v>
      </c>
      <c r="B769" s="44" t="s">
        <v>1006</v>
      </c>
      <c r="C769" s="44" t="s">
        <v>4854</v>
      </c>
      <c r="D769" s="52">
        <v>990000</v>
      </c>
      <c r="E769" s="40">
        <v>10090434</v>
      </c>
      <c r="F769" s="23" t="str">
        <f t="shared" si="0"/>
        <v>SONY</v>
      </c>
      <c r="G769" s="42">
        <f t="shared" si="1"/>
        <v>990000</v>
      </c>
      <c r="H769" s="23" t="s">
        <v>1006</v>
      </c>
      <c r="I769" s="23"/>
      <c r="J769" s="23">
        <v>765</v>
      </c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2" customHeight="1">
      <c r="A770" s="44" t="s">
        <v>7</v>
      </c>
      <c r="B770" s="44" t="s">
        <v>1010</v>
      </c>
      <c r="C770" s="44" t="s">
        <v>4859</v>
      </c>
      <c r="D770" s="52">
        <v>990000</v>
      </c>
      <c r="E770" s="40">
        <v>10090433</v>
      </c>
      <c r="F770" s="23" t="str">
        <f t="shared" si="0"/>
        <v>SONY</v>
      </c>
      <c r="G770" s="42">
        <f t="shared" si="1"/>
        <v>990000</v>
      </c>
      <c r="H770" s="23" t="s">
        <v>1010</v>
      </c>
      <c r="I770" s="23"/>
      <c r="J770" s="23">
        <v>766</v>
      </c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2" customHeight="1">
      <c r="A771" s="44" t="s">
        <v>7</v>
      </c>
      <c r="B771" s="44" t="s">
        <v>214</v>
      </c>
      <c r="C771" s="44" t="s">
        <v>217</v>
      </c>
      <c r="D771" s="52">
        <v>990000</v>
      </c>
      <c r="E771" s="40">
        <v>10089696</v>
      </c>
      <c r="F771" s="23" t="str">
        <f t="shared" si="0"/>
        <v>SONY</v>
      </c>
      <c r="G771" s="42">
        <f t="shared" si="1"/>
        <v>990000</v>
      </c>
      <c r="H771" s="23" t="s">
        <v>214</v>
      </c>
      <c r="I771" s="23"/>
      <c r="J771" s="23">
        <v>767</v>
      </c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2" customHeight="1">
      <c r="A772" s="44" t="s">
        <v>7</v>
      </c>
      <c r="B772" s="44" t="s">
        <v>202</v>
      </c>
      <c r="C772" s="44" t="s">
        <v>205</v>
      </c>
      <c r="D772" s="52">
        <v>990000</v>
      </c>
      <c r="E772" s="40">
        <v>10089695</v>
      </c>
      <c r="F772" s="23" t="str">
        <f t="shared" si="0"/>
        <v>SONY</v>
      </c>
      <c r="G772" s="42">
        <f t="shared" si="1"/>
        <v>990000</v>
      </c>
      <c r="H772" s="23" t="s">
        <v>202</v>
      </c>
      <c r="I772" s="23"/>
      <c r="J772" s="23">
        <v>768</v>
      </c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2" customHeight="1">
      <c r="A773" s="44" t="s">
        <v>7</v>
      </c>
      <c r="B773" s="44" t="s">
        <v>210</v>
      </c>
      <c r="C773" s="44" t="s">
        <v>213</v>
      </c>
      <c r="D773" s="52">
        <v>990000</v>
      </c>
      <c r="E773" s="40">
        <v>10089694</v>
      </c>
      <c r="F773" s="23" t="str">
        <f t="shared" si="0"/>
        <v>SONY</v>
      </c>
      <c r="G773" s="42">
        <f t="shared" si="1"/>
        <v>990000</v>
      </c>
      <c r="H773" s="23" t="s">
        <v>210</v>
      </c>
      <c r="I773" s="23"/>
      <c r="J773" s="23">
        <v>769</v>
      </c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2" customHeight="1">
      <c r="A774" s="44" t="s">
        <v>7</v>
      </c>
      <c r="B774" s="44" t="s">
        <v>206</v>
      </c>
      <c r="C774" s="44" t="s">
        <v>209</v>
      </c>
      <c r="D774" s="52">
        <v>990000</v>
      </c>
      <c r="E774" s="40">
        <v>10089693</v>
      </c>
      <c r="F774" s="23" t="str">
        <f t="shared" si="0"/>
        <v>SONY</v>
      </c>
      <c r="G774" s="42">
        <f t="shared" si="1"/>
        <v>990000</v>
      </c>
      <c r="H774" s="23" t="s">
        <v>206</v>
      </c>
      <c r="I774" s="23"/>
      <c r="J774" s="23">
        <v>770</v>
      </c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2" customHeight="1">
      <c r="A775" s="44" t="s">
        <v>7</v>
      </c>
      <c r="B775" s="44" t="s">
        <v>198</v>
      </c>
      <c r="C775" s="44" t="s">
        <v>201</v>
      </c>
      <c r="D775" s="52">
        <v>990000</v>
      </c>
      <c r="E775" s="40">
        <v>10089692</v>
      </c>
      <c r="F775" s="23" t="str">
        <f t="shared" si="0"/>
        <v>SONY</v>
      </c>
      <c r="G775" s="42">
        <f t="shared" si="1"/>
        <v>990000</v>
      </c>
      <c r="H775" s="23" t="s">
        <v>198</v>
      </c>
      <c r="I775" s="23"/>
      <c r="J775" s="23">
        <v>771</v>
      </c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2" customHeight="1">
      <c r="A776" s="44" t="s">
        <v>295</v>
      </c>
      <c r="B776" s="44" t="s">
        <v>4887</v>
      </c>
      <c r="C776" s="44" t="s">
        <v>4888</v>
      </c>
      <c r="D776" s="52">
        <v>990000</v>
      </c>
      <c r="E776" s="40">
        <v>10089469</v>
      </c>
      <c r="F776" s="23" t="str">
        <f t="shared" si="0"/>
        <v>ELECOM</v>
      </c>
      <c r="G776" s="42">
        <f t="shared" si="1"/>
        <v>990000</v>
      </c>
      <c r="H776" s="23" t="s">
        <v>4887</v>
      </c>
      <c r="I776" s="23"/>
      <c r="J776" s="23">
        <v>772</v>
      </c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2" customHeight="1">
      <c r="A777" s="44" t="s">
        <v>295</v>
      </c>
      <c r="B777" s="44" t="s">
        <v>4892</v>
      </c>
      <c r="C777" s="44" t="s">
        <v>4893</v>
      </c>
      <c r="D777" s="52">
        <v>990000</v>
      </c>
      <c r="E777" s="40">
        <v>10089459</v>
      </c>
      <c r="F777" s="23" t="str">
        <f t="shared" si="0"/>
        <v>ELECOM</v>
      </c>
      <c r="G777" s="42">
        <f t="shared" si="1"/>
        <v>990000</v>
      </c>
      <c r="H777" s="23" t="s">
        <v>4892</v>
      </c>
      <c r="I777" s="23"/>
      <c r="J777" s="23">
        <v>773</v>
      </c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2" customHeight="1">
      <c r="A778" s="44" t="s">
        <v>295</v>
      </c>
      <c r="B778" s="44" t="s">
        <v>4899</v>
      </c>
      <c r="C778" s="44" t="s">
        <v>4901</v>
      </c>
      <c r="D778" s="52">
        <v>990000</v>
      </c>
      <c r="E778" s="40">
        <v>10089458</v>
      </c>
      <c r="F778" s="23" t="str">
        <f t="shared" si="0"/>
        <v>ELECOM</v>
      </c>
      <c r="G778" s="42">
        <f t="shared" si="1"/>
        <v>990000</v>
      </c>
      <c r="H778" s="23" t="s">
        <v>4899</v>
      </c>
      <c r="I778" s="23"/>
      <c r="J778" s="23">
        <v>774</v>
      </c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2" customHeight="1">
      <c r="A779" s="44" t="s">
        <v>295</v>
      </c>
      <c r="B779" s="44" t="s">
        <v>4906</v>
      </c>
      <c r="C779" s="44" t="s">
        <v>4908</v>
      </c>
      <c r="D779" s="52">
        <v>990000</v>
      </c>
      <c r="E779" s="40">
        <v>10089457</v>
      </c>
      <c r="F779" s="23" t="str">
        <f t="shared" si="0"/>
        <v>ELECOM</v>
      </c>
      <c r="G779" s="42">
        <f t="shared" si="1"/>
        <v>990000</v>
      </c>
      <c r="H779" s="23" t="s">
        <v>4906</v>
      </c>
      <c r="I779" s="23"/>
      <c r="J779" s="23">
        <v>775</v>
      </c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2" customHeight="1">
      <c r="A780" s="44" t="s">
        <v>7</v>
      </c>
      <c r="B780" s="44" t="s">
        <v>125</v>
      </c>
      <c r="C780" s="44" t="s">
        <v>128</v>
      </c>
      <c r="D780" s="52">
        <v>990000</v>
      </c>
      <c r="E780" s="40">
        <v>10084812</v>
      </c>
      <c r="F780" s="23" t="str">
        <f t="shared" si="0"/>
        <v>SONY</v>
      </c>
      <c r="G780" s="42">
        <f t="shared" si="1"/>
        <v>990000</v>
      </c>
      <c r="H780" s="23" t="s">
        <v>125</v>
      </c>
      <c r="I780" s="23"/>
      <c r="J780" s="23">
        <v>776</v>
      </c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2" customHeight="1">
      <c r="A781" s="44" t="s">
        <v>7</v>
      </c>
      <c r="B781" s="44" t="s">
        <v>4918</v>
      </c>
      <c r="C781" s="44" t="s">
        <v>4919</v>
      </c>
      <c r="D781" s="52">
        <v>990000</v>
      </c>
      <c r="E781" s="40">
        <v>10128843</v>
      </c>
      <c r="F781" s="23" t="str">
        <f t="shared" si="0"/>
        <v>SONY</v>
      </c>
      <c r="G781" s="42">
        <f t="shared" si="1"/>
        <v>990000</v>
      </c>
      <c r="H781" s="23" t="s">
        <v>4918</v>
      </c>
      <c r="I781" s="23"/>
      <c r="J781" s="23">
        <v>777</v>
      </c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2" customHeight="1">
      <c r="A782" s="44" t="s">
        <v>295</v>
      </c>
      <c r="B782" s="44" t="s">
        <v>4922</v>
      </c>
      <c r="C782" s="44" t="s">
        <v>4923</v>
      </c>
      <c r="D782" s="52">
        <v>990000</v>
      </c>
      <c r="E782" s="40">
        <v>10128883</v>
      </c>
      <c r="F782" s="23" t="str">
        <f t="shared" si="0"/>
        <v>ELECOM</v>
      </c>
      <c r="G782" s="42">
        <f t="shared" si="1"/>
        <v>990000</v>
      </c>
      <c r="H782" s="23" t="s">
        <v>4922</v>
      </c>
      <c r="I782" s="23"/>
      <c r="J782" s="23">
        <v>778</v>
      </c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2" customHeight="1">
      <c r="A783" s="44" t="s">
        <v>295</v>
      </c>
      <c r="B783" s="44" t="s">
        <v>4924</v>
      </c>
      <c r="C783" s="44" t="s">
        <v>4925</v>
      </c>
      <c r="D783" s="52">
        <v>990000</v>
      </c>
      <c r="E783" s="40">
        <v>10128885</v>
      </c>
      <c r="F783" s="23" t="str">
        <f t="shared" si="0"/>
        <v>ELECOM</v>
      </c>
      <c r="G783" s="42">
        <f t="shared" si="1"/>
        <v>990000</v>
      </c>
      <c r="H783" s="23" t="s">
        <v>4924</v>
      </c>
      <c r="I783" s="23"/>
      <c r="J783" s="23">
        <v>779</v>
      </c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2" customHeight="1">
      <c r="A784" s="44" t="s">
        <v>295</v>
      </c>
      <c r="B784" s="44" t="s">
        <v>4926</v>
      </c>
      <c r="C784" s="44" t="s">
        <v>4927</v>
      </c>
      <c r="D784" s="52">
        <v>990000</v>
      </c>
      <c r="E784" s="40">
        <v>10128886</v>
      </c>
      <c r="F784" s="23" t="str">
        <f t="shared" si="0"/>
        <v>ELECOM</v>
      </c>
      <c r="G784" s="42">
        <f t="shared" si="1"/>
        <v>990000</v>
      </c>
      <c r="H784" s="23" t="s">
        <v>4926</v>
      </c>
      <c r="I784" s="23"/>
      <c r="J784" s="23">
        <v>780</v>
      </c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2" customHeight="1">
      <c r="A785" s="44" t="s">
        <v>295</v>
      </c>
      <c r="B785" s="44" t="s">
        <v>4930</v>
      </c>
      <c r="C785" s="44" t="s">
        <v>4932</v>
      </c>
      <c r="D785" s="52">
        <v>990000</v>
      </c>
      <c r="E785" s="40">
        <v>10128884</v>
      </c>
      <c r="F785" s="23" t="str">
        <f t="shared" si="0"/>
        <v>ELECOM</v>
      </c>
      <c r="G785" s="42">
        <f t="shared" si="1"/>
        <v>990000</v>
      </c>
      <c r="H785" s="23" t="s">
        <v>4930</v>
      </c>
      <c r="I785" s="23"/>
      <c r="J785" s="23">
        <v>781</v>
      </c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2" customHeight="1">
      <c r="A786" s="44" t="s">
        <v>295</v>
      </c>
      <c r="B786" s="44" t="s">
        <v>4936</v>
      </c>
      <c r="C786" s="44" t="s">
        <v>4938</v>
      </c>
      <c r="D786" s="52">
        <v>990000</v>
      </c>
      <c r="E786" s="40">
        <v>10128887</v>
      </c>
      <c r="F786" s="23" t="str">
        <f t="shared" si="0"/>
        <v>ELECOM</v>
      </c>
      <c r="G786" s="42">
        <f t="shared" si="1"/>
        <v>990000</v>
      </c>
      <c r="H786" s="23" t="s">
        <v>4936</v>
      </c>
      <c r="I786" s="23"/>
      <c r="J786" s="23">
        <v>782</v>
      </c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2" customHeight="1">
      <c r="A787" s="44" t="s">
        <v>295</v>
      </c>
      <c r="B787" s="44" t="s">
        <v>4945</v>
      </c>
      <c r="C787" s="44" t="s">
        <v>4946</v>
      </c>
      <c r="D787" s="52">
        <v>990000</v>
      </c>
      <c r="E787" s="40">
        <v>10128900</v>
      </c>
      <c r="F787" s="23" t="str">
        <f t="shared" si="0"/>
        <v>ELECOM</v>
      </c>
      <c r="G787" s="42">
        <f t="shared" si="1"/>
        <v>990000</v>
      </c>
      <c r="H787" s="23" t="s">
        <v>4945</v>
      </c>
      <c r="I787" s="23"/>
      <c r="J787" s="23">
        <v>783</v>
      </c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2" customHeight="1">
      <c r="A788" s="44" t="s">
        <v>295</v>
      </c>
      <c r="B788" s="44" t="s">
        <v>4951</v>
      </c>
      <c r="C788" s="44" t="s">
        <v>4952</v>
      </c>
      <c r="D788" s="52">
        <v>990000</v>
      </c>
      <c r="E788" s="40">
        <v>10129289</v>
      </c>
      <c r="F788" s="23" t="str">
        <f t="shared" si="0"/>
        <v>ELECOM</v>
      </c>
      <c r="G788" s="42">
        <f t="shared" si="1"/>
        <v>990000</v>
      </c>
      <c r="H788" s="23" t="s">
        <v>4951</v>
      </c>
      <c r="I788" s="23"/>
      <c r="J788" s="23">
        <v>784</v>
      </c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2" customHeight="1">
      <c r="A789" s="44" t="s">
        <v>7</v>
      </c>
      <c r="B789" s="44" t="s">
        <v>1074</v>
      </c>
      <c r="C789" s="44" t="s">
        <v>4955</v>
      </c>
      <c r="D789" s="52">
        <v>1090000</v>
      </c>
      <c r="E789" s="40">
        <v>10091726</v>
      </c>
      <c r="F789" s="23" t="str">
        <f t="shared" si="0"/>
        <v>SONY</v>
      </c>
      <c r="G789" s="42">
        <f t="shared" si="1"/>
        <v>1090000</v>
      </c>
      <c r="H789" s="23" t="s">
        <v>1074</v>
      </c>
      <c r="I789" s="23"/>
      <c r="J789" s="23">
        <v>785</v>
      </c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2" customHeight="1">
      <c r="A790" s="44" t="s">
        <v>7</v>
      </c>
      <c r="B790" s="44" t="s">
        <v>4956</v>
      </c>
      <c r="C790" s="44" t="s">
        <v>4958</v>
      </c>
      <c r="D790" s="52">
        <v>1090000</v>
      </c>
      <c r="E790" s="40">
        <v>10405024</v>
      </c>
      <c r="F790" s="23" t="str">
        <f t="shared" si="0"/>
        <v>SONY</v>
      </c>
      <c r="G790" s="42">
        <f t="shared" si="1"/>
        <v>1090000</v>
      </c>
      <c r="H790" s="23" t="s">
        <v>4956</v>
      </c>
      <c r="I790" s="23"/>
      <c r="J790" s="23">
        <v>786</v>
      </c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2" customHeight="1">
      <c r="A791" s="44" t="s">
        <v>7</v>
      </c>
      <c r="B791" s="44" t="s">
        <v>4963</v>
      </c>
      <c r="C791" s="44" t="s">
        <v>4964</v>
      </c>
      <c r="D791" s="52">
        <v>1090000</v>
      </c>
      <c r="E791" s="40">
        <v>10129654</v>
      </c>
      <c r="F791" s="23" t="str">
        <f t="shared" si="0"/>
        <v>SONY</v>
      </c>
      <c r="G791" s="42">
        <f t="shared" si="1"/>
        <v>1090000</v>
      </c>
      <c r="H791" s="23" t="s">
        <v>4963</v>
      </c>
      <c r="I791" s="23"/>
      <c r="J791" s="23">
        <v>787</v>
      </c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2" customHeight="1">
      <c r="A792" s="44" t="s">
        <v>295</v>
      </c>
      <c r="B792" s="44" t="s">
        <v>4968</v>
      </c>
      <c r="C792" s="44" t="s">
        <v>4969</v>
      </c>
      <c r="D792" s="52">
        <v>1149000</v>
      </c>
      <c r="E792" s="40">
        <v>10094000</v>
      </c>
      <c r="F792" s="23" t="str">
        <f t="shared" si="0"/>
        <v>ELECOM</v>
      </c>
      <c r="G792" s="42">
        <f t="shared" si="1"/>
        <v>1149000</v>
      </c>
      <c r="H792" s="23" t="s">
        <v>4968</v>
      </c>
      <c r="I792" s="23"/>
      <c r="J792" s="23">
        <v>788</v>
      </c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2" customHeight="1">
      <c r="A793" s="44" t="s">
        <v>295</v>
      </c>
      <c r="B793" s="44" t="s">
        <v>4973</v>
      </c>
      <c r="C793" s="44" t="s">
        <v>4974</v>
      </c>
      <c r="D793" s="52">
        <v>1149000</v>
      </c>
      <c r="E793" s="40">
        <v>10093999</v>
      </c>
      <c r="F793" s="23" t="str">
        <f t="shared" si="0"/>
        <v>ELECOM</v>
      </c>
      <c r="G793" s="42">
        <f t="shared" si="1"/>
        <v>1149000</v>
      </c>
      <c r="H793" s="23" t="s">
        <v>4973</v>
      </c>
      <c r="I793" s="23"/>
      <c r="J793" s="23">
        <v>789</v>
      </c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2" customHeight="1">
      <c r="A794" s="44" t="s">
        <v>354</v>
      </c>
      <c r="B794" s="44" t="s">
        <v>3404</v>
      </c>
      <c r="C794" s="44" t="s">
        <v>3407</v>
      </c>
      <c r="D794" s="52">
        <v>1179000</v>
      </c>
      <c r="E794" s="40">
        <v>10089592</v>
      </c>
      <c r="F794" s="23" t="str">
        <f t="shared" si="0"/>
        <v>Kashimura</v>
      </c>
      <c r="G794" s="42">
        <f t="shared" si="1"/>
        <v>1179000</v>
      </c>
      <c r="H794" s="23" t="s">
        <v>3404</v>
      </c>
      <c r="I794" s="23"/>
      <c r="J794" s="23">
        <v>790</v>
      </c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2" customHeight="1">
      <c r="A795" s="44" t="s">
        <v>295</v>
      </c>
      <c r="B795" s="44" t="s">
        <v>4982</v>
      </c>
      <c r="C795" s="44" t="s">
        <v>4984</v>
      </c>
      <c r="D795" s="52">
        <v>1190000</v>
      </c>
      <c r="E795" s="40">
        <v>10093475</v>
      </c>
      <c r="F795" s="23" t="str">
        <f t="shared" si="0"/>
        <v>ELECOM</v>
      </c>
      <c r="G795" s="42">
        <f t="shared" si="1"/>
        <v>1190000</v>
      </c>
      <c r="H795" s="23" t="s">
        <v>4982</v>
      </c>
      <c r="I795" s="23"/>
      <c r="J795" s="23">
        <v>791</v>
      </c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2" customHeight="1">
      <c r="A796" s="44" t="s">
        <v>7</v>
      </c>
      <c r="B796" s="44" t="s">
        <v>4989</v>
      </c>
      <c r="C796" s="44" t="s">
        <v>325</v>
      </c>
      <c r="D796" s="52">
        <v>1190000</v>
      </c>
      <c r="E796" s="40">
        <v>10092284</v>
      </c>
      <c r="F796" s="23" t="str">
        <f t="shared" si="0"/>
        <v>SONY</v>
      </c>
      <c r="G796" s="42">
        <f t="shared" si="1"/>
        <v>1190000</v>
      </c>
      <c r="H796" s="23" t="s">
        <v>4989</v>
      </c>
      <c r="I796" s="23"/>
      <c r="J796" s="23">
        <v>792</v>
      </c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2" customHeight="1">
      <c r="A797" s="44" t="s">
        <v>7</v>
      </c>
      <c r="B797" s="44" t="s">
        <v>4993</v>
      </c>
      <c r="C797" s="44" t="s">
        <v>320</v>
      </c>
      <c r="D797" s="52">
        <v>1190000</v>
      </c>
      <c r="E797" s="40">
        <v>10092283</v>
      </c>
      <c r="F797" s="23" t="str">
        <f t="shared" si="0"/>
        <v>SONY</v>
      </c>
      <c r="G797" s="42">
        <f t="shared" si="1"/>
        <v>1190000</v>
      </c>
      <c r="H797" s="23" t="s">
        <v>4993</v>
      </c>
      <c r="I797" s="23"/>
      <c r="J797" s="23">
        <v>793</v>
      </c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2" customHeight="1">
      <c r="A798" s="44" t="s">
        <v>7</v>
      </c>
      <c r="B798" s="44" t="s">
        <v>4997</v>
      </c>
      <c r="C798" s="44" t="s">
        <v>313</v>
      </c>
      <c r="D798" s="52">
        <v>1190000</v>
      </c>
      <c r="E798" s="40">
        <v>10092282</v>
      </c>
      <c r="F798" s="23" t="str">
        <f t="shared" si="0"/>
        <v>SONY</v>
      </c>
      <c r="G798" s="42">
        <f t="shared" si="1"/>
        <v>1190000</v>
      </c>
      <c r="H798" s="23" t="s">
        <v>4997</v>
      </c>
      <c r="I798" s="23"/>
      <c r="J798" s="23">
        <v>794</v>
      </c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2" customHeight="1">
      <c r="A799" s="44" t="s">
        <v>7</v>
      </c>
      <c r="B799" s="44" t="s">
        <v>5001</v>
      </c>
      <c r="C799" s="44" t="s">
        <v>307</v>
      </c>
      <c r="D799" s="52">
        <v>1190000</v>
      </c>
      <c r="E799" s="40">
        <v>10092281</v>
      </c>
      <c r="F799" s="23" t="str">
        <f t="shared" si="0"/>
        <v>SONY</v>
      </c>
      <c r="G799" s="42">
        <f t="shared" si="1"/>
        <v>1190000</v>
      </c>
      <c r="H799" s="23" t="s">
        <v>5001</v>
      </c>
      <c r="I799" s="23"/>
      <c r="J799" s="23">
        <v>795</v>
      </c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2" customHeight="1">
      <c r="A800" s="44" t="s">
        <v>7</v>
      </c>
      <c r="B800" s="44" t="s">
        <v>5005</v>
      </c>
      <c r="C800" s="44" t="s">
        <v>301</v>
      </c>
      <c r="D800" s="52">
        <v>1190000</v>
      </c>
      <c r="E800" s="40">
        <v>10092280</v>
      </c>
      <c r="F800" s="23" t="str">
        <f t="shared" si="0"/>
        <v>SONY</v>
      </c>
      <c r="G800" s="42">
        <f t="shared" si="1"/>
        <v>1190000</v>
      </c>
      <c r="H800" s="23" t="s">
        <v>5005</v>
      </c>
      <c r="I800" s="23"/>
      <c r="J800" s="23">
        <v>796</v>
      </c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2" customHeight="1">
      <c r="A801" s="44" t="s">
        <v>7</v>
      </c>
      <c r="B801" s="44" t="s">
        <v>623</v>
      </c>
      <c r="C801" s="44" t="s">
        <v>5009</v>
      </c>
      <c r="D801" s="52">
        <v>1190000</v>
      </c>
      <c r="E801" s="40">
        <v>10091803</v>
      </c>
      <c r="F801" s="23" t="str">
        <f t="shared" si="0"/>
        <v>SONY</v>
      </c>
      <c r="G801" s="42">
        <f t="shared" si="1"/>
        <v>1190000</v>
      </c>
      <c r="H801" s="23" t="s">
        <v>623</v>
      </c>
      <c r="I801" s="23"/>
      <c r="J801" s="23">
        <v>797</v>
      </c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2" customHeight="1">
      <c r="A802" s="44" t="s">
        <v>7</v>
      </c>
      <c r="B802" s="44" t="s">
        <v>628</v>
      </c>
      <c r="C802" s="44" t="s">
        <v>5013</v>
      </c>
      <c r="D802" s="52">
        <v>1190000</v>
      </c>
      <c r="E802" s="40">
        <v>10091802</v>
      </c>
      <c r="F802" s="23" t="str">
        <f t="shared" si="0"/>
        <v>SONY</v>
      </c>
      <c r="G802" s="42">
        <f t="shared" si="1"/>
        <v>1190000</v>
      </c>
      <c r="H802" s="23" t="s">
        <v>628</v>
      </c>
      <c r="I802" s="23"/>
      <c r="J802" s="23">
        <v>798</v>
      </c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2" customHeight="1">
      <c r="A803" s="44" t="s">
        <v>7</v>
      </c>
      <c r="B803" s="44" t="s">
        <v>651</v>
      </c>
      <c r="C803" s="44" t="s">
        <v>5017</v>
      </c>
      <c r="D803" s="52">
        <v>1190000</v>
      </c>
      <c r="E803" s="40">
        <v>10091801</v>
      </c>
      <c r="F803" s="23" t="str">
        <f t="shared" si="0"/>
        <v>SONY</v>
      </c>
      <c r="G803" s="42">
        <f t="shared" si="1"/>
        <v>1190000</v>
      </c>
      <c r="H803" s="23" t="s">
        <v>651</v>
      </c>
      <c r="I803" s="23"/>
      <c r="J803" s="23">
        <v>799</v>
      </c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2" customHeight="1">
      <c r="A804" s="44" t="s">
        <v>7</v>
      </c>
      <c r="B804" s="44" t="s">
        <v>640</v>
      </c>
      <c r="C804" s="44" t="s">
        <v>5021</v>
      </c>
      <c r="D804" s="52">
        <v>1190000</v>
      </c>
      <c r="E804" s="40">
        <v>10091800</v>
      </c>
      <c r="F804" s="23" t="str">
        <f t="shared" si="0"/>
        <v>SONY</v>
      </c>
      <c r="G804" s="42">
        <f t="shared" si="1"/>
        <v>1190000</v>
      </c>
      <c r="H804" s="23" t="s">
        <v>640</v>
      </c>
      <c r="I804" s="23"/>
      <c r="J804" s="23">
        <v>800</v>
      </c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2" customHeight="1">
      <c r="A805" s="44" t="s">
        <v>7</v>
      </c>
      <c r="B805" s="44" t="s">
        <v>634</v>
      </c>
      <c r="C805" s="44" t="s">
        <v>5027</v>
      </c>
      <c r="D805" s="52">
        <v>1190000</v>
      </c>
      <c r="E805" s="40">
        <v>10091799</v>
      </c>
      <c r="F805" s="23" t="str">
        <f t="shared" si="0"/>
        <v>SONY</v>
      </c>
      <c r="G805" s="42">
        <f t="shared" si="1"/>
        <v>1190000</v>
      </c>
      <c r="H805" s="23" t="s">
        <v>634</v>
      </c>
      <c r="I805" s="23"/>
      <c r="J805" s="23">
        <v>801</v>
      </c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2" customHeight="1">
      <c r="A806" s="44" t="s">
        <v>7</v>
      </c>
      <c r="B806" s="44" t="s">
        <v>646</v>
      </c>
      <c r="C806" s="44" t="s">
        <v>5029</v>
      </c>
      <c r="D806" s="52">
        <v>1190000</v>
      </c>
      <c r="E806" s="40">
        <v>10091798</v>
      </c>
      <c r="F806" s="23" t="str">
        <f t="shared" si="0"/>
        <v>SONY</v>
      </c>
      <c r="G806" s="42">
        <f t="shared" si="1"/>
        <v>1190000</v>
      </c>
      <c r="H806" s="23" t="s">
        <v>646</v>
      </c>
      <c r="I806" s="23"/>
      <c r="J806" s="23">
        <v>802</v>
      </c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2" customHeight="1">
      <c r="A807" s="44" t="s">
        <v>7</v>
      </c>
      <c r="B807" s="44" t="s">
        <v>5033</v>
      </c>
      <c r="C807" s="44" t="s">
        <v>294</v>
      </c>
      <c r="D807" s="52">
        <v>1190000</v>
      </c>
      <c r="E807" s="40">
        <v>10089691</v>
      </c>
      <c r="F807" s="23" t="str">
        <f t="shared" si="0"/>
        <v>SONY</v>
      </c>
      <c r="G807" s="42">
        <f t="shared" si="1"/>
        <v>1190000</v>
      </c>
      <c r="H807" s="23" t="s">
        <v>5033</v>
      </c>
      <c r="I807" s="23"/>
      <c r="J807" s="23">
        <v>803</v>
      </c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2" customHeight="1">
      <c r="A808" s="44" t="s">
        <v>7</v>
      </c>
      <c r="B808" s="44" t="s">
        <v>5039</v>
      </c>
      <c r="C808" s="44" t="s">
        <v>288</v>
      </c>
      <c r="D808" s="52">
        <v>1190000</v>
      </c>
      <c r="E808" s="40">
        <v>10089690</v>
      </c>
      <c r="F808" s="23" t="str">
        <f t="shared" si="0"/>
        <v>SONY</v>
      </c>
      <c r="G808" s="42">
        <f t="shared" si="1"/>
        <v>1190000</v>
      </c>
      <c r="H808" s="23" t="s">
        <v>5039</v>
      </c>
      <c r="I808" s="23"/>
      <c r="J808" s="23">
        <v>804</v>
      </c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2" customHeight="1">
      <c r="A809" s="44" t="s">
        <v>7</v>
      </c>
      <c r="B809" s="44" t="s">
        <v>5043</v>
      </c>
      <c r="C809" s="44" t="s">
        <v>283</v>
      </c>
      <c r="D809" s="52">
        <v>1190000</v>
      </c>
      <c r="E809" s="40">
        <v>10089689</v>
      </c>
      <c r="F809" s="23" t="str">
        <f t="shared" si="0"/>
        <v>SONY</v>
      </c>
      <c r="G809" s="42">
        <f t="shared" si="1"/>
        <v>1190000</v>
      </c>
      <c r="H809" s="23" t="s">
        <v>5043</v>
      </c>
      <c r="I809" s="23"/>
      <c r="J809" s="23">
        <v>805</v>
      </c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2" customHeight="1">
      <c r="A810" s="44" t="s">
        <v>295</v>
      </c>
      <c r="B810" s="44" t="s">
        <v>5047</v>
      </c>
      <c r="C810" s="44" t="s">
        <v>5048</v>
      </c>
      <c r="D810" s="52">
        <v>1190000</v>
      </c>
      <c r="E810" s="40">
        <v>10089392</v>
      </c>
      <c r="F810" s="23" t="str">
        <f t="shared" si="0"/>
        <v>ELECOM</v>
      </c>
      <c r="G810" s="42">
        <f t="shared" si="1"/>
        <v>1190000</v>
      </c>
      <c r="H810" s="23" t="s">
        <v>5047</v>
      </c>
      <c r="I810" s="23"/>
      <c r="J810" s="23">
        <v>806</v>
      </c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2" customHeight="1">
      <c r="A811" s="44" t="s">
        <v>295</v>
      </c>
      <c r="B811" s="44" t="s">
        <v>5052</v>
      </c>
      <c r="C811" s="44" t="s">
        <v>5053</v>
      </c>
      <c r="D811" s="52">
        <v>1190000</v>
      </c>
      <c r="E811" s="40">
        <v>10089391</v>
      </c>
      <c r="F811" s="23" t="str">
        <f t="shared" si="0"/>
        <v>ELECOM</v>
      </c>
      <c r="G811" s="42">
        <f t="shared" si="1"/>
        <v>1190000</v>
      </c>
      <c r="H811" s="23" t="s">
        <v>5052</v>
      </c>
      <c r="I811" s="23"/>
      <c r="J811" s="23">
        <v>807</v>
      </c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2" customHeight="1">
      <c r="A812" s="44" t="s">
        <v>295</v>
      </c>
      <c r="B812" s="44" t="s">
        <v>5057</v>
      </c>
      <c r="C812" s="44" t="s">
        <v>5058</v>
      </c>
      <c r="D812" s="52">
        <v>1190000</v>
      </c>
      <c r="E812" s="40">
        <v>10089390</v>
      </c>
      <c r="F812" s="23" t="str">
        <f t="shared" si="0"/>
        <v>ELECOM</v>
      </c>
      <c r="G812" s="42">
        <f t="shared" si="1"/>
        <v>1190000</v>
      </c>
      <c r="H812" s="23" t="s">
        <v>5057</v>
      </c>
      <c r="I812" s="23"/>
      <c r="J812" s="23">
        <v>808</v>
      </c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2" customHeight="1">
      <c r="A813" s="44" t="s">
        <v>7</v>
      </c>
      <c r="B813" s="44" t="s">
        <v>5062</v>
      </c>
      <c r="C813" s="44" t="s">
        <v>5064</v>
      </c>
      <c r="D813" s="52">
        <v>1190000</v>
      </c>
      <c r="E813" s="40">
        <v>10095306</v>
      </c>
      <c r="F813" s="23" t="str">
        <f t="shared" si="0"/>
        <v>SONY</v>
      </c>
      <c r="G813" s="42">
        <f t="shared" si="1"/>
        <v>1190000</v>
      </c>
      <c r="H813" s="23" t="s">
        <v>5062</v>
      </c>
      <c r="I813" s="23"/>
      <c r="J813" s="23">
        <v>809</v>
      </c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2" customHeight="1">
      <c r="A814" s="44" t="s">
        <v>7</v>
      </c>
      <c r="B814" s="44" t="s">
        <v>5070</v>
      </c>
      <c r="C814" s="44" t="s">
        <v>5071</v>
      </c>
      <c r="D814" s="52">
        <v>1190000</v>
      </c>
      <c r="E814" s="40">
        <v>10095307</v>
      </c>
      <c r="F814" s="23" t="str">
        <f t="shared" si="0"/>
        <v>SONY</v>
      </c>
      <c r="G814" s="42">
        <f t="shared" si="1"/>
        <v>1190000</v>
      </c>
      <c r="H814" s="23" t="s">
        <v>5070</v>
      </c>
      <c r="I814" s="23"/>
      <c r="J814" s="23">
        <v>810</v>
      </c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2" customHeight="1">
      <c r="A815" s="44" t="s">
        <v>7</v>
      </c>
      <c r="B815" s="44" t="s">
        <v>5076</v>
      </c>
      <c r="C815" s="44" t="s">
        <v>5078</v>
      </c>
      <c r="D815" s="52">
        <v>1190000</v>
      </c>
      <c r="E815" s="40">
        <v>10095308</v>
      </c>
      <c r="F815" s="23" t="str">
        <f t="shared" si="0"/>
        <v>SONY</v>
      </c>
      <c r="G815" s="42">
        <f t="shared" si="1"/>
        <v>1190000</v>
      </c>
      <c r="H815" s="23" t="s">
        <v>5076</v>
      </c>
      <c r="I815" s="23"/>
      <c r="J815" s="23">
        <v>811</v>
      </c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2" customHeight="1">
      <c r="A816" s="44" t="s">
        <v>295</v>
      </c>
      <c r="B816" s="44" t="s">
        <v>5083</v>
      </c>
      <c r="C816" s="44" t="s">
        <v>5084</v>
      </c>
      <c r="D816" s="52">
        <v>1190000</v>
      </c>
      <c r="E816" s="40">
        <v>10129657</v>
      </c>
      <c r="F816" s="23" t="str">
        <f t="shared" si="0"/>
        <v>ELECOM</v>
      </c>
      <c r="G816" s="42">
        <f t="shared" si="1"/>
        <v>1190000</v>
      </c>
      <c r="H816" s="23" t="s">
        <v>5083</v>
      </c>
      <c r="I816" s="23"/>
      <c r="J816" s="23">
        <v>812</v>
      </c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2" customHeight="1">
      <c r="A817" s="44" t="s">
        <v>7</v>
      </c>
      <c r="B817" s="44" t="s">
        <v>5089</v>
      </c>
      <c r="C817" s="44" t="s">
        <v>5090</v>
      </c>
      <c r="D817" s="52">
        <v>1190000</v>
      </c>
      <c r="E817" s="40">
        <v>10129653</v>
      </c>
      <c r="F817" s="23" t="str">
        <f t="shared" si="0"/>
        <v>SONY</v>
      </c>
      <c r="G817" s="42">
        <f t="shared" si="1"/>
        <v>1190000</v>
      </c>
      <c r="H817" s="23" t="s">
        <v>5089</v>
      </c>
      <c r="I817" s="23"/>
      <c r="J817" s="23">
        <v>813</v>
      </c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2" customHeight="1">
      <c r="A818" s="44" t="s">
        <v>7</v>
      </c>
      <c r="B818" s="44" t="s">
        <v>5096</v>
      </c>
      <c r="C818" s="44" t="s">
        <v>5098</v>
      </c>
      <c r="D818" s="52">
        <v>1190000</v>
      </c>
      <c r="E818" s="40">
        <v>10129655</v>
      </c>
      <c r="F818" s="23" t="str">
        <f t="shared" si="0"/>
        <v>SONY</v>
      </c>
      <c r="G818" s="42">
        <f t="shared" si="1"/>
        <v>1190000</v>
      </c>
      <c r="H818" s="23" t="s">
        <v>5096</v>
      </c>
      <c r="I818" s="23"/>
      <c r="J818" s="23">
        <v>814</v>
      </c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2" customHeight="1">
      <c r="A819" s="44" t="s">
        <v>295</v>
      </c>
      <c r="B819" s="44" t="s">
        <v>5103</v>
      </c>
      <c r="C819" s="44" t="s">
        <v>5105</v>
      </c>
      <c r="D819" s="52">
        <v>1249000</v>
      </c>
      <c r="E819" s="40">
        <v>10129278</v>
      </c>
      <c r="F819" s="23" t="str">
        <f t="shared" si="0"/>
        <v>ELECOM</v>
      </c>
      <c r="G819" s="42">
        <f t="shared" si="1"/>
        <v>1249000</v>
      </c>
      <c r="H819" s="23" t="s">
        <v>5103</v>
      </c>
      <c r="I819" s="23"/>
      <c r="J819" s="23">
        <v>815</v>
      </c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2" customHeight="1">
      <c r="A820" s="44" t="s">
        <v>295</v>
      </c>
      <c r="B820" s="44" t="s">
        <v>5109</v>
      </c>
      <c r="C820" s="44" t="s">
        <v>5111</v>
      </c>
      <c r="D820" s="52">
        <v>1290000</v>
      </c>
      <c r="E820" s="40">
        <v>10094002</v>
      </c>
      <c r="F820" s="23" t="str">
        <f t="shared" si="0"/>
        <v>ELECOM</v>
      </c>
      <c r="G820" s="42">
        <f t="shared" si="1"/>
        <v>1290000</v>
      </c>
      <c r="H820" s="23" t="s">
        <v>5109</v>
      </c>
      <c r="I820" s="23"/>
      <c r="J820" s="23">
        <v>816</v>
      </c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2" customHeight="1">
      <c r="A821" s="44" t="s">
        <v>295</v>
      </c>
      <c r="B821" s="44" t="s">
        <v>5116</v>
      </c>
      <c r="C821" s="44" t="s">
        <v>5117</v>
      </c>
      <c r="D821" s="52">
        <v>1290000</v>
      </c>
      <c r="E821" s="40">
        <v>10094001</v>
      </c>
      <c r="F821" s="23" t="str">
        <f t="shared" si="0"/>
        <v>ELECOM</v>
      </c>
      <c r="G821" s="42">
        <f t="shared" si="1"/>
        <v>1290000</v>
      </c>
      <c r="H821" s="23" t="s">
        <v>5116</v>
      </c>
      <c r="I821" s="23"/>
      <c r="J821" s="23">
        <v>817</v>
      </c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2" customHeight="1">
      <c r="A822" s="44" t="s">
        <v>7</v>
      </c>
      <c r="B822" s="44" t="s">
        <v>5122</v>
      </c>
      <c r="C822" s="44" t="s">
        <v>5123</v>
      </c>
      <c r="D822" s="52">
        <v>1290000</v>
      </c>
      <c r="E822" s="40">
        <v>10092278</v>
      </c>
      <c r="F822" s="23" t="str">
        <f t="shared" si="0"/>
        <v>SONY</v>
      </c>
      <c r="G822" s="42">
        <f t="shared" si="1"/>
        <v>1290000</v>
      </c>
      <c r="H822" s="23" t="s">
        <v>5122</v>
      </c>
      <c r="I822" s="23"/>
      <c r="J822" s="23">
        <v>818</v>
      </c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2" customHeight="1">
      <c r="A823" s="44" t="s">
        <v>295</v>
      </c>
      <c r="B823" s="44" t="s">
        <v>5126</v>
      </c>
      <c r="C823" s="44" t="s">
        <v>5128</v>
      </c>
      <c r="D823" s="52">
        <v>1290000</v>
      </c>
      <c r="E823" s="40">
        <v>10094099</v>
      </c>
      <c r="F823" s="23" t="str">
        <f t="shared" si="0"/>
        <v>ELECOM</v>
      </c>
      <c r="G823" s="42">
        <f t="shared" si="1"/>
        <v>1290000</v>
      </c>
      <c r="H823" s="23" t="s">
        <v>5126</v>
      </c>
      <c r="I823" s="23"/>
      <c r="J823" s="23">
        <v>819</v>
      </c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2" customHeight="1">
      <c r="A824" s="44" t="s">
        <v>7</v>
      </c>
      <c r="B824" s="44" t="s">
        <v>5134</v>
      </c>
      <c r="C824" s="44" t="s">
        <v>5135</v>
      </c>
      <c r="D824" s="52">
        <v>1290000</v>
      </c>
      <c r="E824" s="40">
        <v>10095303</v>
      </c>
      <c r="F824" s="23" t="str">
        <f t="shared" si="0"/>
        <v>SONY</v>
      </c>
      <c r="G824" s="42">
        <f t="shared" si="1"/>
        <v>1290000</v>
      </c>
      <c r="H824" s="23" t="s">
        <v>5134</v>
      </c>
      <c r="I824" s="23"/>
      <c r="J824" s="23">
        <v>820</v>
      </c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2" customHeight="1">
      <c r="A825" s="44" t="s">
        <v>7</v>
      </c>
      <c r="B825" s="44" t="s">
        <v>5140</v>
      </c>
      <c r="C825" s="44" t="s">
        <v>5141</v>
      </c>
      <c r="D825" s="52">
        <v>1290000</v>
      </c>
      <c r="E825" s="40">
        <v>10095304</v>
      </c>
      <c r="F825" s="23" t="str">
        <f t="shared" si="0"/>
        <v>SONY</v>
      </c>
      <c r="G825" s="42">
        <f t="shared" si="1"/>
        <v>1290000</v>
      </c>
      <c r="H825" s="23" t="s">
        <v>5140</v>
      </c>
      <c r="I825" s="23"/>
      <c r="J825" s="23">
        <v>821</v>
      </c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2" customHeight="1">
      <c r="A826" s="44" t="s">
        <v>7</v>
      </c>
      <c r="B826" s="44" t="s">
        <v>5146</v>
      </c>
      <c r="C826" s="44" t="s">
        <v>5147</v>
      </c>
      <c r="D826" s="52">
        <v>1290000</v>
      </c>
      <c r="E826" s="40">
        <v>10095305</v>
      </c>
      <c r="F826" s="23" t="str">
        <f t="shared" si="0"/>
        <v>SONY</v>
      </c>
      <c r="G826" s="42">
        <f t="shared" si="1"/>
        <v>1290000</v>
      </c>
      <c r="H826" s="23" t="s">
        <v>5146</v>
      </c>
      <c r="I826" s="23"/>
      <c r="J826" s="23">
        <v>822</v>
      </c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2" customHeight="1">
      <c r="A827" s="44" t="s">
        <v>295</v>
      </c>
      <c r="B827" s="44" t="s">
        <v>5150</v>
      </c>
      <c r="C827" s="44" t="s">
        <v>5152</v>
      </c>
      <c r="D827" s="52">
        <v>1290000</v>
      </c>
      <c r="E827" s="40">
        <v>10129663</v>
      </c>
      <c r="F827" s="23" t="str">
        <f t="shared" si="0"/>
        <v>ELECOM</v>
      </c>
      <c r="G827" s="42">
        <f t="shared" si="1"/>
        <v>1290000</v>
      </c>
      <c r="H827" s="23" t="s">
        <v>5150</v>
      </c>
      <c r="I827" s="23"/>
      <c r="J827" s="23">
        <v>823</v>
      </c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2" customHeight="1">
      <c r="A828" s="44" t="s">
        <v>295</v>
      </c>
      <c r="B828" s="44" t="s">
        <v>5158</v>
      </c>
      <c r="C828" s="44" t="s">
        <v>5159</v>
      </c>
      <c r="D828" s="52">
        <v>1290000</v>
      </c>
      <c r="E828" s="40">
        <v>10129664</v>
      </c>
      <c r="F828" s="23" t="str">
        <f t="shared" si="0"/>
        <v>ELECOM</v>
      </c>
      <c r="G828" s="42">
        <f t="shared" si="1"/>
        <v>1290000</v>
      </c>
      <c r="H828" s="23" t="s">
        <v>5158</v>
      </c>
      <c r="I828" s="23"/>
      <c r="J828" s="23">
        <v>824</v>
      </c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2" customHeight="1">
      <c r="A829" s="44" t="s">
        <v>7</v>
      </c>
      <c r="B829" s="44" t="s">
        <v>5164</v>
      </c>
      <c r="C829" s="44" t="s">
        <v>5165</v>
      </c>
      <c r="D829" s="52">
        <v>1290000</v>
      </c>
      <c r="E829" s="40">
        <v>10129656</v>
      </c>
      <c r="F829" s="23" t="str">
        <f t="shared" si="0"/>
        <v>SONY</v>
      </c>
      <c r="G829" s="42">
        <f t="shared" si="1"/>
        <v>1290000</v>
      </c>
      <c r="H829" s="23" t="s">
        <v>5164</v>
      </c>
      <c r="I829" s="23"/>
      <c r="J829" s="23">
        <v>825</v>
      </c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2" customHeight="1">
      <c r="A830" s="44" t="s">
        <v>7</v>
      </c>
      <c r="B830" s="44" t="s">
        <v>1102</v>
      </c>
      <c r="C830" s="44" t="s">
        <v>5170</v>
      </c>
      <c r="D830" s="52">
        <v>1349000</v>
      </c>
      <c r="E830" s="40">
        <v>10091724</v>
      </c>
      <c r="F830" s="23" t="str">
        <f t="shared" si="0"/>
        <v>SONY</v>
      </c>
      <c r="G830" s="42">
        <f t="shared" si="1"/>
        <v>1349000</v>
      </c>
      <c r="H830" s="23" t="s">
        <v>1102</v>
      </c>
      <c r="I830" s="23"/>
      <c r="J830" s="23">
        <v>826</v>
      </c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2" customHeight="1">
      <c r="A831" s="44" t="s">
        <v>295</v>
      </c>
      <c r="B831" s="44" t="s">
        <v>5175</v>
      </c>
      <c r="C831" s="44" t="s">
        <v>5176</v>
      </c>
      <c r="D831" s="52">
        <v>1390000</v>
      </c>
      <c r="E831" s="40">
        <v>10093476</v>
      </c>
      <c r="F831" s="23" t="str">
        <f t="shared" si="0"/>
        <v>ELECOM</v>
      </c>
      <c r="G831" s="42">
        <f t="shared" si="1"/>
        <v>1390000</v>
      </c>
      <c r="H831" s="23" t="s">
        <v>5175</v>
      </c>
      <c r="I831" s="23"/>
      <c r="J831" s="23">
        <v>827</v>
      </c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2" customHeight="1">
      <c r="A832" s="44" t="s">
        <v>295</v>
      </c>
      <c r="B832" s="44" t="s">
        <v>5185</v>
      </c>
      <c r="C832" s="44" t="s">
        <v>5186</v>
      </c>
      <c r="D832" s="52">
        <v>1490000</v>
      </c>
      <c r="E832" s="40">
        <v>10093471</v>
      </c>
      <c r="F832" s="23" t="str">
        <f t="shared" si="0"/>
        <v>ELECOM</v>
      </c>
      <c r="G832" s="42">
        <f t="shared" si="1"/>
        <v>1490000</v>
      </c>
      <c r="H832" s="23" t="s">
        <v>5185</v>
      </c>
      <c r="I832" s="23"/>
      <c r="J832" s="23">
        <v>828</v>
      </c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2" customHeight="1">
      <c r="A833" s="44" t="s">
        <v>7</v>
      </c>
      <c r="B833" s="44" t="s">
        <v>5191</v>
      </c>
      <c r="C833" s="44" t="s">
        <v>5192</v>
      </c>
      <c r="D833" s="52">
        <v>1490000</v>
      </c>
      <c r="E833" s="40">
        <v>10093458</v>
      </c>
      <c r="F833" s="23" t="str">
        <f t="shared" si="0"/>
        <v>SONY</v>
      </c>
      <c r="G833" s="42">
        <f t="shared" si="1"/>
        <v>1490000</v>
      </c>
      <c r="H833" s="23" t="s">
        <v>5191</v>
      </c>
      <c r="I833" s="23"/>
      <c r="J833" s="23">
        <v>829</v>
      </c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2" customHeight="1">
      <c r="A834" s="44" t="s">
        <v>7</v>
      </c>
      <c r="B834" s="44" t="s">
        <v>5197</v>
      </c>
      <c r="C834" s="44" t="s">
        <v>5198</v>
      </c>
      <c r="D834" s="52">
        <v>1490000</v>
      </c>
      <c r="E834" s="40">
        <v>10093457</v>
      </c>
      <c r="F834" s="23" t="str">
        <f t="shared" si="0"/>
        <v>SONY</v>
      </c>
      <c r="G834" s="42">
        <f t="shared" si="1"/>
        <v>1490000</v>
      </c>
      <c r="H834" s="23" t="s">
        <v>5197</v>
      </c>
      <c r="I834" s="23"/>
      <c r="J834" s="23">
        <v>830</v>
      </c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2" customHeight="1">
      <c r="A835" s="44" t="s">
        <v>7</v>
      </c>
      <c r="B835" s="44" t="s">
        <v>5203</v>
      </c>
      <c r="C835" s="44" t="s">
        <v>5204</v>
      </c>
      <c r="D835" s="52">
        <v>1490000</v>
      </c>
      <c r="E835" s="40">
        <v>10093456</v>
      </c>
      <c r="F835" s="23" t="str">
        <f t="shared" si="0"/>
        <v>SONY</v>
      </c>
      <c r="G835" s="42">
        <f t="shared" si="1"/>
        <v>1490000</v>
      </c>
      <c r="H835" s="23" t="s">
        <v>5203</v>
      </c>
      <c r="I835" s="23"/>
      <c r="J835" s="23">
        <v>831</v>
      </c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2" customHeight="1">
      <c r="A836" s="44" t="s">
        <v>7</v>
      </c>
      <c r="B836" s="44" t="s">
        <v>5209</v>
      </c>
      <c r="C836" s="44" t="s">
        <v>5210</v>
      </c>
      <c r="D836" s="52">
        <v>1490000</v>
      </c>
      <c r="E836" s="40">
        <v>10093455</v>
      </c>
      <c r="F836" s="23" t="str">
        <f t="shared" si="0"/>
        <v>SONY</v>
      </c>
      <c r="G836" s="42">
        <f t="shared" si="1"/>
        <v>1490000</v>
      </c>
      <c r="H836" s="23" t="s">
        <v>5209</v>
      </c>
      <c r="I836" s="23"/>
      <c r="J836" s="23">
        <v>832</v>
      </c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2" customHeight="1">
      <c r="A837" s="44" t="s">
        <v>7</v>
      </c>
      <c r="B837" s="44" t="s">
        <v>831</v>
      </c>
      <c r="C837" s="44" t="s">
        <v>5215</v>
      </c>
      <c r="D837" s="52">
        <v>1490000</v>
      </c>
      <c r="E837" s="40">
        <v>10089700</v>
      </c>
      <c r="F837" s="23" t="str">
        <f t="shared" si="0"/>
        <v>SONY</v>
      </c>
      <c r="G837" s="42">
        <f t="shared" si="1"/>
        <v>1490000</v>
      </c>
      <c r="H837" s="23" t="s">
        <v>831</v>
      </c>
      <c r="I837" s="23"/>
      <c r="J837" s="23">
        <v>833</v>
      </c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2" customHeight="1">
      <c r="A838" s="44" t="s">
        <v>7</v>
      </c>
      <c r="B838" s="44" t="s">
        <v>825</v>
      </c>
      <c r="C838" s="44" t="s">
        <v>5220</v>
      </c>
      <c r="D838" s="52">
        <v>1490000</v>
      </c>
      <c r="E838" s="40">
        <v>10089699</v>
      </c>
      <c r="F838" s="23" t="str">
        <f t="shared" si="0"/>
        <v>SONY</v>
      </c>
      <c r="G838" s="42">
        <f t="shared" si="1"/>
        <v>1490000</v>
      </c>
      <c r="H838" s="23" t="s">
        <v>825</v>
      </c>
      <c r="I838" s="23"/>
      <c r="J838" s="23">
        <v>834</v>
      </c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2" customHeight="1">
      <c r="A839" s="44" t="s">
        <v>7</v>
      </c>
      <c r="B839" s="44" t="s">
        <v>818</v>
      </c>
      <c r="C839" s="44" t="s">
        <v>5226</v>
      </c>
      <c r="D839" s="52">
        <v>1490000</v>
      </c>
      <c r="E839" s="40">
        <v>10089698</v>
      </c>
      <c r="F839" s="23" t="str">
        <f t="shared" si="0"/>
        <v>SONY</v>
      </c>
      <c r="G839" s="42">
        <f t="shared" si="1"/>
        <v>1490000</v>
      </c>
      <c r="H839" s="23" t="s">
        <v>818</v>
      </c>
      <c r="I839" s="23"/>
      <c r="J839" s="23">
        <v>835</v>
      </c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2" customHeight="1">
      <c r="A840" s="44" t="s">
        <v>7</v>
      </c>
      <c r="B840" s="44" t="s">
        <v>812</v>
      </c>
      <c r="C840" s="44" t="s">
        <v>5230</v>
      </c>
      <c r="D840" s="52">
        <v>1490000</v>
      </c>
      <c r="E840" s="40">
        <v>10089697</v>
      </c>
      <c r="F840" s="23" t="str">
        <f t="shared" si="0"/>
        <v>SONY</v>
      </c>
      <c r="G840" s="42">
        <f t="shared" si="1"/>
        <v>1490000</v>
      </c>
      <c r="H840" s="23" t="s">
        <v>812</v>
      </c>
      <c r="I840" s="23"/>
      <c r="J840" s="23">
        <v>836</v>
      </c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2" customHeight="1">
      <c r="A841" s="44" t="s">
        <v>7</v>
      </c>
      <c r="B841" s="44" t="s">
        <v>837</v>
      </c>
      <c r="C841" s="44" t="s">
        <v>5235</v>
      </c>
      <c r="D841" s="52">
        <v>1490000</v>
      </c>
      <c r="E841" s="40">
        <v>10084797</v>
      </c>
      <c r="F841" s="23" t="str">
        <f t="shared" si="0"/>
        <v>SONY</v>
      </c>
      <c r="G841" s="42">
        <f t="shared" si="1"/>
        <v>1490000</v>
      </c>
      <c r="H841" s="23" t="s">
        <v>837</v>
      </c>
      <c r="I841" s="23"/>
      <c r="J841" s="23">
        <v>837</v>
      </c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2" customHeight="1">
      <c r="A842" s="44" t="s">
        <v>295</v>
      </c>
      <c r="B842" s="44" t="s">
        <v>5236</v>
      </c>
      <c r="C842" s="44" t="s">
        <v>5237</v>
      </c>
      <c r="D842" s="52">
        <v>1490000</v>
      </c>
      <c r="E842" s="40">
        <v>10129662</v>
      </c>
      <c r="F842" s="23" t="str">
        <f t="shared" si="0"/>
        <v>ELECOM</v>
      </c>
      <c r="G842" s="42">
        <f t="shared" si="1"/>
        <v>1490000</v>
      </c>
      <c r="H842" s="23" t="s">
        <v>5236</v>
      </c>
      <c r="I842" s="23"/>
      <c r="J842" s="23">
        <v>838</v>
      </c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2" customHeight="1">
      <c r="A843" s="44" t="s">
        <v>295</v>
      </c>
      <c r="B843" s="44" t="s">
        <v>5238</v>
      </c>
      <c r="C843" s="44" t="s">
        <v>5239</v>
      </c>
      <c r="D843" s="52">
        <v>1499000</v>
      </c>
      <c r="E843" s="40">
        <v>10095224</v>
      </c>
      <c r="F843" s="23" t="str">
        <f t="shared" si="0"/>
        <v>ELECOM</v>
      </c>
      <c r="G843" s="42">
        <f t="shared" si="1"/>
        <v>1499000</v>
      </c>
      <c r="H843" s="23" t="s">
        <v>5238</v>
      </c>
      <c r="I843" s="23"/>
      <c r="J843" s="23">
        <v>839</v>
      </c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2" customHeight="1">
      <c r="A844" s="44" t="s">
        <v>7</v>
      </c>
      <c r="B844" s="44" t="s">
        <v>33</v>
      </c>
      <c r="C844" s="44" t="s">
        <v>36</v>
      </c>
      <c r="D844" s="52">
        <v>1690000</v>
      </c>
      <c r="E844" s="40">
        <v>10089716</v>
      </c>
      <c r="F844" s="23" t="str">
        <f t="shared" si="0"/>
        <v>SONY</v>
      </c>
      <c r="G844" s="42">
        <f t="shared" si="1"/>
        <v>1690000</v>
      </c>
      <c r="H844" s="23" t="s">
        <v>33</v>
      </c>
      <c r="I844" s="23"/>
      <c r="J844" s="23">
        <v>840</v>
      </c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2" customHeight="1">
      <c r="A845" s="44" t="s">
        <v>7</v>
      </c>
      <c r="B845" s="44" t="s">
        <v>29</v>
      </c>
      <c r="C845" s="44" t="s">
        <v>32</v>
      </c>
      <c r="D845" s="52">
        <v>1690000</v>
      </c>
      <c r="E845" s="40">
        <v>10089715</v>
      </c>
      <c r="F845" s="23" t="str">
        <f t="shared" si="0"/>
        <v>SONY</v>
      </c>
      <c r="G845" s="42">
        <f t="shared" si="1"/>
        <v>1690000</v>
      </c>
      <c r="H845" s="23" t="s">
        <v>29</v>
      </c>
      <c r="I845" s="23"/>
      <c r="J845" s="23">
        <v>841</v>
      </c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2" customHeight="1">
      <c r="A846" s="44" t="s">
        <v>7</v>
      </c>
      <c r="B846" s="44" t="s">
        <v>25</v>
      </c>
      <c r="C846" s="44" t="s">
        <v>28</v>
      </c>
      <c r="D846" s="52">
        <v>1690000</v>
      </c>
      <c r="E846" s="40">
        <v>10089714</v>
      </c>
      <c r="F846" s="23" t="str">
        <f t="shared" si="0"/>
        <v>SONY</v>
      </c>
      <c r="G846" s="42">
        <f t="shared" si="1"/>
        <v>1690000</v>
      </c>
      <c r="H846" s="23" t="s">
        <v>25</v>
      </c>
      <c r="I846" s="23"/>
      <c r="J846" s="23">
        <v>842</v>
      </c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2" customHeight="1">
      <c r="A847" s="44" t="s">
        <v>295</v>
      </c>
      <c r="B847" s="44" t="s">
        <v>5247</v>
      </c>
      <c r="C847" s="44" t="s">
        <v>5248</v>
      </c>
      <c r="D847" s="52">
        <v>1790000</v>
      </c>
      <c r="E847" s="40">
        <v>10093757</v>
      </c>
      <c r="F847" s="23" t="str">
        <f t="shared" si="0"/>
        <v>ELECOM</v>
      </c>
      <c r="G847" s="42">
        <f t="shared" si="1"/>
        <v>1790000</v>
      </c>
      <c r="H847" s="23" t="s">
        <v>5247</v>
      </c>
      <c r="I847" s="23"/>
      <c r="J847" s="23">
        <v>843</v>
      </c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2" customHeight="1">
      <c r="A848" s="44" t="s">
        <v>7</v>
      </c>
      <c r="B848" s="44" t="s">
        <v>5253</v>
      </c>
      <c r="C848" s="44" t="s">
        <v>5254</v>
      </c>
      <c r="D848" s="52">
        <v>1890000</v>
      </c>
      <c r="E848" s="40">
        <v>10405022</v>
      </c>
      <c r="F848" s="23" t="str">
        <f t="shared" si="0"/>
        <v>SONY</v>
      </c>
      <c r="G848" s="42">
        <f t="shared" si="1"/>
        <v>1890000</v>
      </c>
      <c r="H848" s="23" t="s">
        <v>5253</v>
      </c>
      <c r="I848" s="23"/>
      <c r="J848" s="23">
        <v>844</v>
      </c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2" customHeight="1">
      <c r="A849" s="44" t="s">
        <v>7</v>
      </c>
      <c r="B849" s="44" t="s">
        <v>5255</v>
      </c>
      <c r="C849" s="44" t="s">
        <v>5256</v>
      </c>
      <c r="D849" s="52">
        <v>1890000</v>
      </c>
      <c r="E849" s="40">
        <v>10095312</v>
      </c>
      <c r="F849" s="23" t="str">
        <f t="shared" si="0"/>
        <v>SONY</v>
      </c>
      <c r="G849" s="42">
        <f t="shared" si="1"/>
        <v>1890000</v>
      </c>
      <c r="H849" s="23" t="s">
        <v>5255</v>
      </c>
      <c r="I849" s="23"/>
      <c r="J849" s="23">
        <v>845</v>
      </c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2" customHeight="1">
      <c r="A850" s="44" t="s">
        <v>7</v>
      </c>
      <c r="B850" s="44" t="s">
        <v>5261</v>
      </c>
      <c r="C850" s="44" t="s">
        <v>5263</v>
      </c>
      <c r="D850" s="52">
        <v>1890000</v>
      </c>
      <c r="E850" s="40">
        <v>10095313</v>
      </c>
      <c r="F850" s="23" t="str">
        <f t="shared" si="0"/>
        <v>SONY</v>
      </c>
      <c r="G850" s="42">
        <f t="shared" si="1"/>
        <v>1890000</v>
      </c>
      <c r="H850" s="23" t="s">
        <v>5261</v>
      </c>
      <c r="I850" s="23"/>
      <c r="J850" s="23">
        <v>846</v>
      </c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2" customHeight="1">
      <c r="A851" s="44" t="s">
        <v>7</v>
      </c>
      <c r="B851" s="44" t="s">
        <v>5273</v>
      </c>
      <c r="C851" s="44" t="s">
        <v>5275</v>
      </c>
      <c r="D851" s="52">
        <v>1890000</v>
      </c>
      <c r="E851" s="40">
        <v>10095314</v>
      </c>
      <c r="F851" s="23" t="str">
        <f t="shared" si="0"/>
        <v>SONY</v>
      </c>
      <c r="G851" s="42">
        <f t="shared" si="1"/>
        <v>1890000</v>
      </c>
      <c r="H851" s="23" t="s">
        <v>5273</v>
      </c>
      <c r="I851" s="23"/>
      <c r="J851" s="23">
        <v>847</v>
      </c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2" customHeight="1">
      <c r="A852" s="44" t="s">
        <v>7</v>
      </c>
      <c r="B852" s="44" t="s">
        <v>5281</v>
      </c>
      <c r="C852" s="44" t="s">
        <v>5282</v>
      </c>
      <c r="D852" s="52">
        <v>1890000</v>
      </c>
      <c r="E852" s="40">
        <v>10095315</v>
      </c>
      <c r="F852" s="23" t="str">
        <f t="shared" si="0"/>
        <v>SONY</v>
      </c>
      <c r="G852" s="42">
        <f t="shared" si="1"/>
        <v>1890000</v>
      </c>
      <c r="H852" s="23" t="s">
        <v>5281</v>
      </c>
      <c r="I852" s="23"/>
      <c r="J852" s="23">
        <v>848</v>
      </c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2" customHeight="1">
      <c r="A853" s="44" t="s">
        <v>295</v>
      </c>
      <c r="B853" s="44" t="s">
        <v>5287</v>
      </c>
      <c r="C853" s="44" t="s">
        <v>5288</v>
      </c>
      <c r="D853" s="52">
        <v>1990000</v>
      </c>
      <c r="E853" s="40">
        <v>10093472</v>
      </c>
      <c r="F853" s="23" t="str">
        <f t="shared" si="0"/>
        <v>ELECOM</v>
      </c>
      <c r="G853" s="42">
        <f t="shared" si="1"/>
        <v>1990000</v>
      </c>
      <c r="H853" s="23" t="s">
        <v>5287</v>
      </c>
      <c r="I853" s="23"/>
      <c r="J853" s="23">
        <v>849</v>
      </c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2" customHeight="1">
      <c r="A854" s="44" t="s">
        <v>7</v>
      </c>
      <c r="B854" s="44" t="s">
        <v>5293</v>
      </c>
      <c r="C854" s="44" t="s">
        <v>5295</v>
      </c>
      <c r="D854" s="52">
        <v>1990000</v>
      </c>
      <c r="E854" s="40">
        <v>10093454</v>
      </c>
      <c r="F854" s="23" t="str">
        <f t="shared" si="0"/>
        <v>SONY</v>
      </c>
      <c r="G854" s="42">
        <f t="shared" si="1"/>
        <v>1990000</v>
      </c>
      <c r="H854" s="23" t="s">
        <v>5293</v>
      </c>
      <c r="I854" s="23"/>
      <c r="J854" s="23">
        <v>850</v>
      </c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2" customHeight="1">
      <c r="A855" s="44" t="s">
        <v>7</v>
      </c>
      <c r="B855" s="44" t="s">
        <v>5299</v>
      </c>
      <c r="C855" s="44" t="s">
        <v>5300</v>
      </c>
      <c r="D855" s="52">
        <v>1990000</v>
      </c>
      <c r="E855" s="40">
        <v>10093453</v>
      </c>
      <c r="F855" s="23" t="str">
        <f t="shared" si="0"/>
        <v>SONY</v>
      </c>
      <c r="G855" s="42">
        <f t="shared" si="1"/>
        <v>1990000</v>
      </c>
      <c r="H855" s="23" t="s">
        <v>5299</v>
      </c>
      <c r="I855" s="23"/>
      <c r="J855" s="23">
        <v>851</v>
      </c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2" customHeight="1">
      <c r="A856" s="44" t="s">
        <v>7</v>
      </c>
      <c r="B856" s="44" t="s">
        <v>5305</v>
      </c>
      <c r="C856" s="44" t="s">
        <v>5306</v>
      </c>
      <c r="D856" s="52">
        <v>1990000</v>
      </c>
      <c r="E856" s="40">
        <v>10093452</v>
      </c>
      <c r="F856" s="23" t="str">
        <f t="shared" si="0"/>
        <v>SONY</v>
      </c>
      <c r="G856" s="42">
        <f t="shared" si="1"/>
        <v>1990000</v>
      </c>
      <c r="H856" s="23" t="s">
        <v>5305</v>
      </c>
      <c r="I856" s="23"/>
      <c r="J856" s="23">
        <v>852</v>
      </c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2" customHeight="1">
      <c r="A857" s="44" t="s">
        <v>7</v>
      </c>
      <c r="B857" s="44" t="s">
        <v>5311</v>
      </c>
      <c r="C857" s="44" t="s">
        <v>5312</v>
      </c>
      <c r="D857" s="52">
        <v>1990000</v>
      </c>
      <c r="E857" s="40">
        <v>10093451</v>
      </c>
      <c r="F857" s="23" t="str">
        <f t="shared" si="0"/>
        <v>SONY</v>
      </c>
      <c r="G857" s="42">
        <f t="shared" si="1"/>
        <v>1990000</v>
      </c>
      <c r="H857" s="23" t="s">
        <v>5311</v>
      </c>
      <c r="I857" s="23"/>
      <c r="J857" s="23">
        <v>853</v>
      </c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2" customHeight="1">
      <c r="A858" s="44" t="s">
        <v>7</v>
      </c>
      <c r="B858" s="44" t="s">
        <v>5317</v>
      </c>
      <c r="C858" s="44" t="s">
        <v>5318</v>
      </c>
      <c r="D858" s="52">
        <v>1990000</v>
      </c>
      <c r="E858" s="40">
        <v>10093450</v>
      </c>
      <c r="F858" s="23" t="str">
        <f t="shared" si="0"/>
        <v>SONY</v>
      </c>
      <c r="G858" s="42">
        <f t="shared" si="1"/>
        <v>1990000</v>
      </c>
      <c r="H858" s="23" t="s">
        <v>5317</v>
      </c>
      <c r="I858" s="23"/>
      <c r="J858" s="23">
        <v>854</v>
      </c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2" customHeight="1">
      <c r="A859" s="44" t="s">
        <v>7</v>
      </c>
      <c r="B859" s="44" t="s">
        <v>656</v>
      </c>
      <c r="C859" s="44" t="s">
        <v>659</v>
      </c>
      <c r="D859" s="52">
        <v>1990000</v>
      </c>
      <c r="E859" s="40">
        <v>10092298</v>
      </c>
      <c r="F859" s="23" t="str">
        <f t="shared" si="0"/>
        <v>SONY</v>
      </c>
      <c r="G859" s="42">
        <f t="shared" si="1"/>
        <v>1990000</v>
      </c>
      <c r="H859" s="23" t="s">
        <v>656</v>
      </c>
      <c r="I859" s="23"/>
      <c r="J859" s="23">
        <v>855</v>
      </c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2" customHeight="1">
      <c r="A860" s="44" t="s">
        <v>7</v>
      </c>
      <c r="B860" s="44" t="s">
        <v>662</v>
      </c>
      <c r="C860" s="44" t="s">
        <v>5327</v>
      </c>
      <c r="D860" s="52">
        <v>1990000</v>
      </c>
      <c r="E860" s="40">
        <v>10091807</v>
      </c>
      <c r="F860" s="23" t="str">
        <f t="shared" si="0"/>
        <v>SONY</v>
      </c>
      <c r="G860" s="42">
        <f t="shared" si="1"/>
        <v>1990000</v>
      </c>
      <c r="H860" s="23" t="s">
        <v>662</v>
      </c>
      <c r="I860" s="23"/>
      <c r="J860" s="23">
        <v>856</v>
      </c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2" customHeight="1">
      <c r="A861" s="44" t="s">
        <v>7</v>
      </c>
      <c r="B861" s="44" t="s">
        <v>668</v>
      </c>
      <c r="C861" s="44" t="s">
        <v>5332</v>
      </c>
      <c r="D861" s="52">
        <v>1990000</v>
      </c>
      <c r="E861" s="40">
        <v>10091806</v>
      </c>
      <c r="F861" s="23" t="str">
        <f t="shared" si="0"/>
        <v>SONY</v>
      </c>
      <c r="G861" s="42">
        <f t="shared" si="1"/>
        <v>1990000</v>
      </c>
      <c r="H861" s="23" t="s">
        <v>668</v>
      </c>
      <c r="I861" s="23"/>
      <c r="J861" s="23">
        <v>857</v>
      </c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2" customHeight="1">
      <c r="A862" s="44" t="s">
        <v>7</v>
      </c>
      <c r="B862" s="44" t="s">
        <v>674</v>
      </c>
      <c r="C862" s="44" t="s">
        <v>5337</v>
      </c>
      <c r="D862" s="52">
        <v>1990000</v>
      </c>
      <c r="E862" s="40">
        <v>10091805</v>
      </c>
      <c r="F862" s="23" t="str">
        <f t="shared" si="0"/>
        <v>SONY</v>
      </c>
      <c r="G862" s="42">
        <f t="shared" si="1"/>
        <v>1990000</v>
      </c>
      <c r="H862" s="23" t="s">
        <v>674</v>
      </c>
      <c r="I862" s="23"/>
      <c r="J862" s="23">
        <v>858</v>
      </c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2" customHeight="1">
      <c r="A863" s="44" t="s">
        <v>7</v>
      </c>
      <c r="B863" s="44" t="s">
        <v>680</v>
      </c>
      <c r="C863" s="44" t="s">
        <v>5346</v>
      </c>
      <c r="D863" s="52">
        <v>1990000</v>
      </c>
      <c r="E863" s="40">
        <v>10091804</v>
      </c>
      <c r="F863" s="23" t="str">
        <f t="shared" si="0"/>
        <v>SONY</v>
      </c>
      <c r="G863" s="42">
        <f t="shared" si="1"/>
        <v>1990000</v>
      </c>
      <c r="H863" s="23" t="s">
        <v>680</v>
      </c>
      <c r="I863" s="23"/>
      <c r="J863" s="23">
        <v>859</v>
      </c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2" customHeight="1">
      <c r="A864" s="44" t="s">
        <v>7</v>
      </c>
      <c r="B864" s="44" t="s">
        <v>21</v>
      </c>
      <c r="C864" s="44" t="s">
        <v>24</v>
      </c>
      <c r="D864" s="52">
        <v>1990000</v>
      </c>
      <c r="E864" s="40">
        <v>10089722</v>
      </c>
      <c r="F864" s="23" t="str">
        <f t="shared" si="0"/>
        <v>SONY</v>
      </c>
      <c r="G864" s="42">
        <f t="shared" si="1"/>
        <v>1990000</v>
      </c>
      <c r="H864" s="23" t="s">
        <v>21</v>
      </c>
      <c r="I864" s="23"/>
      <c r="J864" s="23">
        <v>860</v>
      </c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2" customHeight="1">
      <c r="A865" s="44" t="s">
        <v>7</v>
      </c>
      <c r="B865" s="44" t="s">
        <v>17</v>
      </c>
      <c r="C865" s="44" t="s">
        <v>20</v>
      </c>
      <c r="D865" s="52">
        <v>1990000</v>
      </c>
      <c r="E865" s="40">
        <v>10089721</v>
      </c>
      <c r="F865" s="23" t="str">
        <f t="shared" si="0"/>
        <v>SONY</v>
      </c>
      <c r="G865" s="42">
        <f t="shared" si="1"/>
        <v>1990000</v>
      </c>
      <c r="H865" s="23" t="s">
        <v>17</v>
      </c>
      <c r="I865" s="23"/>
      <c r="J865" s="23">
        <v>861</v>
      </c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2" customHeight="1">
      <c r="A866" s="44" t="s">
        <v>7</v>
      </c>
      <c r="B866" s="44" t="s">
        <v>12</v>
      </c>
      <c r="C866" s="44" t="s">
        <v>15</v>
      </c>
      <c r="D866" s="52">
        <v>1990000</v>
      </c>
      <c r="E866" s="40">
        <v>10089720</v>
      </c>
      <c r="F866" s="23" t="str">
        <f t="shared" si="0"/>
        <v>SONY</v>
      </c>
      <c r="G866" s="42">
        <f t="shared" si="1"/>
        <v>1990000</v>
      </c>
      <c r="H866" s="23" t="s">
        <v>12</v>
      </c>
      <c r="I866" s="23"/>
      <c r="J866" s="23">
        <v>862</v>
      </c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2" customHeight="1">
      <c r="A867" s="44" t="s">
        <v>7</v>
      </c>
      <c r="B867" s="44" t="s">
        <v>884</v>
      </c>
      <c r="C867" s="44" t="s">
        <v>887</v>
      </c>
      <c r="D867" s="52">
        <v>1990000</v>
      </c>
      <c r="E867" s="40">
        <v>10084800</v>
      </c>
      <c r="F867" s="23" t="str">
        <f t="shared" si="0"/>
        <v>SONY</v>
      </c>
      <c r="G867" s="42">
        <f t="shared" si="1"/>
        <v>1990000</v>
      </c>
      <c r="H867" s="23" t="s">
        <v>884</v>
      </c>
      <c r="I867" s="23"/>
      <c r="J867" s="23">
        <v>863</v>
      </c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2" customHeight="1">
      <c r="A868" s="44" t="s">
        <v>7</v>
      </c>
      <c r="B868" s="44" t="s">
        <v>865</v>
      </c>
      <c r="C868" s="44" t="s">
        <v>868</v>
      </c>
      <c r="D868" s="52">
        <v>1990000</v>
      </c>
      <c r="E868" s="40">
        <v>10084798</v>
      </c>
      <c r="F868" s="23" t="str">
        <f t="shared" si="0"/>
        <v>SONY</v>
      </c>
      <c r="G868" s="42">
        <f t="shared" si="1"/>
        <v>1990000</v>
      </c>
      <c r="H868" s="23" t="s">
        <v>865</v>
      </c>
      <c r="I868" s="23"/>
      <c r="J868" s="23">
        <v>864</v>
      </c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2" customHeight="1">
      <c r="A869" s="44" t="s">
        <v>7</v>
      </c>
      <c r="B869" s="44" t="s">
        <v>5371</v>
      </c>
      <c r="C869" s="44" t="s">
        <v>5372</v>
      </c>
      <c r="D869" s="52">
        <v>1990000</v>
      </c>
      <c r="E869" s="40">
        <v>10095309</v>
      </c>
      <c r="F869" s="23" t="str">
        <f t="shared" si="0"/>
        <v>SONY</v>
      </c>
      <c r="G869" s="42">
        <f t="shared" si="1"/>
        <v>1990000</v>
      </c>
      <c r="H869" s="23" t="s">
        <v>5371</v>
      </c>
      <c r="I869" s="23"/>
      <c r="J869" s="23">
        <v>865</v>
      </c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2" customHeight="1">
      <c r="A870" s="44" t="s">
        <v>7</v>
      </c>
      <c r="B870" s="44" t="s">
        <v>5377</v>
      </c>
      <c r="C870" s="44" t="s">
        <v>5378</v>
      </c>
      <c r="D870" s="52">
        <v>1990000</v>
      </c>
      <c r="E870" s="40">
        <v>10095310</v>
      </c>
      <c r="F870" s="23" t="str">
        <f t="shared" si="0"/>
        <v>SONY</v>
      </c>
      <c r="G870" s="42">
        <f t="shared" si="1"/>
        <v>1990000</v>
      </c>
      <c r="H870" s="23" t="s">
        <v>5377</v>
      </c>
      <c r="I870" s="23"/>
      <c r="J870" s="23">
        <v>866</v>
      </c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2" customHeight="1">
      <c r="A871" s="44" t="s">
        <v>7</v>
      </c>
      <c r="B871" s="44" t="s">
        <v>5383</v>
      </c>
      <c r="C871" s="44" t="s">
        <v>5384</v>
      </c>
      <c r="D871" s="52">
        <v>1990000</v>
      </c>
      <c r="E871" s="40">
        <v>10095311</v>
      </c>
      <c r="F871" s="23" t="str">
        <f t="shared" si="0"/>
        <v>SONY</v>
      </c>
      <c r="G871" s="42">
        <f t="shared" si="1"/>
        <v>1990000</v>
      </c>
      <c r="H871" s="23" t="s">
        <v>5383</v>
      </c>
      <c r="I871" s="23"/>
      <c r="J871" s="23">
        <v>867</v>
      </c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2" customHeight="1">
      <c r="A872" s="44" t="s">
        <v>295</v>
      </c>
      <c r="B872" s="44" t="s">
        <v>5391</v>
      </c>
      <c r="C872" s="44" t="s">
        <v>5393</v>
      </c>
      <c r="D872" s="52">
        <v>1990000</v>
      </c>
      <c r="E872" s="40">
        <v>10129658</v>
      </c>
      <c r="F872" s="23" t="str">
        <f t="shared" si="0"/>
        <v>ELECOM</v>
      </c>
      <c r="G872" s="42">
        <f t="shared" si="1"/>
        <v>1990000</v>
      </c>
      <c r="H872" s="23" t="s">
        <v>5391</v>
      </c>
      <c r="I872" s="23"/>
      <c r="J872" s="23">
        <v>868</v>
      </c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2" customHeight="1">
      <c r="A873" s="44" t="s">
        <v>295</v>
      </c>
      <c r="B873" s="44" t="s">
        <v>5397</v>
      </c>
      <c r="C873" s="44" t="s">
        <v>5399</v>
      </c>
      <c r="D873" s="52">
        <v>1990000</v>
      </c>
      <c r="E873" s="40">
        <v>10129666</v>
      </c>
      <c r="F873" s="23" t="str">
        <f t="shared" si="0"/>
        <v>ELECOM</v>
      </c>
      <c r="G873" s="42">
        <f t="shared" si="1"/>
        <v>1990000</v>
      </c>
      <c r="H873" s="23" t="s">
        <v>5397</v>
      </c>
      <c r="I873" s="23"/>
      <c r="J873" s="23">
        <v>869</v>
      </c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2" customHeight="1">
      <c r="A874" s="44" t="s">
        <v>295</v>
      </c>
      <c r="B874" s="44" t="s">
        <v>5402</v>
      </c>
      <c r="C874" s="44" t="s">
        <v>5404</v>
      </c>
      <c r="D874" s="52">
        <v>1990000</v>
      </c>
      <c r="E874" s="40">
        <v>10129667</v>
      </c>
      <c r="F874" s="23" t="str">
        <f t="shared" si="0"/>
        <v>ELECOM</v>
      </c>
      <c r="G874" s="42">
        <f t="shared" si="1"/>
        <v>1990000</v>
      </c>
      <c r="H874" s="23" t="s">
        <v>5402</v>
      </c>
      <c r="I874" s="23"/>
      <c r="J874" s="23">
        <v>870</v>
      </c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2" customHeight="1">
      <c r="A875" s="44" t="s">
        <v>295</v>
      </c>
      <c r="B875" s="44" t="s">
        <v>5410</v>
      </c>
      <c r="C875" s="44" t="s">
        <v>5412</v>
      </c>
      <c r="D875" s="52">
        <v>1990000</v>
      </c>
      <c r="E875" s="40">
        <v>10129668</v>
      </c>
      <c r="F875" s="23" t="str">
        <f t="shared" si="0"/>
        <v>ELECOM</v>
      </c>
      <c r="G875" s="42">
        <f t="shared" si="1"/>
        <v>1990000</v>
      </c>
      <c r="H875" s="23" t="s">
        <v>5410</v>
      </c>
      <c r="I875" s="23"/>
      <c r="J875" s="23">
        <v>871</v>
      </c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2" customHeight="1">
      <c r="A876" s="44" t="s">
        <v>295</v>
      </c>
      <c r="B876" s="44" t="s">
        <v>5417</v>
      </c>
      <c r="C876" s="44" t="s">
        <v>5418</v>
      </c>
      <c r="D876" s="52">
        <v>2090000</v>
      </c>
      <c r="E876" s="40">
        <v>10094010</v>
      </c>
      <c r="F876" s="23" t="str">
        <f t="shared" si="0"/>
        <v>ELECOM</v>
      </c>
      <c r="G876" s="42">
        <f t="shared" si="1"/>
        <v>2090000</v>
      </c>
      <c r="H876" s="23" t="s">
        <v>5417</v>
      </c>
      <c r="I876" s="23"/>
      <c r="J876" s="23">
        <v>872</v>
      </c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2" customHeight="1">
      <c r="A877" s="44" t="s">
        <v>295</v>
      </c>
      <c r="B877" s="44" t="s">
        <v>5423</v>
      </c>
      <c r="C877" s="44" t="s">
        <v>5424</v>
      </c>
      <c r="D877" s="52">
        <v>2290000</v>
      </c>
      <c r="E877" s="40">
        <v>10094105</v>
      </c>
      <c r="F877" s="23" t="str">
        <f t="shared" si="0"/>
        <v>ELECOM</v>
      </c>
      <c r="G877" s="42">
        <f t="shared" si="1"/>
        <v>2290000</v>
      </c>
      <c r="H877" s="23" t="s">
        <v>5423</v>
      </c>
      <c r="I877" s="23"/>
      <c r="J877" s="23">
        <v>873</v>
      </c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2" customHeight="1">
      <c r="A878" s="44" t="s">
        <v>7</v>
      </c>
      <c r="B878" s="44" t="s">
        <v>5429</v>
      </c>
      <c r="C878" s="44" t="s">
        <v>5430</v>
      </c>
      <c r="D878" s="52">
        <v>2290000</v>
      </c>
      <c r="E878" s="40">
        <v>10128844</v>
      </c>
      <c r="F878" s="23" t="str">
        <f t="shared" si="0"/>
        <v>SONY</v>
      </c>
      <c r="G878" s="42">
        <f t="shared" si="1"/>
        <v>2290000</v>
      </c>
      <c r="H878" s="23" t="s">
        <v>5429</v>
      </c>
      <c r="I878" s="23"/>
      <c r="J878" s="23">
        <v>874</v>
      </c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2" customHeight="1">
      <c r="A879" s="44" t="s">
        <v>7</v>
      </c>
      <c r="B879" s="44" t="s">
        <v>5435</v>
      </c>
      <c r="C879" s="44" t="s">
        <v>5436</v>
      </c>
      <c r="D879" s="52">
        <v>2290000</v>
      </c>
      <c r="E879" s="40">
        <v>10128845</v>
      </c>
      <c r="F879" s="23" t="str">
        <f t="shared" si="0"/>
        <v>SONY</v>
      </c>
      <c r="G879" s="42">
        <f t="shared" si="1"/>
        <v>2290000</v>
      </c>
      <c r="H879" s="23" t="s">
        <v>5435</v>
      </c>
      <c r="I879" s="23"/>
      <c r="J879" s="23">
        <v>875</v>
      </c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2" customHeight="1">
      <c r="A880" s="44" t="s">
        <v>7</v>
      </c>
      <c r="B880" s="44" t="s">
        <v>5441</v>
      </c>
      <c r="C880" s="44" t="s">
        <v>5442</v>
      </c>
      <c r="D880" s="52">
        <v>2290000</v>
      </c>
      <c r="E880" s="40">
        <v>10128846</v>
      </c>
      <c r="F880" s="23" t="str">
        <f t="shared" si="0"/>
        <v>SONY</v>
      </c>
      <c r="G880" s="42">
        <f t="shared" si="1"/>
        <v>2290000</v>
      </c>
      <c r="H880" s="23" t="s">
        <v>5441</v>
      </c>
      <c r="I880" s="23"/>
      <c r="J880" s="23">
        <v>876</v>
      </c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2" customHeight="1">
      <c r="A881" s="44" t="s">
        <v>7</v>
      </c>
      <c r="B881" s="44" t="s">
        <v>5448</v>
      </c>
      <c r="C881" s="44" t="s">
        <v>5450</v>
      </c>
      <c r="D881" s="52">
        <v>2290000</v>
      </c>
      <c r="E881" s="40">
        <v>10128847</v>
      </c>
      <c r="F881" s="23" t="str">
        <f t="shared" si="0"/>
        <v>SONY</v>
      </c>
      <c r="G881" s="42">
        <f t="shared" si="1"/>
        <v>2290000</v>
      </c>
      <c r="H881" s="23" t="s">
        <v>5448</v>
      </c>
      <c r="I881" s="23"/>
      <c r="J881" s="23">
        <v>877</v>
      </c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2" customHeight="1">
      <c r="A882" s="44" t="s">
        <v>7</v>
      </c>
      <c r="B882" s="44" t="s">
        <v>5457</v>
      </c>
      <c r="C882" s="44" t="s">
        <v>5458</v>
      </c>
      <c r="D882" s="52">
        <v>2290000</v>
      </c>
      <c r="E882" s="40">
        <v>10128848</v>
      </c>
      <c r="F882" s="23" t="str">
        <f t="shared" si="0"/>
        <v>SONY</v>
      </c>
      <c r="G882" s="42">
        <f t="shared" si="1"/>
        <v>2290000</v>
      </c>
      <c r="H882" s="23" t="s">
        <v>5457</v>
      </c>
      <c r="I882" s="23"/>
      <c r="J882" s="23">
        <v>878</v>
      </c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2" customHeight="1">
      <c r="A883" s="44" t="s">
        <v>1310</v>
      </c>
      <c r="B883" s="44" t="s">
        <v>5463</v>
      </c>
      <c r="C883" s="44" t="s">
        <v>5464</v>
      </c>
      <c r="D883" s="52">
        <v>2349000</v>
      </c>
      <c r="E883" s="40">
        <v>10090538</v>
      </c>
      <c r="F883" s="23" t="str">
        <f t="shared" si="0"/>
        <v>iBUFFALO</v>
      </c>
      <c r="G883" s="42">
        <f t="shared" si="1"/>
        <v>2349000</v>
      </c>
      <c r="H883" s="23" t="s">
        <v>5463</v>
      </c>
      <c r="I883" s="23"/>
      <c r="J883" s="23">
        <v>879</v>
      </c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2" customHeight="1">
      <c r="A884" s="44" t="s">
        <v>7</v>
      </c>
      <c r="B884" s="44" t="s">
        <v>5469</v>
      </c>
      <c r="C884" s="44" t="s">
        <v>5470</v>
      </c>
      <c r="D884" s="52">
        <v>2400000</v>
      </c>
      <c r="E884" s="40">
        <v>10129269</v>
      </c>
      <c r="F884" s="23" t="str">
        <f t="shared" si="0"/>
        <v>SONY</v>
      </c>
      <c r="G884" s="42">
        <f t="shared" si="1"/>
        <v>2400000</v>
      </c>
      <c r="H884" s="23" t="s">
        <v>5469</v>
      </c>
      <c r="I884" s="23"/>
      <c r="J884" s="23">
        <v>880</v>
      </c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2" customHeight="1">
      <c r="A885" s="44" t="s">
        <v>7</v>
      </c>
      <c r="B885" s="44" t="s">
        <v>5471</v>
      </c>
      <c r="C885" s="44" t="s">
        <v>5472</v>
      </c>
      <c r="D885" s="52">
        <v>2400000</v>
      </c>
      <c r="E885" s="40">
        <v>10129268</v>
      </c>
      <c r="F885" s="23" t="str">
        <f t="shared" si="0"/>
        <v>SONY</v>
      </c>
      <c r="G885" s="42">
        <f t="shared" si="1"/>
        <v>2400000</v>
      </c>
      <c r="H885" s="23" t="s">
        <v>5471</v>
      </c>
      <c r="I885" s="23"/>
      <c r="J885" s="23">
        <v>881</v>
      </c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2" customHeight="1">
      <c r="A886" s="44" t="s">
        <v>7</v>
      </c>
      <c r="B886" s="44" t="s">
        <v>1016</v>
      </c>
      <c r="C886" s="44" t="s">
        <v>5473</v>
      </c>
      <c r="D886" s="52">
        <v>2490000</v>
      </c>
      <c r="E886" s="40">
        <v>10090437</v>
      </c>
      <c r="F886" s="23" t="str">
        <f t="shared" si="0"/>
        <v>SONY</v>
      </c>
      <c r="G886" s="42">
        <f t="shared" si="1"/>
        <v>2490000</v>
      </c>
      <c r="H886" s="23" t="s">
        <v>1016</v>
      </c>
      <c r="I886" s="23"/>
      <c r="J886" s="23">
        <v>882</v>
      </c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2" customHeight="1">
      <c r="A887" s="44" t="s">
        <v>7</v>
      </c>
      <c r="B887" s="44" t="s">
        <v>103</v>
      </c>
      <c r="C887" s="44" t="s">
        <v>5478</v>
      </c>
      <c r="D887" s="52">
        <v>2490000</v>
      </c>
      <c r="E887" s="40">
        <v>10129275</v>
      </c>
      <c r="F887" s="23" t="str">
        <f t="shared" si="0"/>
        <v>SONY</v>
      </c>
      <c r="G887" s="42">
        <f t="shared" si="1"/>
        <v>2490000</v>
      </c>
      <c r="H887" s="23" t="s">
        <v>103</v>
      </c>
      <c r="I887" s="23"/>
      <c r="J887" s="23">
        <v>883</v>
      </c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2" customHeight="1">
      <c r="A888" s="44" t="s">
        <v>295</v>
      </c>
      <c r="B888" s="44" t="s">
        <v>5483</v>
      </c>
      <c r="C888" s="44" t="s">
        <v>5484</v>
      </c>
      <c r="D888" s="52">
        <v>2990000</v>
      </c>
      <c r="E888" s="40">
        <v>10093473</v>
      </c>
      <c r="F888" s="23" t="str">
        <f t="shared" si="0"/>
        <v>ELECOM</v>
      </c>
      <c r="G888" s="42">
        <f t="shared" si="1"/>
        <v>2990000</v>
      </c>
      <c r="H888" s="23" t="s">
        <v>5483</v>
      </c>
      <c r="I888" s="23"/>
      <c r="J888" s="23">
        <v>884</v>
      </c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2" customHeight="1">
      <c r="A889" s="44" t="s">
        <v>7</v>
      </c>
      <c r="B889" s="44" t="s">
        <v>690</v>
      </c>
      <c r="C889" s="44" t="s">
        <v>5492</v>
      </c>
      <c r="D889" s="52">
        <v>2990000</v>
      </c>
      <c r="E889" s="40">
        <v>10091812</v>
      </c>
      <c r="F889" s="23" t="str">
        <f t="shared" si="0"/>
        <v>SONY</v>
      </c>
      <c r="G889" s="42">
        <f t="shared" si="1"/>
        <v>2990000</v>
      </c>
      <c r="H889" s="23" t="s">
        <v>690</v>
      </c>
      <c r="I889" s="23"/>
      <c r="J889" s="23">
        <v>885</v>
      </c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2" customHeight="1">
      <c r="A890" s="44" t="s">
        <v>7</v>
      </c>
      <c r="B890" s="44" t="s">
        <v>706</v>
      </c>
      <c r="C890" s="44" t="s">
        <v>5497</v>
      </c>
      <c r="D890" s="52">
        <v>2990000</v>
      </c>
      <c r="E890" s="40">
        <v>10091811</v>
      </c>
      <c r="F890" s="23" t="str">
        <f t="shared" si="0"/>
        <v>SONY</v>
      </c>
      <c r="G890" s="42">
        <f t="shared" si="1"/>
        <v>2990000</v>
      </c>
      <c r="H890" s="23" t="s">
        <v>706</v>
      </c>
      <c r="I890" s="23"/>
      <c r="J890" s="23">
        <v>886</v>
      </c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2" customHeight="1">
      <c r="A891" s="44" t="s">
        <v>7</v>
      </c>
      <c r="B891" s="44" t="s">
        <v>713</v>
      </c>
      <c r="C891" s="44" t="s">
        <v>5503</v>
      </c>
      <c r="D891" s="52">
        <v>2990000</v>
      </c>
      <c r="E891" s="40">
        <v>10091810</v>
      </c>
      <c r="F891" s="23" t="str">
        <f t="shared" si="0"/>
        <v>SONY</v>
      </c>
      <c r="G891" s="42">
        <f t="shared" si="1"/>
        <v>2990000</v>
      </c>
      <c r="H891" s="23" t="s">
        <v>713</v>
      </c>
      <c r="I891" s="23"/>
      <c r="J891" s="23">
        <v>887</v>
      </c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2" customHeight="1">
      <c r="A892" s="44" t="s">
        <v>7</v>
      </c>
      <c r="B892" s="44" t="s">
        <v>694</v>
      </c>
      <c r="C892" s="44" t="s">
        <v>5508</v>
      </c>
      <c r="D892" s="52">
        <v>2990000</v>
      </c>
      <c r="E892" s="40">
        <v>10091809</v>
      </c>
      <c r="F892" s="23" t="str">
        <f t="shared" si="0"/>
        <v>SONY</v>
      </c>
      <c r="G892" s="42">
        <f t="shared" si="1"/>
        <v>2990000</v>
      </c>
      <c r="H892" s="23" t="s">
        <v>694</v>
      </c>
      <c r="I892" s="23"/>
      <c r="J892" s="23">
        <v>888</v>
      </c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2" customHeight="1">
      <c r="A893" s="44" t="s">
        <v>7</v>
      </c>
      <c r="B893" s="44" t="s">
        <v>700</v>
      </c>
      <c r="C893" s="44" t="s">
        <v>5513</v>
      </c>
      <c r="D893" s="52">
        <v>2990000</v>
      </c>
      <c r="E893" s="40">
        <v>10091808</v>
      </c>
      <c r="F893" s="23" t="str">
        <f t="shared" si="0"/>
        <v>SONY</v>
      </c>
      <c r="G893" s="42">
        <f t="shared" si="1"/>
        <v>2990000</v>
      </c>
      <c r="H893" s="23" t="s">
        <v>700</v>
      </c>
      <c r="I893" s="23"/>
      <c r="J893" s="23">
        <v>889</v>
      </c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2" customHeight="1">
      <c r="A894" s="44" t="s">
        <v>7</v>
      </c>
      <c r="B894" s="44" t="s">
        <v>907</v>
      </c>
      <c r="C894" s="44" t="s">
        <v>910</v>
      </c>
      <c r="D894" s="52">
        <v>2990000</v>
      </c>
      <c r="E894" s="40">
        <v>10089704</v>
      </c>
      <c r="F894" s="23" t="str">
        <f t="shared" si="0"/>
        <v>SONY</v>
      </c>
      <c r="G894" s="42">
        <f t="shared" si="1"/>
        <v>2990000</v>
      </c>
      <c r="H894" s="23" t="s">
        <v>907</v>
      </c>
      <c r="I894" s="23"/>
      <c r="J894" s="23">
        <v>890</v>
      </c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2" customHeight="1">
      <c r="A895" s="44" t="s">
        <v>7</v>
      </c>
      <c r="B895" s="44" t="s">
        <v>483</v>
      </c>
      <c r="C895" s="44" t="s">
        <v>486</v>
      </c>
      <c r="D895" s="52">
        <v>2990000</v>
      </c>
      <c r="E895" s="40">
        <v>10089703</v>
      </c>
      <c r="F895" s="23" t="str">
        <f t="shared" si="0"/>
        <v>SONY</v>
      </c>
      <c r="G895" s="42">
        <f t="shared" si="1"/>
        <v>2990000</v>
      </c>
      <c r="H895" s="23" t="s">
        <v>483</v>
      </c>
      <c r="I895" s="23"/>
      <c r="J895" s="23">
        <v>891</v>
      </c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2" customHeight="1">
      <c r="A896" s="44" t="s">
        <v>7</v>
      </c>
      <c r="B896" s="44" t="s">
        <v>477</v>
      </c>
      <c r="C896" s="44" t="s">
        <v>480</v>
      </c>
      <c r="D896" s="52">
        <v>2990000</v>
      </c>
      <c r="E896" s="40">
        <v>10089702</v>
      </c>
      <c r="F896" s="23" t="str">
        <f t="shared" si="0"/>
        <v>SONY</v>
      </c>
      <c r="G896" s="42">
        <f t="shared" si="1"/>
        <v>2990000</v>
      </c>
      <c r="H896" s="23" t="s">
        <v>477</v>
      </c>
      <c r="I896" s="23"/>
      <c r="J896" s="23">
        <v>892</v>
      </c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2" customHeight="1">
      <c r="A897" s="44" t="s">
        <v>7</v>
      </c>
      <c r="B897" s="44" t="s">
        <v>471</v>
      </c>
      <c r="C897" s="44" t="s">
        <v>474</v>
      </c>
      <c r="D897" s="52">
        <v>2990000</v>
      </c>
      <c r="E897" s="40">
        <v>10089701</v>
      </c>
      <c r="F897" s="23" t="str">
        <f t="shared" si="0"/>
        <v>SONY</v>
      </c>
      <c r="G897" s="42">
        <f t="shared" si="1"/>
        <v>2990000</v>
      </c>
      <c r="H897" s="23" t="s">
        <v>471</v>
      </c>
      <c r="I897" s="23"/>
      <c r="J897" s="23">
        <v>893</v>
      </c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2" customHeight="1">
      <c r="A898" s="44" t="s">
        <v>7</v>
      </c>
      <c r="B898" s="44" t="s">
        <v>919</v>
      </c>
      <c r="C898" s="44" t="s">
        <v>922</v>
      </c>
      <c r="D898" s="52">
        <v>2990000</v>
      </c>
      <c r="E898" s="40">
        <v>10084805</v>
      </c>
      <c r="F898" s="23" t="str">
        <f t="shared" si="0"/>
        <v>SONY</v>
      </c>
      <c r="G898" s="42">
        <f t="shared" si="1"/>
        <v>2990000</v>
      </c>
      <c r="H898" s="23" t="s">
        <v>919</v>
      </c>
      <c r="I898" s="23"/>
      <c r="J898" s="23">
        <v>894</v>
      </c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2" customHeight="1">
      <c r="A899" s="44" t="s">
        <v>7</v>
      </c>
      <c r="B899" s="44" t="s">
        <v>895</v>
      </c>
      <c r="C899" s="44" t="s">
        <v>899</v>
      </c>
      <c r="D899" s="52">
        <v>2990000</v>
      </c>
      <c r="E899" s="40">
        <v>10084802</v>
      </c>
      <c r="F899" s="23" t="str">
        <f t="shared" si="0"/>
        <v>SONY</v>
      </c>
      <c r="G899" s="42">
        <f t="shared" si="1"/>
        <v>2990000</v>
      </c>
      <c r="H899" s="23" t="s">
        <v>895</v>
      </c>
      <c r="I899" s="23"/>
      <c r="J899" s="23">
        <v>895</v>
      </c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2" customHeight="1">
      <c r="A900" s="44" t="s">
        <v>7</v>
      </c>
      <c r="B900" s="44" t="s">
        <v>82</v>
      </c>
      <c r="C900" s="44" t="s">
        <v>5544</v>
      </c>
      <c r="D900" s="52">
        <v>3000000</v>
      </c>
      <c r="E900" s="40">
        <v>10129276</v>
      </c>
      <c r="F900" s="23" t="str">
        <f t="shared" si="0"/>
        <v>SONY</v>
      </c>
      <c r="G900" s="42">
        <f t="shared" si="1"/>
        <v>3000000</v>
      </c>
      <c r="H900" s="23" t="s">
        <v>82</v>
      </c>
      <c r="I900" s="23"/>
      <c r="J900" s="23">
        <v>896</v>
      </c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2" customHeight="1">
      <c r="A901" s="44" t="s">
        <v>7</v>
      </c>
      <c r="B901" s="44" t="s">
        <v>5553</v>
      </c>
      <c r="C901" s="44" t="s">
        <v>5554</v>
      </c>
      <c r="D901" s="52">
        <v>3290000</v>
      </c>
      <c r="E901" s="40">
        <v>10128849</v>
      </c>
      <c r="F901" s="23" t="str">
        <f t="shared" si="0"/>
        <v>SONY</v>
      </c>
      <c r="G901" s="42">
        <f t="shared" si="1"/>
        <v>3290000</v>
      </c>
      <c r="H901" s="23" t="s">
        <v>5553</v>
      </c>
      <c r="I901" s="23"/>
      <c r="J901" s="23">
        <v>897</v>
      </c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2" customHeight="1">
      <c r="A902" s="44" t="s">
        <v>7</v>
      </c>
      <c r="B902" s="44" t="s">
        <v>5559</v>
      </c>
      <c r="C902" s="44" t="s">
        <v>5560</v>
      </c>
      <c r="D902" s="52">
        <v>3290000</v>
      </c>
      <c r="E902" s="40">
        <v>10128850</v>
      </c>
      <c r="F902" s="23" t="str">
        <f t="shared" si="0"/>
        <v>SONY</v>
      </c>
      <c r="G902" s="42">
        <f t="shared" si="1"/>
        <v>3290000</v>
      </c>
      <c r="H902" s="23" t="s">
        <v>5559</v>
      </c>
      <c r="I902" s="23"/>
      <c r="J902" s="23">
        <v>898</v>
      </c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2" customHeight="1">
      <c r="A903" s="44" t="s">
        <v>7</v>
      </c>
      <c r="B903" s="44" t="s">
        <v>5564</v>
      </c>
      <c r="C903" s="44" t="s">
        <v>5565</v>
      </c>
      <c r="D903" s="52">
        <v>3290000</v>
      </c>
      <c r="E903" s="40">
        <v>10128851</v>
      </c>
      <c r="F903" s="23" t="str">
        <f t="shared" si="0"/>
        <v>SONY</v>
      </c>
      <c r="G903" s="42">
        <f t="shared" si="1"/>
        <v>3290000</v>
      </c>
      <c r="H903" s="23" t="s">
        <v>5564</v>
      </c>
      <c r="I903" s="23"/>
      <c r="J903" s="23">
        <v>899</v>
      </c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2" customHeight="1">
      <c r="A904" s="44" t="s">
        <v>7</v>
      </c>
      <c r="B904" s="44" t="s">
        <v>5570</v>
      </c>
      <c r="C904" s="44" t="s">
        <v>5571</v>
      </c>
      <c r="D904" s="52">
        <v>3290000</v>
      </c>
      <c r="E904" s="40">
        <v>10128852</v>
      </c>
      <c r="F904" s="23" t="str">
        <f t="shared" si="0"/>
        <v>SONY</v>
      </c>
      <c r="G904" s="42">
        <f t="shared" si="1"/>
        <v>3290000</v>
      </c>
      <c r="H904" s="23" t="s">
        <v>5570</v>
      </c>
      <c r="I904" s="23"/>
      <c r="J904" s="23">
        <v>900</v>
      </c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2" customHeight="1">
      <c r="A905" s="44" t="s">
        <v>7</v>
      </c>
      <c r="B905" s="44" t="s">
        <v>5576</v>
      </c>
      <c r="C905" s="44" t="s">
        <v>5577</v>
      </c>
      <c r="D905" s="52">
        <v>3290000</v>
      </c>
      <c r="E905" s="40">
        <v>10128853</v>
      </c>
      <c r="F905" s="23" t="str">
        <f t="shared" si="0"/>
        <v>SONY</v>
      </c>
      <c r="G905" s="42">
        <f t="shared" si="1"/>
        <v>3290000</v>
      </c>
      <c r="H905" s="23" t="s">
        <v>5576</v>
      </c>
      <c r="I905" s="23"/>
      <c r="J905" s="23">
        <v>901</v>
      </c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2" customHeight="1">
      <c r="A906" s="44" t="s">
        <v>295</v>
      </c>
      <c r="B906" s="44" t="s">
        <v>5582</v>
      </c>
      <c r="C906" s="44" t="s">
        <v>5583</v>
      </c>
      <c r="D906" s="52">
        <v>3390000</v>
      </c>
      <c r="E906" s="40">
        <v>10093474</v>
      </c>
      <c r="F906" s="23" t="str">
        <f t="shared" si="0"/>
        <v>ELECOM</v>
      </c>
      <c r="G906" s="42">
        <f t="shared" si="1"/>
        <v>3390000</v>
      </c>
      <c r="H906" s="23" t="s">
        <v>5582</v>
      </c>
      <c r="I906" s="23"/>
      <c r="J906" s="23">
        <v>902</v>
      </c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2" customHeight="1">
      <c r="A907" s="44" t="s">
        <v>7</v>
      </c>
      <c r="B907" s="44" t="s">
        <v>37</v>
      </c>
      <c r="C907" s="44" t="s">
        <v>40</v>
      </c>
      <c r="D907" s="52">
        <v>3490000</v>
      </c>
      <c r="E907" s="40">
        <v>10089719</v>
      </c>
      <c r="F907" s="23" t="str">
        <f t="shared" si="0"/>
        <v>SONY</v>
      </c>
      <c r="G907" s="42">
        <f t="shared" si="1"/>
        <v>3490000</v>
      </c>
      <c r="H907" s="23" t="s">
        <v>37</v>
      </c>
      <c r="I907" s="23"/>
      <c r="J907" s="23">
        <v>903</v>
      </c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2" customHeight="1">
      <c r="A908" s="44" t="s">
        <v>7</v>
      </c>
      <c r="B908" s="44" t="s">
        <v>45</v>
      </c>
      <c r="C908" s="44" t="s">
        <v>48</v>
      </c>
      <c r="D908" s="52">
        <v>3490000</v>
      </c>
      <c r="E908" s="40">
        <v>10089718</v>
      </c>
      <c r="F908" s="23" t="str">
        <f t="shared" si="0"/>
        <v>SONY</v>
      </c>
      <c r="G908" s="42">
        <f t="shared" si="1"/>
        <v>3490000</v>
      </c>
      <c r="H908" s="23" t="s">
        <v>45</v>
      </c>
      <c r="I908" s="23"/>
      <c r="J908" s="23">
        <v>904</v>
      </c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2" customHeight="1">
      <c r="A909" s="44" t="s">
        <v>7</v>
      </c>
      <c r="B909" s="44" t="s">
        <v>41</v>
      </c>
      <c r="C909" s="44" t="s">
        <v>44</v>
      </c>
      <c r="D909" s="52">
        <v>3490000</v>
      </c>
      <c r="E909" s="40">
        <v>10089717</v>
      </c>
      <c r="F909" s="23" t="str">
        <f t="shared" si="0"/>
        <v>SONY</v>
      </c>
      <c r="G909" s="42">
        <f t="shared" si="1"/>
        <v>3490000</v>
      </c>
      <c r="H909" s="23" t="s">
        <v>41</v>
      </c>
      <c r="I909" s="23"/>
      <c r="J909" s="23">
        <v>905</v>
      </c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2" customHeight="1">
      <c r="A910" s="44" t="s">
        <v>7</v>
      </c>
      <c r="B910" s="44" t="s">
        <v>5600</v>
      </c>
      <c r="C910" s="44" t="s">
        <v>5601</v>
      </c>
      <c r="D910" s="52">
        <v>3490000</v>
      </c>
      <c r="E910" s="40">
        <v>10129270</v>
      </c>
      <c r="F910" s="23" t="str">
        <f t="shared" si="0"/>
        <v>SONY</v>
      </c>
      <c r="G910" s="42">
        <f t="shared" si="1"/>
        <v>3490000</v>
      </c>
      <c r="H910" s="23" t="s">
        <v>5600</v>
      </c>
      <c r="I910" s="23"/>
      <c r="J910" s="23">
        <v>906</v>
      </c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2" customHeight="1">
      <c r="A911" s="44" t="s">
        <v>7</v>
      </c>
      <c r="B911" s="44" t="s">
        <v>5606</v>
      </c>
      <c r="C911" s="44" t="s">
        <v>5607</v>
      </c>
      <c r="D911" s="52">
        <v>3490000</v>
      </c>
      <c r="E911" s="40">
        <v>10129271</v>
      </c>
      <c r="F911" s="23" t="str">
        <f t="shared" si="0"/>
        <v>SONY</v>
      </c>
      <c r="G911" s="42">
        <f t="shared" si="1"/>
        <v>3490000</v>
      </c>
      <c r="H911" s="23" t="s">
        <v>5606</v>
      </c>
      <c r="I911" s="23"/>
      <c r="J911" s="23">
        <v>907</v>
      </c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2" customHeight="1">
      <c r="A912" s="44" t="s">
        <v>7</v>
      </c>
      <c r="B912" s="44" t="s">
        <v>5612</v>
      </c>
      <c r="C912" s="44" t="s">
        <v>5614</v>
      </c>
      <c r="D912" s="52">
        <v>3490000</v>
      </c>
      <c r="E912" s="40">
        <v>10129272</v>
      </c>
      <c r="F912" s="23" t="str">
        <f t="shared" si="0"/>
        <v>SONY</v>
      </c>
      <c r="G912" s="42">
        <f t="shared" si="1"/>
        <v>3490000</v>
      </c>
      <c r="H912" s="23" t="s">
        <v>5612</v>
      </c>
      <c r="I912" s="23"/>
      <c r="J912" s="23">
        <v>908</v>
      </c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2" customHeight="1">
      <c r="A913" s="44" t="s">
        <v>7</v>
      </c>
      <c r="B913" s="44" t="s">
        <v>5618</v>
      </c>
      <c r="C913" s="44" t="s">
        <v>5619</v>
      </c>
      <c r="D913" s="52">
        <v>3490000</v>
      </c>
      <c r="E913" s="40">
        <v>10129273</v>
      </c>
      <c r="F913" s="23" t="str">
        <f t="shared" si="0"/>
        <v>SONY</v>
      </c>
      <c r="G913" s="42">
        <f t="shared" si="1"/>
        <v>3490000</v>
      </c>
      <c r="H913" s="23" t="s">
        <v>5618</v>
      </c>
      <c r="I913" s="23"/>
      <c r="J913" s="23">
        <v>909</v>
      </c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2" customHeight="1">
      <c r="A914" s="44" t="s">
        <v>295</v>
      </c>
      <c r="B914" s="44" t="s">
        <v>5624</v>
      </c>
      <c r="C914" s="44" t="s">
        <v>5625</v>
      </c>
      <c r="D914" s="52">
        <v>3990000</v>
      </c>
      <c r="E914" s="40">
        <v>10093993</v>
      </c>
      <c r="F914" s="23" t="str">
        <f t="shared" si="0"/>
        <v>ELECOM</v>
      </c>
      <c r="G914" s="42">
        <f t="shared" si="1"/>
        <v>3990000</v>
      </c>
      <c r="H914" s="23" t="s">
        <v>5624</v>
      </c>
      <c r="I914" s="23"/>
      <c r="J914" s="23">
        <v>910</v>
      </c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2" customHeight="1">
      <c r="A915" s="44" t="s">
        <v>7</v>
      </c>
      <c r="B915" s="44" t="s">
        <v>5633</v>
      </c>
      <c r="C915" s="44" t="s">
        <v>5635</v>
      </c>
      <c r="D915" s="52">
        <v>3990000</v>
      </c>
      <c r="E915" s="40">
        <v>10093463</v>
      </c>
      <c r="F915" s="23" t="str">
        <f t="shared" si="0"/>
        <v>SONY</v>
      </c>
      <c r="G915" s="42">
        <f t="shared" si="1"/>
        <v>3990000</v>
      </c>
      <c r="H915" s="23" t="s">
        <v>5633</v>
      </c>
      <c r="I915" s="23"/>
      <c r="J915" s="23">
        <v>911</v>
      </c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2" customHeight="1">
      <c r="A916" s="44" t="s">
        <v>7</v>
      </c>
      <c r="B916" s="44" t="s">
        <v>5640</v>
      </c>
      <c r="C916" s="44" t="s">
        <v>5641</v>
      </c>
      <c r="D916" s="52">
        <v>3990000</v>
      </c>
      <c r="E916" s="40">
        <v>10093462</v>
      </c>
      <c r="F916" s="23" t="str">
        <f t="shared" si="0"/>
        <v>SONY</v>
      </c>
      <c r="G916" s="42">
        <f t="shared" si="1"/>
        <v>3990000</v>
      </c>
      <c r="H916" s="23" t="s">
        <v>5640</v>
      </c>
      <c r="I916" s="23"/>
      <c r="J916" s="23">
        <v>912</v>
      </c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2" customHeight="1">
      <c r="A917" s="44" t="s">
        <v>7</v>
      </c>
      <c r="B917" s="44" t="s">
        <v>5646</v>
      </c>
      <c r="C917" s="44" t="s">
        <v>5647</v>
      </c>
      <c r="D917" s="52">
        <v>3990000</v>
      </c>
      <c r="E917" s="40">
        <v>10093461</v>
      </c>
      <c r="F917" s="23" t="str">
        <f t="shared" si="0"/>
        <v>SONY</v>
      </c>
      <c r="G917" s="42">
        <f t="shared" si="1"/>
        <v>3990000</v>
      </c>
      <c r="H917" s="23" t="s">
        <v>5646</v>
      </c>
      <c r="I917" s="23"/>
      <c r="J917" s="23">
        <v>913</v>
      </c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2" customHeight="1">
      <c r="A918" s="44" t="s">
        <v>7</v>
      </c>
      <c r="B918" s="44" t="s">
        <v>5652</v>
      </c>
      <c r="C918" s="44" t="s">
        <v>5653</v>
      </c>
      <c r="D918" s="52">
        <v>3990000</v>
      </c>
      <c r="E918" s="40">
        <v>10093460</v>
      </c>
      <c r="F918" s="23" t="str">
        <f t="shared" si="0"/>
        <v>SONY</v>
      </c>
      <c r="G918" s="42">
        <f t="shared" si="1"/>
        <v>3990000</v>
      </c>
      <c r="H918" s="23" t="s">
        <v>5652</v>
      </c>
      <c r="I918" s="23"/>
      <c r="J918" s="23">
        <v>914</v>
      </c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2" customHeight="1">
      <c r="A919" s="44" t="s">
        <v>7</v>
      </c>
      <c r="B919" s="44" t="s">
        <v>5658</v>
      </c>
      <c r="C919" s="44" t="s">
        <v>5659</v>
      </c>
      <c r="D919" s="52">
        <v>3990000</v>
      </c>
      <c r="E919" s="40">
        <v>10093459</v>
      </c>
      <c r="F919" s="23" t="str">
        <f t="shared" si="0"/>
        <v>SONY</v>
      </c>
      <c r="G919" s="42">
        <f t="shared" si="1"/>
        <v>3990000</v>
      </c>
      <c r="H919" s="23" t="s">
        <v>5658</v>
      </c>
      <c r="I919" s="23"/>
      <c r="J919" s="23">
        <v>915</v>
      </c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2" customHeight="1">
      <c r="A920" s="44" t="s">
        <v>7</v>
      </c>
      <c r="B920" s="44" t="s">
        <v>5664</v>
      </c>
      <c r="C920" s="44" t="s">
        <v>5665</v>
      </c>
      <c r="D920" s="52">
        <v>3990000</v>
      </c>
      <c r="E920" s="40">
        <v>10092992</v>
      </c>
      <c r="F920" s="23" t="str">
        <f t="shared" si="0"/>
        <v>SONY</v>
      </c>
      <c r="G920" s="42">
        <f t="shared" si="1"/>
        <v>3990000</v>
      </c>
      <c r="H920" s="23" t="s">
        <v>5664</v>
      </c>
      <c r="I920" s="23"/>
      <c r="J920" s="23">
        <v>916</v>
      </c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2" customHeight="1">
      <c r="A921" s="44" t="s">
        <v>7</v>
      </c>
      <c r="B921" s="44" t="s">
        <v>5670</v>
      </c>
      <c r="C921" s="44" t="s">
        <v>5672</v>
      </c>
      <c r="D921" s="52">
        <v>3990000</v>
      </c>
      <c r="E921" s="40">
        <v>10092991</v>
      </c>
      <c r="F921" s="23" t="str">
        <f t="shared" si="0"/>
        <v>SONY</v>
      </c>
      <c r="G921" s="42">
        <f t="shared" si="1"/>
        <v>3990000</v>
      </c>
      <c r="H921" s="23" t="s">
        <v>5670</v>
      </c>
      <c r="I921" s="23"/>
      <c r="J921" s="23">
        <v>917</v>
      </c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2" customHeight="1">
      <c r="A922" s="44" t="s">
        <v>7</v>
      </c>
      <c r="B922" s="44" t="s">
        <v>5678</v>
      </c>
      <c r="C922" s="44" t="s">
        <v>5680</v>
      </c>
      <c r="D922" s="52">
        <v>3990000</v>
      </c>
      <c r="E922" s="40">
        <v>10092990</v>
      </c>
      <c r="F922" s="23" t="str">
        <f t="shared" si="0"/>
        <v>SONY</v>
      </c>
      <c r="G922" s="42">
        <f t="shared" si="1"/>
        <v>3990000</v>
      </c>
      <c r="H922" s="23" t="s">
        <v>5678</v>
      </c>
      <c r="I922" s="23"/>
      <c r="J922" s="23">
        <v>918</v>
      </c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2" customHeight="1">
      <c r="A923" s="44" t="s">
        <v>7</v>
      </c>
      <c r="B923" s="44" t="s">
        <v>808</v>
      </c>
      <c r="C923" s="44" t="s">
        <v>811</v>
      </c>
      <c r="D923" s="52">
        <v>3990000</v>
      </c>
      <c r="E923" s="40">
        <v>10089713</v>
      </c>
      <c r="F923" s="23" t="str">
        <f t="shared" si="0"/>
        <v>SONY</v>
      </c>
      <c r="G923" s="42">
        <f t="shared" si="1"/>
        <v>3990000</v>
      </c>
      <c r="H923" s="23" t="s">
        <v>808</v>
      </c>
      <c r="I923" s="23"/>
      <c r="J923" s="23">
        <v>919</v>
      </c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2" customHeight="1">
      <c r="A924" s="44" t="s">
        <v>7</v>
      </c>
      <c r="B924" s="44" t="s">
        <v>5690</v>
      </c>
      <c r="C924" s="44" t="s">
        <v>5691</v>
      </c>
      <c r="D924" s="52">
        <v>4100000</v>
      </c>
      <c r="E924" s="40">
        <v>10129266</v>
      </c>
      <c r="F924" s="23" t="str">
        <f t="shared" si="0"/>
        <v>SONY</v>
      </c>
      <c r="G924" s="42">
        <f t="shared" si="1"/>
        <v>4100000</v>
      </c>
      <c r="H924" s="23" t="s">
        <v>5690</v>
      </c>
      <c r="I924" s="23"/>
      <c r="J924" s="23">
        <v>920</v>
      </c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2" customHeight="1">
      <c r="A925" s="44" t="s">
        <v>7</v>
      </c>
      <c r="B925" s="44" t="s">
        <v>5696</v>
      </c>
      <c r="C925" s="44" t="s">
        <v>5697</v>
      </c>
      <c r="D925" s="52">
        <v>4100000</v>
      </c>
      <c r="E925" s="40">
        <v>10129267</v>
      </c>
      <c r="F925" s="23" t="str">
        <f t="shared" si="0"/>
        <v>SONY</v>
      </c>
      <c r="G925" s="42">
        <f t="shared" si="1"/>
        <v>4100000</v>
      </c>
      <c r="H925" s="23" t="s">
        <v>5696</v>
      </c>
      <c r="I925" s="23"/>
      <c r="J925" s="23">
        <v>921</v>
      </c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2" customHeight="1">
      <c r="A926" s="44" t="s">
        <v>7</v>
      </c>
      <c r="B926" s="44" t="s">
        <v>736</v>
      </c>
      <c r="C926" s="44" t="s">
        <v>5702</v>
      </c>
      <c r="D926" s="52">
        <v>4290000</v>
      </c>
      <c r="E926" s="40">
        <v>10092988</v>
      </c>
      <c r="F926" s="23" t="str">
        <f t="shared" si="0"/>
        <v>SONY</v>
      </c>
      <c r="G926" s="42">
        <f t="shared" si="1"/>
        <v>4290000</v>
      </c>
      <c r="H926" s="23" t="s">
        <v>736</v>
      </c>
      <c r="I926" s="23"/>
      <c r="J926" s="23">
        <v>922</v>
      </c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2" customHeight="1">
      <c r="A927" s="44" t="s">
        <v>7</v>
      </c>
      <c r="B927" s="44" t="s">
        <v>725</v>
      </c>
      <c r="C927" s="44" t="s">
        <v>5707</v>
      </c>
      <c r="D927" s="52">
        <v>4290000</v>
      </c>
      <c r="E927" s="40">
        <v>10092987</v>
      </c>
      <c r="F927" s="23" t="str">
        <f t="shared" si="0"/>
        <v>SONY</v>
      </c>
      <c r="G927" s="42">
        <f t="shared" si="1"/>
        <v>4290000</v>
      </c>
      <c r="H927" s="23" t="s">
        <v>725</v>
      </c>
      <c r="I927" s="23"/>
      <c r="J927" s="23">
        <v>923</v>
      </c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2" customHeight="1">
      <c r="A928" s="44" t="s">
        <v>7</v>
      </c>
      <c r="B928" s="44" t="s">
        <v>731</v>
      </c>
      <c r="C928" s="44" t="s">
        <v>5713</v>
      </c>
      <c r="D928" s="52">
        <v>4290000</v>
      </c>
      <c r="E928" s="40">
        <v>10091815</v>
      </c>
      <c r="F928" s="23" t="str">
        <f t="shared" si="0"/>
        <v>SONY</v>
      </c>
      <c r="G928" s="42">
        <f t="shared" si="1"/>
        <v>4290000</v>
      </c>
      <c r="H928" s="23" t="s">
        <v>731</v>
      </c>
      <c r="I928" s="23"/>
      <c r="J928" s="23">
        <v>924</v>
      </c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2" customHeight="1">
      <c r="A929" s="44" t="s">
        <v>7</v>
      </c>
      <c r="B929" s="44" t="s">
        <v>5718</v>
      </c>
      <c r="C929" s="44" t="s">
        <v>5720</v>
      </c>
      <c r="D929" s="52">
        <v>4290000</v>
      </c>
      <c r="E929" s="40">
        <v>10129541</v>
      </c>
      <c r="F929" s="23" t="str">
        <f t="shared" si="0"/>
        <v>SONY</v>
      </c>
      <c r="G929" s="42">
        <f t="shared" si="1"/>
        <v>4290000</v>
      </c>
      <c r="H929" s="23" t="s">
        <v>5718</v>
      </c>
      <c r="I929" s="23"/>
      <c r="J929" s="23">
        <v>925</v>
      </c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2" customHeight="1">
      <c r="A930" s="44" t="s">
        <v>7</v>
      </c>
      <c r="B930" s="44" t="s">
        <v>5727</v>
      </c>
      <c r="C930" s="44" t="s">
        <v>5728</v>
      </c>
      <c r="D930" s="52">
        <v>4290000</v>
      </c>
      <c r="E930" s="40">
        <v>10129542</v>
      </c>
      <c r="F930" s="23" t="str">
        <f t="shared" si="0"/>
        <v>SONY</v>
      </c>
      <c r="G930" s="42">
        <f t="shared" si="1"/>
        <v>4290000</v>
      </c>
      <c r="H930" s="23" t="s">
        <v>5727</v>
      </c>
      <c r="I930" s="23"/>
      <c r="J930" s="23">
        <v>926</v>
      </c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2" customHeight="1">
      <c r="A931" s="44" t="s">
        <v>7</v>
      </c>
      <c r="B931" s="44" t="s">
        <v>5733</v>
      </c>
      <c r="C931" s="44" t="s">
        <v>5734</v>
      </c>
      <c r="D931" s="52">
        <v>4490000</v>
      </c>
      <c r="E931" s="40">
        <v>10128854</v>
      </c>
      <c r="F931" s="23" t="str">
        <f t="shared" si="0"/>
        <v>SONY</v>
      </c>
      <c r="G931" s="42">
        <f t="shared" si="1"/>
        <v>4490000</v>
      </c>
      <c r="H931" s="23" t="s">
        <v>5733</v>
      </c>
      <c r="I931" s="23"/>
      <c r="J931" s="23">
        <v>927</v>
      </c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2" customHeight="1">
      <c r="A932" s="44" t="s">
        <v>7</v>
      </c>
      <c r="B932" s="44" t="s">
        <v>5739</v>
      </c>
      <c r="C932" s="44" t="s">
        <v>5740</v>
      </c>
      <c r="D932" s="52">
        <v>4490000</v>
      </c>
      <c r="E932" s="40">
        <v>10128855</v>
      </c>
      <c r="F932" s="23" t="str">
        <f t="shared" si="0"/>
        <v>SONY</v>
      </c>
      <c r="G932" s="42">
        <f t="shared" si="1"/>
        <v>4490000</v>
      </c>
      <c r="H932" s="23" t="s">
        <v>5739</v>
      </c>
      <c r="I932" s="23"/>
      <c r="J932" s="23">
        <v>928</v>
      </c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2" customHeight="1">
      <c r="A933" s="44" t="s">
        <v>7</v>
      </c>
      <c r="B933" s="44" t="s">
        <v>5745</v>
      </c>
      <c r="C933" s="44" t="s">
        <v>5746</v>
      </c>
      <c r="D933" s="52">
        <v>4490000</v>
      </c>
      <c r="E933" s="40">
        <v>10128856</v>
      </c>
      <c r="F933" s="23" t="str">
        <f t="shared" si="0"/>
        <v>SONY</v>
      </c>
      <c r="G933" s="42">
        <f t="shared" si="1"/>
        <v>4490000</v>
      </c>
      <c r="H933" s="23" t="s">
        <v>5745</v>
      </c>
      <c r="I933" s="23"/>
      <c r="J933" s="23">
        <v>929</v>
      </c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2" customHeight="1">
      <c r="A934" s="44" t="s">
        <v>7</v>
      </c>
      <c r="B934" s="44" t="s">
        <v>5751</v>
      </c>
      <c r="C934" s="44" t="s">
        <v>5752</v>
      </c>
      <c r="D934" s="52">
        <v>4690000</v>
      </c>
      <c r="E934" s="40">
        <v>10129277</v>
      </c>
      <c r="F934" s="23" t="str">
        <f t="shared" si="0"/>
        <v>SONY</v>
      </c>
      <c r="G934" s="42">
        <f t="shared" si="1"/>
        <v>4690000</v>
      </c>
      <c r="H934" s="23" t="s">
        <v>5751</v>
      </c>
      <c r="I934" s="23"/>
      <c r="J934" s="23">
        <v>930</v>
      </c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2" customHeight="1">
      <c r="A935" s="44" t="s">
        <v>7</v>
      </c>
      <c r="B935" s="44" t="s">
        <v>5757</v>
      </c>
      <c r="C935" s="44" t="s">
        <v>5758</v>
      </c>
      <c r="D935" s="52">
        <v>4990000</v>
      </c>
      <c r="E935" s="40">
        <v>10092994</v>
      </c>
      <c r="F935" s="23" t="str">
        <f t="shared" si="0"/>
        <v>SONY</v>
      </c>
      <c r="G935" s="42">
        <f t="shared" si="1"/>
        <v>4990000</v>
      </c>
      <c r="H935" s="23" t="s">
        <v>5757</v>
      </c>
      <c r="I935" s="23"/>
      <c r="J935" s="23">
        <v>931</v>
      </c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2" customHeight="1">
      <c r="A936" s="44" t="s">
        <v>7</v>
      </c>
      <c r="B936" s="44" t="s">
        <v>5763</v>
      </c>
      <c r="C936" s="44" t="s">
        <v>5764</v>
      </c>
      <c r="D936" s="52">
        <v>4990000</v>
      </c>
      <c r="E936" s="40">
        <v>10092993</v>
      </c>
      <c r="F936" s="23" t="str">
        <f t="shared" si="0"/>
        <v>SONY</v>
      </c>
      <c r="G936" s="42">
        <f t="shared" si="1"/>
        <v>4990000</v>
      </c>
      <c r="H936" s="23" t="s">
        <v>5763</v>
      </c>
      <c r="I936" s="23"/>
      <c r="J936" s="23">
        <v>932</v>
      </c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2" customHeight="1">
      <c r="A937" s="44" t="s">
        <v>7</v>
      </c>
      <c r="B937" s="44" t="s">
        <v>5769</v>
      </c>
      <c r="C937" s="44" t="s">
        <v>5770</v>
      </c>
      <c r="D937" s="52">
        <v>4990000</v>
      </c>
      <c r="E937" s="40">
        <v>10095369</v>
      </c>
      <c r="F937" s="23" t="str">
        <f t="shared" si="0"/>
        <v>SONY</v>
      </c>
      <c r="G937" s="42">
        <f t="shared" si="1"/>
        <v>4990000</v>
      </c>
      <c r="H937" s="23" t="s">
        <v>5769</v>
      </c>
      <c r="I937" s="23"/>
      <c r="J937" s="23">
        <v>933</v>
      </c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2" customHeight="1">
      <c r="A938" s="44" t="s">
        <v>7</v>
      </c>
      <c r="B938" s="44" t="s">
        <v>5775</v>
      </c>
      <c r="C938" s="44" t="s">
        <v>5776</v>
      </c>
      <c r="D938" s="52">
        <v>4990000</v>
      </c>
      <c r="E938" s="40">
        <v>10095370</v>
      </c>
      <c r="F938" s="23" t="str">
        <f t="shared" si="0"/>
        <v>SONY</v>
      </c>
      <c r="G938" s="42">
        <f t="shared" si="1"/>
        <v>4990000</v>
      </c>
      <c r="H938" s="23" t="s">
        <v>5775</v>
      </c>
      <c r="I938" s="23"/>
      <c r="J938" s="23">
        <v>934</v>
      </c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2" customHeight="1">
      <c r="A939" s="44" t="s">
        <v>7</v>
      </c>
      <c r="B939" s="44" t="s">
        <v>5781</v>
      </c>
      <c r="C939" s="44" t="s">
        <v>5782</v>
      </c>
      <c r="D939" s="52">
        <v>6990000</v>
      </c>
      <c r="E939" s="40">
        <v>10129538</v>
      </c>
      <c r="F939" s="23" t="str">
        <f t="shared" si="0"/>
        <v>SONY</v>
      </c>
      <c r="G939" s="42">
        <f t="shared" si="1"/>
        <v>6990000</v>
      </c>
      <c r="H939" s="23" t="s">
        <v>5781</v>
      </c>
      <c r="I939" s="23"/>
      <c r="J939" s="23">
        <v>935</v>
      </c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2" customHeight="1">
      <c r="A940" s="44" t="s">
        <v>7</v>
      </c>
      <c r="B940" s="44" t="s">
        <v>5787</v>
      </c>
      <c r="C940" s="44" t="s">
        <v>5789</v>
      </c>
      <c r="D940" s="52">
        <v>6990000</v>
      </c>
      <c r="E940" s="40">
        <v>10129539</v>
      </c>
      <c r="F940" s="23" t="str">
        <f t="shared" si="0"/>
        <v>SONY</v>
      </c>
      <c r="G940" s="42">
        <f t="shared" si="1"/>
        <v>6990000</v>
      </c>
      <c r="H940" s="23" t="s">
        <v>5787</v>
      </c>
      <c r="I940" s="23"/>
      <c r="J940" s="23">
        <v>936</v>
      </c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2" customHeight="1">
      <c r="A941" s="44" t="s">
        <v>7</v>
      </c>
      <c r="B941" s="44" t="s">
        <v>5793</v>
      </c>
      <c r="C941" s="44" t="s">
        <v>5794</v>
      </c>
      <c r="D941" s="52">
        <v>8990000</v>
      </c>
      <c r="E941" s="40">
        <v>10093449</v>
      </c>
      <c r="F941" s="23" t="str">
        <f t="shared" si="0"/>
        <v>SONY</v>
      </c>
      <c r="G941" s="42">
        <f t="shared" si="1"/>
        <v>8990000</v>
      </c>
      <c r="H941" s="23" t="s">
        <v>5793</v>
      </c>
      <c r="I941" s="23"/>
      <c r="J941" s="23">
        <v>937</v>
      </c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2" customHeight="1">
      <c r="A942" s="44" t="s">
        <v>7</v>
      </c>
      <c r="B942" s="44" t="s">
        <v>5803</v>
      </c>
      <c r="C942" s="44" t="s">
        <v>5804</v>
      </c>
      <c r="D942" s="52">
        <v>8990000</v>
      </c>
      <c r="E942" s="40">
        <v>10129536</v>
      </c>
      <c r="F942" s="23" t="str">
        <f t="shared" si="0"/>
        <v>SONY</v>
      </c>
      <c r="G942" s="42">
        <f t="shared" si="1"/>
        <v>8990000</v>
      </c>
      <c r="H942" s="23" t="s">
        <v>5803</v>
      </c>
      <c r="I942" s="23"/>
      <c r="J942" s="23">
        <v>938</v>
      </c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2" customHeight="1">
      <c r="A943" s="44" t="s">
        <v>7</v>
      </c>
      <c r="B943" s="44" t="s">
        <v>5806</v>
      </c>
      <c r="C943" s="44" t="s">
        <v>5807</v>
      </c>
      <c r="D943" s="52">
        <v>8990000</v>
      </c>
      <c r="E943" s="40">
        <v>10129537</v>
      </c>
      <c r="F943" s="23" t="str">
        <f t="shared" si="0"/>
        <v>SONY</v>
      </c>
      <c r="G943" s="42">
        <f t="shared" si="1"/>
        <v>8990000</v>
      </c>
      <c r="H943" s="23" t="s">
        <v>5806</v>
      </c>
      <c r="I943" s="23"/>
      <c r="J943" s="23">
        <v>939</v>
      </c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2" customHeight="1">
      <c r="A944" s="44" t="s">
        <v>7</v>
      </c>
      <c r="B944" s="44" t="s">
        <v>5812</v>
      </c>
      <c r="C944" s="44" t="s">
        <v>5813</v>
      </c>
      <c r="D944" s="52">
        <v>9390000</v>
      </c>
      <c r="E944" s="40">
        <v>10093724</v>
      </c>
      <c r="F944" s="23" t="str">
        <f t="shared" si="0"/>
        <v>SONY</v>
      </c>
      <c r="G944" s="42">
        <f t="shared" si="1"/>
        <v>9390000</v>
      </c>
      <c r="H944" s="23" t="s">
        <v>5812</v>
      </c>
      <c r="I944" s="23"/>
      <c r="J944" s="23">
        <v>940</v>
      </c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2" customHeight="1">
      <c r="A945" s="44" t="s">
        <v>7</v>
      </c>
      <c r="B945" s="44" t="s">
        <v>947</v>
      </c>
      <c r="C945" s="44" t="s">
        <v>5819</v>
      </c>
      <c r="D945" s="52">
        <v>9490000</v>
      </c>
      <c r="E945" s="40">
        <v>10091722</v>
      </c>
      <c r="F945" s="23" t="str">
        <f t="shared" si="0"/>
        <v>SONY</v>
      </c>
      <c r="G945" s="42">
        <f t="shared" si="1"/>
        <v>9490000</v>
      </c>
      <c r="H945" s="23" t="s">
        <v>947</v>
      </c>
      <c r="I945" s="23"/>
      <c r="J945" s="23">
        <v>941</v>
      </c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2" customHeight="1">
      <c r="A946" s="44" t="s">
        <v>7</v>
      </c>
      <c r="B946" s="44" t="s">
        <v>5823</v>
      </c>
      <c r="C946" s="44" t="s">
        <v>5824</v>
      </c>
      <c r="D946" s="52">
        <v>11990000</v>
      </c>
      <c r="E946" s="40">
        <v>10093870</v>
      </c>
      <c r="F946" s="23" t="str">
        <f t="shared" si="0"/>
        <v>SONY</v>
      </c>
      <c r="G946" s="42">
        <f t="shared" si="1"/>
        <v>11990000</v>
      </c>
      <c r="H946" s="23" t="s">
        <v>5823</v>
      </c>
      <c r="I946" s="23"/>
      <c r="J946" s="23">
        <v>942</v>
      </c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2" customHeight="1">
      <c r="A947" s="44" t="s">
        <v>7</v>
      </c>
      <c r="B947" s="44" t="s">
        <v>935</v>
      </c>
      <c r="C947" s="44" t="s">
        <v>5824</v>
      </c>
      <c r="D947" s="52">
        <v>11990000</v>
      </c>
      <c r="E947" s="40">
        <v>10091723</v>
      </c>
      <c r="F947" s="23" t="str">
        <f t="shared" si="0"/>
        <v>SONY</v>
      </c>
      <c r="G947" s="42">
        <f t="shared" si="1"/>
        <v>11990000</v>
      </c>
      <c r="H947" s="23" t="s">
        <v>935</v>
      </c>
      <c r="I947" s="23"/>
      <c r="J947" s="23">
        <v>943</v>
      </c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2" customHeight="1">
      <c r="A948" s="44" t="s">
        <v>7</v>
      </c>
      <c r="B948" s="44" t="s">
        <v>5834</v>
      </c>
      <c r="C948" s="44" t="s">
        <v>5836</v>
      </c>
      <c r="D948" s="52">
        <v>11990000</v>
      </c>
      <c r="E948" s="40">
        <v>10095302</v>
      </c>
      <c r="F948" s="23" t="str">
        <f t="shared" si="0"/>
        <v>SONY</v>
      </c>
      <c r="G948" s="42">
        <f t="shared" si="1"/>
        <v>11990000</v>
      </c>
      <c r="H948" s="23" t="s">
        <v>5834</v>
      </c>
      <c r="I948" s="23"/>
      <c r="J948" s="23">
        <v>944</v>
      </c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2" customHeight="1">
      <c r="A949" s="44" t="s">
        <v>7</v>
      </c>
      <c r="B949" s="44" t="s">
        <v>218</v>
      </c>
      <c r="C949" s="44" t="s">
        <v>5841</v>
      </c>
      <c r="D949" s="52">
        <v>2490000</v>
      </c>
      <c r="E949" s="40">
        <v>10092995</v>
      </c>
      <c r="F949" s="23" t="str">
        <f t="shared" si="0"/>
        <v>SONY</v>
      </c>
      <c r="G949" s="42">
        <f t="shared" si="1"/>
        <v>2490000</v>
      </c>
      <c r="H949" s="23" t="s">
        <v>218</v>
      </c>
      <c r="I949" s="23"/>
      <c r="J949" s="23">
        <v>945</v>
      </c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2" customHeight="1">
      <c r="A950" s="44" t="s">
        <v>295</v>
      </c>
      <c r="B950" s="44" t="s">
        <v>5847</v>
      </c>
      <c r="C950" s="44" t="s">
        <v>5849</v>
      </c>
      <c r="D950" s="52">
        <v>399000</v>
      </c>
      <c r="E950" s="40">
        <v>10092968</v>
      </c>
      <c r="F950" s="23" t="str">
        <f t="shared" si="0"/>
        <v>ELECOM</v>
      </c>
      <c r="G950" s="42">
        <f t="shared" si="1"/>
        <v>399000</v>
      </c>
      <c r="H950" s="23" t="s">
        <v>5847</v>
      </c>
      <c r="I950" s="23"/>
      <c r="J950" s="23">
        <v>946</v>
      </c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2" customHeight="1">
      <c r="A951" s="44" t="s">
        <v>295</v>
      </c>
      <c r="B951" s="44" t="s">
        <v>5850</v>
      </c>
      <c r="C951" s="44" t="s">
        <v>5851</v>
      </c>
      <c r="D951" s="52">
        <v>399000</v>
      </c>
      <c r="E951" s="40">
        <v>10092963</v>
      </c>
      <c r="F951" s="23" t="str">
        <f t="shared" si="0"/>
        <v>ELECOM</v>
      </c>
      <c r="G951" s="42">
        <f t="shared" si="1"/>
        <v>399000</v>
      </c>
      <c r="H951" s="23" t="s">
        <v>5850</v>
      </c>
      <c r="I951" s="23"/>
      <c r="J951" s="23">
        <v>947</v>
      </c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2" customHeight="1">
      <c r="A952" s="44" t="s">
        <v>315</v>
      </c>
      <c r="B952" s="44" t="s">
        <v>5859</v>
      </c>
      <c r="C952" s="44" t="s">
        <v>5861</v>
      </c>
      <c r="D952" s="52">
        <v>309000</v>
      </c>
      <c r="E952" s="40">
        <v>10092935</v>
      </c>
      <c r="F952" s="23" t="str">
        <f t="shared" si="0"/>
        <v>ANITECH</v>
      </c>
      <c r="G952" s="42">
        <f t="shared" si="1"/>
        <v>309000</v>
      </c>
      <c r="H952" s="23" t="s">
        <v>5859</v>
      </c>
      <c r="I952" s="23"/>
      <c r="J952" s="23">
        <v>948</v>
      </c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2" customHeight="1">
      <c r="A953" s="44" t="s">
        <v>315</v>
      </c>
      <c r="B953" s="44" t="s">
        <v>5866</v>
      </c>
      <c r="C953" s="44" t="s">
        <v>5867</v>
      </c>
      <c r="D953" s="52">
        <v>359000</v>
      </c>
      <c r="E953" s="40">
        <v>10092920</v>
      </c>
      <c r="F953" s="23" t="str">
        <f t="shared" si="0"/>
        <v>ANITECH</v>
      </c>
      <c r="G953" s="42">
        <f t="shared" si="1"/>
        <v>359000</v>
      </c>
      <c r="H953" s="23" t="s">
        <v>5866</v>
      </c>
      <c r="I953" s="23"/>
      <c r="J953" s="23">
        <v>949</v>
      </c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2" customHeight="1">
      <c r="A954" s="44" t="s">
        <v>315</v>
      </c>
      <c r="B954" s="44" t="s">
        <v>5872</v>
      </c>
      <c r="C954" s="44" t="s">
        <v>5873</v>
      </c>
      <c r="D954" s="52">
        <v>359000</v>
      </c>
      <c r="E954" s="40">
        <v>10092918</v>
      </c>
      <c r="F954" s="23" t="str">
        <f t="shared" si="0"/>
        <v>ANITECH</v>
      </c>
      <c r="G954" s="42">
        <f t="shared" si="1"/>
        <v>359000</v>
      </c>
      <c r="H954" s="23" t="s">
        <v>5872</v>
      </c>
      <c r="I954" s="23"/>
      <c r="J954" s="23">
        <v>950</v>
      </c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2" customHeight="1">
      <c r="A955" s="44" t="s">
        <v>295</v>
      </c>
      <c r="B955" s="44" t="s">
        <v>5882</v>
      </c>
      <c r="C955" s="44" t="s">
        <v>5883</v>
      </c>
      <c r="D955" s="52">
        <v>0</v>
      </c>
      <c r="E955" s="40">
        <v>10092703</v>
      </c>
      <c r="F955" s="23" t="str">
        <f t="shared" si="0"/>
        <v>ELECOM</v>
      </c>
      <c r="G955" s="42">
        <f t="shared" si="1"/>
        <v>0</v>
      </c>
      <c r="H955" s="23" t="s">
        <v>5882</v>
      </c>
      <c r="I955" s="23"/>
      <c r="J955" s="23">
        <v>951</v>
      </c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2" customHeight="1">
      <c r="A956" s="44" t="s">
        <v>7</v>
      </c>
      <c r="B956" s="44" t="s">
        <v>5888</v>
      </c>
      <c r="C956" s="44" t="s">
        <v>5889</v>
      </c>
      <c r="D956" s="52">
        <v>1190000</v>
      </c>
      <c r="E956" s="40">
        <v>10092279</v>
      </c>
      <c r="F956" s="23" t="str">
        <f t="shared" si="0"/>
        <v>SONY</v>
      </c>
      <c r="G956" s="42">
        <f t="shared" si="1"/>
        <v>1190000</v>
      </c>
      <c r="H956" s="23" t="s">
        <v>5888</v>
      </c>
      <c r="I956" s="23"/>
      <c r="J956" s="23">
        <v>952</v>
      </c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2" customHeight="1">
      <c r="A957" s="44" t="s">
        <v>7</v>
      </c>
      <c r="B957" s="44" t="s">
        <v>5894</v>
      </c>
      <c r="C957" s="44" t="s">
        <v>5896</v>
      </c>
      <c r="D957" s="52">
        <v>1190000</v>
      </c>
      <c r="E957" s="40">
        <v>10092277</v>
      </c>
      <c r="F957" s="23" t="str">
        <f t="shared" si="0"/>
        <v>SONY</v>
      </c>
      <c r="G957" s="42">
        <f t="shared" si="1"/>
        <v>1190000</v>
      </c>
      <c r="H957" s="23" t="s">
        <v>5894</v>
      </c>
      <c r="I957" s="23"/>
      <c r="J957" s="23">
        <v>953</v>
      </c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2" customHeight="1">
      <c r="A958" s="44" t="s">
        <v>7</v>
      </c>
      <c r="B958" s="44" t="s">
        <v>5904</v>
      </c>
      <c r="C958" s="44" t="s">
        <v>5905</v>
      </c>
      <c r="D958" s="52">
        <v>1290000</v>
      </c>
      <c r="E958" s="40">
        <v>10092276</v>
      </c>
      <c r="F958" s="23" t="str">
        <f t="shared" si="0"/>
        <v>SONY</v>
      </c>
      <c r="G958" s="42">
        <f t="shared" si="1"/>
        <v>1290000</v>
      </c>
      <c r="H958" s="23" t="s">
        <v>5904</v>
      </c>
      <c r="I958" s="23"/>
      <c r="J958" s="23">
        <v>954</v>
      </c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2" customHeight="1">
      <c r="A959" s="44" t="s">
        <v>7</v>
      </c>
      <c r="B959" s="44" t="s">
        <v>328</v>
      </c>
      <c r="C959" s="44" t="s">
        <v>331</v>
      </c>
      <c r="D959" s="52">
        <v>1090000</v>
      </c>
      <c r="E959" s="40">
        <v>10092275</v>
      </c>
      <c r="F959" s="23" t="str">
        <f t="shared" si="0"/>
        <v>SONY</v>
      </c>
      <c r="G959" s="42">
        <f t="shared" si="1"/>
        <v>1090000</v>
      </c>
      <c r="H959" s="23" t="s">
        <v>328</v>
      </c>
      <c r="I959" s="23"/>
      <c r="J959" s="23">
        <v>955</v>
      </c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2" customHeight="1">
      <c r="A960" s="44" t="s">
        <v>7</v>
      </c>
      <c r="B960" s="44" t="s">
        <v>1107</v>
      </c>
      <c r="C960" s="44" t="s">
        <v>5914</v>
      </c>
      <c r="D960" s="52">
        <v>590000</v>
      </c>
      <c r="E960" s="40">
        <v>10091727</v>
      </c>
      <c r="F960" s="23" t="str">
        <f t="shared" si="0"/>
        <v>SONY</v>
      </c>
      <c r="G960" s="42">
        <f t="shared" si="1"/>
        <v>590000</v>
      </c>
      <c r="H960" s="23" t="s">
        <v>1107</v>
      </c>
      <c r="I960" s="23"/>
      <c r="J960" s="23">
        <v>956</v>
      </c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2" customHeight="1">
      <c r="A961" s="44" t="s">
        <v>7</v>
      </c>
      <c r="B961" s="44" t="s">
        <v>5919</v>
      </c>
      <c r="C961" s="44" t="s">
        <v>5920</v>
      </c>
      <c r="D961" s="52">
        <v>1349000</v>
      </c>
      <c r="E961" s="40">
        <v>10091725</v>
      </c>
      <c r="F961" s="23" t="str">
        <f t="shared" si="0"/>
        <v>SONY</v>
      </c>
      <c r="G961" s="42">
        <f t="shared" si="1"/>
        <v>1349000</v>
      </c>
      <c r="H961" s="23" t="s">
        <v>5919</v>
      </c>
      <c r="I961" s="23"/>
      <c r="J961" s="23">
        <v>957</v>
      </c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2" customHeight="1">
      <c r="A962" s="44" t="s">
        <v>7</v>
      </c>
      <c r="B962" s="44" t="s">
        <v>5925</v>
      </c>
      <c r="C962" s="44" t="s">
        <v>5926</v>
      </c>
      <c r="D962" s="52">
        <v>8990000</v>
      </c>
      <c r="E962" s="40">
        <v>10091721</v>
      </c>
      <c r="F962" s="23" t="str">
        <f t="shared" si="0"/>
        <v>SONY</v>
      </c>
      <c r="G962" s="42">
        <f t="shared" si="1"/>
        <v>8990000</v>
      </c>
      <c r="H962" s="23" t="s">
        <v>5925</v>
      </c>
      <c r="I962" s="23"/>
      <c r="J962" s="23">
        <v>958</v>
      </c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2" customHeight="1">
      <c r="A963" s="44" t="s">
        <v>7</v>
      </c>
      <c r="B963" s="44" t="s">
        <v>941</v>
      </c>
      <c r="C963" s="44" t="s">
        <v>5933</v>
      </c>
      <c r="D963" s="52">
        <v>8990000</v>
      </c>
      <c r="E963" s="40">
        <v>10091720</v>
      </c>
      <c r="F963" s="23" t="str">
        <f t="shared" si="0"/>
        <v>SONY</v>
      </c>
      <c r="G963" s="42">
        <f t="shared" si="1"/>
        <v>8990000</v>
      </c>
      <c r="H963" s="23" t="s">
        <v>941</v>
      </c>
      <c r="I963" s="23"/>
      <c r="J963" s="23">
        <v>959</v>
      </c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2" customHeight="1">
      <c r="A964" s="44" t="s">
        <v>295</v>
      </c>
      <c r="B964" s="44" t="s">
        <v>5940</v>
      </c>
      <c r="C964" s="44" t="s">
        <v>5941</v>
      </c>
      <c r="D964" s="52">
        <v>149000</v>
      </c>
      <c r="E964" s="40">
        <v>10090440</v>
      </c>
      <c r="F964" s="23" t="str">
        <f t="shared" si="0"/>
        <v>ELECOM</v>
      </c>
      <c r="G964" s="42">
        <f t="shared" si="1"/>
        <v>149000</v>
      </c>
      <c r="H964" s="23" t="s">
        <v>5940</v>
      </c>
      <c r="I964" s="23"/>
      <c r="J964" s="23">
        <v>960</v>
      </c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2" customHeight="1">
      <c r="A965" s="44" t="s">
        <v>7</v>
      </c>
      <c r="B965" s="44" t="s">
        <v>1000</v>
      </c>
      <c r="C965" s="44" t="s">
        <v>5946</v>
      </c>
      <c r="D965" s="52">
        <v>1390000</v>
      </c>
      <c r="E965" s="40">
        <v>10090436</v>
      </c>
      <c r="F965" s="23" t="str">
        <f t="shared" si="0"/>
        <v>SONY</v>
      </c>
      <c r="G965" s="42">
        <f t="shared" si="1"/>
        <v>1390000</v>
      </c>
      <c r="H965" s="23" t="s">
        <v>1000</v>
      </c>
      <c r="I965" s="23"/>
      <c r="J965" s="23">
        <v>961</v>
      </c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2" customHeight="1">
      <c r="A966" s="44" t="s">
        <v>7</v>
      </c>
      <c r="B966" s="44" t="s">
        <v>993</v>
      </c>
      <c r="C966" s="44" t="s">
        <v>5950</v>
      </c>
      <c r="D966" s="52">
        <v>1390000</v>
      </c>
      <c r="E966" s="40">
        <v>10090435</v>
      </c>
      <c r="F966" s="23" t="str">
        <f t="shared" si="0"/>
        <v>SONY</v>
      </c>
      <c r="G966" s="42">
        <f t="shared" si="1"/>
        <v>1390000</v>
      </c>
      <c r="H966" s="23" t="s">
        <v>993</v>
      </c>
      <c r="I966" s="23"/>
      <c r="J966" s="23">
        <v>962</v>
      </c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2" customHeight="1">
      <c r="A967" s="44" t="s">
        <v>324</v>
      </c>
      <c r="B967" s="44" t="s">
        <v>5955</v>
      </c>
      <c r="C967" s="44" t="s">
        <v>5956</v>
      </c>
      <c r="D967" s="52">
        <v>419000</v>
      </c>
      <c r="E967" s="40">
        <v>10089734</v>
      </c>
      <c r="F967" s="23" t="str">
        <f t="shared" si="0"/>
        <v>LOGITECH</v>
      </c>
      <c r="G967" s="42">
        <f t="shared" si="1"/>
        <v>419000</v>
      </c>
      <c r="H967" s="23" t="s">
        <v>5955</v>
      </c>
      <c r="I967" s="23"/>
      <c r="J967" s="23">
        <v>963</v>
      </c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2" customHeight="1">
      <c r="A968" s="44" t="s">
        <v>324</v>
      </c>
      <c r="B968" s="44" t="s">
        <v>2378</v>
      </c>
      <c r="C968" s="44" t="s">
        <v>2381</v>
      </c>
      <c r="D968" s="52">
        <v>129000</v>
      </c>
      <c r="E968" s="40">
        <v>10089730</v>
      </c>
      <c r="F968" s="23" t="str">
        <f t="shared" si="0"/>
        <v>LOGITECH</v>
      </c>
      <c r="G968" s="42">
        <f t="shared" si="1"/>
        <v>129000</v>
      </c>
      <c r="H968" s="23" t="s">
        <v>2378</v>
      </c>
      <c r="I968" s="23"/>
      <c r="J968" s="23">
        <v>964</v>
      </c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2" customHeight="1">
      <c r="A969" s="44" t="s">
        <v>324</v>
      </c>
      <c r="B969" s="44" t="s">
        <v>2368</v>
      </c>
      <c r="C969" s="44" t="s">
        <v>5969</v>
      </c>
      <c r="D969" s="52">
        <v>129000</v>
      </c>
      <c r="E969" s="40">
        <v>10089728</v>
      </c>
      <c r="F969" s="23" t="str">
        <f t="shared" si="0"/>
        <v>LOGITECH</v>
      </c>
      <c r="G969" s="42">
        <f t="shared" si="1"/>
        <v>129000</v>
      </c>
      <c r="H969" s="23" t="s">
        <v>2368</v>
      </c>
      <c r="I969" s="23"/>
      <c r="J969" s="23">
        <v>965</v>
      </c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2" customHeight="1">
      <c r="A970" s="44" t="s">
        <v>7</v>
      </c>
      <c r="B970" s="44" t="s">
        <v>801</v>
      </c>
      <c r="C970" s="44" t="s">
        <v>804</v>
      </c>
      <c r="D970" s="52">
        <v>4290000</v>
      </c>
      <c r="E970" s="40">
        <v>10089712</v>
      </c>
      <c r="F970" s="23" t="str">
        <f t="shared" si="0"/>
        <v>SONY</v>
      </c>
      <c r="G970" s="42">
        <f t="shared" si="1"/>
        <v>4290000</v>
      </c>
      <c r="H970" s="23" t="s">
        <v>801</v>
      </c>
      <c r="I970" s="23"/>
      <c r="J970" s="23">
        <v>966</v>
      </c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2" customHeight="1">
      <c r="A971" s="44" t="s">
        <v>7</v>
      </c>
      <c r="B971" s="44" t="s">
        <v>795</v>
      </c>
      <c r="C971" s="44" t="s">
        <v>798</v>
      </c>
      <c r="D971" s="52">
        <v>4290000</v>
      </c>
      <c r="E971" s="40">
        <v>10089711</v>
      </c>
      <c r="F971" s="23" t="str">
        <f t="shared" si="0"/>
        <v>SONY</v>
      </c>
      <c r="G971" s="42">
        <f t="shared" si="1"/>
        <v>4290000</v>
      </c>
      <c r="H971" s="23" t="s">
        <v>795</v>
      </c>
      <c r="I971" s="23"/>
      <c r="J971" s="23">
        <v>967</v>
      </c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2" customHeight="1">
      <c r="A972" s="44" t="s">
        <v>7</v>
      </c>
      <c r="B972" s="44" t="s">
        <v>789</v>
      </c>
      <c r="C972" s="44" t="s">
        <v>792</v>
      </c>
      <c r="D972" s="52">
        <v>4290000</v>
      </c>
      <c r="E972" s="40">
        <v>10089710</v>
      </c>
      <c r="F972" s="23" t="str">
        <f t="shared" si="0"/>
        <v>SONY</v>
      </c>
      <c r="G972" s="42">
        <f t="shared" si="1"/>
        <v>4290000</v>
      </c>
      <c r="H972" s="23" t="s">
        <v>789</v>
      </c>
      <c r="I972" s="23"/>
      <c r="J972" s="23">
        <v>968</v>
      </c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2" customHeight="1">
      <c r="A973" s="44" t="s">
        <v>7</v>
      </c>
      <c r="B973" s="44" t="s">
        <v>783</v>
      </c>
      <c r="C973" s="44" t="s">
        <v>788</v>
      </c>
      <c r="D973" s="52">
        <v>4290000</v>
      </c>
      <c r="E973" s="40">
        <v>10089709</v>
      </c>
      <c r="F973" s="23" t="str">
        <f t="shared" si="0"/>
        <v>SONY</v>
      </c>
      <c r="G973" s="42">
        <f t="shared" si="1"/>
        <v>4290000</v>
      </c>
      <c r="H973" s="23" t="s">
        <v>783</v>
      </c>
      <c r="I973" s="23"/>
      <c r="J973" s="23">
        <v>969</v>
      </c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2" customHeight="1">
      <c r="A974" s="44" t="s">
        <v>7</v>
      </c>
      <c r="B974" s="44" t="s">
        <v>878</v>
      </c>
      <c r="C974" s="44" t="s">
        <v>881</v>
      </c>
      <c r="D974" s="52">
        <v>1690000</v>
      </c>
      <c r="E974" s="40">
        <v>10089708</v>
      </c>
      <c r="F974" s="23" t="str">
        <f t="shared" si="0"/>
        <v>SONY</v>
      </c>
      <c r="G974" s="42">
        <f t="shared" si="1"/>
        <v>1690000</v>
      </c>
      <c r="H974" s="23" t="s">
        <v>878</v>
      </c>
      <c r="I974" s="23"/>
      <c r="J974" s="23">
        <v>970</v>
      </c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2" customHeight="1">
      <c r="A975" s="44" t="s">
        <v>7</v>
      </c>
      <c r="B975" s="44" t="s">
        <v>913</v>
      </c>
      <c r="C975" s="44" t="s">
        <v>916</v>
      </c>
      <c r="D975" s="52">
        <v>2490000</v>
      </c>
      <c r="E975" s="40">
        <v>10089705</v>
      </c>
      <c r="F975" s="23" t="str">
        <f t="shared" si="0"/>
        <v>SONY</v>
      </c>
      <c r="G975" s="42">
        <f t="shared" si="1"/>
        <v>2490000</v>
      </c>
      <c r="H975" s="23" t="s">
        <v>913</v>
      </c>
      <c r="I975" s="23"/>
      <c r="J975" s="23">
        <v>971</v>
      </c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2" customHeight="1">
      <c r="A976" s="44" t="s">
        <v>354</v>
      </c>
      <c r="B976" s="44" t="s">
        <v>6002</v>
      </c>
      <c r="C976" s="44" t="s">
        <v>6003</v>
      </c>
      <c r="D976" s="52">
        <v>549000</v>
      </c>
      <c r="E976" s="40">
        <v>10089688</v>
      </c>
      <c r="F976" s="23" t="str">
        <f t="shared" si="0"/>
        <v>Kashimura</v>
      </c>
      <c r="G976" s="42">
        <f t="shared" si="1"/>
        <v>549000</v>
      </c>
      <c r="H976" s="23" t="s">
        <v>6002</v>
      </c>
      <c r="I976" s="23"/>
      <c r="J976" s="23">
        <v>972</v>
      </c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2" customHeight="1">
      <c r="A977" s="44" t="s">
        <v>354</v>
      </c>
      <c r="B977" s="44" t="s">
        <v>6012</v>
      </c>
      <c r="C977" s="44" t="s">
        <v>6013</v>
      </c>
      <c r="D977" s="52">
        <v>299000</v>
      </c>
      <c r="E977" s="40">
        <v>10089687</v>
      </c>
      <c r="F977" s="23" t="str">
        <f t="shared" si="0"/>
        <v>Kashimura</v>
      </c>
      <c r="G977" s="42">
        <f t="shared" si="1"/>
        <v>299000</v>
      </c>
      <c r="H977" s="23" t="s">
        <v>6012</v>
      </c>
      <c r="I977" s="23"/>
      <c r="J977" s="23">
        <v>973</v>
      </c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2" customHeight="1">
      <c r="A978" s="44" t="s">
        <v>354</v>
      </c>
      <c r="B978" s="44" t="s">
        <v>6018</v>
      </c>
      <c r="C978" s="44" t="s">
        <v>6019</v>
      </c>
      <c r="D978" s="52">
        <v>249000</v>
      </c>
      <c r="E978" s="40">
        <v>10089686</v>
      </c>
      <c r="F978" s="23" t="str">
        <f t="shared" si="0"/>
        <v>Kashimura</v>
      </c>
      <c r="G978" s="42">
        <f t="shared" si="1"/>
        <v>249000</v>
      </c>
      <c r="H978" s="23" t="s">
        <v>6018</v>
      </c>
      <c r="I978" s="23"/>
      <c r="J978" s="23">
        <v>974</v>
      </c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2" customHeight="1">
      <c r="A979" s="44" t="s">
        <v>354</v>
      </c>
      <c r="B979" s="44" t="s">
        <v>6024</v>
      </c>
      <c r="C979" s="44" t="s">
        <v>6025</v>
      </c>
      <c r="D979" s="52">
        <v>499000</v>
      </c>
      <c r="E979" s="40">
        <v>10089678</v>
      </c>
      <c r="F979" s="23" t="str">
        <f t="shared" si="0"/>
        <v>Kashimura</v>
      </c>
      <c r="G979" s="42">
        <f t="shared" si="1"/>
        <v>499000</v>
      </c>
      <c r="H979" s="23" t="s">
        <v>6024</v>
      </c>
      <c r="I979" s="23"/>
      <c r="J979" s="23">
        <v>975</v>
      </c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2" customHeight="1">
      <c r="A980" s="44" t="s">
        <v>354</v>
      </c>
      <c r="B980" s="44" t="s">
        <v>6030</v>
      </c>
      <c r="C980" s="44" t="s">
        <v>6031</v>
      </c>
      <c r="D980" s="52">
        <v>349000</v>
      </c>
      <c r="E980" s="40">
        <v>10089674</v>
      </c>
      <c r="F980" s="23" t="str">
        <f t="shared" si="0"/>
        <v>Kashimura</v>
      </c>
      <c r="G980" s="42">
        <f t="shared" si="1"/>
        <v>349000</v>
      </c>
      <c r="H980" s="23" t="s">
        <v>6030</v>
      </c>
      <c r="I980" s="23"/>
      <c r="J980" s="23">
        <v>976</v>
      </c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2" customHeight="1">
      <c r="A981" s="44" t="s">
        <v>354</v>
      </c>
      <c r="B981" s="44" t="s">
        <v>3831</v>
      </c>
      <c r="C981" s="44" t="s">
        <v>3834</v>
      </c>
      <c r="D981" s="52">
        <v>449000</v>
      </c>
      <c r="E981" s="40">
        <v>10089660</v>
      </c>
      <c r="F981" s="23" t="str">
        <f t="shared" si="0"/>
        <v>Kashimura</v>
      </c>
      <c r="G981" s="42">
        <f t="shared" si="1"/>
        <v>449000</v>
      </c>
      <c r="H981" s="23" t="s">
        <v>3831</v>
      </c>
      <c r="I981" s="23"/>
      <c r="J981" s="23">
        <v>977</v>
      </c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2" customHeight="1">
      <c r="A982" s="44" t="s">
        <v>354</v>
      </c>
      <c r="B982" s="44" t="s">
        <v>3821</v>
      </c>
      <c r="C982" s="44" t="s">
        <v>3826</v>
      </c>
      <c r="D982" s="52">
        <v>349000</v>
      </c>
      <c r="E982" s="40">
        <v>10089658</v>
      </c>
      <c r="F982" s="23" t="str">
        <f t="shared" si="0"/>
        <v>Kashimura</v>
      </c>
      <c r="G982" s="42">
        <f t="shared" si="1"/>
        <v>349000</v>
      </c>
      <c r="H982" s="23" t="s">
        <v>3821</v>
      </c>
      <c r="I982" s="23"/>
      <c r="J982" s="23">
        <v>978</v>
      </c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2" customHeight="1">
      <c r="A983" s="44" t="s">
        <v>354</v>
      </c>
      <c r="B983" s="44" t="s">
        <v>3513</v>
      </c>
      <c r="C983" s="44" t="s">
        <v>3516</v>
      </c>
      <c r="D983" s="52">
        <v>399000</v>
      </c>
      <c r="E983" s="40">
        <v>10089651</v>
      </c>
      <c r="F983" s="23" t="str">
        <f t="shared" si="0"/>
        <v>Kashimura</v>
      </c>
      <c r="G983" s="42">
        <f t="shared" si="1"/>
        <v>399000</v>
      </c>
      <c r="H983" s="23" t="s">
        <v>3513</v>
      </c>
      <c r="I983" s="23"/>
      <c r="J983" s="23">
        <v>979</v>
      </c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2" customHeight="1">
      <c r="A984" s="44" t="s">
        <v>354</v>
      </c>
      <c r="B984" s="44" t="s">
        <v>3307</v>
      </c>
      <c r="C984" s="44" t="s">
        <v>3310</v>
      </c>
      <c r="D984" s="52">
        <v>399000</v>
      </c>
      <c r="E984" s="40">
        <v>10089624</v>
      </c>
      <c r="F984" s="23" t="str">
        <f t="shared" si="0"/>
        <v>Kashimura</v>
      </c>
      <c r="G984" s="42">
        <f t="shared" si="1"/>
        <v>399000</v>
      </c>
      <c r="H984" s="23" t="s">
        <v>3307</v>
      </c>
      <c r="I984" s="23"/>
      <c r="J984" s="23">
        <v>980</v>
      </c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2" customHeight="1">
      <c r="A985" s="44" t="s">
        <v>354</v>
      </c>
      <c r="B985" s="44" t="s">
        <v>3301</v>
      </c>
      <c r="C985" s="44" t="s">
        <v>3304</v>
      </c>
      <c r="D985" s="52">
        <v>299000</v>
      </c>
      <c r="E985" s="40">
        <v>10089623</v>
      </c>
      <c r="F985" s="23" t="str">
        <f t="shared" si="0"/>
        <v>Kashimura</v>
      </c>
      <c r="G985" s="42">
        <f t="shared" si="1"/>
        <v>299000</v>
      </c>
      <c r="H985" s="23" t="s">
        <v>3301</v>
      </c>
      <c r="I985" s="23"/>
      <c r="J985" s="23">
        <v>981</v>
      </c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2" customHeight="1">
      <c r="A986" s="44" t="s">
        <v>354</v>
      </c>
      <c r="B986" s="44" t="s">
        <v>3420</v>
      </c>
      <c r="C986" s="44" t="s">
        <v>3423</v>
      </c>
      <c r="D986" s="52">
        <v>549000</v>
      </c>
      <c r="E986" s="40">
        <v>10089617</v>
      </c>
      <c r="F986" s="23" t="str">
        <f t="shared" si="0"/>
        <v>Kashimura</v>
      </c>
      <c r="G986" s="42">
        <f t="shared" si="1"/>
        <v>549000</v>
      </c>
      <c r="H986" s="23" t="s">
        <v>3420</v>
      </c>
      <c r="I986" s="23"/>
      <c r="J986" s="23">
        <v>982</v>
      </c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2" customHeight="1">
      <c r="A987" s="44" t="s">
        <v>354</v>
      </c>
      <c r="B987" s="44" t="s">
        <v>3566</v>
      </c>
      <c r="C987" s="44" t="s">
        <v>3569</v>
      </c>
      <c r="D987" s="52">
        <v>759000</v>
      </c>
      <c r="E987" s="40">
        <v>10089612</v>
      </c>
      <c r="F987" s="23" t="str">
        <f t="shared" si="0"/>
        <v>Kashimura</v>
      </c>
      <c r="G987" s="42">
        <f t="shared" si="1"/>
        <v>759000</v>
      </c>
      <c r="H987" s="23" t="s">
        <v>3566</v>
      </c>
      <c r="I987" s="23"/>
      <c r="J987" s="23">
        <v>983</v>
      </c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2" customHeight="1">
      <c r="A988" s="44" t="s">
        <v>354</v>
      </c>
      <c r="B988" s="44" t="s">
        <v>3572</v>
      </c>
      <c r="C988" s="44" t="s">
        <v>3575</v>
      </c>
      <c r="D988" s="52">
        <v>239000</v>
      </c>
      <c r="E988" s="40">
        <v>10089590</v>
      </c>
      <c r="F988" s="23" t="str">
        <f t="shared" si="0"/>
        <v>Kashimura</v>
      </c>
      <c r="G988" s="42">
        <f t="shared" si="1"/>
        <v>239000</v>
      </c>
      <c r="H988" s="23" t="s">
        <v>3572</v>
      </c>
      <c r="I988" s="23"/>
      <c r="J988" s="23">
        <v>984</v>
      </c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2" customHeight="1">
      <c r="A989" s="44" t="s">
        <v>354</v>
      </c>
      <c r="B989" s="44" t="s">
        <v>3649</v>
      </c>
      <c r="C989" s="44" t="s">
        <v>3654</v>
      </c>
      <c r="D989" s="52">
        <v>459000</v>
      </c>
      <c r="E989" s="40">
        <v>10089580</v>
      </c>
      <c r="F989" s="23" t="str">
        <f t="shared" si="0"/>
        <v>Kashimura</v>
      </c>
      <c r="G989" s="42">
        <f t="shared" si="1"/>
        <v>459000</v>
      </c>
      <c r="H989" s="23" t="s">
        <v>3649</v>
      </c>
      <c r="I989" s="23"/>
      <c r="J989" s="23">
        <v>985</v>
      </c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2" customHeight="1">
      <c r="A990" s="44" t="s">
        <v>354</v>
      </c>
      <c r="B990" s="44" t="s">
        <v>3554</v>
      </c>
      <c r="C990" s="44" t="s">
        <v>3558</v>
      </c>
      <c r="D990" s="52">
        <v>389000</v>
      </c>
      <c r="E990" s="40">
        <v>10089579</v>
      </c>
      <c r="F990" s="23" t="str">
        <f t="shared" si="0"/>
        <v>Kashimura</v>
      </c>
      <c r="G990" s="42">
        <f t="shared" si="1"/>
        <v>389000</v>
      </c>
      <c r="H990" s="23" t="s">
        <v>3554</v>
      </c>
      <c r="I990" s="23"/>
      <c r="J990" s="23">
        <v>986</v>
      </c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4.25">
      <c r="A991" s="44" t="s">
        <v>354</v>
      </c>
      <c r="B991" s="44" t="s">
        <v>3550</v>
      </c>
      <c r="C991" s="44" t="s">
        <v>3553</v>
      </c>
      <c r="D991" s="52">
        <v>379000</v>
      </c>
      <c r="E991" s="40">
        <v>10089578</v>
      </c>
      <c r="F991" s="23" t="str">
        <f t="shared" si="0"/>
        <v>Kashimura</v>
      </c>
      <c r="G991" s="42">
        <f t="shared" si="1"/>
        <v>379000</v>
      </c>
      <c r="H991" s="23" t="s">
        <v>3550</v>
      </c>
      <c r="I991" s="23"/>
      <c r="J991" s="23">
        <v>987</v>
      </c>
    </row>
    <row r="992" spans="1:26" ht="14.25">
      <c r="A992" s="44" t="s">
        <v>354</v>
      </c>
      <c r="B992" s="44" t="s">
        <v>3285</v>
      </c>
      <c r="C992" s="44" t="s">
        <v>3290</v>
      </c>
      <c r="D992" s="52">
        <v>469000</v>
      </c>
      <c r="E992" s="40">
        <v>10089577</v>
      </c>
      <c r="F992" s="23" t="str">
        <f t="shared" si="0"/>
        <v>Kashimura</v>
      </c>
      <c r="G992" s="42">
        <f t="shared" si="1"/>
        <v>469000</v>
      </c>
      <c r="H992" s="23" t="s">
        <v>3285</v>
      </c>
      <c r="I992" s="23"/>
      <c r="J992" s="23">
        <v>988</v>
      </c>
    </row>
    <row r="993" spans="1:10" ht="14.25">
      <c r="A993" s="44" t="s">
        <v>354</v>
      </c>
      <c r="B993" s="44" t="s">
        <v>3291</v>
      </c>
      <c r="C993" s="44" t="s">
        <v>3295</v>
      </c>
      <c r="D993" s="52">
        <v>389000</v>
      </c>
      <c r="E993" s="40">
        <v>10089573</v>
      </c>
      <c r="F993" s="23" t="str">
        <f t="shared" si="0"/>
        <v>Kashimura</v>
      </c>
      <c r="G993" s="42">
        <f t="shared" si="1"/>
        <v>389000</v>
      </c>
      <c r="H993" s="23" t="s">
        <v>3291</v>
      </c>
      <c r="I993" s="23"/>
      <c r="J993" s="23">
        <v>989</v>
      </c>
    </row>
    <row r="994" spans="1:10" ht="14.25">
      <c r="A994" s="44" t="s">
        <v>354</v>
      </c>
      <c r="B994" s="44" t="s">
        <v>3428</v>
      </c>
      <c r="C994" s="44" t="s">
        <v>3431</v>
      </c>
      <c r="D994" s="52">
        <v>349000</v>
      </c>
      <c r="E994" s="40">
        <v>10089572</v>
      </c>
      <c r="F994" s="23" t="str">
        <f t="shared" si="0"/>
        <v>Kashimura</v>
      </c>
      <c r="G994" s="42">
        <f t="shared" si="1"/>
        <v>349000</v>
      </c>
      <c r="H994" s="23" t="s">
        <v>3428</v>
      </c>
      <c r="I994" s="23"/>
      <c r="J994" s="23">
        <v>990</v>
      </c>
    </row>
    <row r="995" spans="1:10" ht="14.25">
      <c r="A995" s="44" t="s">
        <v>354</v>
      </c>
      <c r="B995" s="44" t="s">
        <v>3317</v>
      </c>
      <c r="C995" s="44" t="s">
        <v>3321</v>
      </c>
      <c r="D995" s="52">
        <v>269000</v>
      </c>
      <c r="E995" s="40">
        <v>10089570</v>
      </c>
      <c r="F995" s="23" t="str">
        <f t="shared" si="0"/>
        <v>Kashimura</v>
      </c>
      <c r="G995" s="42">
        <f t="shared" si="1"/>
        <v>269000</v>
      </c>
      <c r="H995" s="23" t="s">
        <v>3317</v>
      </c>
      <c r="I995" s="23"/>
      <c r="J995" s="23">
        <v>991</v>
      </c>
    </row>
    <row r="996" spans="1:10" ht="14.25">
      <c r="A996" s="44" t="s">
        <v>354</v>
      </c>
      <c r="B996" s="44" t="s">
        <v>3313</v>
      </c>
      <c r="C996" s="44" t="s">
        <v>3316</v>
      </c>
      <c r="D996" s="52">
        <v>229000</v>
      </c>
      <c r="E996" s="40">
        <v>10089569</v>
      </c>
      <c r="F996" s="23" t="str">
        <f t="shared" si="0"/>
        <v>Kashimura</v>
      </c>
      <c r="G996" s="42">
        <f t="shared" si="1"/>
        <v>229000</v>
      </c>
      <c r="H996" s="23" t="s">
        <v>3313</v>
      </c>
      <c r="I996" s="23"/>
      <c r="J996" s="23">
        <v>992</v>
      </c>
    </row>
    <row r="997" spans="1:10" ht="14.25">
      <c r="A997" s="44" t="s">
        <v>354</v>
      </c>
      <c r="B997" s="44" t="s">
        <v>3275</v>
      </c>
      <c r="C997" s="44" t="s">
        <v>3278</v>
      </c>
      <c r="D997" s="52">
        <v>699000</v>
      </c>
      <c r="E997" s="40">
        <v>10089566</v>
      </c>
      <c r="F997" s="23" t="str">
        <f t="shared" si="0"/>
        <v>Kashimura</v>
      </c>
      <c r="G997" s="42">
        <f t="shared" si="1"/>
        <v>699000</v>
      </c>
      <c r="H997" s="23" t="s">
        <v>3275</v>
      </c>
      <c r="I997" s="23"/>
      <c r="J997" s="23">
        <v>993</v>
      </c>
    </row>
    <row r="998" spans="1:10" ht="14.25">
      <c r="A998" s="44" t="s">
        <v>354</v>
      </c>
      <c r="B998" s="44" t="s">
        <v>3240</v>
      </c>
      <c r="C998" s="44" t="s">
        <v>3243</v>
      </c>
      <c r="D998" s="52">
        <v>449000</v>
      </c>
      <c r="E998" s="40">
        <v>10089565</v>
      </c>
      <c r="F998" s="23" t="str">
        <f t="shared" si="0"/>
        <v>Kashimura</v>
      </c>
      <c r="G998" s="42">
        <f t="shared" si="1"/>
        <v>449000</v>
      </c>
      <c r="H998" s="23" t="s">
        <v>3240</v>
      </c>
      <c r="I998" s="23"/>
      <c r="J998" s="23">
        <v>994</v>
      </c>
    </row>
    <row r="999" spans="1:10" ht="14.25">
      <c r="A999" s="44" t="s">
        <v>295</v>
      </c>
      <c r="B999" s="44" t="s">
        <v>5940</v>
      </c>
      <c r="C999" s="44" t="s">
        <v>6104</v>
      </c>
      <c r="D999" s="52">
        <v>149000</v>
      </c>
      <c r="E999" s="40">
        <v>10089553</v>
      </c>
      <c r="F999" s="23" t="str">
        <f t="shared" si="0"/>
        <v>ELECOM</v>
      </c>
      <c r="G999" s="42">
        <f t="shared" si="1"/>
        <v>149000</v>
      </c>
      <c r="H999" s="23" t="s">
        <v>5940</v>
      </c>
      <c r="I999" s="23"/>
      <c r="J999" s="23">
        <v>995</v>
      </c>
    </row>
    <row r="1000" spans="1:10" ht="14.25">
      <c r="A1000" s="44" t="s">
        <v>295</v>
      </c>
      <c r="B1000" s="44" t="s">
        <v>6109</v>
      </c>
      <c r="C1000" s="44" t="s">
        <v>6110</v>
      </c>
      <c r="D1000" s="52">
        <v>399000</v>
      </c>
      <c r="E1000" s="40">
        <v>10089484</v>
      </c>
      <c r="F1000" s="23" t="str">
        <f t="shared" si="0"/>
        <v>ELECOM</v>
      </c>
      <c r="G1000" s="42">
        <f t="shared" si="1"/>
        <v>399000</v>
      </c>
      <c r="H1000" s="23" t="s">
        <v>6109</v>
      </c>
      <c r="I1000" s="23"/>
      <c r="J1000" s="23">
        <v>996</v>
      </c>
    </row>
    <row r="1001" spans="1:10" ht="14.25">
      <c r="A1001" s="44" t="s">
        <v>7</v>
      </c>
      <c r="B1001" s="44" t="s">
        <v>923</v>
      </c>
      <c r="C1001" s="44" t="s">
        <v>926</v>
      </c>
      <c r="D1001" s="52">
        <v>2490000</v>
      </c>
      <c r="E1001" s="40">
        <v>10084806</v>
      </c>
      <c r="F1001" s="23" t="str">
        <f t="shared" si="0"/>
        <v>SONY</v>
      </c>
      <c r="G1001" s="42">
        <f t="shared" si="1"/>
        <v>2490000</v>
      </c>
      <c r="H1001" s="23" t="s">
        <v>923</v>
      </c>
      <c r="I1001" s="23"/>
      <c r="J1001" s="23">
        <v>997</v>
      </c>
    </row>
    <row r="1002" spans="1:10" ht="14.25">
      <c r="A1002" s="44" t="s">
        <v>7</v>
      </c>
      <c r="B1002" s="44" t="s">
        <v>901</v>
      </c>
      <c r="C1002" s="44" t="s">
        <v>904</v>
      </c>
      <c r="D1002" s="52">
        <v>2490000</v>
      </c>
      <c r="E1002" s="40">
        <v>10084803</v>
      </c>
      <c r="F1002" s="23" t="str">
        <f t="shared" si="0"/>
        <v>SONY</v>
      </c>
      <c r="G1002" s="42">
        <f t="shared" si="1"/>
        <v>2490000</v>
      </c>
      <c r="H1002" s="23" t="s">
        <v>901</v>
      </c>
      <c r="I1002" s="23"/>
      <c r="J1002" s="23">
        <v>998</v>
      </c>
    </row>
    <row r="1003" spans="1:10" ht="14.25">
      <c r="A1003" s="44" t="s">
        <v>7</v>
      </c>
      <c r="B1003" s="44" t="s">
        <v>890</v>
      </c>
      <c r="C1003" s="44" t="s">
        <v>894</v>
      </c>
      <c r="D1003" s="52">
        <v>1590000</v>
      </c>
      <c r="E1003" s="40">
        <v>10084801</v>
      </c>
      <c r="F1003" s="23" t="str">
        <f t="shared" si="0"/>
        <v>SONY</v>
      </c>
      <c r="G1003" s="42">
        <f t="shared" si="1"/>
        <v>1590000</v>
      </c>
      <c r="H1003" s="23" t="s">
        <v>890</v>
      </c>
      <c r="I1003" s="23"/>
      <c r="J1003" s="23">
        <v>999</v>
      </c>
    </row>
    <row r="1004" spans="1:10" ht="14.25">
      <c r="A1004" s="44" t="s">
        <v>7</v>
      </c>
      <c r="B1004" s="44" t="s">
        <v>872</v>
      </c>
      <c r="C1004" s="44" t="s">
        <v>875</v>
      </c>
      <c r="D1004" s="52">
        <v>1590000</v>
      </c>
      <c r="E1004" s="40">
        <v>10084799</v>
      </c>
      <c r="F1004" s="23" t="str">
        <f t="shared" si="0"/>
        <v>SONY</v>
      </c>
      <c r="G1004" s="42">
        <f t="shared" si="1"/>
        <v>1590000</v>
      </c>
      <c r="H1004" s="23" t="s">
        <v>872</v>
      </c>
      <c r="I1004" s="23"/>
      <c r="J1004" s="23">
        <v>1000</v>
      </c>
    </row>
    <row r="1005" spans="1:10" ht="14.25">
      <c r="A1005" s="44" t="s">
        <v>712</v>
      </c>
      <c r="B1005" s="44" t="s">
        <v>6131</v>
      </c>
      <c r="C1005" s="44" t="s">
        <v>6132</v>
      </c>
      <c r="D1005" s="52">
        <v>899000</v>
      </c>
      <c r="E1005" s="40">
        <v>10000246</v>
      </c>
      <c r="F1005" s="23" t="str">
        <f t="shared" si="0"/>
        <v>Buffalo</v>
      </c>
      <c r="G1005" s="42">
        <f t="shared" si="1"/>
        <v>899000</v>
      </c>
      <c r="H1005" s="23" t="s">
        <v>6131</v>
      </c>
      <c r="I1005" s="23"/>
      <c r="J1005" s="23">
        <v>1001</v>
      </c>
    </row>
    <row r="1006" spans="1:10" ht="14.25">
      <c r="A1006" s="44" t="s">
        <v>295</v>
      </c>
      <c r="B1006" s="44" t="s">
        <v>6137</v>
      </c>
      <c r="C1006" s="44" t="s">
        <v>6138</v>
      </c>
      <c r="D1006" s="52">
        <v>949000</v>
      </c>
      <c r="E1006" s="40">
        <v>10405016</v>
      </c>
      <c r="F1006" s="23" t="str">
        <f t="shared" si="0"/>
        <v>ELECOM</v>
      </c>
      <c r="G1006" s="42">
        <f t="shared" si="1"/>
        <v>949000</v>
      </c>
      <c r="H1006" s="23" t="s">
        <v>6137</v>
      </c>
      <c r="I1006" s="23"/>
      <c r="J1006" s="23">
        <v>1002</v>
      </c>
    </row>
    <row r="1007" spans="1:10" ht="14.25">
      <c r="A1007" s="44" t="s">
        <v>295</v>
      </c>
      <c r="B1007" s="44" t="s">
        <v>6143</v>
      </c>
      <c r="C1007" s="44" t="s">
        <v>6144</v>
      </c>
      <c r="D1007" s="52">
        <v>949000</v>
      </c>
      <c r="E1007" s="40">
        <v>10405017</v>
      </c>
      <c r="F1007" s="23" t="str">
        <f t="shared" si="0"/>
        <v>ELECOM</v>
      </c>
      <c r="G1007" s="42">
        <f t="shared" si="1"/>
        <v>949000</v>
      </c>
      <c r="H1007" s="23" t="s">
        <v>6143</v>
      </c>
      <c r="I1007" s="23"/>
      <c r="J1007" s="23">
        <v>1003</v>
      </c>
    </row>
    <row r="1008" spans="1:10" ht="14.25">
      <c r="A1008" s="44" t="s">
        <v>295</v>
      </c>
      <c r="B1008" s="44" t="s">
        <v>6146</v>
      </c>
      <c r="C1008" s="44" t="s">
        <v>6148</v>
      </c>
      <c r="D1008" s="52">
        <v>1259000</v>
      </c>
      <c r="E1008" s="40">
        <v>10405018</v>
      </c>
      <c r="F1008" s="23" t="str">
        <f t="shared" si="0"/>
        <v>ELECOM</v>
      </c>
      <c r="G1008" s="42">
        <f t="shared" si="1"/>
        <v>1259000</v>
      </c>
      <c r="H1008" s="23" t="s">
        <v>6146</v>
      </c>
      <c r="I1008" s="23"/>
      <c r="J1008" s="23">
        <v>1004</v>
      </c>
    </row>
    <row r="1009" spans="1:10" ht="14.25">
      <c r="A1009" s="44" t="s">
        <v>295</v>
      </c>
      <c r="B1009" s="44" t="s">
        <v>6151</v>
      </c>
      <c r="C1009" s="44" t="s">
        <v>6152</v>
      </c>
      <c r="D1009" s="52">
        <v>599000</v>
      </c>
      <c r="E1009" s="40">
        <v>10405020</v>
      </c>
      <c r="F1009" s="23" t="str">
        <f t="shared" si="0"/>
        <v>ELECOM</v>
      </c>
      <c r="G1009" s="42">
        <f t="shared" si="1"/>
        <v>599000</v>
      </c>
      <c r="H1009" s="23" t="s">
        <v>6151</v>
      </c>
      <c r="I1009" s="23"/>
      <c r="J1009" s="23">
        <v>1005</v>
      </c>
    </row>
    <row r="1010" spans="1:10" ht="14.25">
      <c r="A1010" s="44" t="s">
        <v>295</v>
      </c>
      <c r="B1010" s="44" t="s">
        <v>6153</v>
      </c>
      <c r="C1010" s="44" t="s">
        <v>6154</v>
      </c>
      <c r="D1010" s="52">
        <v>599000</v>
      </c>
      <c r="E1010" s="40">
        <v>10405021</v>
      </c>
      <c r="F1010" s="23" t="str">
        <f t="shared" si="0"/>
        <v>ELECOM</v>
      </c>
      <c r="G1010" s="42">
        <f t="shared" si="1"/>
        <v>599000</v>
      </c>
      <c r="H1010" s="23" t="s">
        <v>6153</v>
      </c>
      <c r="I1010" s="23"/>
      <c r="J1010" s="23">
        <v>1006</v>
      </c>
    </row>
    <row r="1011" spans="1:10" ht="14.25">
      <c r="A1011" s="105" t="s">
        <v>295</v>
      </c>
      <c r="B1011" s="106" t="s">
        <v>6171</v>
      </c>
      <c r="C1011" s="107" t="s">
        <v>6176</v>
      </c>
      <c r="D1011" s="108">
        <v>649000</v>
      </c>
      <c r="E1011" s="109">
        <v>10130262</v>
      </c>
      <c r="F1011" s="23" t="str">
        <f t="shared" si="0"/>
        <v>ELECOM</v>
      </c>
      <c r="G1011" s="42">
        <f t="shared" si="1"/>
        <v>649000</v>
      </c>
      <c r="H1011" s="23" t="s">
        <v>6171</v>
      </c>
      <c r="I1011" s="23"/>
      <c r="J1011" s="23">
        <v>1007</v>
      </c>
    </row>
    <row r="1012" spans="1:10" ht="14.25">
      <c r="A1012" s="110" t="s">
        <v>295</v>
      </c>
      <c r="B1012" s="111" t="s">
        <v>6201</v>
      </c>
      <c r="C1012" s="112" t="s">
        <v>6206</v>
      </c>
      <c r="D1012" s="113">
        <v>299000</v>
      </c>
      <c r="E1012" s="114">
        <v>10130263</v>
      </c>
      <c r="F1012" s="23" t="str">
        <f t="shared" si="0"/>
        <v>ELECOM</v>
      </c>
      <c r="G1012" s="42">
        <f t="shared" si="1"/>
        <v>299000</v>
      </c>
      <c r="H1012" s="23" t="s">
        <v>6201</v>
      </c>
      <c r="I1012" s="23"/>
      <c r="J1012" s="23">
        <v>1008</v>
      </c>
    </row>
    <row r="1013" spans="1:10" ht="14.25">
      <c r="A1013" s="110" t="s">
        <v>295</v>
      </c>
      <c r="B1013" s="111" t="s">
        <v>6223</v>
      </c>
      <c r="C1013" s="112" t="s">
        <v>6224</v>
      </c>
      <c r="D1013" s="113">
        <v>299000</v>
      </c>
      <c r="E1013" s="114">
        <v>10130264</v>
      </c>
      <c r="F1013" s="23" t="str">
        <f t="shared" si="0"/>
        <v>ELECOM</v>
      </c>
      <c r="G1013" s="42">
        <f t="shared" si="1"/>
        <v>299000</v>
      </c>
      <c r="H1013" s="23" t="s">
        <v>6223</v>
      </c>
      <c r="I1013" s="23"/>
      <c r="J1013" s="23">
        <v>1009</v>
      </c>
    </row>
    <row r="1014" spans="1:10" ht="14.25">
      <c r="A1014" s="110" t="s">
        <v>295</v>
      </c>
      <c r="B1014" s="111" t="s">
        <v>6229</v>
      </c>
      <c r="C1014" s="112" t="s">
        <v>6230</v>
      </c>
      <c r="D1014" s="113">
        <v>299000</v>
      </c>
      <c r="E1014" s="114">
        <v>10130265</v>
      </c>
      <c r="F1014" s="23" t="str">
        <f t="shared" si="0"/>
        <v>ELECOM</v>
      </c>
      <c r="G1014" s="42">
        <f t="shared" si="1"/>
        <v>299000</v>
      </c>
      <c r="H1014" s="23" t="s">
        <v>6229</v>
      </c>
      <c r="I1014" s="23"/>
      <c r="J1014" s="23">
        <v>1010</v>
      </c>
    </row>
    <row r="1015" spans="1:10" ht="14.25">
      <c r="A1015" s="110" t="s">
        <v>295</v>
      </c>
      <c r="B1015" s="111" t="s">
        <v>6231</v>
      </c>
      <c r="C1015" s="112" t="s">
        <v>6233</v>
      </c>
      <c r="D1015" s="113">
        <v>349000</v>
      </c>
      <c r="E1015" s="114">
        <v>10130266</v>
      </c>
      <c r="F1015" s="23" t="str">
        <f t="shared" si="0"/>
        <v>ELECOM</v>
      </c>
      <c r="G1015" s="42">
        <f t="shared" si="1"/>
        <v>349000</v>
      </c>
      <c r="H1015" s="23" t="s">
        <v>6231</v>
      </c>
      <c r="I1015" s="23"/>
      <c r="J1015" s="23">
        <v>1011</v>
      </c>
    </row>
    <row r="1016" spans="1:10" ht="14.25">
      <c r="A1016" s="110" t="s">
        <v>295</v>
      </c>
      <c r="B1016" s="111" t="s">
        <v>6237</v>
      </c>
      <c r="C1016" s="112" t="s">
        <v>6238</v>
      </c>
      <c r="D1016" s="113">
        <v>349000</v>
      </c>
      <c r="E1016" s="114">
        <v>10130267</v>
      </c>
      <c r="F1016" s="23" t="str">
        <f t="shared" si="0"/>
        <v>ELECOM</v>
      </c>
      <c r="G1016" s="42">
        <f t="shared" si="1"/>
        <v>349000</v>
      </c>
      <c r="H1016" s="23" t="s">
        <v>6237</v>
      </c>
      <c r="I1016" s="23"/>
      <c r="J1016" s="23">
        <v>1012</v>
      </c>
    </row>
    <row r="1017" spans="1:10" ht="14.25">
      <c r="A1017" s="110" t="s">
        <v>295</v>
      </c>
      <c r="B1017" s="111" t="s">
        <v>6239</v>
      </c>
      <c r="C1017" s="112" t="s">
        <v>6241</v>
      </c>
      <c r="D1017" s="113">
        <v>349000</v>
      </c>
      <c r="E1017" s="114">
        <v>10130268</v>
      </c>
      <c r="F1017" s="23" t="str">
        <f t="shared" si="0"/>
        <v>ELECOM</v>
      </c>
      <c r="G1017" s="42">
        <f t="shared" si="1"/>
        <v>349000</v>
      </c>
      <c r="H1017" s="23" t="s">
        <v>6239</v>
      </c>
      <c r="I1017" s="23"/>
      <c r="J1017" s="23">
        <v>1013</v>
      </c>
    </row>
    <row r="1018" spans="1:10" ht="14.25">
      <c r="A1018" s="110" t="s">
        <v>2919</v>
      </c>
      <c r="B1018" s="111" t="s">
        <v>6249</v>
      </c>
      <c r="C1018" s="112" t="s">
        <v>6250</v>
      </c>
      <c r="D1018" s="113">
        <v>399000</v>
      </c>
      <c r="E1018" s="114">
        <v>10130269</v>
      </c>
      <c r="F1018" s="23" t="str">
        <f t="shared" si="0"/>
        <v>KASHIMURA</v>
      </c>
      <c r="G1018" s="42">
        <f t="shared" si="1"/>
        <v>399000</v>
      </c>
      <c r="H1018" s="23" t="s">
        <v>6249</v>
      </c>
      <c r="I1018" s="23"/>
      <c r="J1018" s="23">
        <v>1014</v>
      </c>
    </row>
    <row r="1019" spans="1:10" ht="14.25">
      <c r="A1019" s="110" t="s">
        <v>2919</v>
      </c>
      <c r="B1019" s="111" t="s">
        <v>6254</v>
      </c>
      <c r="C1019" s="112" t="s">
        <v>6256</v>
      </c>
      <c r="D1019" s="113">
        <v>499000</v>
      </c>
      <c r="E1019" s="114">
        <v>10130270</v>
      </c>
      <c r="F1019" s="23" t="str">
        <f t="shared" si="0"/>
        <v>KASHIMURA</v>
      </c>
      <c r="G1019" s="42">
        <f t="shared" si="1"/>
        <v>499000</v>
      </c>
      <c r="H1019" s="23" t="s">
        <v>6254</v>
      </c>
      <c r="I1019" s="23"/>
      <c r="J1019" s="23">
        <v>1015</v>
      </c>
    </row>
    <row r="1020" spans="1:10" ht="14.25">
      <c r="A1020" s="110" t="s">
        <v>2919</v>
      </c>
      <c r="B1020" s="111" t="s">
        <v>6257</v>
      </c>
      <c r="C1020" s="112" t="s">
        <v>6258</v>
      </c>
      <c r="D1020" s="113">
        <v>499000</v>
      </c>
      <c r="E1020" s="114">
        <v>10130271</v>
      </c>
      <c r="F1020" s="23" t="str">
        <f t="shared" si="0"/>
        <v>KASHIMURA</v>
      </c>
      <c r="G1020" s="42">
        <f t="shared" si="1"/>
        <v>499000</v>
      </c>
      <c r="H1020" s="23" t="s">
        <v>6257</v>
      </c>
      <c r="I1020" s="23"/>
      <c r="J1020" s="23">
        <v>1016</v>
      </c>
    </row>
    <row r="1021" spans="1:10" ht="14.25">
      <c r="A1021" s="110" t="s">
        <v>2919</v>
      </c>
      <c r="B1021" s="111" t="s">
        <v>6260</v>
      </c>
      <c r="C1021" s="112" t="s">
        <v>6262</v>
      </c>
      <c r="D1021" s="113">
        <v>349000</v>
      </c>
      <c r="E1021" s="114">
        <v>10130272</v>
      </c>
      <c r="F1021" s="23" t="str">
        <f t="shared" si="0"/>
        <v>KASHIMURA</v>
      </c>
      <c r="G1021" s="42">
        <f t="shared" si="1"/>
        <v>349000</v>
      </c>
      <c r="H1021" s="23" t="s">
        <v>6260</v>
      </c>
      <c r="I1021" s="23"/>
      <c r="J1021" s="23">
        <v>1017</v>
      </c>
    </row>
    <row r="1022" spans="1:10" ht="14.25">
      <c r="A1022" s="110" t="s">
        <v>2919</v>
      </c>
      <c r="B1022" s="111" t="s">
        <v>6265</v>
      </c>
      <c r="C1022" s="112" t="s">
        <v>6266</v>
      </c>
      <c r="D1022" s="113">
        <v>249000</v>
      </c>
      <c r="E1022" s="114">
        <v>10130273</v>
      </c>
      <c r="F1022" s="23" t="str">
        <f t="shared" si="0"/>
        <v>KASHIMURA</v>
      </c>
      <c r="G1022" s="42">
        <f t="shared" si="1"/>
        <v>249000</v>
      </c>
      <c r="H1022" s="23" t="s">
        <v>6265</v>
      </c>
      <c r="I1022" s="23"/>
      <c r="J1022" s="23">
        <v>1018</v>
      </c>
    </row>
    <row r="1023" spans="1:10" ht="14.25">
      <c r="A1023" s="110" t="s">
        <v>2919</v>
      </c>
      <c r="B1023" s="111" t="s">
        <v>6271</v>
      </c>
      <c r="C1023" s="112" t="s">
        <v>6272</v>
      </c>
      <c r="D1023" s="113">
        <v>449000</v>
      </c>
      <c r="E1023" s="114">
        <v>10130274</v>
      </c>
      <c r="F1023" s="23" t="str">
        <f t="shared" si="0"/>
        <v>KASHIMURA</v>
      </c>
      <c r="G1023" s="42">
        <f t="shared" si="1"/>
        <v>449000</v>
      </c>
      <c r="H1023" s="23" t="s">
        <v>6271</v>
      </c>
      <c r="I1023" s="23"/>
      <c r="J1023" s="23">
        <v>1019</v>
      </c>
    </row>
    <row r="1024" spans="1:10" ht="14.25">
      <c r="A1024" s="110" t="s">
        <v>2919</v>
      </c>
      <c r="B1024" s="111" t="s">
        <v>6277</v>
      </c>
      <c r="C1024" s="112" t="s">
        <v>6278</v>
      </c>
      <c r="D1024" s="113">
        <v>399000</v>
      </c>
      <c r="E1024" s="114">
        <v>10130275</v>
      </c>
      <c r="F1024" s="23" t="str">
        <f t="shared" si="0"/>
        <v>KASHIMURA</v>
      </c>
      <c r="G1024" s="42">
        <f t="shared" si="1"/>
        <v>399000</v>
      </c>
      <c r="H1024" s="23" t="s">
        <v>6277</v>
      </c>
      <c r="I1024" s="23"/>
      <c r="J1024" s="23">
        <v>1020</v>
      </c>
    </row>
    <row r="1025" spans="1:10" ht="14.25">
      <c r="A1025" s="110" t="s">
        <v>2919</v>
      </c>
      <c r="B1025" s="111" t="s">
        <v>6279</v>
      </c>
      <c r="C1025" s="112" t="s">
        <v>6281</v>
      </c>
      <c r="D1025" s="113">
        <v>499000</v>
      </c>
      <c r="E1025" s="114">
        <v>10130276</v>
      </c>
      <c r="F1025" s="23" t="str">
        <f t="shared" si="0"/>
        <v>KASHIMURA</v>
      </c>
      <c r="G1025" s="42">
        <f t="shared" si="1"/>
        <v>499000</v>
      </c>
      <c r="H1025" s="23" t="s">
        <v>6279</v>
      </c>
      <c r="I1025" s="23"/>
      <c r="J1025" s="23">
        <v>1021</v>
      </c>
    </row>
    <row r="1026" spans="1:10" ht="14.25">
      <c r="A1026" s="110" t="s">
        <v>2919</v>
      </c>
      <c r="B1026" s="111" t="s">
        <v>6285</v>
      </c>
      <c r="C1026" s="112" t="s">
        <v>6286</v>
      </c>
      <c r="D1026" s="113">
        <v>499000</v>
      </c>
      <c r="E1026" s="114">
        <v>10130277</v>
      </c>
      <c r="F1026" s="23" t="str">
        <f t="shared" si="0"/>
        <v>KASHIMURA</v>
      </c>
      <c r="G1026" s="42">
        <f t="shared" si="1"/>
        <v>499000</v>
      </c>
      <c r="H1026" s="23" t="s">
        <v>6285</v>
      </c>
      <c r="I1026" s="23"/>
      <c r="J1026" s="23">
        <v>1022</v>
      </c>
    </row>
    <row r="1027" spans="1:10" ht="14.25">
      <c r="A1027" s="110" t="s">
        <v>2919</v>
      </c>
      <c r="B1027" s="111" t="s">
        <v>6291</v>
      </c>
      <c r="C1027" s="112" t="s">
        <v>6292</v>
      </c>
      <c r="D1027" s="113">
        <v>299000</v>
      </c>
      <c r="E1027" s="114">
        <v>10130278</v>
      </c>
      <c r="F1027" s="23" t="str">
        <f t="shared" si="0"/>
        <v>KASHIMURA</v>
      </c>
      <c r="G1027" s="42">
        <f t="shared" si="1"/>
        <v>299000</v>
      </c>
      <c r="H1027" s="23" t="s">
        <v>6291</v>
      </c>
      <c r="I1027" s="23"/>
      <c r="J1027" s="23">
        <v>1023</v>
      </c>
    </row>
    <row r="1028" spans="1:10" ht="14.25">
      <c r="A1028" s="110" t="s">
        <v>2919</v>
      </c>
      <c r="B1028" s="111" t="s">
        <v>6294</v>
      </c>
      <c r="C1028" s="112" t="s">
        <v>6296</v>
      </c>
      <c r="D1028" s="113">
        <v>299000</v>
      </c>
      <c r="E1028" s="114">
        <v>10130279</v>
      </c>
      <c r="F1028" s="23" t="str">
        <f t="shared" si="0"/>
        <v>KASHIMURA</v>
      </c>
      <c r="G1028" s="42">
        <f t="shared" si="1"/>
        <v>299000</v>
      </c>
      <c r="H1028" s="23" t="s">
        <v>6294</v>
      </c>
      <c r="I1028" s="23"/>
      <c r="J1028" s="23">
        <v>1024</v>
      </c>
    </row>
    <row r="1029" spans="1:10" ht="14.25">
      <c r="A1029" s="110" t="s">
        <v>2919</v>
      </c>
      <c r="B1029" s="111" t="s">
        <v>6299</v>
      </c>
      <c r="C1029" s="112" t="s">
        <v>6301</v>
      </c>
      <c r="D1029" s="113">
        <v>199000</v>
      </c>
      <c r="E1029" s="114">
        <v>10130280</v>
      </c>
      <c r="F1029" s="23" t="str">
        <f t="shared" si="0"/>
        <v>KASHIMURA</v>
      </c>
      <c r="G1029" s="42">
        <f t="shared" si="1"/>
        <v>199000</v>
      </c>
      <c r="H1029" s="23" t="s">
        <v>6299</v>
      </c>
      <c r="I1029" s="23"/>
      <c r="J1029" s="23">
        <v>1025</v>
      </c>
    </row>
    <row r="1030" spans="1:10" ht="14.25">
      <c r="A1030" s="110" t="s">
        <v>2919</v>
      </c>
      <c r="B1030" s="111" t="s">
        <v>6305</v>
      </c>
      <c r="C1030" s="112" t="s">
        <v>6306</v>
      </c>
      <c r="D1030" s="113">
        <v>299000</v>
      </c>
      <c r="E1030" s="114">
        <v>10130281</v>
      </c>
      <c r="F1030" s="23" t="str">
        <f t="shared" si="0"/>
        <v>KASHIMURA</v>
      </c>
      <c r="G1030" s="42">
        <f t="shared" si="1"/>
        <v>299000</v>
      </c>
      <c r="H1030" s="23" t="s">
        <v>6305</v>
      </c>
      <c r="I1030" s="23"/>
      <c r="J1030" s="23">
        <v>1026</v>
      </c>
    </row>
    <row r="1031" spans="1:10" ht="14.25">
      <c r="A1031" s="115" t="s">
        <v>295</v>
      </c>
      <c r="B1031" s="116" t="s">
        <v>6317</v>
      </c>
      <c r="C1031" s="116" t="s">
        <v>6321</v>
      </c>
      <c r="D1031" s="117">
        <v>690000</v>
      </c>
      <c r="E1031" s="118">
        <v>10129705</v>
      </c>
      <c r="F1031" s="23" t="str">
        <f t="shared" si="0"/>
        <v>ELECOM</v>
      </c>
      <c r="G1031" s="42">
        <f t="shared" si="1"/>
        <v>690000</v>
      </c>
      <c r="H1031" s="23" t="s">
        <v>6317</v>
      </c>
      <c r="I1031" s="23"/>
      <c r="J1031" s="23">
        <v>1027</v>
      </c>
    </row>
    <row r="1032" spans="1:10" ht="14.25">
      <c r="A1032" s="115" t="s">
        <v>295</v>
      </c>
      <c r="B1032" s="116" t="s">
        <v>6336</v>
      </c>
      <c r="C1032" s="116" t="s">
        <v>6337</v>
      </c>
      <c r="D1032" s="117">
        <v>399000</v>
      </c>
      <c r="E1032" s="118">
        <v>10129704</v>
      </c>
      <c r="F1032" s="23" t="str">
        <f t="shared" si="0"/>
        <v>ELECOM</v>
      </c>
      <c r="G1032" s="42">
        <f t="shared" si="1"/>
        <v>399000</v>
      </c>
      <c r="H1032" s="23" t="s">
        <v>6336</v>
      </c>
      <c r="I1032" s="23"/>
      <c r="J1032" s="23">
        <v>1028</v>
      </c>
    </row>
    <row r="1033" spans="1:10" ht="14.25">
      <c r="A1033" s="119" t="s">
        <v>295</v>
      </c>
      <c r="B1033" s="120" t="s">
        <v>6346</v>
      </c>
      <c r="C1033" s="121" t="s">
        <v>6351</v>
      </c>
      <c r="D1033" s="122">
        <v>199000</v>
      </c>
      <c r="E1033" s="121">
        <v>10129698</v>
      </c>
      <c r="F1033" s="23" t="str">
        <f t="shared" si="0"/>
        <v>ELECOM</v>
      </c>
      <c r="G1033" s="42">
        <f t="shared" si="1"/>
        <v>199000</v>
      </c>
      <c r="H1033" s="23" t="s">
        <v>6346</v>
      </c>
      <c r="I1033" s="23"/>
      <c r="J1033" s="23">
        <v>1029</v>
      </c>
    </row>
    <row r="1034" spans="1:10" ht="14.25">
      <c r="A1034" s="119" t="s">
        <v>295</v>
      </c>
      <c r="B1034" s="120" t="s">
        <v>6367</v>
      </c>
      <c r="C1034" s="121" t="s">
        <v>6368</v>
      </c>
      <c r="D1034" s="122">
        <v>249000</v>
      </c>
      <c r="E1034" s="121">
        <v>10129699</v>
      </c>
      <c r="F1034" s="23" t="str">
        <f t="shared" si="0"/>
        <v>ELECOM</v>
      </c>
      <c r="G1034" s="42">
        <f t="shared" si="1"/>
        <v>249000</v>
      </c>
      <c r="H1034" s="23" t="s">
        <v>6367</v>
      </c>
      <c r="I1034" s="23"/>
      <c r="J1034" s="23">
        <v>1030</v>
      </c>
    </row>
    <row r="1035" spans="1:10" ht="14.25">
      <c r="A1035" s="119" t="s">
        <v>295</v>
      </c>
      <c r="B1035" s="120" t="s">
        <v>6373</v>
      </c>
      <c r="C1035" s="121" t="s">
        <v>6374</v>
      </c>
      <c r="D1035" s="122">
        <v>1190000</v>
      </c>
      <c r="E1035" s="121">
        <v>10129700</v>
      </c>
      <c r="F1035" s="23" t="str">
        <f t="shared" si="0"/>
        <v>ELECOM</v>
      </c>
      <c r="G1035" s="42">
        <f t="shared" si="1"/>
        <v>1190000</v>
      </c>
      <c r="H1035" s="23" t="s">
        <v>6373</v>
      </c>
      <c r="I1035" s="23"/>
      <c r="J1035" s="23">
        <v>1031</v>
      </c>
    </row>
    <row r="1036" spans="1:10" ht="14.25">
      <c r="A1036" s="119" t="s">
        <v>295</v>
      </c>
      <c r="B1036" s="120" t="s">
        <v>6379</v>
      </c>
      <c r="C1036" s="121" t="s">
        <v>6380</v>
      </c>
      <c r="D1036" s="122">
        <v>1290000</v>
      </c>
      <c r="E1036" s="121">
        <v>10129701</v>
      </c>
      <c r="F1036" s="23" t="str">
        <f t="shared" si="0"/>
        <v>ELECOM</v>
      </c>
      <c r="G1036" s="42">
        <f t="shared" si="1"/>
        <v>1290000</v>
      </c>
      <c r="H1036" s="23" t="s">
        <v>6379</v>
      </c>
      <c r="I1036" s="23"/>
      <c r="J1036" s="23">
        <v>1032</v>
      </c>
    </row>
    <row r="1037" spans="1:10" ht="14.25">
      <c r="A1037" s="119" t="s">
        <v>295</v>
      </c>
      <c r="B1037" s="120" t="s">
        <v>6385</v>
      </c>
      <c r="C1037" s="121" t="s">
        <v>6386</v>
      </c>
      <c r="D1037" s="122">
        <v>1290000</v>
      </c>
      <c r="E1037" s="121">
        <v>10129702</v>
      </c>
      <c r="F1037" s="23" t="str">
        <f t="shared" si="0"/>
        <v>ELECOM</v>
      </c>
      <c r="G1037" s="42">
        <f t="shared" si="1"/>
        <v>1290000</v>
      </c>
      <c r="H1037" s="23" t="s">
        <v>6385</v>
      </c>
      <c r="I1037" s="23"/>
      <c r="J1037" s="23">
        <v>1033</v>
      </c>
    </row>
    <row r="1038" spans="1:10" ht="14.25">
      <c r="A1038" s="119" t="s">
        <v>295</v>
      </c>
      <c r="B1038" s="120" t="s">
        <v>6388</v>
      </c>
      <c r="C1038" s="121" t="s">
        <v>6390</v>
      </c>
      <c r="D1038" s="122">
        <v>349000</v>
      </c>
      <c r="E1038" s="121">
        <v>10129703</v>
      </c>
      <c r="F1038" s="23" t="str">
        <f t="shared" si="0"/>
        <v>ELECOM</v>
      </c>
      <c r="G1038" s="42">
        <f t="shared" si="1"/>
        <v>349000</v>
      </c>
      <c r="H1038" s="23" t="s">
        <v>6388</v>
      </c>
      <c r="I1038" s="23"/>
      <c r="J1038" s="23">
        <v>1034</v>
      </c>
    </row>
    <row r="1039" spans="1:10" ht="14.25">
      <c r="A1039" s="119" t="s">
        <v>295</v>
      </c>
      <c r="B1039" s="120" t="s">
        <v>6336</v>
      </c>
      <c r="C1039" s="121" t="s">
        <v>6337</v>
      </c>
      <c r="D1039" s="122">
        <v>399000</v>
      </c>
      <c r="E1039" s="121">
        <v>10129704</v>
      </c>
      <c r="F1039" s="23" t="str">
        <f t="shared" si="0"/>
        <v>ELECOM</v>
      </c>
      <c r="G1039" s="42">
        <f t="shared" si="1"/>
        <v>399000</v>
      </c>
      <c r="H1039" s="23" t="s">
        <v>6336</v>
      </c>
      <c r="I1039" s="23"/>
      <c r="J1039" s="23">
        <v>1035</v>
      </c>
    </row>
    <row r="1040" spans="1:10" ht="14.25">
      <c r="A1040" s="119" t="s">
        <v>295</v>
      </c>
      <c r="B1040" s="120" t="s">
        <v>6317</v>
      </c>
      <c r="C1040" s="121" t="s">
        <v>6321</v>
      </c>
      <c r="D1040" s="122">
        <v>690000</v>
      </c>
      <c r="E1040" s="121">
        <v>10129705</v>
      </c>
      <c r="F1040" s="23" t="str">
        <f t="shared" si="0"/>
        <v>ELECOM</v>
      </c>
      <c r="G1040" s="42">
        <f t="shared" si="1"/>
        <v>690000</v>
      </c>
      <c r="H1040" s="23" t="s">
        <v>6317</v>
      </c>
      <c r="I1040" s="23"/>
      <c r="J1040" s="23">
        <v>1036</v>
      </c>
    </row>
    <row r="1041" spans="1:10" ht="14.25">
      <c r="A1041" s="119" t="s">
        <v>295</v>
      </c>
      <c r="B1041" s="120" t="s">
        <v>6401</v>
      </c>
      <c r="C1041" s="121" t="s">
        <v>6402</v>
      </c>
      <c r="D1041" s="122">
        <v>690000</v>
      </c>
      <c r="E1041" s="121">
        <v>10129706</v>
      </c>
      <c r="F1041" s="23" t="str">
        <f t="shared" si="0"/>
        <v>ELECOM</v>
      </c>
      <c r="G1041" s="42">
        <f t="shared" si="1"/>
        <v>690000</v>
      </c>
      <c r="H1041" s="23" t="s">
        <v>6401</v>
      </c>
      <c r="I1041" s="23"/>
      <c r="J1041" s="23">
        <v>1037</v>
      </c>
    </row>
    <row r="1042" spans="1:10" ht="14.25">
      <c r="A1042" s="119" t="s">
        <v>295</v>
      </c>
      <c r="B1042" s="120" t="s">
        <v>6404</v>
      </c>
      <c r="C1042" s="121" t="s">
        <v>6406</v>
      </c>
      <c r="D1042" s="122">
        <v>549000</v>
      </c>
      <c r="E1042" s="121">
        <v>10129707</v>
      </c>
      <c r="F1042" s="23" t="str">
        <f t="shared" si="0"/>
        <v>ELECOM</v>
      </c>
      <c r="G1042" s="42">
        <f t="shared" si="1"/>
        <v>549000</v>
      </c>
      <c r="H1042" s="23" t="s">
        <v>6404</v>
      </c>
      <c r="I1042" s="23"/>
      <c r="J1042" s="23">
        <v>1038</v>
      </c>
    </row>
    <row r="1043" spans="1:10" ht="14.25">
      <c r="A1043" s="119" t="s">
        <v>295</v>
      </c>
      <c r="B1043" s="120" t="s">
        <v>6409</v>
      </c>
      <c r="C1043" s="121" t="s">
        <v>6410</v>
      </c>
      <c r="D1043" s="122">
        <v>249000</v>
      </c>
      <c r="E1043" s="121">
        <v>10129708</v>
      </c>
      <c r="F1043" s="23" t="str">
        <f t="shared" si="0"/>
        <v>ELECOM</v>
      </c>
      <c r="G1043" s="42">
        <f t="shared" si="1"/>
        <v>249000</v>
      </c>
      <c r="H1043" s="23" t="s">
        <v>6409</v>
      </c>
      <c r="I1043" s="23"/>
      <c r="J1043" s="23">
        <v>1039</v>
      </c>
    </row>
    <row r="1044" spans="1:10" ht="14.25">
      <c r="A1044" s="119" t="s">
        <v>295</v>
      </c>
      <c r="B1044" s="120" t="s">
        <v>6414</v>
      </c>
      <c r="C1044" s="121" t="s">
        <v>6415</v>
      </c>
      <c r="D1044" s="122">
        <v>299000</v>
      </c>
      <c r="E1044" s="121">
        <v>10129709</v>
      </c>
      <c r="F1044" s="23" t="str">
        <f t="shared" si="0"/>
        <v>ELECOM</v>
      </c>
      <c r="G1044" s="42">
        <f t="shared" si="1"/>
        <v>299000</v>
      </c>
      <c r="H1044" s="23" t="s">
        <v>6414</v>
      </c>
      <c r="I1044" s="23"/>
      <c r="J1044" s="23">
        <v>1040</v>
      </c>
    </row>
    <row r="1045" spans="1:10" ht="14.25">
      <c r="A1045" s="119" t="s">
        <v>295</v>
      </c>
      <c r="B1045" s="120" t="s">
        <v>6416</v>
      </c>
      <c r="C1045" s="121" t="s">
        <v>6417</v>
      </c>
      <c r="D1045" s="122">
        <v>449000</v>
      </c>
      <c r="E1045" s="121">
        <v>10129710</v>
      </c>
      <c r="F1045" s="23" t="str">
        <f t="shared" si="0"/>
        <v>ELECOM</v>
      </c>
      <c r="G1045" s="42">
        <f t="shared" si="1"/>
        <v>449000</v>
      </c>
      <c r="H1045" s="23" t="s">
        <v>6416</v>
      </c>
      <c r="I1045" s="23"/>
      <c r="J1045" s="23">
        <v>1041</v>
      </c>
    </row>
    <row r="1046" spans="1:10" ht="14.25">
      <c r="A1046" s="119" t="s">
        <v>295</v>
      </c>
      <c r="B1046" s="120" t="s">
        <v>6422</v>
      </c>
      <c r="C1046" s="121" t="s">
        <v>6423</v>
      </c>
      <c r="D1046" s="122">
        <v>449000</v>
      </c>
      <c r="E1046" s="121">
        <v>10129711</v>
      </c>
      <c r="F1046" s="23" t="str">
        <f t="shared" si="0"/>
        <v>ELECOM</v>
      </c>
      <c r="G1046" s="42">
        <f t="shared" si="1"/>
        <v>449000</v>
      </c>
      <c r="H1046" s="23" t="s">
        <v>6422</v>
      </c>
      <c r="I1046" s="23"/>
      <c r="J1046" s="23">
        <v>1042</v>
      </c>
    </row>
    <row r="1047" spans="1:10" ht="14.25">
      <c r="A1047" s="119" t="s">
        <v>295</v>
      </c>
      <c r="B1047" s="120" t="s">
        <v>6427</v>
      </c>
      <c r="C1047" s="121" t="s">
        <v>6428</v>
      </c>
      <c r="D1047" s="122">
        <v>449000</v>
      </c>
      <c r="E1047" s="121">
        <v>10129712</v>
      </c>
      <c r="F1047" s="23" t="str">
        <f t="shared" si="0"/>
        <v>ELECOM</v>
      </c>
      <c r="G1047" s="42">
        <f t="shared" si="1"/>
        <v>449000</v>
      </c>
      <c r="H1047" s="23" t="s">
        <v>6427</v>
      </c>
      <c r="I1047" s="23"/>
      <c r="J1047" s="23">
        <v>1043</v>
      </c>
    </row>
    <row r="1048" spans="1:10" ht="14.25">
      <c r="A1048" s="119" t="s">
        <v>295</v>
      </c>
      <c r="B1048" s="120" t="s">
        <v>6432</v>
      </c>
      <c r="C1048" s="121" t="s">
        <v>6433</v>
      </c>
      <c r="D1048" s="122">
        <v>449000</v>
      </c>
      <c r="E1048" s="121">
        <v>10129713</v>
      </c>
      <c r="F1048" s="23" t="str">
        <f t="shared" si="0"/>
        <v>ELECOM</v>
      </c>
      <c r="G1048" s="42">
        <f t="shared" si="1"/>
        <v>449000</v>
      </c>
      <c r="H1048" s="23" t="s">
        <v>6432</v>
      </c>
      <c r="I1048" s="23"/>
      <c r="J1048" s="23">
        <v>1044</v>
      </c>
    </row>
    <row r="1049" spans="1:10" ht="14.25">
      <c r="A1049" s="119" t="s">
        <v>295</v>
      </c>
      <c r="B1049" s="120" t="s">
        <v>6434</v>
      </c>
      <c r="C1049" s="121" t="s">
        <v>6436</v>
      </c>
      <c r="D1049" s="122">
        <v>449000</v>
      </c>
      <c r="E1049" s="121">
        <v>10129714</v>
      </c>
      <c r="F1049" s="23" t="str">
        <f t="shared" si="0"/>
        <v>ELECOM</v>
      </c>
      <c r="G1049" s="42">
        <f t="shared" si="1"/>
        <v>449000</v>
      </c>
      <c r="H1049" s="23" t="s">
        <v>6434</v>
      </c>
      <c r="I1049" s="23"/>
      <c r="J1049" s="23">
        <v>1045</v>
      </c>
    </row>
    <row r="1050" spans="1:10" ht="14.25">
      <c r="A1050" s="119" t="s">
        <v>295</v>
      </c>
      <c r="B1050" s="120" t="s">
        <v>6440</v>
      </c>
      <c r="C1050" s="121" t="s">
        <v>6441</v>
      </c>
      <c r="D1050" s="122">
        <v>299000</v>
      </c>
      <c r="E1050" s="121">
        <v>10129715</v>
      </c>
      <c r="F1050" s="23" t="str">
        <f t="shared" si="0"/>
        <v>ELECOM</v>
      </c>
      <c r="G1050" s="42">
        <f t="shared" si="1"/>
        <v>299000</v>
      </c>
      <c r="H1050" s="23" t="s">
        <v>6440</v>
      </c>
      <c r="I1050" s="23"/>
      <c r="J1050" s="23">
        <v>1046</v>
      </c>
    </row>
    <row r="1051" spans="1:10" ht="14.25">
      <c r="A1051" s="119" t="s">
        <v>295</v>
      </c>
      <c r="B1051" s="120" t="s">
        <v>6446</v>
      </c>
      <c r="C1051" s="121" t="s">
        <v>6447</v>
      </c>
      <c r="D1051" s="122">
        <v>299000</v>
      </c>
      <c r="E1051" s="121">
        <v>10129716</v>
      </c>
      <c r="F1051" s="23" t="str">
        <f t="shared" si="0"/>
        <v>ELECOM</v>
      </c>
      <c r="G1051" s="42">
        <f t="shared" si="1"/>
        <v>299000</v>
      </c>
      <c r="H1051" s="23" t="s">
        <v>6446</v>
      </c>
      <c r="I1051" s="23"/>
      <c r="J1051" s="23">
        <v>1047</v>
      </c>
    </row>
    <row r="1052" spans="1:10" ht="14.25">
      <c r="A1052" s="119" t="s">
        <v>295</v>
      </c>
      <c r="B1052" s="120" t="s">
        <v>6452</v>
      </c>
      <c r="C1052" s="121" t="s">
        <v>6453</v>
      </c>
      <c r="D1052" s="122">
        <v>299000</v>
      </c>
      <c r="E1052" s="121">
        <v>10129717</v>
      </c>
      <c r="F1052" s="23" t="str">
        <f t="shared" si="0"/>
        <v>ELECOM</v>
      </c>
      <c r="G1052" s="42">
        <f t="shared" si="1"/>
        <v>299000</v>
      </c>
      <c r="H1052" s="23" t="s">
        <v>6452</v>
      </c>
      <c r="I1052" s="23"/>
      <c r="J1052" s="23">
        <v>1048</v>
      </c>
    </row>
    <row r="1053" spans="1:10" ht="14.25">
      <c r="A1053" s="9"/>
      <c r="B1053" s="9"/>
      <c r="C1053" s="9"/>
      <c r="D1053" s="123"/>
      <c r="E1053" s="124"/>
      <c r="F1053" s="23"/>
      <c r="G1053" s="42"/>
      <c r="H1053" s="23"/>
      <c r="I1053" s="23"/>
      <c r="J1053" s="23">
        <v>1049</v>
      </c>
    </row>
    <row r="1054" spans="1:10" ht="14.25">
      <c r="A1054" s="9"/>
      <c r="B1054" s="9"/>
      <c r="C1054" s="9"/>
      <c r="D1054" s="123"/>
      <c r="E1054" s="124"/>
      <c r="F1054" s="23"/>
      <c r="G1054" s="42"/>
      <c r="H1054" s="23"/>
      <c r="I1054" s="23"/>
      <c r="J1054" s="23">
        <v>1050</v>
      </c>
    </row>
    <row r="1055" spans="1:10" ht="14.25">
      <c r="A1055" s="9"/>
      <c r="B1055" s="9"/>
      <c r="C1055" s="9"/>
      <c r="D1055" s="123"/>
      <c r="E1055" s="124"/>
      <c r="F1055" s="23"/>
      <c r="G1055" s="42"/>
      <c r="H1055" s="23"/>
      <c r="I1055" s="23"/>
      <c r="J1055" s="23">
        <v>1051</v>
      </c>
    </row>
    <row r="1056" spans="1:10" ht="14.25">
      <c r="A1056" s="9"/>
      <c r="B1056" s="9"/>
      <c r="C1056" s="9"/>
      <c r="D1056" s="123"/>
      <c r="E1056" s="124"/>
      <c r="F1056" s="23"/>
      <c r="G1056" s="42"/>
      <c r="H1056" s="23"/>
      <c r="I1056" s="23"/>
      <c r="J1056" s="23">
        <v>1052</v>
      </c>
    </row>
    <row r="1057" spans="1:10" ht="14.25">
      <c r="A1057" s="9"/>
      <c r="B1057" s="9"/>
      <c r="C1057" s="9"/>
      <c r="D1057" s="123"/>
      <c r="E1057" s="124"/>
      <c r="F1057" s="23"/>
      <c r="G1057" s="42"/>
      <c r="H1057" s="23"/>
      <c r="I1057" s="23"/>
      <c r="J1057" s="23">
        <v>1053</v>
      </c>
    </row>
    <row r="1058" spans="1:10" ht="14.25">
      <c r="A1058" s="9"/>
      <c r="B1058" s="9"/>
      <c r="C1058" s="9"/>
      <c r="D1058" s="123"/>
      <c r="E1058" s="124"/>
      <c r="F1058" s="23"/>
      <c r="G1058" s="42"/>
      <c r="H1058" s="23"/>
      <c r="I1058" s="23"/>
      <c r="J1058" s="23">
        <v>1054</v>
      </c>
    </row>
    <row r="1059" spans="1:10" ht="14.25">
      <c r="A1059" s="9"/>
      <c r="B1059" s="9"/>
      <c r="C1059" s="9"/>
      <c r="D1059" s="123"/>
      <c r="E1059" s="124"/>
      <c r="F1059" s="23"/>
      <c r="G1059" s="42"/>
      <c r="H1059" s="23"/>
      <c r="I1059" s="23"/>
      <c r="J1059" s="23">
        <v>1055</v>
      </c>
    </row>
    <row r="1060" spans="1:10" ht="14.25">
      <c r="A1060" s="9"/>
      <c r="B1060" s="9"/>
      <c r="C1060" s="9"/>
      <c r="D1060" s="123"/>
      <c r="E1060" s="124"/>
      <c r="F1060" s="23"/>
      <c r="G1060" s="42"/>
      <c r="H1060" s="23"/>
      <c r="I1060" s="23"/>
      <c r="J1060" s="23">
        <v>1056</v>
      </c>
    </row>
    <row r="1061" spans="1:10" ht="14.25">
      <c r="A1061" s="9"/>
      <c r="B1061" s="9"/>
      <c r="C1061" s="9"/>
      <c r="D1061" s="123"/>
      <c r="E1061" s="124"/>
      <c r="F1061" s="23"/>
      <c r="G1061" s="42"/>
      <c r="H1061" s="23"/>
      <c r="I1061" s="23"/>
      <c r="J1061" s="23">
        <v>1057</v>
      </c>
    </row>
    <row r="1062" spans="1:10" ht="14.25">
      <c r="A1062" s="9"/>
      <c r="B1062" s="9"/>
      <c r="C1062" s="9"/>
      <c r="D1062" s="123"/>
      <c r="E1062" s="124"/>
      <c r="F1062" s="23"/>
      <c r="G1062" s="42"/>
      <c r="H1062" s="23"/>
      <c r="I1062" s="23"/>
      <c r="J1062" s="23">
        <v>1058</v>
      </c>
    </row>
    <row r="1063" spans="1:10" ht="14.25">
      <c r="A1063" s="9"/>
      <c r="B1063" s="9"/>
      <c r="C1063" s="9"/>
      <c r="D1063" s="123"/>
      <c r="E1063" s="124"/>
      <c r="F1063" s="23"/>
      <c r="G1063" s="42"/>
      <c r="H1063" s="23"/>
      <c r="I1063" s="23"/>
      <c r="J1063" s="23">
        <v>1059</v>
      </c>
    </row>
    <row r="1064" spans="1:10" ht="14.25">
      <c r="A1064" s="9"/>
      <c r="B1064" s="9"/>
      <c r="C1064" s="9"/>
      <c r="D1064" s="123"/>
      <c r="E1064" s="124"/>
      <c r="F1064" s="23"/>
      <c r="G1064" s="42"/>
      <c r="H1064" s="23"/>
      <c r="I1064" s="23"/>
      <c r="J1064" s="23">
        <v>1060</v>
      </c>
    </row>
    <row r="1065" spans="1:10" ht="14.25">
      <c r="A1065" s="9"/>
      <c r="B1065" s="9"/>
      <c r="C1065" s="9"/>
      <c r="D1065" s="123"/>
      <c r="E1065" s="124"/>
      <c r="F1065" s="23"/>
      <c r="G1065" s="42"/>
      <c r="H1065" s="23"/>
      <c r="I1065" s="23"/>
      <c r="J1065" s="23">
        <v>1061</v>
      </c>
    </row>
    <row r="1066" spans="1:10" ht="14.25">
      <c r="A1066" s="9"/>
      <c r="B1066" s="9"/>
      <c r="C1066" s="9"/>
      <c r="D1066" s="123"/>
      <c r="E1066" s="124"/>
      <c r="F1066" s="23"/>
      <c r="G1066" s="42"/>
      <c r="H1066" s="23"/>
      <c r="I1066" s="23"/>
      <c r="J1066" s="23">
        <v>1062</v>
      </c>
    </row>
    <row r="1067" spans="1:10" ht="14.25">
      <c r="A1067" s="9"/>
      <c r="B1067" s="9"/>
      <c r="C1067" s="9"/>
      <c r="D1067" s="123"/>
      <c r="E1067" s="124"/>
      <c r="F1067" s="23"/>
      <c r="G1067" s="42"/>
      <c r="H1067" s="23"/>
      <c r="I1067" s="23"/>
      <c r="J1067" s="23">
        <v>1063</v>
      </c>
    </row>
    <row r="1068" spans="1:10" ht="14.25">
      <c r="A1068" s="9"/>
      <c r="B1068" s="9"/>
      <c r="C1068" s="9"/>
      <c r="D1068" s="123"/>
      <c r="E1068" s="124"/>
      <c r="F1068" s="23"/>
      <c r="G1068" s="42"/>
      <c r="H1068" s="23"/>
      <c r="I1068" s="23"/>
      <c r="J1068" s="23">
        <v>1064</v>
      </c>
    </row>
    <row r="1069" spans="1:10" ht="14.25">
      <c r="A1069" s="9"/>
      <c r="B1069" s="9"/>
      <c r="C1069" s="9"/>
      <c r="D1069" s="123"/>
      <c r="E1069" s="124"/>
      <c r="F1069" s="23"/>
      <c r="G1069" s="42"/>
      <c r="H1069" s="23"/>
      <c r="I1069" s="23"/>
      <c r="J1069" s="23">
        <v>1065</v>
      </c>
    </row>
    <row r="1070" spans="1:10" ht="14.25">
      <c r="A1070" s="9"/>
      <c r="B1070" s="9"/>
      <c r="C1070" s="9"/>
      <c r="D1070" s="123"/>
      <c r="E1070" s="124"/>
      <c r="F1070" s="23"/>
      <c r="G1070" s="42"/>
      <c r="H1070" s="23"/>
      <c r="I1070" s="23"/>
      <c r="J1070" s="23">
        <v>1066</v>
      </c>
    </row>
    <row r="1071" spans="1:10" ht="14.25">
      <c r="A1071" s="9"/>
      <c r="B1071" s="9"/>
      <c r="C1071" s="9"/>
      <c r="D1071" s="123"/>
      <c r="E1071" s="124"/>
      <c r="F1071" s="23"/>
      <c r="G1071" s="42"/>
      <c r="H1071" s="23"/>
      <c r="I1071" s="23"/>
      <c r="J1071" s="23">
        <v>1067</v>
      </c>
    </row>
    <row r="1072" spans="1:10" ht="14.25">
      <c r="A1072" s="9"/>
      <c r="B1072" s="9"/>
      <c r="C1072" s="9"/>
      <c r="D1072" s="123"/>
      <c r="E1072" s="124"/>
      <c r="F1072" s="23"/>
      <c r="G1072" s="42"/>
      <c r="H1072" s="23"/>
      <c r="I1072" s="23"/>
      <c r="J1072" s="23">
        <v>1068</v>
      </c>
    </row>
    <row r="1073" spans="1:10" ht="14.25">
      <c r="A1073" s="9"/>
      <c r="B1073" s="9"/>
      <c r="C1073" s="9"/>
      <c r="D1073" s="123"/>
      <c r="E1073" s="124"/>
      <c r="F1073" s="23"/>
      <c r="G1073" s="42"/>
      <c r="H1073" s="23"/>
      <c r="I1073" s="23"/>
      <c r="J1073" s="23">
        <v>1069</v>
      </c>
    </row>
    <row r="1074" spans="1:10" ht="14.25">
      <c r="A1074" s="9"/>
      <c r="B1074" s="9"/>
      <c r="C1074" s="9"/>
      <c r="D1074" s="123"/>
      <c r="E1074" s="124"/>
      <c r="F1074" s="23"/>
      <c r="G1074" s="42"/>
      <c r="H1074" s="23"/>
      <c r="I1074" s="23"/>
      <c r="J1074" s="23">
        <v>1070</v>
      </c>
    </row>
    <row r="1075" spans="1:10" ht="14.25">
      <c r="A1075" s="9"/>
      <c r="B1075" s="9"/>
      <c r="C1075" s="9"/>
      <c r="D1075" s="123"/>
      <c r="E1075" s="124"/>
      <c r="F1075" s="23"/>
      <c r="G1075" s="42"/>
      <c r="H1075" s="23"/>
      <c r="I1075" s="23"/>
      <c r="J1075" s="23">
        <v>1071</v>
      </c>
    </row>
    <row r="1076" spans="1:10" ht="14.25">
      <c r="A1076" s="9"/>
      <c r="B1076" s="9"/>
      <c r="C1076" s="9"/>
      <c r="D1076" s="123"/>
      <c r="E1076" s="124"/>
      <c r="F1076" s="23"/>
      <c r="G1076" s="42"/>
      <c r="H1076" s="23"/>
      <c r="I1076" s="23"/>
      <c r="J1076" s="23">
        <v>1072</v>
      </c>
    </row>
    <row r="1077" spans="1:10" ht="14.25">
      <c r="A1077" s="9"/>
      <c r="B1077" s="9"/>
      <c r="C1077" s="9"/>
      <c r="D1077" s="123"/>
      <c r="E1077" s="124"/>
      <c r="F1077" s="23"/>
      <c r="G1077" s="42"/>
      <c r="H1077" s="23"/>
      <c r="I1077" s="23"/>
      <c r="J1077" s="23">
        <v>1073</v>
      </c>
    </row>
    <row r="1078" spans="1:10" ht="14.25">
      <c r="A1078" s="9"/>
      <c r="B1078" s="9"/>
      <c r="C1078" s="9"/>
      <c r="D1078" s="123"/>
      <c r="E1078" s="124"/>
      <c r="F1078" s="23"/>
      <c r="G1078" s="42"/>
      <c r="H1078" s="23"/>
      <c r="I1078" s="23"/>
      <c r="J1078" s="23">
        <v>1074</v>
      </c>
    </row>
    <row r="1079" spans="1:10" ht="14.25">
      <c r="A1079" s="9"/>
      <c r="B1079" s="9"/>
      <c r="C1079" s="9"/>
      <c r="D1079" s="123"/>
      <c r="E1079" s="124"/>
      <c r="F1079" s="23"/>
      <c r="G1079" s="42"/>
      <c r="H1079" s="23"/>
      <c r="I1079" s="23"/>
      <c r="J1079" s="23">
        <v>1075</v>
      </c>
    </row>
    <row r="1080" spans="1:10" ht="14.25">
      <c r="A1080" s="9"/>
      <c r="B1080" s="9"/>
      <c r="C1080" s="9"/>
      <c r="D1080" s="123"/>
      <c r="E1080" s="124"/>
      <c r="F1080" s="23"/>
      <c r="G1080" s="42"/>
      <c r="H1080" s="23"/>
      <c r="I1080" s="23"/>
      <c r="J1080" s="23">
        <v>1076</v>
      </c>
    </row>
    <row r="1081" spans="1:10" ht="14.25">
      <c r="A1081" s="9"/>
      <c r="B1081" s="9"/>
      <c r="C1081" s="9"/>
      <c r="D1081" s="123"/>
      <c r="E1081" s="124"/>
      <c r="F1081" s="23"/>
      <c r="G1081" s="42"/>
      <c r="H1081" s="23"/>
      <c r="I1081" s="23"/>
      <c r="J1081" s="23">
        <v>1077</v>
      </c>
    </row>
    <row r="1082" spans="1:10" ht="14.25">
      <c r="A1082" s="9"/>
      <c r="B1082" s="9"/>
      <c r="C1082" s="9"/>
      <c r="D1082" s="123"/>
      <c r="E1082" s="124"/>
      <c r="F1082" s="23"/>
      <c r="G1082" s="42"/>
      <c r="H1082" s="23"/>
      <c r="I1082" s="23"/>
      <c r="J1082" s="23">
        <v>1078</v>
      </c>
    </row>
    <row r="1083" spans="1:10" ht="14.25">
      <c r="A1083" s="9"/>
      <c r="B1083" s="9"/>
      <c r="C1083" s="9"/>
      <c r="D1083" s="123"/>
      <c r="E1083" s="124"/>
      <c r="F1083" s="23"/>
      <c r="G1083" s="42"/>
      <c r="H1083" s="23"/>
      <c r="I1083" s="23"/>
      <c r="J1083" s="23">
        <v>1079</v>
      </c>
    </row>
    <row r="1084" spans="1:10" ht="14.25">
      <c r="A1084" s="9"/>
      <c r="B1084" s="9"/>
      <c r="C1084" s="9"/>
      <c r="D1084" s="123"/>
      <c r="E1084" s="124"/>
      <c r="F1084" s="23"/>
      <c r="G1084" s="42"/>
      <c r="H1084" s="23"/>
      <c r="I1084" s="23"/>
      <c r="J1084" s="23">
        <v>1080</v>
      </c>
    </row>
    <row r="1085" spans="1:10" ht="14.25">
      <c r="A1085" s="9"/>
      <c r="B1085" s="9"/>
      <c r="C1085" s="9"/>
      <c r="D1085" s="123"/>
      <c r="E1085" s="124"/>
      <c r="F1085" s="23"/>
      <c r="G1085" s="42"/>
      <c r="H1085" s="23"/>
      <c r="I1085" s="23"/>
      <c r="J1085" s="23">
        <v>1081</v>
      </c>
    </row>
    <row r="1086" spans="1:10" ht="14.25">
      <c r="A1086" s="9"/>
      <c r="B1086" s="9"/>
      <c r="C1086" s="9"/>
      <c r="D1086" s="123"/>
      <c r="E1086" s="124"/>
      <c r="F1086" s="23"/>
      <c r="G1086" s="42"/>
      <c r="H1086" s="23"/>
      <c r="I1086" s="23"/>
      <c r="J1086" s="23">
        <v>1082</v>
      </c>
    </row>
    <row r="1087" spans="1:10" ht="14.25">
      <c r="A1087" s="9"/>
      <c r="B1087" s="9"/>
      <c r="C1087" s="9"/>
      <c r="D1087" s="123"/>
      <c r="E1087" s="124"/>
      <c r="F1087" s="23"/>
      <c r="G1087" s="42"/>
      <c r="H1087" s="23"/>
      <c r="I1087" s="23"/>
      <c r="J1087" s="23">
        <v>1083</v>
      </c>
    </row>
    <row r="1088" spans="1:10" ht="14.25">
      <c r="A1088" s="9"/>
      <c r="B1088" s="9"/>
      <c r="C1088" s="9"/>
      <c r="D1088" s="123"/>
      <c r="E1088" s="124"/>
      <c r="F1088" s="23"/>
      <c r="G1088" s="42"/>
      <c r="H1088" s="23"/>
      <c r="I1088" s="23"/>
      <c r="J1088" s="23">
        <v>1084</v>
      </c>
    </row>
    <row r="1089" spans="1:10" ht="14.25">
      <c r="A1089" s="9"/>
      <c r="B1089" s="9"/>
      <c r="C1089" s="9"/>
      <c r="D1089" s="123"/>
      <c r="E1089" s="124"/>
      <c r="F1089" s="23"/>
      <c r="G1089" s="42"/>
      <c r="H1089" s="23"/>
      <c r="I1089" s="23"/>
      <c r="J1089" s="23">
        <v>1085</v>
      </c>
    </row>
    <row r="1090" spans="1:10" ht="14.25">
      <c r="A1090" s="9"/>
      <c r="B1090" s="9"/>
      <c r="C1090" s="9"/>
      <c r="D1090" s="123"/>
      <c r="E1090" s="124"/>
      <c r="F1090" s="23"/>
      <c r="G1090" s="42"/>
      <c r="H1090" s="23"/>
      <c r="I1090" s="23"/>
      <c r="J1090" s="23">
        <v>1086</v>
      </c>
    </row>
    <row r="1091" spans="1:10" ht="14.25">
      <c r="A1091" s="9"/>
      <c r="B1091" s="9"/>
      <c r="C1091" s="9"/>
      <c r="D1091" s="123"/>
      <c r="E1091" s="124"/>
      <c r="F1091" s="23"/>
      <c r="G1091" s="42"/>
      <c r="H1091" s="23"/>
      <c r="I1091" s="23"/>
      <c r="J1091" s="23">
        <v>1087</v>
      </c>
    </row>
    <row r="1092" spans="1:10" ht="14.25">
      <c r="A1092" s="9"/>
      <c r="B1092" s="9"/>
      <c r="C1092" s="9"/>
      <c r="D1092" s="123"/>
      <c r="E1092" s="124"/>
      <c r="F1092" s="23"/>
      <c r="G1092" s="42"/>
      <c r="H1092" s="23"/>
      <c r="I1092" s="23"/>
      <c r="J1092" s="23">
        <v>1088</v>
      </c>
    </row>
    <row r="1093" spans="1:10" ht="14.25">
      <c r="A1093" s="9"/>
      <c r="B1093" s="9"/>
      <c r="C1093" s="9"/>
      <c r="D1093" s="123"/>
      <c r="E1093" s="124"/>
      <c r="F1093" s="23"/>
      <c r="G1093" s="42"/>
      <c r="H1093" s="23"/>
      <c r="I1093" s="23"/>
      <c r="J1093" s="23">
        <v>1089</v>
      </c>
    </row>
    <row r="1094" spans="1:10" ht="14.25">
      <c r="A1094" s="9"/>
      <c r="B1094" s="9"/>
      <c r="C1094" s="9"/>
      <c r="D1094" s="123"/>
      <c r="E1094" s="124"/>
      <c r="F1094" s="23"/>
      <c r="G1094" s="42"/>
      <c r="H1094" s="23"/>
      <c r="I1094" s="23"/>
      <c r="J1094" s="23">
        <v>1090</v>
      </c>
    </row>
    <row r="1095" spans="1:10" ht="14.25">
      <c r="A1095" s="9"/>
      <c r="B1095" s="9"/>
      <c r="C1095" s="9"/>
      <c r="D1095" s="123"/>
      <c r="E1095" s="124"/>
      <c r="F1095" s="23"/>
      <c r="G1095" s="42"/>
      <c r="H1095" s="23"/>
      <c r="I1095" s="23"/>
      <c r="J1095" s="23">
        <v>1091</v>
      </c>
    </row>
    <row r="1096" spans="1:10" ht="14.25">
      <c r="A1096" s="9"/>
      <c r="B1096" s="9"/>
      <c r="C1096" s="9"/>
      <c r="D1096" s="123"/>
      <c r="E1096" s="124"/>
      <c r="F1096" s="23"/>
      <c r="G1096" s="42"/>
      <c r="H1096" s="23"/>
      <c r="I1096" s="23"/>
      <c r="J1096" s="23">
        <v>1092</v>
      </c>
    </row>
    <row r="1097" spans="1:10" ht="14.25">
      <c r="A1097" s="9"/>
      <c r="B1097" s="9"/>
      <c r="C1097" s="9"/>
      <c r="D1097" s="123"/>
      <c r="E1097" s="124"/>
      <c r="F1097" s="23"/>
      <c r="G1097" s="42"/>
      <c r="H1097" s="23"/>
      <c r="I1097" s="23"/>
      <c r="J1097" s="23">
        <v>1093</v>
      </c>
    </row>
    <row r="1098" spans="1:10" ht="14.25">
      <c r="A1098" s="9"/>
      <c r="B1098" s="9"/>
      <c r="C1098" s="9"/>
      <c r="D1098" s="123"/>
      <c r="E1098" s="124"/>
      <c r="F1098" s="23"/>
      <c r="G1098" s="42"/>
      <c r="H1098" s="23"/>
      <c r="I1098" s="23"/>
      <c r="J1098" s="23">
        <v>1094</v>
      </c>
    </row>
    <row r="1099" spans="1:10" ht="14.25">
      <c r="A1099" s="9"/>
      <c r="B1099" s="9"/>
      <c r="C1099" s="9"/>
      <c r="D1099" s="123"/>
      <c r="E1099" s="124"/>
      <c r="F1099" s="23"/>
      <c r="G1099" s="42"/>
      <c r="H1099" s="23"/>
      <c r="I1099" s="23"/>
      <c r="J1099" s="23">
        <v>1095</v>
      </c>
    </row>
    <row r="1100" spans="1:10" ht="14.25">
      <c r="A1100" s="9"/>
      <c r="B1100" s="9"/>
      <c r="C1100" s="9"/>
      <c r="D1100" s="123"/>
      <c r="E1100" s="124"/>
      <c r="F1100" s="23"/>
      <c r="G1100" s="42"/>
      <c r="H1100" s="23"/>
      <c r="I1100" s="23"/>
      <c r="J1100" s="23">
        <v>1096</v>
      </c>
    </row>
    <row r="1101" spans="1:10" ht="14.25">
      <c r="A1101" s="9"/>
      <c r="B1101" s="9"/>
      <c r="C1101" s="9"/>
      <c r="D1101" s="123"/>
      <c r="E1101" s="124"/>
      <c r="F1101" s="23"/>
      <c r="G1101" s="42"/>
      <c r="H1101" s="23"/>
      <c r="I1101" s="23"/>
      <c r="J1101" s="23">
        <v>1097</v>
      </c>
    </row>
    <row r="1102" spans="1:10" ht="14.25">
      <c r="A1102" s="9"/>
      <c r="B1102" s="9"/>
      <c r="C1102" s="9"/>
      <c r="D1102" s="123"/>
      <c r="E1102" s="124"/>
      <c r="F1102" s="23"/>
      <c r="G1102" s="42"/>
      <c r="H1102" s="23"/>
      <c r="I1102" s="23"/>
      <c r="J1102" s="23">
        <v>1098</v>
      </c>
    </row>
    <row r="1103" spans="1:10" ht="14.25">
      <c r="A1103" s="9"/>
      <c r="B1103" s="9"/>
      <c r="C1103" s="9"/>
      <c r="D1103" s="123"/>
      <c r="E1103" s="124"/>
      <c r="F1103" s="23"/>
      <c r="G1103" s="42"/>
      <c r="H1103" s="23"/>
      <c r="I1103" s="23"/>
      <c r="J1103" s="23">
        <v>1099</v>
      </c>
    </row>
    <row r="1104" spans="1:10" ht="14.25">
      <c r="A1104" s="9"/>
      <c r="B1104" s="9"/>
      <c r="C1104" s="9"/>
      <c r="D1104" s="123"/>
      <c r="E1104" s="124"/>
      <c r="F1104" s="23"/>
      <c r="G1104" s="42"/>
      <c r="H1104" s="23"/>
      <c r="I1104" s="23"/>
      <c r="J1104" s="23">
        <v>1100</v>
      </c>
    </row>
    <row r="1105" spans="1:10" ht="14.25">
      <c r="A1105" s="9"/>
      <c r="B1105" s="9"/>
      <c r="C1105" s="9"/>
      <c r="D1105" s="123"/>
      <c r="E1105" s="124"/>
      <c r="F1105" s="23"/>
      <c r="G1105" s="42"/>
      <c r="H1105" s="23"/>
      <c r="I1105" s="23"/>
      <c r="J1105" s="23">
        <v>1101</v>
      </c>
    </row>
    <row r="1106" spans="1:10" ht="14.25">
      <c r="A1106" s="9"/>
      <c r="B1106" s="9"/>
      <c r="C1106" s="9"/>
      <c r="D1106" s="123"/>
      <c r="E1106" s="124"/>
      <c r="F1106" s="23"/>
      <c r="G1106" s="42"/>
      <c r="H1106" s="23"/>
      <c r="I1106" s="23"/>
      <c r="J1106" s="23">
        <v>1102</v>
      </c>
    </row>
    <row r="1107" spans="1:10" ht="14.25">
      <c r="A1107" s="9"/>
      <c r="B1107" s="9"/>
      <c r="C1107" s="9"/>
      <c r="D1107" s="123"/>
      <c r="E1107" s="124"/>
      <c r="F1107" s="23"/>
      <c r="G1107" s="42"/>
      <c r="H1107" s="23"/>
      <c r="I1107" s="23"/>
      <c r="J1107" s="23">
        <v>1103</v>
      </c>
    </row>
    <row r="1108" spans="1:10" ht="14.25">
      <c r="A1108" s="9"/>
      <c r="B1108" s="9"/>
      <c r="C1108" s="9"/>
      <c r="D1108" s="123"/>
      <c r="E1108" s="124"/>
      <c r="F1108" s="23"/>
      <c r="G1108" s="42"/>
      <c r="H1108" s="23"/>
      <c r="I1108" s="23"/>
      <c r="J1108" s="23">
        <v>1104</v>
      </c>
    </row>
    <row r="1109" spans="1:10" ht="14.25">
      <c r="A1109" s="9"/>
      <c r="B1109" s="9"/>
      <c r="C1109" s="9"/>
      <c r="D1109" s="123"/>
      <c r="E1109" s="124"/>
      <c r="F1109" s="23"/>
      <c r="G1109" s="42"/>
      <c r="H1109" s="23"/>
      <c r="I1109" s="23"/>
      <c r="J1109" s="23">
        <v>1105</v>
      </c>
    </row>
    <row r="1110" spans="1:10" ht="14.25">
      <c r="A1110" s="9"/>
      <c r="B1110" s="9"/>
      <c r="C1110" s="9"/>
      <c r="D1110" s="123"/>
      <c r="E1110" s="124"/>
      <c r="F1110" s="23"/>
      <c r="G1110" s="42"/>
      <c r="H1110" s="23"/>
      <c r="I1110" s="23"/>
      <c r="J1110" s="23">
        <v>1106</v>
      </c>
    </row>
    <row r="1111" spans="1:10" ht="14.25">
      <c r="A1111" s="9"/>
      <c r="B1111" s="9"/>
      <c r="C1111" s="9"/>
      <c r="D1111" s="123"/>
      <c r="E1111" s="124"/>
      <c r="F1111" s="23"/>
      <c r="G1111" s="42"/>
      <c r="H1111" s="23"/>
      <c r="I1111" s="23"/>
      <c r="J1111" s="23">
        <v>1107</v>
      </c>
    </row>
    <row r="1112" spans="1:10" ht="14.25">
      <c r="A1112" s="9"/>
      <c r="B1112" s="9"/>
      <c r="C1112" s="9"/>
      <c r="D1112" s="123"/>
      <c r="E1112" s="124"/>
      <c r="F1112" s="23"/>
      <c r="G1112" s="42"/>
      <c r="H1112" s="23"/>
      <c r="I1112" s="23"/>
      <c r="J1112" s="23">
        <v>1108</v>
      </c>
    </row>
    <row r="1113" spans="1:10" ht="14.25">
      <c r="A1113" s="9"/>
      <c r="B1113" s="9"/>
      <c r="C1113" s="9"/>
      <c r="D1113" s="123"/>
      <c r="E1113" s="124"/>
      <c r="F1113" s="23"/>
      <c r="G1113" s="42"/>
      <c r="H1113" s="23"/>
      <c r="I1113" s="23"/>
      <c r="J1113" s="23">
        <v>1109</v>
      </c>
    </row>
    <row r="1114" spans="1:10" ht="14.25">
      <c r="A1114" s="9"/>
      <c r="B1114" s="9"/>
      <c r="C1114" s="9"/>
      <c r="D1114" s="123"/>
      <c r="E1114" s="124"/>
      <c r="F1114" s="23"/>
      <c r="G1114" s="42"/>
      <c r="H1114" s="23"/>
      <c r="I1114" s="23"/>
      <c r="J1114" s="23">
        <v>1110</v>
      </c>
    </row>
    <row r="1115" spans="1:10" ht="14.25">
      <c r="A1115" s="9"/>
      <c r="B1115" s="9"/>
      <c r="C1115" s="9"/>
      <c r="D1115" s="123"/>
      <c r="E1115" s="124"/>
      <c r="F1115" s="23"/>
      <c r="G1115" s="42"/>
      <c r="H1115" s="23"/>
      <c r="I1115" s="23"/>
      <c r="J1115" s="23">
        <v>1111</v>
      </c>
    </row>
    <row r="1116" spans="1:10" ht="14.25">
      <c r="A1116" s="9"/>
      <c r="B1116" s="9"/>
      <c r="C1116" s="9"/>
      <c r="D1116" s="123"/>
      <c r="E1116" s="124"/>
      <c r="F1116" s="23"/>
      <c r="G1116" s="42"/>
      <c r="H1116" s="23"/>
      <c r="I1116" s="23"/>
      <c r="J1116" s="23">
        <v>1112</v>
      </c>
    </row>
    <row r="1117" spans="1:10" ht="14.25">
      <c r="A1117" s="9"/>
      <c r="B1117" s="9"/>
      <c r="C1117" s="9"/>
      <c r="D1117" s="123"/>
      <c r="E1117" s="124"/>
      <c r="F1117" s="23"/>
      <c r="G1117" s="42"/>
      <c r="H1117" s="23"/>
      <c r="I1117" s="23"/>
      <c r="J1117" s="23">
        <v>1113</v>
      </c>
    </row>
    <row r="1118" spans="1:10" ht="14.25">
      <c r="A1118" s="9"/>
      <c r="B1118" s="9"/>
      <c r="C1118" s="9"/>
      <c r="D1118" s="123"/>
      <c r="E1118" s="124"/>
      <c r="F1118" s="23"/>
      <c r="G1118" s="42"/>
      <c r="H1118" s="23"/>
      <c r="I1118" s="23"/>
      <c r="J1118" s="23">
        <v>1114</v>
      </c>
    </row>
    <row r="1119" spans="1:10" ht="14.25">
      <c r="A1119" s="9"/>
      <c r="B1119" s="9"/>
      <c r="C1119" s="9"/>
      <c r="D1119" s="123"/>
      <c r="E1119" s="124"/>
      <c r="F1119" s="23"/>
      <c r="G1119" s="42"/>
      <c r="H1119" s="23"/>
      <c r="I1119" s="23"/>
      <c r="J1119" s="23">
        <v>1115</v>
      </c>
    </row>
    <row r="1120" spans="1:10" ht="14.25">
      <c r="A1120" s="9"/>
      <c r="B1120" s="9"/>
      <c r="C1120" s="9"/>
      <c r="D1120" s="123"/>
      <c r="E1120" s="124"/>
      <c r="F1120" s="23"/>
      <c r="G1120" s="42"/>
      <c r="H1120" s="23"/>
      <c r="I1120" s="23"/>
      <c r="J1120" s="23">
        <v>1116</v>
      </c>
    </row>
    <row r="1121" spans="1:10" ht="14.25">
      <c r="A1121" s="9"/>
      <c r="B1121" s="9"/>
      <c r="C1121" s="9"/>
      <c r="D1121" s="123"/>
      <c r="E1121" s="124"/>
      <c r="F1121" s="23"/>
      <c r="G1121" s="42"/>
      <c r="H1121" s="23"/>
      <c r="I1121" s="23"/>
      <c r="J1121" s="23">
        <v>1117</v>
      </c>
    </row>
    <row r="1122" spans="1:10" ht="14.25">
      <c r="A1122" s="9"/>
      <c r="B1122" s="9"/>
      <c r="C1122" s="9"/>
      <c r="D1122" s="123"/>
      <c r="E1122" s="124"/>
      <c r="F1122" s="23"/>
      <c r="G1122" s="42"/>
      <c r="H1122" s="23"/>
      <c r="I1122" s="23"/>
      <c r="J1122" s="23">
        <v>1118</v>
      </c>
    </row>
    <row r="1123" spans="1:10" ht="14.25">
      <c r="A1123" s="9"/>
      <c r="B1123" s="9"/>
      <c r="C1123" s="9"/>
      <c r="D1123" s="123"/>
      <c r="E1123" s="124"/>
      <c r="F1123" s="23"/>
      <c r="G1123" s="42"/>
      <c r="H1123" s="23"/>
      <c r="I1123" s="23"/>
      <c r="J1123" s="23">
        <v>1119</v>
      </c>
    </row>
    <row r="1124" spans="1:10" ht="14.25">
      <c r="A1124" s="9"/>
      <c r="B1124" s="9"/>
      <c r="C1124" s="9"/>
      <c r="D1124" s="123"/>
      <c r="E1124" s="124"/>
      <c r="F1124" s="23"/>
      <c r="G1124" s="42"/>
      <c r="H1124" s="23"/>
      <c r="I1124" s="23"/>
      <c r="J1124" s="23">
        <v>1120</v>
      </c>
    </row>
    <row r="1125" spans="1:10" ht="14.25">
      <c r="A1125" s="9"/>
      <c r="B1125" s="9"/>
      <c r="C1125" s="9"/>
      <c r="D1125" s="123"/>
      <c r="E1125" s="124"/>
      <c r="F1125" s="23"/>
      <c r="G1125" s="42"/>
      <c r="H1125" s="23"/>
      <c r="I1125" s="23"/>
      <c r="J1125" s="23">
        <v>1121</v>
      </c>
    </row>
    <row r="1126" spans="1:10" ht="14.25">
      <c r="A1126" s="9"/>
      <c r="B1126" s="9"/>
      <c r="C1126" s="9"/>
      <c r="D1126" s="123"/>
      <c r="E1126" s="124"/>
      <c r="F1126" s="23"/>
      <c r="G1126" s="42"/>
      <c r="H1126" s="23"/>
      <c r="I1126" s="23"/>
      <c r="J1126" s="23">
        <v>1122</v>
      </c>
    </row>
    <row r="1127" spans="1:10" ht="14.25">
      <c r="A1127" s="9"/>
      <c r="B1127" s="9"/>
      <c r="C1127" s="9"/>
      <c r="D1127" s="123"/>
      <c r="E1127" s="124"/>
      <c r="F1127" s="23"/>
      <c r="G1127" s="42"/>
      <c r="H1127" s="23"/>
      <c r="I1127" s="23"/>
      <c r="J1127" s="23">
        <v>1123</v>
      </c>
    </row>
    <row r="1128" spans="1:10" ht="14.25">
      <c r="A1128" s="9"/>
      <c r="B1128" s="9"/>
      <c r="C1128" s="9"/>
      <c r="D1128" s="123"/>
      <c r="E1128" s="124"/>
      <c r="F1128" s="23"/>
      <c r="G1128" s="42"/>
      <c r="H1128" s="23"/>
      <c r="I1128" s="23"/>
      <c r="J1128" s="23">
        <v>1124</v>
      </c>
    </row>
    <row r="1129" spans="1:10" ht="14.25">
      <c r="A1129" s="9"/>
      <c r="B1129" s="9"/>
      <c r="C1129" s="9"/>
      <c r="D1129" s="123"/>
      <c r="E1129" s="124"/>
      <c r="F1129" s="23"/>
      <c r="G1129" s="42"/>
      <c r="H1129" s="23"/>
      <c r="I1129" s="23"/>
      <c r="J1129" s="23">
        <v>1125</v>
      </c>
    </row>
    <row r="1130" spans="1:10" ht="14.25">
      <c r="A1130" s="9"/>
      <c r="B1130" s="9"/>
      <c r="C1130" s="9"/>
      <c r="D1130" s="123"/>
      <c r="E1130" s="124"/>
      <c r="F1130" s="23"/>
      <c r="G1130" s="42"/>
      <c r="H1130" s="23"/>
      <c r="I1130" s="23"/>
      <c r="J1130" s="23">
        <v>1126</v>
      </c>
    </row>
    <row r="1131" spans="1:10" ht="14.25">
      <c r="A1131" s="9"/>
      <c r="B1131" s="9"/>
      <c r="C1131" s="9"/>
      <c r="D1131" s="123"/>
      <c r="E1131" s="124"/>
      <c r="F1131" s="23"/>
      <c r="G1131" s="42"/>
      <c r="H1131" s="23"/>
      <c r="I1131" s="23"/>
      <c r="J1131" s="23">
        <v>1127</v>
      </c>
    </row>
    <row r="1132" spans="1:10" ht="14.25">
      <c r="A1132" s="9"/>
      <c r="B1132" s="9"/>
      <c r="C1132" s="9"/>
      <c r="D1132" s="123"/>
      <c r="E1132" s="124"/>
      <c r="F1132" s="23"/>
      <c r="G1132" s="42"/>
      <c r="H1132" s="23"/>
      <c r="I1132" s="23"/>
      <c r="J1132" s="23">
        <v>1128</v>
      </c>
    </row>
    <row r="1133" spans="1:10" ht="14.25">
      <c r="A1133" s="9"/>
      <c r="B1133" s="9"/>
      <c r="C1133" s="9"/>
      <c r="D1133" s="123"/>
      <c r="E1133" s="124"/>
      <c r="F1133" s="23"/>
      <c r="G1133" s="42"/>
      <c r="H1133" s="23"/>
      <c r="I1133" s="23"/>
      <c r="J1133" s="23">
        <v>1129</v>
      </c>
    </row>
    <row r="1134" spans="1:10" ht="14.25">
      <c r="A1134" s="9"/>
      <c r="B1134" s="9"/>
      <c r="C1134" s="9"/>
      <c r="D1134" s="123"/>
      <c r="E1134" s="124"/>
      <c r="F1134" s="23"/>
      <c r="G1134" s="42"/>
      <c r="H1134" s="23"/>
      <c r="I1134" s="23"/>
      <c r="J1134" s="23">
        <v>1130</v>
      </c>
    </row>
    <row r="1135" spans="1:10" ht="14.25">
      <c r="A1135" s="9"/>
      <c r="B1135" s="9"/>
      <c r="C1135" s="9"/>
      <c r="D1135" s="123"/>
      <c r="E1135" s="124"/>
      <c r="F1135" s="23"/>
      <c r="G1135" s="42"/>
      <c r="H1135" s="23"/>
      <c r="I1135" s="23"/>
      <c r="J1135" s="23">
        <v>1131</v>
      </c>
    </row>
    <row r="1136" spans="1:10" ht="14.25">
      <c r="A1136" s="9"/>
      <c r="B1136" s="9"/>
      <c r="C1136" s="9"/>
      <c r="D1136" s="123"/>
      <c r="E1136" s="124"/>
      <c r="F1136" s="23"/>
      <c r="G1136" s="42"/>
      <c r="H1136" s="23"/>
      <c r="I1136" s="23"/>
      <c r="J1136" s="23">
        <v>1132</v>
      </c>
    </row>
    <row r="1137" spans="1:10" ht="14.25">
      <c r="A1137" s="9"/>
      <c r="B1137" s="9"/>
      <c r="C1137" s="9"/>
      <c r="D1137" s="123"/>
      <c r="E1137" s="124"/>
      <c r="F1137" s="23"/>
      <c r="G1137" s="42"/>
      <c r="H1137" s="23"/>
      <c r="I1137" s="23"/>
      <c r="J1137" s="23">
        <v>1133</v>
      </c>
    </row>
    <row r="1138" spans="1:10" ht="14.25">
      <c r="A1138" s="9"/>
      <c r="B1138" s="9"/>
      <c r="C1138" s="9"/>
      <c r="D1138" s="123"/>
      <c r="E1138" s="124"/>
      <c r="F1138" s="23"/>
      <c r="G1138" s="42"/>
      <c r="H1138" s="23"/>
      <c r="I1138" s="23"/>
      <c r="J1138" s="23">
        <v>1134</v>
      </c>
    </row>
    <row r="1139" spans="1:10" ht="14.25">
      <c r="A1139" s="9"/>
      <c r="B1139" s="9"/>
      <c r="C1139" s="9"/>
      <c r="D1139" s="123"/>
      <c r="E1139" s="124"/>
      <c r="F1139" s="23"/>
      <c r="G1139" s="42"/>
      <c r="H1139" s="23"/>
      <c r="I1139" s="23"/>
      <c r="J1139" s="23">
        <v>1135</v>
      </c>
    </row>
    <row r="1140" spans="1:10" ht="14.25">
      <c r="A1140" s="9"/>
      <c r="B1140" s="9"/>
      <c r="C1140" s="9"/>
      <c r="D1140" s="123"/>
      <c r="E1140" s="124"/>
      <c r="F1140" s="23"/>
      <c r="G1140" s="42"/>
      <c r="H1140" s="23"/>
      <c r="I1140" s="23"/>
      <c r="J1140" s="23">
        <v>1136</v>
      </c>
    </row>
    <row r="1141" spans="1:10" ht="14.25">
      <c r="A1141" s="9"/>
      <c r="B1141" s="9"/>
      <c r="C1141" s="9"/>
      <c r="D1141" s="123"/>
      <c r="E1141" s="124"/>
      <c r="F1141" s="23"/>
      <c r="G1141" s="42"/>
      <c r="H1141" s="23"/>
      <c r="I1141" s="23"/>
      <c r="J1141" s="23">
        <v>1137</v>
      </c>
    </row>
    <row r="1142" spans="1:10" ht="14.25">
      <c r="A1142" s="9"/>
      <c r="B1142" s="9"/>
      <c r="C1142" s="9"/>
      <c r="D1142" s="123"/>
      <c r="E1142" s="124"/>
      <c r="F1142" s="23"/>
      <c r="G1142" s="42"/>
      <c r="H1142" s="23"/>
      <c r="I1142" s="23"/>
      <c r="J1142" s="23">
        <v>1138</v>
      </c>
    </row>
    <row r="1143" spans="1:10" ht="14.25">
      <c r="A1143" s="9"/>
      <c r="B1143" s="9"/>
      <c r="C1143" s="9"/>
      <c r="D1143" s="123"/>
      <c r="E1143" s="124"/>
      <c r="F1143" s="23"/>
      <c r="G1143" s="42"/>
      <c r="H1143" s="23"/>
      <c r="I1143" s="23"/>
      <c r="J1143" s="23">
        <v>1139</v>
      </c>
    </row>
    <row r="1144" spans="1:10" ht="14.25">
      <c r="A1144" s="9"/>
      <c r="B1144" s="9"/>
      <c r="C1144" s="9"/>
      <c r="D1144" s="123"/>
      <c r="E1144" s="124"/>
      <c r="F1144" s="23"/>
      <c r="G1144" s="42"/>
      <c r="H1144" s="23"/>
      <c r="I1144" s="23"/>
      <c r="J1144" s="23">
        <v>1140</v>
      </c>
    </row>
    <row r="1145" spans="1:10" ht="14.25">
      <c r="A1145" s="9"/>
      <c r="B1145" s="9"/>
      <c r="C1145" s="9"/>
      <c r="D1145" s="123"/>
      <c r="E1145" s="124"/>
      <c r="F1145" s="23"/>
      <c r="G1145" s="42"/>
      <c r="H1145" s="23"/>
      <c r="I1145" s="23"/>
      <c r="J1145" s="23">
        <v>1141</v>
      </c>
    </row>
    <row r="1146" spans="1:10" ht="14.25">
      <c r="A1146" s="9"/>
      <c r="B1146" s="9"/>
      <c r="C1146" s="9"/>
      <c r="D1146" s="123"/>
      <c r="E1146" s="124"/>
      <c r="F1146" s="23"/>
      <c r="G1146" s="42"/>
      <c r="H1146" s="23"/>
      <c r="I1146" s="23"/>
      <c r="J1146" s="23">
        <v>1142</v>
      </c>
    </row>
    <row r="1147" spans="1:10" ht="14.25">
      <c r="A1147" s="9"/>
      <c r="B1147" s="9"/>
      <c r="C1147" s="9"/>
      <c r="D1147" s="123"/>
      <c r="E1147" s="124"/>
      <c r="F1147" s="23"/>
      <c r="G1147" s="42"/>
      <c r="H1147" s="23"/>
      <c r="I1147" s="23"/>
      <c r="J1147" s="23">
        <v>1143</v>
      </c>
    </row>
    <row r="1148" spans="1:10" ht="14.25">
      <c r="A1148" s="9"/>
      <c r="B1148" s="9"/>
      <c r="C1148" s="9"/>
      <c r="D1148" s="123"/>
      <c r="E1148" s="124"/>
      <c r="F1148" s="23"/>
      <c r="G1148" s="42"/>
      <c r="H1148" s="23"/>
      <c r="I1148" s="23"/>
      <c r="J1148" s="23">
        <v>1144</v>
      </c>
    </row>
    <row r="1149" spans="1:10" ht="14.25">
      <c r="A1149" s="9"/>
      <c r="B1149" s="9"/>
      <c r="C1149" s="9"/>
      <c r="D1149" s="123"/>
      <c r="E1149" s="124"/>
      <c r="F1149" s="23"/>
      <c r="G1149" s="42"/>
      <c r="H1149" s="23"/>
      <c r="I1149" s="23"/>
      <c r="J1149" s="23">
        <v>1145</v>
      </c>
    </row>
    <row r="1150" spans="1:10" ht="14.25">
      <c r="A1150" s="9"/>
      <c r="B1150" s="9"/>
      <c r="C1150" s="9"/>
      <c r="D1150" s="123"/>
      <c r="E1150" s="124"/>
      <c r="F1150" s="23"/>
      <c r="G1150" s="42"/>
      <c r="H1150" s="23"/>
      <c r="I1150" s="23"/>
      <c r="J1150" s="23">
        <v>1146</v>
      </c>
    </row>
    <row r="1151" spans="1:10" ht="14.25">
      <c r="A1151" s="9"/>
      <c r="B1151" s="9"/>
      <c r="C1151" s="9"/>
      <c r="D1151" s="123"/>
      <c r="E1151" s="124"/>
      <c r="F1151" s="23"/>
      <c r="G1151" s="42"/>
      <c r="H1151" s="23"/>
      <c r="I1151" s="23"/>
      <c r="J1151" s="23">
        <v>1147</v>
      </c>
    </row>
    <row r="1152" spans="1:10" ht="14.25">
      <c r="A1152" s="9"/>
      <c r="B1152" s="9"/>
      <c r="C1152" s="9"/>
      <c r="D1152" s="123"/>
      <c r="E1152" s="124"/>
      <c r="F1152" s="23"/>
      <c r="G1152" s="42"/>
      <c r="H1152" s="23"/>
      <c r="I1152" s="23"/>
      <c r="J1152" s="23">
        <v>1148</v>
      </c>
    </row>
    <row r="1153" spans="1:10" ht="14.25">
      <c r="A1153" s="9"/>
      <c r="B1153" s="9"/>
      <c r="C1153" s="9"/>
      <c r="D1153" s="123"/>
      <c r="E1153" s="124"/>
      <c r="F1153" s="23"/>
      <c r="G1153" s="42"/>
      <c r="H1153" s="23"/>
      <c r="I1153" s="23"/>
      <c r="J1153" s="23">
        <v>1149</v>
      </c>
    </row>
    <row r="1154" spans="1:10" ht="14.25">
      <c r="A1154" s="9"/>
      <c r="B1154" s="9"/>
      <c r="C1154" s="9"/>
      <c r="D1154" s="123"/>
      <c r="E1154" s="124"/>
      <c r="F1154" s="23"/>
      <c r="G1154" s="42"/>
      <c r="H1154" s="23"/>
      <c r="I1154" s="23"/>
      <c r="J1154" s="23">
        <v>1150</v>
      </c>
    </row>
    <row r="1155" spans="1:10" ht="14.25">
      <c r="A1155" s="9"/>
      <c r="B1155" s="9"/>
      <c r="C1155" s="9"/>
      <c r="D1155" s="123"/>
      <c r="E1155" s="124"/>
      <c r="F1155" s="23"/>
      <c r="G1155" s="42"/>
      <c r="H1155" s="23"/>
      <c r="I1155" s="23"/>
      <c r="J1155" s="23">
        <v>1151</v>
      </c>
    </row>
    <row r="1156" spans="1:10" ht="14.25">
      <c r="A1156" s="9"/>
      <c r="B1156" s="9"/>
      <c r="C1156" s="9"/>
      <c r="D1156" s="123"/>
      <c r="E1156" s="124"/>
      <c r="F1156" s="23"/>
      <c r="G1156" s="42"/>
      <c r="H1156" s="23"/>
      <c r="I1156" s="23"/>
      <c r="J1156" s="23">
        <v>1152</v>
      </c>
    </row>
    <row r="1157" spans="1:10" ht="14.25">
      <c r="A1157" s="9"/>
      <c r="B1157" s="9"/>
      <c r="C1157" s="9"/>
      <c r="D1157" s="123"/>
      <c r="E1157" s="124"/>
      <c r="F1157" s="23"/>
      <c r="G1157" s="42"/>
      <c r="H1157" s="23"/>
      <c r="I1157" s="23"/>
      <c r="J1157" s="23">
        <v>1153</v>
      </c>
    </row>
    <row r="1158" spans="1:10" ht="14.25">
      <c r="A1158" s="9"/>
      <c r="B1158" s="9"/>
      <c r="C1158" s="9"/>
      <c r="D1158" s="123"/>
      <c r="E1158" s="124"/>
      <c r="F1158" s="23"/>
      <c r="G1158" s="42"/>
      <c r="H1158" s="23"/>
      <c r="I1158" s="23"/>
      <c r="J1158" s="23">
        <v>1154</v>
      </c>
    </row>
    <row r="1159" spans="1:10" ht="14.25">
      <c r="A1159" s="9"/>
      <c r="B1159" s="9"/>
      <c r="C1159" s="9"/>
      <c r="D1159" s="123"/>
      <c r="E1159" s="124"/>
      <c r="F1159" s="23"/>
      <c r="G1159" s="42"/>
      <c r="H1159" s="23"/>
      <c r="I1159" s="23"/>
      <c r="J1159" s="23">
        <v>1155</v>
      </c>
    </row>
    <row r="1160" spans="1:10" ht="14.25">
      <c r="A1160" s="9"/>
      <c r="B1160" s="9"/>
      <c r="C1160" s="9"/>
      <c r="D1160" s="123"/>
      <c r="E1160" s="124"/>
      <c r="F1160" s="23"/>
      <c r="G1160" s="42"/>
      <c r="H1160" s="23"/>
      <c r="I1160" s="23"/>
      <c r="J1160" s="23">
        <v>1156</v>
      </c>
    </row>
    <row r="1161" spans="1:10" ht="14.25">
      <c r="A1161" s="9"/>
      <c r="B1161" s="9"/>
      <c r="C1161" s="9"/>
      <c r="D1161" s="123"/>
      <c r="E1161" s="124"/>
      <c r="F1161" s="23"/>
      <c r="G1161" s="42"/>
      <c r="H1161" s="23"/>
      <c r="I1161" s="23"/>
      <c r="J1161" s="23">
        <v>1157</v>
      </c>
    </row>
    <row r="1162" spans="1:10" ht="14.25">
      <c r="A1162" s="9"/>
      <c r="B1162" s="9"/>
      <c r="C1162" s="9"/>
      <c r="D1162" s="123"/>
      <c r="E1162" s="124"/>
      <c r="F1162" s="23"/>
      <c r="G1162" s="42"/>
      <c r="H1162" s="23"/>
      <c r="I1162" s="23"/>
      <c r="J1162" s="23">
        <v>1158</v>
      </c>
    </row>
    <row r="1163" spans="1:10" ht="14.25">
      <c r="A1163" s="9"/>
      <c r="B1163" s="9"/>
      <c r="C1163" s="9"/>
      <c r="D1163" s="123"/>
      <c r="E1163" s="124"/>
      <c r="F1163" s="23"/>
      <c r="G1163" s="42"/>
      <c r="H1163" s="23"/>
      <c r="I1163" s="23"/>
      <c r="J1163" s="23">
        <v>1159</v>
      </c>
    </row>
    <row r="1164" spans="1:10" ht="14.25">
      <c r="A1164" s="9"/>
      <c r="B1164" s="9"/>
      <c r="C1164" s="9"/>
      <c r="D1164" s="123"/>
      <c r="E1164" s="124"/>
      <c r="F1164" s="23"/>
      <c r="G1164" s="42"/>
      <c r="H1164" s="23"/>
      <c r="I1164" s="23"/>
      <c r="J1164" s="23">
        <v>1160</v>
      </c>
    </row>
    <row r="1165" spans="1:10" ht="14.25">
      <c r="A1165" s="9"/>
      <c r="B1165" s="9"/>
      <c r="C1165" s="9"/>
      <c r="D1165" s="123"/>
      <c r="E1165" s="124"/>
      <c r="F1165" s="23"/>
      <c r="G1165" s="42"/>
      <c r="H1165" s="23"/>
      <c r="I1165" s="23"/>
      <c r="J1165" s="23">
        <v>1161</v>
      </c>
    </row>
    <row r="1166" spans="1:10" ht="14.25">
      <c r="A1166" s="9"/>
      <c r="B1166" s="9"/>
      <c r="C1166" s="9"/>
      <c r="D1166" s="123"/>
      <c r="E1166" s="124"/>
      <c r="F1166" s="23"/>
      <c r="G1166" s="42"/>
      <c r="H1166" s="23"/>
      <c r="I1166" s="23"/>
      <c r="J1166" s="23">
        <v>1162</v>
      </c>
    </row>
    <row r="1167" spans="1:10" ht="14.25">
      <c r="A1167" s="9"/>
      <c r="B1167" s="9"/>
      <c r="C1167" s="9"/>
      <c r="D1167" s="123"/>
      <c r="E1167" s="124"/>
      <c r="F1167" s="23"/>
      <c r="G1167" s="42"/>
      <c r="H1167" s="23"/>
      <c r="I1167" s="23"/>
      <c r="J1167" s="23">
        <v>1163</v>
      </c>
    </row>
    <row r="1168" spans="1:10" ht="14.25">
      <c r="A1168" s="9"/>
      <c r="B1168" s="9"/>
      <c r="C1168" s="9"/>
      <c r="D1168" s="123"/>
      <c r="E1168" s="124"/>
      <c r="F1168" s="23"/>
      <c r="G1168" s="42"/>
      <c r="H1168" s="23"/>
      <c r="I1168" s="23"/>
      <c r="J1168" s="23">
        <v>1164</v>
      </c>
    </row>
    <row r="1169" spans="1:10" ht="14.25">
      <c r="A1169" s="9"/>
      <c r="B1169" s="9"/>
      <c r="C1169" s="9"/>
      <c r="D1169" s="123"/>
      <c r="E1169" s="124"/>
      <c r="F1169" s="23"/>
      <c r="G1169" s="42"/>
      <c r="H1169" s="23"/>
      <c r="I1169" s="23"/>
      <c r="J1169" s="23">
        <v>1165</v>
      </c>
    </row>
    <row r="1170" spans="1:10" ht="14.25">
      <c r="A1170" s="9"/>
      <c r="B1170" s="9"/>
      <c r="C1170" s="9"/>
      <c r="D1170" s="123"/>
      <c r="E1170" s="124"/>
      <c r="F1170" s="23"/>
      <c r="G1170" s="42"/>
      <c r="H1170" s="23"/>
      <c r="I1170" s="23"/>
      <c r="J1170" s="23">
        <v>1166</v>
      </c>
    </row>
    <row r="1171" spans="1:10" ht="14.25">
      <c r="A1171" s="9"/>
      <c r="B1171" s="9"/>
      <c r="C1171" s="9"/>
      <c r="D1171" s="123"/>
      <c r="E1171" s="124"/>
      <c r="F1171" s="23"/>
      <c r="G1171" s="42"/>
      <c r="H1171" s="23"/>
      <c r="I1171" s="23"/>
      <c r="J1171" s="23">
        <v>1167</v>
      </c>
    </row>
    <row r="1172" spans="1:10" ht="14.25">
      <c r="A1172" s="9"/>
      <c r="B1172" s="9"/>
      <c r="C1172" s="9"/>
      <c r="D1172" s="123"/>
      <c r="E1172" s="124"/>
      <c r="F1172" s="23"/>
      <c r="G1172" s="42"/>
      <c r="H1172" s="23"/>
      <c r="I1172" s="23"/>
      <c r="J1172" s="23">
        <v>1168</v>
      </c>
    </row>
    <row r="1173" spans="1:10" ht="14.25">
      <c r="A1173" s="9"/>
      <c r="B1173" s="9"/>
      <c r="C1173" s="9"/>
      <c r="D1173" s="123"/>
      <c r="E1173" s="124"/>
      <c r="F1173" s="23"/>
      <c r="G1173" s="42"/>
      <c r="H1173" s="23"/>
      <c r="I1173" s="23"/>
      <c r="J1173" s="23">
        <v>1169</v>
      </c>
    </row>
    <row r="1174" spans="1:10" ht="14.25">
      <c r="A1174" s="9"/>
      <c r="B1174" s="9"/>
      <c r="C1174" s="9"/>
      <c r="D1174" s="123"/>
      <c r="E1174" s="124"/>
      <c r="F1174" s="23"/>
      <c r="G1174" s="42"/>
      <c r="H1174" s="23"/>
      <c r="I1174" s="23"/>
      <c r="J1174" s="23">
        <v>1170</v>
      </c>
    </row>
    <row r="1175" spans="1:10" ht="14.25">
      <c r="A1175" s="9"/>
      <c r="B1175" s="9"/>
      <c r="C1175" s="9"/>
      <c r="D1175" s="123"/>
      <c r="E1175" s="124"/>
      <c r="F1175" s="23"/>
      <c r="G1175" s="42"/>
      <c r="H1175" s="23"/>
      <c r="I1175" s="23"/>
      <c r="J1175" s="23">
        <v>1171</v>
      </c>
    </row>
    <row r="1176" spans="1:10" ht="14.25">
      <c r="A1176" s="9"/>
      <c r="B1176" s="9"/>
      <c r="C1176" s="9"/>
      <c r="D1176" s="123"/>
      <c r="E1176" s="124"/>
      <c r="F1176" s="23"/>
      <c r="G1176" s="42"/>
      <c r="H1176" s="23"/>
      <c r="I1176" s="23"/>
      <c r="J1176" s="23">
        <v>1172</v>
      </c>
    </row>
    <row r="1177" spans="1:10" ht="14.25">
      <c r="A1177" s="9"/>
      <c r="B1177" s="9"/>
      <c r="C1177" s="9"/>
      <c r="D1177" s="123"/>
      <c r="E1177" s="124"/>
      <c r="F1177" s="23"/>
      <c r="G1177" s="42"/>
      <c r="H1177" s="23"/>
      <c r="I1177" s="23"/>
      <c r="J1177" s="23">
        <v>1173</v>
      </c>
    </row>
    <row r="1178" spans="1:10" ht="14.25">
      <c r="A1178" s="9"/>
      <c r="B1178" s="9"/>
      <c r="C1178" s="9"/>
      <c r="D1178" s="123"/>
      <c r="E1178" s="124"/>
      <c r="F1178" s="23"/>
      <c r="G1178" s="42"/>
      <c r="H1178" s="23"/>
      <c r="I1178" s="23"/>
      <c r="J1178" s="23">
        <v>1174</v>
      </c>
    </row>
    <row r="1179" spans="1:10" ht="14.25">
      <c r="A1179" s="9"/>
      <c r="B1179" s="9"/>
      <c r="C1179" s="9"/>
      <c r="D1179" s="123"/>
      <c r="E1179" s="124"/>
      <c r="F1179" s="23"/>
      <c r="G1179" s="42"/>
      <c r="H1179" s="23"/>
      <c r="I1179" s="23"/>
      <c r="J1179" s="23">
        <v>1175</v>
      </c>
    </row>
    <row r="1180" spans="1:10" ht="14.25">
      <c r="A1180" s="9"/>
      <c r="B1180" s="9"/>
      <c r="C1180" s="9"/>
      <c r="D1180" s="123"/>
      <c r="E1180" s="124"/>
      <c r="F1180" s="23"/>
      <c r="G1180" s="42"/>
      <c r="H1180" s="23"/>
      <c r="I1180" s="23"/>
      <c r="J1180" s="23">
        <v>1176</v>
      </c>
    </row>
    <row r="1181" spans="1:10" ht="14.25">
      <c r="A1181" s="9"/>
      <c r="B1181" s="9"/>
      <c r="C1181" s="9"/>
      <c r="D1181" s="123"/>
      <c r="E1181" s="124"/>
      <c r="F1181" s="23"/>
      <c r="G1181" s="42"/>
      <c r="H1181" s="23"/>
      <c r="I1181" s="23"/>
      <c r="J1181" s="23">
        <v>1177</v>
      </c>
    </row>
    <row r="1182" spans="1:10" ht="14.25">
      <c r="A1182" s="9"/>
      <c r="B1182" s="9"/>
      <c r="C1182" s="9"/>
      <c r="D1182" s="123"/>
      <c r="E1182" s="124"/>
      <c r="F1182" s="23"/>
      <c r="G1182" s="42"/>
      <c r="H1182" s="23"/>
      <c r="I1182" s="23"/>
      <c r="J1182" s="23">
        <v>1178</v>
      </c>
    </row>
    <row r="1183" spans="1:10" ht="14.25">
      <c r="A1183" s="9"/>
      <c r="B1183" s="9"/>
      <c r="C1183" s="9"/>
      <c r="D1183" s="123"/>
      <c r="E1183" s="124"/>
      <c r="F1183" s="23"/>
      <c r="G1183" s="42"/>
      <c r="H1183" s="23"/>
      <c r="I1183" s="23"/>
      <c r="J1183" s="23">
        <v>1179</v>
      </c>
    </row>
    <row r="1184" spans="1:10" ht="14.25">
      <c r="A1184" s="9"/>
      <c r="B1184" s="9"/>
      <c r="C1184" s="9"/>
      <c r="D1184" s="123"/>
      <c r="E1184" s="124"/>
      <c r="F1184" s="23"/>
      <c r="G1184" s="42"/>
      <c r="H1184" s="23"/>
      <c r="I1184" s="23"/>
      <c r="J1184" s="23">
        <v>1180</v>
      </c>
    </row>
    <row r="1185" spans="1:10" ht="14.25">
      <c r="A1185" s="9"/>
      <c r="B1185" s="9"/>
      <c r="C1185" s="9"/>
      <c r="D1185" s="123"/>
      <c r="E1185" s="124"/>
      <c r="F1185" s="23"/>
      <c r="G1185" s="42"/>
      <c r="H1185" s="23"/>
      <c r="I1185" s="23"/>
      <c r="J1185" s="23">
        <v>1181</v>
      </c>
    </row>
    <row r="1186" spans="1:10" ht="14.25">
      <c r="A1186" s="9"/>
      <c r="B1186" s="9"/>
      <c r="C1186" s="9"/>
      <c r="D1186" s="123"/>
      <c r="E1186" s="124"/>
      <c r="F1186" s="23"/>
      <c r="G1186" s="42"/>
      <c r="H1186" s="23"/>
      <c r="I1186" s="23"/>
      <c r="J1186" s="23">
        <v>1182</v>
      </c>
    </row>
    <row r="1187" spans="1:10" ht="14.25">
      <c r="A1187" s="9"/>
      <c r="B1187" s="9"/>
      <c r="C1187" s="9"/>
      <c r="D1187" s="123"/>
      <c r="E1187" s="124"/>
      <c r="F1187" s="23"/>
      <c r="G1187" s="42"/>
      <c r="H1187" s="23"/>
      <c r="I1187" s="23"/>
      <c r="J1187" s="23">
        <v>1183</v>
      </c>
    </row>
    <row r="1188" spans="1:10" ht="14.25">
      <c r="A1188" s="9"/>
      <c r="B1188" s="9"/>
      <c r="C1188" s="9"/>
      <c r="D1188" s="123"/>
      <c r="E1188" s="124"/>
      <c r="F1188" s="23"/>
      <c r="G1188" s="42"/>
      <c r="H1188" s="23"/>
      <c r="I1188" s="23"/>
      <c r="J1188" s="23">
        <v>1184</v>
      </c>
    </row>
    <row r="1189" spans="1:10" ht="14.25">
      <c r="A1189" s="9"/>
      <c r="B1189" s="9"/>
      <c r="C1189" s="9"/>
      <c r="D1189" s="123"/>
      <c r="E1189" s="124"/>
      <c r="F1189" s="23"/>
      <c r="G1189" s="42"/>
      <c r="H1189" s="23"/>
      <c r="I1189" s="23"/>
      <c r="J1189" s="23">
        <v>1185</v>
      </c>
    </row>
    <row r="1190" spans="1:10" ht="14.25">
      <c r="A1190" s="9"/>
      <c r="B1190" s="9"/>
      <c r="C1190" s="9"/>
      <c r="D1190" s="123"/>
      <c r="E1190" s="124"/>
      <c r="F1190" s="23"/>
      <c r="G1190" s="42"/>
      <c r="H1190" s="23"/>
      <c r="I1190" s="23"/>
      <c r="J1190" s="23">
        <v>1186</v>
      </c>
    </row>
    <row r="1191" spans="1:10" ht="14.25">
      <c r="A1191" s="9"/>
      <c r="B1191" s="9"/>
      <c r="C1191" s="9"/>
      <c r="D1191" s="123"/>
      <c r="E1191" s="124"/>
      <c r="F1191" s="23"/>
      <c r="G1191" s="42"/>
      <c r="H1191" s="23"/>
      <c r="I1191" s="23"/>
      <c r="J1191" s="23">
        <v>1187</v>
      </c>
    </row>
    <row r="1192" spans="1:10" ht="14.25">
      <c r="A1192" s="9"/>
      <c r="B1192" s="9"/>
      <c r="C1192" s="9"/>
      <c r="D1192" s="123"/>
      <c r="E1192" s="124"/>
      <c r="F1192" s="23"/>
      <c r="G1192" s="42"/>
      <c r="H1192" s="23"/>
      <c r="I1192" s="23"/>
      <c r="J1192" s="23">
        <v>1188</v>
      </c>
    </row>
    <row r="1193" spans="1:10" ht="14.25">
      <c r="A1193" s="9"/>
      <c r="B1193" s="9"/>
      <c r="C1193" s="9"/>
      <c r="D1193" s="123"/>
      <c r="E1193" s="124"/>
      <c r="F1193" s="23"/>
      <c r="G1193" s="42"/>
      <c r="H1193" s="23"/>
      <c r="I1193" s="23"/>
      <c r="J1193" s="23">
        <v>1189</v>
      </c>
    </row>
    <row r="1194" spans="1:10" ht="14.25">
      <c r="A1194" s="9"/>
      <c r="B1194" s="9"/>
      <c r="C1194" s="9"/>
      <c r="D1194" s="123"/>
      <c r="E1194" s="124"/>
      <c r="F1194" s="23"/>
      <c r="G1194" s="42"/>
      <c r="H1194" s="23"/>
      <c r="I1194" s="23"/>
      <c r="J1194" s="23">
        <v>1190</v>
      </c>
    </row>
    <row r="1195" spans="1:10" ht="14.25">
      <c r="A1195" s="9"/>
      <c r="B1195" s="9"/>
      <c r="C1195" s="9"/>
      <c r="D1195" s="123"/>
      <c r="E1195" s="124"/>
      <c r="F1195" s="23"/>
      <c r="G1195" s="42"/>
      <c r="H1195" s="23"/>
      <c r="I1195" s="23"/>
      <c r="J1195" s="23">
        <v>1191</v>
      </c>
    </row>
    <row r="1196" spans="1:10" ht="14.25">
      <c r="A1196" s="9"/>
      <c r="B1196" s="9"/>
      <c r="C1196" s="9"/>
      <c r="D1196" s="123"/>
      <c r="E1196" s="124"/>
      <c r="F1196" s="23"/>
      <c r="G1196" s="42"/>
      <c r="H1196" s="23"/>
      <c r="I1196" s="23"/>
      <c r="J1196" s="23">
        <v>1192</v>
      </c>
    </row>
    <row r="1197" spans="1:10" ht="14.25">
      <c r="A1197" s="9"/>
      <c r="B1197" s="9"/>
      <c r="C1197" s="9"/>
      <c r="D1197" s="123"/>
      <c r="E1197" s="124"/>
      <c r="F1197" s="23"/>
      <c r="G1197" s="42"/>
      <c r="H1197" s="23"/>
      <c r="I1197" s="23"/>
      <c r="J1197" s="23">
        <v>1193</v>
      </c>
    </row>
    <row r="1198" spans="1:10" ht="14.25">
      <c r="A1198" s="9"/>
      <c r="B1198" s="9"/>
      <c r="C1198" s="9"/>
      <c r="D1198" s="123"/>
      <c r="E1198" s="124"/>
      <c r="F1198" s="23"/>
      <c r="G1198" s="42"/>
      <c r="H1198" s="23"/>
      <c r="I1198" s="23"/>
      <c r="J1198" s="23">
        <v>1194</v>
      </c>
    </row>
    <row r="1199" spans="1:10" ht="14.25">
      <c r="A1199" s="9"/>
      <c r="B1199" s="9"/>
      <c r="C1199" s="9"/>
      <c r="D1199" s="123"/>
      <c r="E1199" s="124"/>
      <c r="F1199" s="23"/>
      <c r="G1199" s="42"/>
      <c r="H1199" s="23"/>
      <c r="I1199" s="23"/>
      <c r="J1199" s="23">
        <v>1195</v>
      </c>
    </row>
    <row r="1200" spans="1:10" ht="14.25">
      <c r="A1200" s="9"/>
      <c r="B1200" s="9"/>
      <c r="C1200" s="9"/>
      <c r="D1200" s="123"/>
      <c r="E1200" s="124"/>
      <c r="F1200" s="23"/>
      <c r="G1200" s="42"/>
      <c r="H1200" s="23"/>
      <c r="I1200" s="23"/>
      <c r="J1200" s="23">
        <v>1196</v>
      </c>
    </row>
    <row r="1201" spans="1:10" ht="14.25">
      <c r="A1201" s="9"/>
      <c r="B1201" s="9"/>
      <c r="C1201" s="9"/>
      <c r="D1201" s="123"/>
      <c r="E1201" s="124"/>
      <c r="F1201" s="23"/>
      <c r="G1201" s="42"/>
      <c r="H1201" s="23"/>
      <c r="I1201" s="23"/>
      <c r="J1201" s="23">
        <v>1197</v>
      </c>
    </row>
    <row r="1202" spans="1:10" ht="14.25">
      <c r="A1202" s="9"/>
      <c r="B1202" s="9"/>
      <c r="C1202" s="9"/>
      <c r="D1202" s="123"/>
      <c r="E1202" s="124"/>
      <c r="F1202" s="23"/>
      <c r="G1202" s="42"/>
      <c r="H1202" s="23"/>
      <c r="I1202" s="23"/>
      <c r="J1202" s="23"/>
    </row>
    <row r="1203" spans="1:10" ht="14.25">
      <c r="A1203" s="9"/>
      <c r="B1203" s="9"/>
      <c r="C1203" s="9"/>
      <c r="D1203" s="123"/>
      <c r="E1203" s="124"/>
      <c r="F1203" s="23"/>
      <c r="G1203" s="42"/>
      <c r="H1203" s="23"/>
      <c r="I1203" s="23"/>
      <c r="J1203" s="23"/>
    </row>
    <row r="1204" spans="1:10" ht="14.25">
      <c r="A1204" s="9"/>
      <c r="B1204" s="9"/>
      <c r="C1204" s="9"/>
      <c r="D1204" s="123"/>
      <c r="E1204" s="124"/>
      <c r="F1204" s="23"/>
      <c r="G1204" s="42"/>
      <c r="H1204" s="23"/>
      <c r="I1204" s="23"/>
      <c r="J1204" s="23"/>
    </row>
    <row r="1205" spans="1:10" ht="14.25">
      <c r="A1205" s="9"/>
      <c r="B1205" s="9"/>
      <c r="C1205" s="9"/>
      <c r="D1205" s="123"/>
      <c r="E1205" s="124"/>
      <c r="F1205" s="23"/>
      <c r="G1205" s="42"/>
      <c r="H1205" s="23"/>
      <c r="I1205" s="23"/>
      <c r="J1205" s="23"/>
    </row>
    <row r="1206" spans="1:10" ht="14.25">
      <c r="A1206" s="9"/>
      <c r="B1206" s="9"/>
      <c r="C1206" s="9"/>
      <c r="D1206" s="123"/>
      <c r="E1206" s="124"/>
      <c r="F1206" s="23"/>
      <c r="G1206" s="42"/>
      <c r="H1206" s="23"/>
      <c r="I1206" s="23"/>
      <c r="J1206" s="23"/>
    </row>
    <row r="1207" spans="1:10" ht="14.25">
      <c r="A1207" s="9"/>
      <c r="B1207" s="9"/>
      <c r="C1207" s="9"/>
      <c r="D1207" s="123"/>
      <c r="E1207" s="124"/>
      <c r="F1207" s="23"/>
      <c r="G1207" s="42"/>
      <c r="H1207" s="23"/>
      <c r="I1207" s="23"/>
      <c r="J1207" s="23"/>
    </row>
    <row r="1208" spans="1:10" ht="14.25">
      <c r="A1208" s="9"/>
      <c r="B1208" s="9"/>
      <c r="C1208" s="9"/>
      <c r="D1208" s="123"/>
      <c r="E1208" s="124"/>
      <c r="F1208" s="23"/>
      <c r="G1208" s="42"/>
      <c r="H1208" s="23"/>
      <c r="I1208" s="23"/>
      <c r="J1208" s="23"/>
    </row>
    <row r="1209" spans="1:10" ht="14.25">
      <c r="A1209" s="9"/>
      <c r="B1209" s="9"/>
      <c r="C1209" s="9"/>
      <c r="D1209" s="123"/>
      <c r="E1209" s="124"/>
      <c r="F1209" s="23"/>
      <c r="G1209" s="42"/>
      <c r="H1209" s="23"/>
      <c r="I1209" s="23"/>
      <c r="J1209" s="23"/>
    </row>
    <row r="1210" spans="1:10" ht="14.25">
      <c r="A1210" s="9"/>
      <c r="B1210" s="9"/>
      <c r="C1210" s="9"/>
      <c r="D1210" s="123"/>
      <c r="E1210" s="124"/>
      <c r="F1210" s="23"/>
      <c r="G1210" s="42"/>
      <c r="H1210" s="23"/>
      <c r="I1210" s="23"/>
      <c r="J1210" s="23"/>
    </row>
    <row r="1211" spans="1:10" ht="14.25">
      <c r="A1211" s="9"/>
      <c r="B1211" s="9"/>
      <c r="C1211" s="9"/>
      <c r="D1211" s="123"/>
      <c r="E1211" s="124"/>
      <c r="F1211" s="23"/>
      <c r="G1211" s="42"/>
      <c r="H1211" s="23"/>
      <c r="I1211" s="23"/>
      <c r="J1211" s="23"/>
    </row>
    <row r="1212" spans="1:10" ht="14.25">
      <c r="A1212" s="9"/>
      <c r="B1212" s="9"/>
      <c r="C1212" s="9"/>
      <c r="D1212" s="123"/>
      <c r="E1212" s="124"/>
      <c r="F1212" s="23"/>
      <c r="G1212" s="42"/>
      <c r="H1212" s="23"/>
      <c r="J1212" s="23"/>
    </row>
    <row r="1213" spans="1:10" ht="14.25">
      <c r="A1213" s="9"/>
      <c r="B1213" s="9"/>
      <c r="C1213" s="9"/>
      <c r="D1213" s="123"/>
      <c r="E1213" s="124"/>
      <c r="F1213" s="23"/>
      <c r="G1213" s="42"/>
      <c r="H1213" s="23"/>
      <c r="J1213" s="23"/>
    </row>
    <row r="1214" spans="1:10" ht="14.25">
      <c r="A1214" s="9"/>
      <c r="B1214" s="9"/>
      <c r="C1214" s="9"/>
      <c r="D1214" s="123"/>
      <c r="E1214" s="124"/>
      <c r="F1214" s="23"/>
      <c r="G1214" s="42"/>
      <c r="H1214" s="23"/>
      <c r="J1214" s="23"/>
    </row>
    <row r="1215" spans="1:10" ht="14.25">
      <c r="A1215" s="9"/>
      <c r="B1215" s="9"/>
      <c r="C1215" s="9"/>
      <c r="D1215" s="123"/>
      <c r="E1215" s="124"/>
      <c r="F1215" s="23"/>
      <c r="G1215" s="42"/>
      <c r="H1215" s="23"/>
      <c r="J1215" s="23"/>
    </row>
    <row r="1216" spans="1:10" ht="14.25">
      <c r="A1216" s="9"/>
      <c r="B1216" s="9"/>
      <c r="C1216" s="9"/>
      <c r="D1216" s="123"/>
      <c r="E1216" s="124"/>
      <c r="F1216" s="23"/>
      <c r="G1216" s="42"/>
      <c r="H1216" s="23"/>
      <c r="J1216" s="23"/>
    </row>
    <row r="1217" spans="1:10" ht="14.25">
      <c r="A1217" s="9"/>
      <c r="B1217" s="9"/>
      <c r="C1217" s="9"/>
      <c r="D1217" s="123"/>
      <c r="E1217" s="124"/>
      <c r="F1217" s="23"/>
      <c r="G1217" s="42"/>
      <c r="H1217" s="23"/>
      <c r="J1217" s="23"/>
    </row>
    <row r="1218" spans="1:10" ht="14.25">
      <c r="A1218" s="9"/>
      <c r="B1218" s="9"/>
      <c r="C1218" s="9"/>
      <c r="D1218" s="123"/>
      <c r="E1218" s="124"/>
      <c r="F1218" s="23"/>
      <c r="G1218" s="42"/>
      <c r="H1218" s="23"/>
      <c r="J1218" s="23"/>
    </row>
    <row r="1219" spans="1:10" ht="14.25">
      <c r="A1219" s="9"/>
      <c r="B1219" s="9"/>
      <c r="C1219" s="9"/>
      <c r="D1219" s="123"/>
      <c r="E1219" s="124"/>
      <c r="F1219" s="23"/>
      <c r="G1219" s="42"/>
      <c r="H1219" s="23"/>
      <c r="J1219" s="23"/>
    </row>
    <row r="1220" spans="1:10" ht="14.25">
      <c r="A1220" s="9"/>
      <c r="B1220" s="9"/>
      <c r="C1220" s="9"/>
      <c r="D1220" s="123"/>
      <c r="E1220" s="124"/>
      <c r="F1220" s="23"/>
      <c r="G1220" s="42"/>
      <c r="H1220" s="23"/>
      <c r="J1220" s="23"/>
    </row>
    <row r="1221" spans="1:10" ht="14.25">
      <c r="A1221" s="9"/>
      <c r="B1221" s="9"/>
      <c r="C1221" s="9"/>
      <c r="D1221" s="123"/>
      <c r="E1221" s="124"/>
      <c r="F1221" s="23"/>
      <c r="G1221" s="42"/>
      <c r="H1221" s="23"/>
      <c r="J1221" s="23"/>
    </row>
    <row r="1222" spans="1:10" ht="14.25">
      <c r="A1222" s="9"/>
      <c r="B1222" s="9"/>
      <c r="C1222" s="9"/>
      <c r="D1222" s="123"/>
      <c r="E1222" s="124"/>
      <c r="F1222" s="23"/>
      <c r="G1222" s="42"/>
      <c r="H1222" s="23"/>
      <c r="J1222" s="23"/>
    </row>
    <row r="1223" spans="1:10" ht="14.25">
      <c r="A1223" s="9"/>
      <c r="B1223" s="9"/>
      <c r="C1223" s="9"/>
      <c r="D1223" s="123"/>
      <c r="E1223" s="124"/>
      <c r="F1223" s="23"/>
      <c r="G1223" s="42"/>
      <c r="H1223" s="23"/>
      <c r="J1223" s="23"/>
    </row>
    <row r="1224" spans="1:10" ht="14.25">
      <c r="A1224" s="9"/>
      <c r="B1224" s="9"/>
      <c r="C1224" s="9"/>
      <c r="D1224" s="123"/>
      <c r="E1224" s="124"/>
      <c r="F1224" s="23"/>
      <c r="G1224" s="42"/>
      <c r="H1224" s="23"/>
      <c r="J1224" s="23"/>
    </row>
    <row r="1225" spans="1:10" ht="14.25">
      <c r="A1225" s="9"/>
      <c r="B1225" s="9"/>
      <c r="C1225" s="9"/>
      <c r="D1225" s="123"/>
      <c r="E1225" s="124"/>
      <c r="F1225" s="23"/>
      <c r="G1225" s="42"/>
      <c r="H1225" s="23"/>
      <c r="J1225" s="23"/>
    </row>
    <row r="1226" spans="1:10" ht="14.25">
      <c r="A1226" s="9"/>
      <c r="B1226" s="9"/>
      <c r="C1226" s="9"/>
      <c r="D1226" s="123"/>
      <c r="E1226" s="124"/>
      <c r="F1226" s="23"/>
      <c r="G1226" s="42"/>
      <c r="H1226" s="23"/>
      <c r="J1226" s="23"/>
    </row>
    <row r="1227" spans="1:10" ht="14.25">
      <c r="A1227" s="9"/>
      <c r="B1227" s="9"/>
      <c r="C1227" s="9"/>
      <c r="D1227" s="123"/>
      <c r="E1227" s="124"/>
      <c r="F1227" s="23"/>
      <c r="G1227" s="42"/>
      <c r="H1227" s="23"/>
      <c r="J1227" s="23"/>
    </row>
    <row r="1228" spans="1:10" ht="14.25">
      <c r="A1228" s="9"/>
      <c r="B1228" s="9"/>
      <c r="C1228" s="9"/>
      <c r="D1228" s="123"/>
      <c r="E1228" s="124"/>
      <c r="F1228" s="23"/>
      <c r="G1228" s="42"/>
      <c r="H1228" s="23"/>
      <c r="J1228" s="23"/>
    </row>
    <row r="1229" spans="1:10" ht="14.25">
      <c r="A1229" s="9"/>
      <c r="B1229" s="9"/>
      <c r="C1229" s="9"/>
      <c r="D1229" s="123"/>
      <c r="E1229" s="124"/>
      <c r="F1229" s="23"/>
      <c r="G1229" s="42"/>
      <c r="H1229" s="23"/>
      <c r="J1229" s="23"/>
    </row>
    <row r="1230" spans="1:10" ht="14.25">
      <c r="A1230" s="9"/>
      <c r="B1230" s="9"/>
      <c r="C1230" s="9"/>
      <c r="D1230" s="123"/>
      <c r="E1230" s="124"/>
      <c r="F1230" s="23"/>
      <c r="G1230" s="42"/>
      <c r="H1230" s="23"/>
      <c r="J1230" s="23"/>
    </row>
    <row r="1231" spans="1:10" ht="14.25">
      <c r="A1231" s="9"/>
      <c r="B1231" s="9"/>
      <c r="C1231" s="9"/>
      <c r="D1231" s="123"/>
      <c r="E1231" s="124"/>
      <c r="F1231" s="23"/>
      <c r="G1231" s="42"/>
      <c r="H1231" s="23"/>
      <c r="J1231" s="23"/>
    </row>
    <row r="1232" spans="1:10" ht="14.25">
      <c r="A1232" s="9"/>
      <c r="B1232" s="9"/>
      <c r="C1232" s="9"/>
      <c r="D1232" s="123"/>
      <c r="E1232" s="124"/>
      <c r="F1232" s="23"/>
      <c r="G1232" s="42"/>
      <c r="H1232" s="23"/>
      <c r="J1232" s="23"/>
    </row>
    <row r="1233" spans="1:10" ht="14.25">
      <c r="A1233" s="9"/>
      <c r="B1233" s="9"/>
      <c r="C1233" s="9"/>
      <c r="D1233" s="123"/>
      <c r="E1233" s="124"/>
      <c r="F1233" s="23"/>
      <c r="G1233" s="42"/>
      <c r="H1233" s="23"/>
      <c r="J1233" s="23"/>
    </row>
    <row r="1234" spans="1:10" ht="14.25">
      <c r="A1234" s="9"/>
      <c r="B1234" s="9"/>
      <c r="C1234" s="9"/>
      <c r="D1234" s="123"/>
      <c r="E1234" s="124"/>
      <c r="F1234" s="23"/>
      <c r="G1234" s="42"/>
      <c r="H1234" s="23"/>
      <c r="J1234" s="23"/>
    </row>
    <row r="1235" spans="1:10" ht="14.25">
      <c r="A1235" s="9"/>
      <c r="B1235" s="9"/>
      <c r="C1235" s="9"/>
      <c r="D1235" s="123"/>
      <c r="E1235" s="124"/>
      <c r="F1235" s="23"/>
      <c r="G1235" s="42"/>
      <c r="H1235" s="23"/>
      <c r="J1235" s="23"/>
    </row>
    <row r="1236" spans="1:10" ht="14.25">
      <c r="A1236" s="9"/>
      <c r="B1236" s="9"/>
      <c r="C1236" s="9"/>
      <c r="D1236" s="123"/>
      <c r="E1236" s="124"/>
      <c r="F1236" s="23"/>
      <c r="G1236" s="42"/>
      <c r="H1236" s="23"/>
      <c r="J1236" s="23"/>
    </row>
    <row r="1237" spans="1:10" ht="14.25">
      <c r="A1237" s="9"/>
      <c r="B1237" s="9"/>
      <c r="C1237" s="9"/>
      <c r="D1237" s="123"/>
      <c r="E1237" s="124"/>
      <c r="F1237" s="23"/>
      <c r="G1237" s="42"/>
      <c r="H1237" s="23"/>
      <c r="J1237" s="23"/>
    </row>
    <row r="1238" spans="1:10" ht="14.25">
      <c r="A1238" s="9"/>
      <c r="B1238" s="9"/>
      <c r="C1238" s="9"/>
      <c r="D1238" s="123"/>
      <c r="E1238" s="124"/>
      <c r="F1238" s="23"/>
      <c r="G1238" s="42"/>
      <c r="H1238" s="23"/>
      <c r="J1238" s="23"/>
    </row>
    <row r="1239" spans="1:10" ht="14.25">
      <c r="A1239" s="9"/>
      <c r="B1239" s="9"/>
      <c r="C1239" s="9"/>
      <c r="D1239" s="123"/>
      <c r="E1239" s="124"/>
      <c r="F1239" s="23"/>
      <c r="G1239" s="42"/>
      <c r="H1239" s="23"/>
      <c r="J1239" s="23"/>
    </row>
    <row r="1240" spans="1:10" ht="14.25">
      <c r="A1240" s="9"/>
      <c r="B1240" s="9"/>
      <c r="C1240" s="9"/>
      <c r="D1240" s="123"/>
      <c r="E1240" s="124"/>
      <c r="F1240" s="23"/>
      <c r="G1240" s="42"/>
      <c r="H1240" s="23"/>
      <c r="J1240" s="23"/>
    </row>
    <row r="1241" spans="1:10" ht="14.25">
      <c r="A1241" s="9"/>
      <c r="B1241" s="9"/>
      <c r="C1241" s="9"/>
      <c r="D1241" s="123"/>
      <c r="E1241" s="124"/>
      <c r="F1241" s="23"/>
      <c r="G1241" s="42"/>
      <c r="H1241" s="23"/>
      <c r="J1241" s="23"/>
    </row>
    <row r="1242" spans="1:10" ht="14.25">
      <c r="A1242" s="9"/>
      <c r="B1242" s="9"/>
      <c r="C1242" s="9"/>
      <c r="D1242" s="123"/>
      <c r="E1242" s="124"/>
      <c r="F1242" s="23"/>
      <c r="G1242" s="42"/>
      <c r="H1242" s="23"/>
      <c r="J1242" s="23"/>
    </row>
    <row r="1243" spans="1:10" ht="14.25">
      <c r="A1243" s="9"/>
      <c r="B1243" s="9"/>
      <c r="C1243" s="9"/>
      <c r="D1243" s="123"/>
      <c r="E1243" s="124"/>
      <c r="F1243" s="23"/>
      <c r="G1243" s="42"/>
      <c r="H1243" s="23"/>
      <c r="J1243" s="23"/>
    </row>
    <row r="1244" spans="1:10" ht="14.25">
      <c r="A1244" s="9"/>
      <c r="B1244" s="9"/>
      <c r="C1244" s="9"/>
      <c r="D1244" s="123"/>
      <c r="E1244" s="124"/>
      <c r="F1244" s="23"/>
      <c r="G1244" s="42"/>
      <c r="H1244" s="23"/>
      <c r="J1244" s="23"/>
    </row>
    <row r="1245" spans="1:10" ht="14.25">
      <c r="A1245" s="9"/>
      <c r="B1245" s="9"/>
      <c r="C1245" s="9"/>
      <c r="D1245" s="123"/>
      <c r="E1245" s="124"/>
      <c r="F1245" s="23"/>
      <c r="G1245" s="42"/>
      <c r="H1245" s="23"/>
      <c r="J1245" s="23"/>
    </row>
    <row r="1246" spans="1:10" ht="14.25">
      <c r="A1246" s="9"/>
      <c r="B1246" s="9"/>
      <c r="C1246" s="9"/>
      <c r="D1246" s="123"/>
      <c r="E1246" s="124"/>
      <c r="F1246" s="23"/>
      <c r="G1246" s="42"/>
      <c r="H1246" s="23"/>
      <c r="J1246" s="23"/>
    </row>
    <row r="1247" spans="1:10" ht="14.25">
      <c r="A1247" s="9"/>
      <c r="B1247" s="9"/>
      <c r="C1247" s="9"/>
      <c r="D1247" s="123"/>
      <c r="E1247" s="124"/>
      <c r="F1247" s="23"/>
      <c r="G1247" s="42"/>
      <c r="H1247" s="23"/>
      <c r="J1247" s="23"/>
    </row>
    <row r="1248" spans="1:10" ht="14.25">
      <c r="A1248" s="9"/>
      <c r="B1248" s="9"/>
      <c r="C1248" s="9"/>
      <c r="D1248" s="123"/>
      <c r="E1248" s="124"/>
      <c r="F1248" s="23"/>
      <c r="G1248" s="42"/>
      <c r="H1248" s="23"/>
      <c r="J1248" s="23"/>
    </row>
    <row r="1249" spans="1:10" ht="14.25">
      <c r="A1249" s="9"/>
      <c r="B1249" s="9"/>
      <c r="C1249" s="9"/>
      <c r="D1249" s="123"/>
      <c r="E1249" s="124"/>
      <c r="F1249" s="23"/>
      <c r="G1249" s="42"/>
      <c r="H1249" s="23"/>
      <c r="J1249" s="23"/>
    </row>
    <row r="1250" spans="1:10" ht="14.25">
      <c r="A1250" s="9"/>
      <c r="B1250" s="9"/>
      <c r="C1250" s="9"/>
      <c r="D1250" s="123"/>
      <c r="E1250" s="124"/>
      <c r="F1250" s="23"/>
      <c r="G1250" s="42"/>
      <c r="H1250" s="23"/>
      <c r="J1250" s="23"/>
    </row>
    <row r="1251" spans="1:10" ht="14.25">
      <c r="A1251" s="9"/>
      <c r="B1251" s="9"/>
      <c r="C1251" s="9"/>
      <c r="D1251" s="123"/>
      <c r="E1251" s="124"/>
      <c r="F1251" s="23"/>
      <c r="G1251" s="42"/>
      <c r="H1251" s="23"/>
      <c r="J1251" s="23"/>
    </row>
    <row r="1252" spans="1:10" ht="14.25">
      <c r="A1252" s="9"/>
      <c r="B1252" s="9"/>
      <c r="C1252" s="9"/>
      <c r="D1252" s="123"/>
      <c r="E1252" s="124"/>
      <c r="F1252" s="23"/>
      <c r="G1252" s="42"/>
      <c r="H1252" s="23"/>
      <c r="J1252" s="23"/>
    </row>
    <row r="1253" spans="1:10" ht="14.25">
      <c r="A1253" s="9"/>
      <c r="B1253" s="9"/>
      <c r="C1253" s="9"/>
      <c r="D1253" s="123"/>
      <c r="E1253" s="124"/>
      <c r="F1253" s="23"/>
      <c r="G1253" s="42"/>
      <c r="H1253" s="23"/>
      <c r="J1253" s="23"/>
    </row>
    <row r="1254" spans="1:10" ht="14.25">
      <c r="A1254" s="9"/>
      <c r="B1254" s="9"/>
      <c r="C1254" s="9"/>
      <c r="D1254" s="123"/>
      <c r="E1254" s="124"/>
      <c r="F1254" s="23"/>
      <c r="G1254" s="42"/>
      <c r="H1254" s="23"/>
      <c r="J1254" s="23"/>
    </row>
    <row r="1255" spans="1:10" ht="14.25">
      <c r="A1255" s="9"/>
      <c r="B1255" s="9"/>
      <c r="C1255" s="9"/>
      <c r="D1255" s="123"/>
      <c r="E1255" s="124"/>
      <c r="F1255" s="23"/>
      <c r="G1255" s="42"/>
      <c r="H1255" s="23"/>
      <c r="J1255" s="23"/>
    </row>
    <row r="1256" spans="1:10" ht="14.25">
      <c r="A1256" s="9"/>
      <c r="B1256" s="9"/>
      <c r="C1256" s="9"/>
      <c r="D1256" s="123"/>
      <c r="E1256" s="124"/>
      <c r="F1256" s="23"/>
      <c r="G1256" s="42"/>
      <c r="H1256" s="23"/>
      <c r="J1256" s="23"/>
    </row>
    <row r="1257" spans="1:10" ht="14.25">
      <c r="A1257" s="9"/>
      <c r="B1257" s="9"/>
      <c r="C1257" s="9"/>
      <c r="D1257" s="123"/>
      <c r="E1257" s="124"/>
      <c r="F1257" s="23"/>
      <c r="G1257" s="42"/>
      <c r="H1257" s="23"/>
      <c r="J1257" s="23"/>
    </row>
    <row r="1258" spans="1:10" ht="14.25">
      <c r="A1258" s="9"/>
      <c r="B1258" s="9"/>
      <c r="C1258" s="9"/>
      <c r="D1258" s="123"/>
      <c r="E1258" s="124"/>
      <c r="F1258" s="23"/>
      <c r="G1258" s="42"/>
      <c r="H1258" s="23"/>
      <c r="J1258" s="23"/>
    </row>
    <row r="1259" spans="1:10" ht="14.25">
      <c r="A1259" s="9"/>
      <c r="B1259" s="9"/>
      <c r="C1259" s="9"/>
      <c r="D1259" s="123"/>
      <c r="E1259" s="124"/>
      <c r="F1259" s="23"/>
      <c r="G1259" s="42"/>
      <c r="H1259" s="23"/>
      <c r="J1259" s="23"/>
    </row>
    <row r="1260" spans="1:10" ht="14.25">
      <c r="A1260" s="9"/>
      <c r="B1260" s="9"/>
      <c r="C1260" s="9"/>
      <c r="D1260" s="123"/>
      <c r="E1260" s="124"/>
      <c r="F1260" s="23"/>
      <c r="G1260" s="42"/>
      <c r="H1260" s="23"/>
      <c r="J1260" s="23"/>
    </row>
    <row r="1261" spans="1:10" ht="14.25">
      <c r="A1261" s="9"/>
      <c r="B1261" s="9"/>
      <c r="C1261" s="9"/>
      <c r="D1261" s="123"/>
      <c r="E1261" s="124"/>
      <c r="F1261" s="23"/>
      <c r="G1261" s="42"/>
      <c r="H1261" s="23"/>
      <c r="J1261" s="23"/>
    </row>
    <row r="1262" spans="1:10" ht="14.25">
      <c r="A1262" s="9"/>
      <c r="B1262" s="9"/>
      <c r="C1262" s="9"/>
      <c r="D1262" s="123"/>
      <c r="E1262" s="124"/>
      <c r="F1262" s="23"/>
      <c r="G1262" s="42"/>
      <c r="H1262" s="23"/>
      <c r="J1262" s="23"/>
    </row>
    <row r="1263" spans="1:10" ht="14.25">
      <c r="A1263" s="9"/>
      <c r="B1263" s="9"/>
      <c r="C1263" s="9"/>
      <c r="D1263" s="123"/>
      <c r="E1263" s="124"/>
      <c r="F1263" s="23"/>
      <c r="G1263" s="42"/>
      <c r="H1263" s="23"/>
      <c r="J1263" s="23"/>
    </row>
    <row r="1264" spans="1:10" ht="14.25">
      <c r="A1264" s="9"/>
      <c r="B1264" s="9"/>
      <c r="C1264" s="9"/>
      <c r="D1264" s="123"/>
      <c r="E1264" s="124"/>
      <c r="F1264" s="23"/>
      <c r="G1264" s="42"/>
      <c r="H1264" s="23"/>
      <c r="J1264" s="23"/>
    </row>
    <row r="1265" spans="1:10" ht="14.25">
      <c r="A1265" s="9"/>
      <c r="B1265" s="9"/>
      <c r="C1265" s="9"/>
      <c r="D1265" s="123"/>
      <c r="E1265" s="124"/>
      <c r="F1265" s="23"/>
      <c r="G1265" s="42"/>
      <c r="H1265" s="23"/>
      <c r="J1265" s="23"/>
    </row>
    <row r="1266" spans="1:10" ht="14.25">
      <c r="A1266" s="9"/>
      <c r="B1266" s="9"/>
      <c r="C1266" s="9"/>
      <c r="D1266" s="123"/>
      <c r="E1266" s="124"/>
      <c r="F1266" s="23"/>
      <c r="G1266" s="42"/>
      <c r="H1266" s="23"/>
      <c r="J1266" s="23"/>
    </row>
    <row r="1267" spans="1:10" ht="14.25">
      <c r="A1267" s="9"/>
      <c r="B1267" s="9"/>
      <c r="C1267" s="9"/>
      <c r="D1267" s="123"/>
      <c r="E1267" s="124"/>
      <c r="F1267" s="23"/>
      <c r="G1267" s="42"/>
      <c r="H1267" s="23"/>
      <c r="J1267" s="23"/>
    </row>
    <row r="1268" spans="1:10" ht="14.25">
      <c r="A1268" s="9"/>
      <c r="B1268" s="9"/>
      <c r="C1268" s="9"/>
      <c r="D1268" s="123"/>
      <c r="E1268" s="124"/>
      <c r="F1268" s="23"/>
      <c r="G1268" s="42"/>
      <c r="H1268" s="23"/>
      <c r="J1268" s="23"/>
    </row>
    <row r="1269" spans="1:10" ht="14.25">
      <c r="A1269" s="9"/>
      <c r="B1269" s="9"/>
      <c r="C1269" s="9"/>
      <c r="D1269" s="123"/>
      <c r="E1269" s="124"/>
      <c r="F1269" s="23"/>
      <c r="G1269" s="42"/>
      <c r="H1269" s="23"/>
      <c r="J1269" s="23"/>
    </row>
    <row r="1270" spans="1:10" ht="14.25">
      <c r="A1270" s="9"/>
      <c r="B1270" s="9"/>
      <c r="C1270" s="9"/>
      <c r="D1270" s="123"/>
      <c r="E1270" s="124"/>
      <c r="F1270" s="23"/>
      <c r="G1270" s="42"/>
      <c r="H1270" s="23"/>
      <c r="J1270" s="23"/>
    </row>
    <row r="1271" spans="1:10" ht="14.25">
      <c r="A1271" s="9"/>
      <c r="B1271" s="9"/>
      <c r="C1271" s="9"/>
      <c r="D1271" s="123"/>
      <c r="E1271" s="124"/>
      <c r="F1271" s="23"/>
      <c r="G1271" s="42"/>
      <c r="H1271" s="23"/>
      <c r="J1271" s="23"/>
    </row>
    <row r="1272" spans="1:10" ht="14.25">
      <c r="A1272" s="9"/>
      <c r="B1272" s="9"/>
      <c r="C1272" s="9"/>
      <c r="D1272" s="123"/>
      <c r="E1272" s="124"/>
      <c r="F1272" s="23"/>
      <c r="G1272" s="42"/>
      <c r="H1272" s="23"/>
      <c r="J1272" s="23"/>
    </row>
    <row r="1273" spans="1:10" ht="14.25">
      <c r="A1273" s="9"/>
      <c r="B1273" s="9"/>
      <c r="C1273" s="9"/>
      <c r="D1273" s="123"/>
      <c r="E1273" s="124"/>
      <c r="F1273" s="23"/>
      <c r="G1273" s="42"/>
      <c r="H1273" s="23"/>
      <c r="J1273" s="23"/>
    </row>
    <row r="1274" spans="1:10" ht="14.25">
      <c r="A1274" s="9"/>
      <c r="B1274" s="9"/>
      <c r="C1274" s="9"/>
      <c r="D1274" s="123"/>
      <c r="E1274" s="124"/>
      <c r="F1274" s="23"/>
      <c r="G1274" s="42"/>
      <c r="H1274" s="23"/>
      <c r="J1274" s="23"/>
    </row>
    <row r="1275" spans="1:10" ht="14.25">
      <c r="A1275" s="9"/>
      <c r="B1275" s="9"/>
      <c r="C1275" s="9"/>
      <c r="D1275" s="123"/>
      <c r="E1275" s="124"/>
      <c r="F1275" s="23"/>
      <c r="G1275" s="42"/>
      <c r="H1275" s="23"/>
      <c r="J1275" s="23"/>
    </row>
    <row r="1276" spans="1:10" ht="14.25">
      <c r="A1276" s="9"/>
      <c r="B1276" s="9"/>
      <c r="C1276" s="9"/>
      <c r="D1276" s="123"/>
      <c r="E1276" s="124"/>
      <c r="F1276" s="23"/>
      <c r="G1276" s="42"/>
      <c r="H1276" s="23"/>
      <c r="J1276" s="23"/>
    </row>
    <row r="1277" spans="1:10" ht="14.25">
      <c r="A1277" s="9"/>
      <c r="B1277" s="9"/>
      <c r="C1277" s="9"/>
      <c r="D1277" s="123"/>
      <c r="E1277" s="124"/>
      <c r="F1277" s="23"/>
      <c r="G1277" s="42"/>
      <c r="H1277" s="23"/>
      <c r="J1277" s="23"/>
    </row>
    <row r="1278" spans="1:10" ht="14.25">
      <c r="A1278" s="9"/>
      <c r="B1278" s="9"/>
      <c r="C1278" s="9"/>
      <c r="D1278" s="123"/>
      <c r="E1278" s="124"/>
      <c r="F1278" s="23"/>
      <c r="G1278" s="42"/>
      <c r="H1278" s="23"/>
      <c r="J1278" s="23"/>
    </row>
    <row r="1279" spans="1:10" ht="14.25">
      <c r="A1279" s="9"/>
      <c r="B1279" s="9"/>
      <c r="C1279" s="9"/>
      <c r="D1279" s="123"/>
      <c r="E1279" s="124"/>
      <c r="F1279" s="23"/>
      <c r="G1279" s="42"/>
      <c r="H1279" s="23"/>
      <c r="J1279" s="23"/>
    </row>
    <row r="1280" spans="1:10" ht="14.25">
      <c r="A1280" s="9"/>
      <c r="B1280" s="9"/>
      <c r="C1280" s="9"/>
      <c r="D1280" s="123"/>
      <c r="E1280" s="124"/>
      <c r="F1280" s="23"/>
      <c r="G1280" s="42"/>
      <c r="H1280" s="23"/>
      <c r="J1280" s="23"/>
    </row>
    <row r="1281" spans="1:10" ht="14.25">
      <c r="A1281" s="9"/>
      <c r="B1281" s="9"/>
      <c r="C1281" s="9"/>
      <c r="D1281" s="123"/>
      <c r="E1281" s="124"/>
      <c r="F1281" s="23"/>
      <c r="G1281" s="42"/>
      <c r="H1281" s="23"/>
      <c r="J1281" s="23"/>
    </row>
    <row r="1282" spans="1:10" ht="14.25">
      <c r="A1282" s="9"/>
      <c r="B1282" s="9"/>
      <c r="C1282" s="9"/>
      <c r="D1282" s="123"/>
      <c r="E1282" s="124"/>
      <c r="F1282" s="23"/>
      <c r="G1282" s="42"/>
      <c r="H1282" s="23"/>
      <c r="J1282" s="23"/>
    </row>
    <row r="1283" spans="1:10" ht="14.25">
      <c r="A1283" s="9"/>
      <c r="B1283" s="9"/>
      <c r="C1283" s="9"/>
      <c r="D1283" s="123"/>
      <c r="E1283" s="124"/>
      <c r="F1283" s="23"/>
      <c r="G1283" s="42"/>
      <c r="H1283" s="23"/>
      <c r="J1283" s="23"/>
    </row>
    <row r="1284" spans="1:10" ht="14.25">
      <c r="A1284" s="9"/>
      <c r="B1284" s="9"/>
      <c r="C1284" s="9"/>
      <c r="D1284" s="123"/>
      <c r="E1284" s="124"/>
      <c r="F1284" s="23"/>
      <c r="G1284" s="42"/>
      <c r="H1284" s="23"/>
      <c r="J1284" s="23"/>
    </row>
    <row r="1285" spans="1:10" ht="14.25">
      <c r="A1285" s="9"/>
      <c r="B1285" s="9"/>
      <c r="C1285" s="9"/>
      <c r="D1285" s="123"/>
      <c r="E1285" s="124"/>
      <c r="F1285" s="23"/>
      <c r="G1285" s="42"/>
      <c r="H1285" s="23"/>
      <c r="J1285" s="23"/>
    </row>
    <row r="1286" spans="1:10" ht="14.25">
      <c r="A1286" s="9"/>
      <c r="B1286" s="9"/>
      <c r="C1286" s="9"/>
      <c r="D1286" s="123"/>
      <c r="E1286" s="124"/>
      <c r="F1286" s="23"/>
      <c r="G1286" s="42"/>
      <c r="H1286" s="23"/>
      <c r="J1286" s="23"/>
    </row>
    <row r="1287" spans="1:10" ht="14.25">
      <c r="A1287" s="9"/>
      <c r="B1287" s="9"/>
      <c r="C1287" s="9"/>
      <c r="D1287" s="123"/>
      <c r="E1287" s="124"/>
      <c r="F1287" s="23"/>
      <c r="G1287" s="42"/>
      <c r="H1287" s="23"/>
      <c r="J1287" s="23"/>
    </row>
    <row r="1288" spans="1:10" ht="14.25">
      <c r="A1288" s="9"/>
      <c r="B1288" s="9"/>
      <c r="C1288" s="9"/>
      <c r="D1288" s="123"/>
      <c r="E1288" s="124"/>
      <c r="F1288" s="23"/>
      <c r="G1288" s="42"/>
      <c r="H1288" s="23"/>
      <c r="J1288" s="23"/>
    </row>
    <row r="1289" spans="1:10" ht="14.25">
      <c r="A1289" s="9"/>
      <c r="B1289" s="9"/>
      <c r="C1289" s="9"/>
      <c r="D1289" s="123"/>
      <c r="E1289" s="124"/>
      <c r="F1289" s="23"/>
      <c r="G1289" s="42"/>
      <c r="H1289" s="23"/>
      <c r="J1289" s="23"/>
    </row>
    <row r="1290" spans="1:10" ht="14.25">
      <c r="A1290" s="9"/>
      <c r="B1290" s="9"/>
      <c r="C1290" s="9"/>
      <c r="D1290" s="123"/>
      <c r="E1290" s="124"/>
      <c r="F1290" s="23"/>
      <c r="G1290" s="42"/>
      <c r="H1290" s="23"/>
      <c r="J1290" s="23"/>
    </row>
    <row r="1291" spans="1:10" ht="14.25">
      <c r="A1291" s="9"/>
      <c r="B1291" s="9"/>
      <c r="C1291" s="9"/>
      <c r="D1291" s="123"/>
      <c r="E1291" s="124"/>
      <c r="F1291" s="23"/>
      <c r="G1291" s="42"/>
      <c r="H1291" s="23"/>
      <c r="J1291" s="23"/>
    </row>
    <row r="1292" spans="1:10" ht="14.25">
      <c r="A1292" s="9"/>
      <c r="B1292" s="9"/>
      <c r="C1292" s="9"/>
      <c r="D1292" s="123"/>
      <c r="E1292" s="124"/>
      <c r="F1292" s="23"/>
      <c r="G1292" s="42"/>
      <c r="H1292" s="23"/>
      <c r="J1292" s="23"/>
    </row>
    <row r="1293" spans="1:10" ht="14.25">
      <c r="A1293" s="9"/>
      <c r="B1293" s="9"/>
      <c r="C1293" s="9"/>
      <c r="D1293" s="123"/>
      <c r="E1293" s="124"/>
      <c r="F1293" s="23"/>
      <c r="G1293" s="42"/>
      <c r="H1293" s="23"/>
      <c r="J1293" s="23"/>
    </row>
    <row r="1294" spans="1:10" ht="14.25">
      <c r="A1294" s="9"/>
      <c r="B1294" s="9"/>
      <c r="C1294" s="9"/>
      <c r="D1294" s="123"/>
      <c r="E1294" s="124"/>
      <c r="F1294" s="23"/>
      <c r="G1294" s="42"/>
      <c r="H1294" s="23"/>
      <c r="J1294" s="23"/>
    </row>
    <row r="1295" spans="1:10" ht="14.25">
      <c r="A1295" s="9"/>
      <c r="B1295" s="9"/>
      <c r="C1295" s="9"/>
      <c r="D1295" s="123"/>
      <c r="E1295" s="124"/>
      <c r="F1295" s="23"/>
      <c r="G1295" s="42"/>
      <c r="H1295" s="23"/>
      <c r="J1295" s="23"/>
    </row>
    <row r="1296" spans="1:10" ht="14.25">
      <c r="A1296" s="9"/>
      <c r="B1296" s="9"/>
      <c r="C1296" s="9"/>
      <c r="D1296" s="123"/>
      <c r="E1296" s="124"/>
      <c r="F1296" s="23"/>
      <c r="G1296" s="42"/>
      <c r="H1296" s="23"/>
      <c r="J1296" s="23"/>
    </row>
    <row r="1297" spans="1:10" ht="14.25">
      <c r="A1297" s="9"/>
      <c r="B1297" s="9"/>
      <c r="C1297" s="9"/>
      <c r="D1297" s="123"/>
      <c r="E1297" s="124"/>
      <c r="F1297" s="23"/>
      <c r="G1297" s="42"/>
      <c r="H1297" s="23"/>
      <c r="J1297" s="23"/>
    </row>
    <row r="1298" spans="1:10" ht="14.25">
      <c r="A1298" s="9"/>
      <c r="B1298" s="9"/>
      <c r="C1298" s="9"/>
      <c r="D1298" s="123"/>
      <c r="E1298" s="124"/>
      <c r="F1298" s="23"/>
      <c r="G1298" s="42"/>
      <c r="H1298" s="23"/>
      <c r="J1298" s="23"/>
    </row>
    <row r="1299" spans="1:10" ht="14.25">
      <c r="A1299" s="9"/>
      <c r="B1299" s="9"/>
      <c r="C1299" s="9"/>
      <c r="D1299" s="123"/>
      <c r="E1299" s="124"/>
      <c r="F1299" s="23"/>
      <c r="G1299" s="42"/>
      <c r="H1299" s="23"/>
      <c r="J1299" s="23"/>
    </row>
    <row r="1300" spans="1:10" ht="14.25">
      <c r="A1300" s="9"/>
      <c r="B1300" s="9"/>
      <c r="C1300" s="9"/>
      <c r="D1300" s="123"/>
      <c r="E1300" s="124"/>
      <c r="F1300" s="23"/>
      <c r="G1300" s="42"/>
      <c r="H1300" s="23"/>
      <c r="J1300" s="23"/>
    </row>
    <row r="1301" spans="1:10" ht="14.25">
      <c r="A1301" s="9"/>
      <c r="B1301" s="9"/>
      <c r="C1301" s="9"/>
      <c r="D1301" s="123"/>
      <c r="E1301" s="124"/>
      <c r="F1301" s="23"/>
      <c r="G1301" s="42"/>
      <c r="H1301" s="23"/>
      <c r="J1301" s="23"/>
    </row>
    <row r="1302" spans="1:10" ht="14.25">
      <c r="A1302" s="9"/>
      <c r="B1302" s="9"/>
      <c r="C1302" s="9"/>
      <c r="D1302" s="123"/>
      <c r="E1302" s="124"/>
      <c r="F1302" s="23"/>
      <c r="G1302" s="42"/>
      <c r="H1302" s="23"/>
      <c r="J1302" s="23"/>
    </row>
    <row r="1303" spans="1:10" ht="14.25">
      <c r="A1303" s="9"/>
      <c r="B1303" s="9"/>
      <c r="C1303" s="9"/>
      <c r="D1303" s="123"/>
      <c r="E1303" s="124"/>
      <c r="F1303" s="23"/>
      <c r="G1303" s="42"/>
      <c r="H1303" s="23"/>
      <c r="J1303" s="23"/>
    </row>
    <row r="1304" spans="1:10" ht="14.25">
      <c r="A1304" s="9"/>
      <c r="B1304" s="9"/>
      <c r="C1304" s="9"/>
      <c r="D1304" s="123"/>
      <c r="E1304" s="124"/>
      <c r="F1304" s="23"/>
      <c r="G1304" s="42"/>
      <c r="H1304" s="23"/>
      <c r="J1304" s="23"/>
    </row>
    <row r="1305" spans="1:10" ht="14.25">
      <c r="A1305" s="9"/>
      <c r="B1305" s="9"/>
      <c r="C1305" s="9"/>
      <c r="D1305" s="123"/>
      <c r="E1305" s="124"/>
      <c r="F1305" s="23"/>
      <c r="G1305" s="42"/>
      <c r="H1305" s="23"/>
      <c r="J1305" s="23"/>
    </row>
    <row r="1306" spans="1:10" ht="14.25">
      <c r="A1306" s="9"/>
      <c r="B1306" s="9"/>
      <c r="C1306" s="9"/>
      <c r="D1306" s="123"/>
      <c r="E1306" s="124"/>
      <c r="F1306" s="23"/>
      <c r="G1306" s="42"/>
      <c r="H1306" s="23"/>
      <c r="J1306" s="23"/>
    </row>
    <row r="1307" spans="1:10" ht="14.25">
      <c r="A1307" s="9"/>
      <c r="B1307" s="9"/>
      <c r="C1307" s="9"/>
      <c r="D1307" s="123"/>
      <c r="E1307" s="124"/>
      <c r="F1307" s="23"/>
      <c r="G1307" s="42"/>
      <c r="H1307" s="23"/>
      <c r="J1307" s="23"/>
    </row>
    <row r="1308" spans="1:10" ht="14.25">
      <c r="A1308" s="9"/>
      <c r="B1308" s="9"/>
      <c r="C1308" s="9"/>
      <c r="D1308" s="123"/>
      <c r="E1308" s="124"/>
      <c r="F1308" s="23"/>
      <c r="G1308" s="42"/>
      <c r="H1308" s="23"/>
      <c r="J1308" s="23"/>
    </row>
    <row r="1309" spans="1:10" ht="14.25">
      <c r="A1309" s="9"/>
      <c r="B1309" s="9"/>
      <c r="C1309" s="9"/>
      <c r="D1309" s="123"/>
      <c r="E1309" s="124"/>
      <c r="F1309" s="23"/>
      <c r="G1309" s="42"/>
      <c r="H1309" s="23"/>
      <c r="J1309" s="23"/>
    </row>
    <row r="1310" spans="1:10" ht="14.25">
      <c r="A1310" s="9"/>
      <c r="B1310" s="9"/>
      <c r="C1310" s="9"/>
      <c r="D1310" s="123"/>
      <c r="E1310" s="124"/>
      <c r="F1310" s="23"/>
      <c r="G1310" s="42"/>
      <c r="H1310" s="23"/>
      <c r="J1310" s="23"/>
    </row>
    <row r="1311" spans="1:10" ht="14.25">
      <c r="A1311" s="9"/>
      <c r="B1311" s="9"/>
      <c r="C1311" s="9"/>
      <c r="D1311" s="123"/>
      <c r="E1311" s="124"/>
      <c r="F1311" s="23"/>
      <c r="G1311" s="42"/>
      <c r="H1311" s="23"/>
      <c r="J1311" s="23"/>
    </row>
    <row r="1312" spans="1:10" ht="14.25">
      <c r="A1312" s="9"/>
      <c r="B1312" s="9"/>
      <c r="C1312" s="9"/>
      <c r="D1312" s="123"/>
      <c r="E1312" s="124"/>
      <c r="F1312" s="23"/>
      <c r="G1312" s="42"/>
      <c r="H1312" s="23"/>
      <c r="J1312" s="23"/>
    </row>
    <row r="1313" spans="1:10" ht="14.25">
      <c r="A1313" s="9"/>
      <c r="B1313" s="9"/>
      <c r="C1313" s="9"/>
      <c r="D1313" s="123"/>
      <c r="E1313" s="124"/>
      <c r="F1313" s="23"/>
      <c r="G1313" s="42"/>
      <c r="H1313" s="23"/>
      <c r="J1313" s="23"/>
    </row>
    <row r="1314" spans="1:10" ht="14.25">
      <c r="A1314" s="9"/>
      <c r="B1314" s="9"/>
      <c r="C1314" s="9"/>
      <c r="D1314" s="123"/>
      <c r="E1314" s="124"/>
      <c r="F1314" s="23"/>
      <c r="G1314" s="42"/>
      <c r="H1314" s="23"/>
      <c r="J1314" s="23"/>
    </row>
    <row r="1315" spans="1:10" ht="14.25">
      <c r="A1315" s="9"/>
      <c r="B1315" s="9"/>
      <c r="C1315" s="9"/>
      <c r="D1315" s="123"/>
      <c r="E1315" s="124"/>
      <c r="F1315" s="23"/>
      <c r="G1315" s="42"/>
      <c r="H1315" s="23"/>
      <c r="J1315" s="23"/>
    </row>
    <row r="1316" spans="1:10" ht="14.25">
      <c r="A1316" s="9"/>
      <c r="B1316" s="9"/>
      <c r="C1316" s="9"/>
      <c r="D1316" s="123"/>
      <c r="E1316" s="124"/>
      <c r="F1316" s="23"/>
      <c r="G1316" s="42"/>
      <c r="H1316" s="23"/>
      <c r="J1316" s="23"/>
    </row>
    <row r="1317" spans="1:10" ht="14.25">
      <c r="A1317" s="9"/>
      <c r="B1317" s="9"/>
      <c r="C1317" s="9"/>
      <c r="D1317" s="123"/>
      <c r="E1317" s="124"/>
      <c r="F1317" s="23"/>
      <c r="G1317" s="42"/>
      <c r="H1317" s="23"/>
      <c r="J1317" s="23"/>
    </row>
    <row r="1318" spans="1:10" ht="14.25">
      <c r="A1318" s="9"/>
      <c r="B1318" s="9"/>
      <c r="C1318" s="9"/>
      <c r="D1318" s="123"/>
      <c r="E1318" s="124"/>
      <c r="F1318" s="23"/>
      <c r="G1318" s="42"/>
      <c r="H1318" s="23"/>
      <c r="J1318" s="23"/>
    </row>
    <row r="1319" spans="1:10" ht="14.25">
      <c r="A1319" s="9"/>
      <c r="B1319" s="9"/>
      <c r="C1319" s="9"/>
      <c r="D1319" s="123"/>
      <c r="E1319" s="124"/>
      <c r="F1319" s="23"/>
      <c r="G1319" s="42"/>
      <c r="H1319" s="23"/>
      <c r="J1319" s="23"/>
    </row>
    <row r="1320" spans="1:10" ht="14.25">
      <c r="A1320" s="9"/>
      <c r="B1320" s="9"/>
      <c r="C1320" s="9"/>
      <c r="D1320" s="123"/>
      <c r="E1320" s="124"/>
      <c r="F1320" s="23"/>
      <c r="G1320" s="42"/>
      <c r="H1320" s="23"/>
      <c r="J1320" s="23"/>
    </row>
    <row r="1321" spans="1:10" ht="14.25">
      <c r="A1321" s="9"/>
      <c r="B1321" s="9"/>
      <c r="C1321" s="9"/>
      <c r="D1321" s="123"/>
      <c r="E1321" s="124"/>
      <c r="F1321" s="23"/>
      <c r="G1321" s="42"/>
      <c r="H1321" s="23"/>
      <c r="J1321" s="23"/>
    </row>
    <row r="1322" spans="1:10" ht="14.25">
      <c r="A1322" s="9"/>
      <c r="B1322" s="9"/>
      <c r="C1322" s="9"/>
      <c r="D1322" s="123"/>
      <c r="E1322" s="124"/>
      <c r="F1322" s="23"/>
      <c r="G1322" s="42"/>
      <c r="H1322" s="23"/>
      <c r="J1322" s="23"/>
    </row>
    <row r="1323" spans="1:10" ht="14.25">
      <c r="A1323" s="9"/>
      <c r="B1323" s="9"/>
      <c r="C1323" s="9"/>
      <c r="D1323" s="123"/>
      <c r="E1323" s="124"/>
      <c r="F1323" s="23"/>
      <c r="G1323" s="42"/>
      <c r="H1323" s="23"/>
      <c r="J1323" s="23"/>
    </row>
    <row r="1324" spans="1:10" ht="14.25">
      <c r="A1324" s="9"/>
      <c r="B1324" s="9"/>
      <c r="C1324" s="9"/>
      <c r="D1324" s="123"/>
      <c r="E1324" s="124"/>
      <c r="F1324" s="23"/>
      <c r="G1324" s="42"/>
      <c r="H1324" s="23"/>
      <c r="J1324" s="23"/>
    </row>
    <row r="1325" spans="1:10" ht="14.25">
      <c r="A1325" s="9"/>
      <c r="B1325" s="9"/>
      <c r="C1325" s="9"/>
      <c r="D1325" s="123"/>
      <c r="E1325" s="124"/>
      <c r="F1325" s="23"/>
      <c r="G1325" s="42"/>
      <c r="H1325" s="23"/>
      <c r="J1325" s="23"/>
    </row>
    <row r="1326" spans="1:10" ht="14.25">
      <c r="A1326" s="9"/>
      <c r="B1326" s="9"/>
      <c r="C1326" s="9"/>
      <c r="D1326" s="123"/>
      <c r="E1326" s="124"/>
      <c r="F1326" s="23"/>
      <c r="G1326" s="42"/>
      <c r="H1326" s="23"/>
      <c r="J1326" s="23"/>
    </row>
    <row r="1327" spans="1:10" ht="14.25">
      <c r="A1327" s="9"/>
      <c r="B1327" s="9"/>
      <c r="C1327" s="9"/>
      <c r="D1327" s="123"/>
      <c r="E1327" s="124"/>
      <c r="F1327" s="23"/>
      <c r="G1327" s="42"/>
      <c r="H1327" s="23"/>
      <c r="J1327" s="23"/>
    </row>
    <row r="1328" spans="1:10" ht="14.25">
      <c r="A1328" s="9"/>
      <c r="B1328" s="9"/>
      <c r="C1328" s="9"/>
      <c r="D1328" s="123"/>
      <c r="E1328" s="124"/>
      <c r="F1328" s="23"/>
      <c r="G1328" s="42"/>
      <c r="H1328" s="23"/>
      <c r="J1328" s="23"/>
    </row>
    <row r="1329" spans="1:10" ht="14.25">
      <c r="A1329" s="9"/>
      <c r="B1329" s="9"/>
      <c r="C1329" s="9"/>
      <c r="D1329" s="123"/>
      <c r="E1329" s="124"/>
      <c r="F1329" s="23"/>
      <c r="G1329" s="42"/>
      <c r="H1329" s="23"/>
      <c r="J1329" s="23"/>
    </row>
    <row r="1330" spans="1:10" ht="14.25">
      <c r="A1330" s="9"/>
      <c r="B1330" s="9"/>
      <c r="C1330" s="9"/>
      <c r="D1330" s="123"/>
      <c r="E1330" s="124"/>
      <c r="F1330" s="23"/>
      <c r="G1330" s="42"/>
      <c r="H1330" s="23"/>
      <c r="J1330" s="23"/>
    </row>
    <row r="1331" spans="1:10" ht="14.25">
      <c r="A1331" s="9"/>
      <c r="B1331" s="9"/>
      <c r="C1331" s="9"/>
      <c r="D1331" s="123"/>
      <c r="E1331" s="124"/>
      <c r="F1331" s="23"/>
      <c r="G1331" s="42"/>
      <c r="H1331" s="23"/>
      <c r="J1331" s="23"/>
    </row>
    <row r="1332" spans="1:10" ht="14.25">
      <c r="A1332" s="9"/>
      <c r="B1332" s="9"/>
      <c r="C1332" s="9"/>
      <c r="D1332" s="123"/>
      <c r="E1332" s="124"/>
      <c r="F1332" s="23"/>
      <c r="G1332" s="42"/>
      <c r="H1332" s="23"/>
      <c r="J1332" s="23"/>
    </row>
    <row r="1333" spans="1:10" ht="14.25">
      <c r="A1333" s="9"/>
      <c r="B1333" s="9"/>
      <c r="C1333" s="9"/>
      <c r="D1333" s="123"/>
      <c r="E1333" s="124"/>
      <c r="F1333" s="23"/>
      <c r="G1333" s="42"/>
      <c r="H1333" s="23"/>
      <c r="J1333" s="23"/>
    </row>
    <row r="1334" spans="1:10" ht="14.25">
      <c r="A1334" s="9"/>
      <c r="B1334" s="9"/>
      <c r="C1334" s="9"/>
      <c r="D1334" s="123"/>
      <c r="E1334" s="124"/>
      <c r="F1334" s="23"/>
      <c r="G1334" s="42"/>
      <c r="H1334" s="23"/>
      <c r="J1334" s="23"/>
    </row>
    <row r="1335" spans="1:10" ht="14.25">
      <c r="A1335" s="9"/>
      <c r="B1335" s="9"/>
      <c r="C1335" s="9"/>
      <c r="D1335" s="123"/>
      <c r="E1335" s="124"/>
      <c r="F1335" s="23"/>
      <c r="G1335" s="42"/>
      <c r="H1335" s="23"/>
      <c r="J1335" s="23"/>
    </row>
    <row r="1336" spans="1:10" ht="14.25">
      <c r="A1336" s="9"/>
      <c r="B1336" s="9"/>
      <c r="C1336" s="9"/>
      <c r="D1336" s="123"/>
      <c r="E1336" s="124"/>
      <c r="F1336" s="23"/>
      <c r="G1336" s="42"/>
      <c r="H1336" s="23"/>
      <c r="J1336" s="23"/>
    </row>
    <row r="1337" spans="1:10" ht="14.25">
      <c r="A1337" s="9"/>
      <c r="B1337" s="9"/>
      <c r="C1337" s="9"/>
      <c r="D1337" s="123"/>
      <c r="E1337" s="124"/>
      <c r="F1337" s="23"/>
      <c r="G1337" s="42"/>
      <c r="H1337" s="23"/>
      <c r="J1337" s="23"/>
    </row>
    <row r="1338" spans="1:10" ht="14.25">
      <c r="A1338" s="9"/>
      <c r="B1338" s="9"/>
      <c r="C1338" s="9"/>
      <c r="D1338" s="123"/>
      <c r="E1338" s="124"/>
      <c r="F1338" s="23"/>
      <c r="G1338" s="42"/>
      <c r="H1338" s="23"/>
      <c r="J1338" s="23"/>
    </row>
    <row r="1339" spans="1:10" ht="14.25">
      <c r="A1339" s="9"/>
      <c r="B1339" s="9"/>
      <c r="C1339" s="9"/>
      <c r="D1339" s="123"/>
      <c r="E1339" s="124"/>
      <c r="F1339" s="23"/>
      <c r="G1339" s="42"/>
      <c r="H1339" s="23"/>
      <c r="J1339" s="23"/>
    </row>
    <row r="1340" spans="1:10" ht="14.25">
      <c r="A1340" s="9"/>
      <c r="B1340" s="9"/>
      <c r="C1340" s="9"/>
      <c r="D1340" s="123"/>
      <c r="E1340" s="124"/>
      <c r="F1340" s="23"/>
      <c r="G1340" s="42"/>
      <c r="H1340" s="23"/>
      <c r="J1340" s="23"/>
    </row>
    <row r="1341" spans="1:10" ht="14.25">
      <c r="A1341" s="9"/>
      <c r="B1341" s="9"/>
      <c r="C1341" s="9"/>
      <c r="D1341" s="123"/>
      <c r="E1341" s="124"/>
      <c r="F1341" s="23"/>
      <c r="G1341" s="42"/>
      <c r="H1341" s="23"/>
      <c r="J1341" s="23"/>
    </row>
    <row r="1342" spans="1:10" ht="14.25">
      <c r="A1342" s="9"/>
      <c r="B1342" s="9"/>
      <c r="C1342" s="9"/>
      <c r="D1342" s="123"/>
      <c r="E1342" s="124"/>
      <c r="F1342" s="23"/>
      <c r="G1342" s="42"/>
      <c r="H1342" s="23"/>
      <c r="J1342" s="23"/>
    </row>
    <row r="1343" spans="1:10" ht="14.25">
      <c r="A1343" s="9"/>
      <c r="B1343" s="9"/>
      <c r="C1343" s="9"/>
      <c r="D1343" s="123"/>
      <c r="E1343" s="124"/>
      <c r="F1343" s="23"/>
      <c r="G1343" s="42"/>
      <c r="H1343" s="23"/>
      <c r="J1343" s="23"/>
    </row>
    <row r="1344" spans="1:10" ht="14.25">
      <c r="A1344" s="9"/>
      <c r="B1344" s="9"/>
      <c r="C1344" s="9"/>
      <c r="D1344" s="123"/>
      <c r="E1344" s="124"/>
      <c r="F1344" s="23"/>
      <c r="G1344" s="42"/>
      <c r="H1344" s="23"/>
      <c r="J1344" s="23"/>
    </row>
    <row r="1345" spans="1:10" ht="14.25">
      <c r="A1345" s="9"/>
      <c r="B1345" s="9"/>
      <c r="C1345" s="9"/>
      <c r="D1345" s="123"/>
      <c r="E1345" s="124"/>
      <c r="F1345" s="23"/>
      <c r="G1345" s="42"/>
      <c r="H1345" s="23"/>
      <c r="J1345" s="23"/>
    </row>
    <row r="1346" spans="1:10" ht="14.25">
      <c r="A1346" s="9"/>
      <c r="B1346" s="9"/>
      <c r="C1346" s="9"/>
      <c r="D1346" s="123"/>
      <c r="E1346" s="124"/>
      <c r="F1346" s="23"/>
      <c r="G1346" s="42"/>
      <c r="H1346" s="23"/>
      <c r="J1346" s="23"/>
    </row>
    <row r="1347" spans="1:10" ht="14.25">
      <c r="A1347" s="9"/>
      <c r="B1347" s="9"/>
      <c r="C1347" s="9"/>
      <c r="D1347" s="123"/>
      <c r="E1347" s="124"/>
      <c r="F1347" s="23"/>
      <c r="G1347" s="42"/>
      <c r="H1347" s="23"/>
      <c r="J1347" s="23"/>
    </row>
    <row r="1348" spans="1:10" ht="14.25">
      <c r="A1348" s="9"/>
      <c r="B1348" s="9"/>
      <c r="C1348" s="9"/>
      <c r="D1348" s="123"/>
      <c r="E1348" s="124"/>
      <c r="F1348" s="23"/>
      <c r="G1348" s="42"/>
      <c r="H1348" s="23"/>
      <c r="J1348" s="23"/>
    </row>
    <row r="1349" spans="1:10" ht="14.25">
      <c r="A1349" s="9"/>
      <c r="B1349" s="9"/>
      <c r="C1349" s="9"/>
      <c r="D1349" s="123"/>
      <c r="E1349" s="124"/>
      <c r="F1349" s="23"/>
      <c r="G1349" s="42"/>
      <c r="H1349" s="23"/>
      <c r="J1349" s="23"/>
    </row>
    <row r="1350" spans="1:10" ht="14.25">
      <c r="A1350" s="9"/>
      <c r="B1350" s="9"/>
      <c r="C1350" s="9"/>
      <c r="D1350" s="123"/>
      <c r="E1350" s="124"/>
      <c r="F1350" s="23"/>
      <c r="G1350" s="42"/>
      <c r="H1350" s="23"/>
      <c r="J1350" s="23"/>
    </row>
    <row r="1351" spans="1:10" ht="14.25">
      <c r="A1351" s="9"/>
      <c r="B1351" s="9"/>
      <c r="C1351" s="9"/>
      <c r="D1351" s="123"/>
      <c r="E1351" s="124"/>
      <c r="F1351" s="23"/>
      <c r="G1351" s="42"/>
      <c r="H1351" s="23"/>
      <c r="J1351" s="23"/>
    </row>
    <row r="1352" spans="1:10" ht="14.25">
      <c r="A1352" s="9"/>
      <c r="B1352" s="9"/>
      <c r="C1352" s="9"/>
      <c r="D1352" s="123"/>
      <c r="E1352" s="124"/>
      <c r="F1352" s="23"/>
      <c r="G1352" s="42"/>
      <c r="H1352" s="23"/>
      <c r="J1352" s="23"/>
    </row>
    <row r="1353" spans="1:10" ht="14.25">
      <c r="A1353" s="9"/>
      <c r="B1353" s="9"/>
      <c r="C1353" s="9"/>
      <c r="D1353" s="123"/>
      <c r="E1353" s="124"/>
      <c r="F1353" s="23"/>
      <c r="G1353" s="42"/>
      <c r="H1353" s="23"/>
      <c r="J1353" s="23"/>
    </row>
    <row r="1354" spans="1:10" ht="14.25">
      <c r="A1354" s="9"/>
      <c r="B1354" s="9"/>
      <c r="C1354" s="9"/>
      <c r="D1354" s="123"/>
      <c r="E1354" s="124"/>
      <c r="F1354" s="23"/>
      <c r="G1354" s="42"/>
      <c r="H1354" s="23"/>
      <c r="J1354" s="23"/>
    </row>
    <row r="1355" spans="1:10" ht="14.25">
      <c r="A1355" s="9"/>
      <c r="B1355" s="9"/>
      <c r="C1355" s="9"/>
      <c r="D1355" s="123"/>
      <c r="E1355" s="124"/>
      <c r="F1355" s="23"/>
      <c r="G1355" s="42"/>
      <c r="H1355" s="23"/>
      <c r="J1355" s="23"/>
    </row>
    <row r="1356" spans="1:10" ht="14.25">
      <c r="A1356" s="9"/>
      <c r="B1356" s="9"/>
      <c r="C1356" s="9"/>
      <c r="D1356" s="123"/>
      <c r="E1356" s="124"/>
      <c r="F1356" s="23"/>
      <c r="G1356" s="42"/>
      <c r="H1356" s="23"/>
      <c r="J1356" s="23"/>
    </row>
    <row r="1357" spans="1:10" ht="14.25">
      <c r="A1357" s="9"/>
      <c r="B1357" s="9"/>
      <c r="C1357" s="9"/>
      <c r="D1357" s="123"/>
      <c r="E1357" s="124"/>
      <c r="F1357" s="23"/>
      <c r="G1357" s="42"/>
      <c r="H1357" s="23"/>
      <c r="J1357" s="23"/>
    </row>
    <row r="1358" spans="1:10" ht="14.25">
      <c r="A1358" s="9"/>
      <c r="B1358" s="9"/>
      <c r="C1358" s="9"/>
      <c r="D1358" s="123"/>
      <c r="E1358" s="124"/>
      <c r="F1358" s="23"/>
      <c r="G1358" s="42"/>
      <c r="H1358" s="23"/>
      <c r="J1358" s="23"/>
    </row>
    <row r="1359" spans="1:10" ht="14.25">
      <c r="A1359" s="9"/>
      <c r="B1359" s="9"/>
      <c r="C1359" s="9"/>
      <c r="D1359" s="123"/>
      <c r="E1359" s="124"/>
      <c r="F1359" s="23"/>
      <c r="G1359" s="42"/>
      <c r="H1359" s="23"/>
      <c r="J1359" s="23"/>
    </row>
    <row r="1360" spans="1:10" ht="14.25">
      <c r="A1360" s="9"/>
      <c r="B1360" s="9"/>
      <c r="C1360" s="9"/>
      <c r="D1360" s="123"/>
      <c r="E1360" s="124"/>
      <c r="F1360" s="23"/>
      <c r="G1360" s="42"/>
      <c r="H1360" s="23"/>
      <c r="J1360" s="23"/>
    </row>
    <row r="1361" spans="1:10" ht="14.25">
      <c r="A1361" s="9"/>
      <c r="B1361" s="9"/>
      <c r="C1361" s="9"/>
      <c r="D1361" s="123"/>
      <c r="E1361" s="124"/>
      <c r="F1361" s="23"/>
      <c r="G1361" s="42"/>
      <c r="H1361" s="23"/>
      <c r="J1361" s="23"/>
    </row>
    <row r="1362" spans="1:10" ht="14.25">
      <c r="A1362" s="9"/>
      <c r="B1362" s="9"/>
      <c r="C1362" s="9"/>
      <c r="D1362" s="123"/>
      <c r="E1362" s="124"/>
      <c r="F1362" s="23"/>
      <c r="G1362" s="42"/>
      <c r="H1362" s="23"/>
      <c r="J1362" s="23"/>
    </row>
    <row r="1363" spans="1:10" ht="14.25">
      <c r="A1363" s="9"/>
      <c r="B1363" s="9"/>
      <c r="C1363" s="9"/>
      <c r="D1363" s="123"/>
      <c r="E1363" s="124"/>
      <c r="F1363" s="23"/>
      <c r="G1363" s="42"/>
      <c r="H1363" s="23"/>
      <c r="J1363" s="23"/>
    </row>
    <row r="1364" spans="1:10" ht="14.25">
      <c r="A1364" s="9"/>
      <c r="B1364" s="9"/>
      <c r="C1364" s="9"/>
      <c r="D1364" s="123"/>
      <c r="E1364" s="124"/>
      <c r="F1364" s="23"/>
      <c r="G1364" s="42"/>
      <c r="H1364" s="23"/>
      <c r="J1364" s="23"/>
    </row>
    <row r="1365" spans="1:10" ht="14.25">
      <c r="A1365" s="9"/>
      <c r="B1365" s="9"/>
      <c r="C1365" s="9"/>
      <c r="D1365" s="123"/>
      <c r="E1365" s="124"/>
      <c r="F1365" s="23"/>
      <c r="G1365" s="42"/>
      <c r="H1365" s="23"/>
      <c r="J1365" s="23"/>
    </row>
    <row r="1366" spans="1:10" ht="14.25">
      <c r="A1366" s="9"/>
      <c r="B1366" s="9"/>
      <c r="C1366" s="9"/>
      <c r="D1366" s="123"/>
      <c r="E1366" s="124"/>
      <c r="F1366" s="23"/>
      <c r="G1366" s="42"/>
      <c r="H1366" s="23"/>
      <c r="J1366" s="23"/>
    </row>
    <row r="1367" spans="1:10" ht="14.25">
      <c r="A1367" s="9"/>
      <c r="B1367" s="9"/>
      <c r="C1367" s="9"/>
      <c r="D1367" s="123"/>
      <c r="E1367" s="124"/>
      <c r="F1367" s="23"/>
      <c r="G1367" s="42"/>
      <c r="H1367" s="23"/>
      <c r="J1367" s="23"/>
    </row>
    <row r="1368" spans="1:10" ht="14.25">
      <c r="A1368" s="9"/>
      <c r="B1368" s="9"/>
      <c r="C1368" s="9"/>
      <c r="D1368" s="123"/>
      <c r="E1368" s="124"/>
      <c r="F1368" s="23"/>
      <c r="G1368" s="42"/>
      <c r="H1368" s="23"/>
      <c r="J1368" s="23"/>
    </row>
    <row r="1369" spans="1:10" ht="14.25">
      <c r="A1369" s="9"/>
      <c r="B1369" s="9"/>
      <c r="C1369" s="9"/>
      <c r="D1369" s="123"/>
      <c r="E1369" s="124"/>
      <c r="F1369" s="23"/>
      <c r="G1369" s="42"/>
      <c r="H1369" s="23"/>
      <c r="J1369" s="23"/>
    </row>
    <row r="1370" spans="1:10" ht="14.25">
      <c r="A1370" s="9"/>
      <c r="B1370" s="9"/>
      <c r="C1370" s="9"/>
      <c r="D1370" s="123"/>
      <c r="E1370" s="124"/>
      <c r="F1370" s="23"/>
      <c r="G1370" s="42"/>
      <c r="H1370" s="23"/>
      <c r="J1370" s="23"/>
    </row>
    <row r="1371" spans="1:10" ht="14.25">
      <c r="A1371" s="9"/>
      <c r="B1371" s="9"/>
      <c r="C1371" s="9"/>
      <c r="D1371" s="123"/>
      <c r="E1371" s="124"/>
      <c r="F1371" s="23"/>
      <c r="G1371" s="42"/>
      <c r="H1371" s="23"/>
      <c r="J1371" s="23"/>
    </row>
    <row r="1372" spans="1:10" ht="14.25">
      <c r="A1372" s="9"/>
      <c r="B1372" s="9"/>
      <c r="C1372" s="9"/>
      <c r="D1372" s="123"/>
      <c r="E1372" s="124"/>
      <c r="F1372" s="23"/>
      <c r="G1372" s="42"/>
      <c r="H1372" s="23"/>
      <c r="J1372" s="23"/>
    </row>
    <row r="1373" spans="1:10" ht="14.25">
      <c r="A1373" s="9"/>
      <c r="B1373" s="9"/>
      <c r="C1373" s="9"/>
      <c r="D1373" s="123"/>
      <c r="E1373" s="124"/>
      <c r="F1373" s="23"/>
      <c r="G1373" s="42"/>
      <c r="H1373" s="23"/>
      <c r="J1373" s="23"/>
    </row>
    <row r="1374" spans="1:10" ht="14.25">
      <c r="A1374" s="9"/>
      <c r="B1374" s="9"/>
      <c r="C1374" s="9"/>
      <c r="D1374" s="123"/>
      <c r="E1374" s="124"/>
      <c r="F1374" s="23"/>
      <c r="G1374" s="42"/>
      <c r="H1374" s="23"/>
      <c r="J1374" s="23"/>
    </row>
    <row r="1375" spans="1:10" ht="14.25">
      <c r="A1375" s="9"/>
      <c r="B1375" s="9"/>
      <c r="C1375" s="9"/>
      <c r="D1375" s="123"/>
      <c r="E1375" s="124"/>
      <c r="F1375" s="23"/>
      <c r="G1375" s="42"/>
      <c r="H1375" s="23"/>
      <c r="J1375" s="23"/>
    </row>
    <row r="1376" spans="1:10" ht="14.25">
      <c r="A1376" s="9"/>
      <c r="B1376" s="9"/>
      <c r="C1376" s="9"/>
      <c r="D1376" s="123"/>
      <c r="E1376" s="124"/>
      <c r="F1376" s="23"/>
      <c r="G1376" s="42"/>
      <c r="H1376" s="23"/>
      <c r="J1376" s="23"/>
    </row>
    <row r="1377" spans="1:10" ht="14.25">
      <c r="A1377" s="9"/>
      <c r="B1377" s="9"/>
      <c r="C1377" s="9"/>
      <c r="D1377" s="123"/>
      <c r="E1377" s="124"/>
      <c r="F1377" s="23"/>
      <c r="G1377" s="42"/>
      <c r="H1377" s="23"/>
      <c r="J1377" s="23"/>
    </row>
    <row r="1378" spans="1:10" ht="14.25">
      <c r="A1378" s="9"/>
      <c r="B1378" s="9"/>
      <c r="C1378" s="9"/>
      <c r="D1378" s="123"/>
      <c r="E1378" s="124"/>
      <c r="F1378" s="23"/>
      <c r="G1378" s="42"/>
      <c r="H1378" s="23"/>
      <c r="J1378" s="23"/>
    </row>
    <row r="1379" spans="1:10" ht="14.25">
      <c r="A1379" s="9"/>
      <c r="B1379" s="9"/>
      <c r="C1379" s="9"/>
      <c r="D1379" s="123"/>
      <c r="E1379" s="124"/>
      <c r="F1379" s="23"/>
      <c r="G1379" s="42"/>
      <c r="H1379" s="23"/>
      <c r="J1379" s="23"/>
    </row>
    <row r="1380" spans="1:10" ht="14.25">
      <c r="A1380" s="9"/>
      <c r="B1380" s="9"/>
      <c r="C1380" s="9"/>
      <c r="D1380" s="123"/>
      <c r="E1380" s="124"/>
      <c r="F1380" s="23"/>
      <c r="G1380" s="42"/>
      <c r="H1380" s="23"/>
      <c r="J1380" s="23"/>
    </row>
    <row r="1381" spans="1:10" ht="14.25">
      <c r="A1381" s="9"/>
      <c r="B1381" s="9"/>
      <c r="C1381" s="9"/>
      <c r="D1381" s="123"/>
      <c r="E1381" s="124"/>
      <c r="F1381" s="23"/>
      <c r="G1381" s="42"/>
      <c r="H1381" s="23"/>
      <c r="J1381" s="23"/>
    </row>
    <row r="1382" spans="1:10" ht="14.25">
      <c r="A1382" s="9"/>
      <c r="B1382" s="9"/>
      <c r="C1382" s="9"/>
      <c r="D1382" s="123"/>
      <c r="E1382" s="124"/>
      <c r="F1382" s="23"/>
      <c r="G1382" s="42"/>
      <c r="H1382" s="23"/>
      <c r="J1382" s="23"/>
    </row>
    <row r="1383" spans="1:10" ht="14.25">
      <c r="A1383" s="9"/>
      <c r="B1383" s="9"/>
      <c r="C1383" s="9"/>
      <c r="D1383" s="123"/>
      <c r="E1383" s="124"/>
      <c r="F1383" s="23"/>
      <c r="G1383" s="42"/>
      <c r="H1383" s="23"/>
      <c r="J1383" s="23"/>
    </row>
    <row r="1384" spans="1:10" ht="14.25">
      <c r="A1384" s="9"/>
      <c r="B1384" s="9"/>
      <c r="C1384" s="9"/>
      <c r="D1384" s="123"/>
      <c r="E1384" s="124"/>
      <c r="F1384" s="23"/>
      <c r="G1384" s="42"/>
      <c r="H1384" s="23"/>
      <c r="J1384" s="23"/>
    </row>
    <row r="1385" spans="1:10" ht="14.25">
      <c r="A1385" s="9"/>
      <c r="B1385" s="9"/>
      <c r="C1385" s="9"/>
      <c r="D1385" s="123"/>
      <c r="E1385" s="124"/>
      <c r="F1385" s="23"/>
      <c r="G1385" s="42"/>
      <c r="H1385" s="23"/>
      <c r="J1385" s="23"/>
    </row>
    <row r="1386" spans="1:10" ht="14.25">
      <c r="A1386" s="9"/>
      <c r="B1386" s="9"/>
      <c r="C1386" s="9"/>
      <c r="D1386" s="123"/>
      <c r="E1386" s="124"/>
      <c r="F1386" s="23"/>
      <c r="G1386" s="42"/>
      <c r="H1386" s="23"/>
      <c r="J1386" s="23"/>
    </row>
    <row r="1387" spans="1:10" ht="14.25">
      <c r="A1387" s="9"/>
      <c r="B1387" s="9"/>
      <c r="C1387" s="9"/>
      <c r="D1387" s="123"/>
      <c r="E1387" s="124"/>
      <c r="F1387" s="23"/>
      <c r="G1387" s="42"/>
      <c r="H1387" s="23"/>
      <c r="J1387" s="23"/>
    </row>
    <row r="1388" spans="1:10" ht="14.25">
      <c r="A1388" s="9"/>
      <c r="B1388" s="9"/>
      <c r="C1388" s="9"/>
      <c r="D1388" s="123"/>
      <c r="E1388" s="124"/>
      <c r="F1388" s="23"/>
      <c r="G1388" s="42"/>
      <c r="H1388" s="23"/>
      <c r="J1388" s="23"/>
    </row>
    <row r="1389" spans="1:10" ht="14.25">
      <c r="A1389" s="9"/>
      <c r="B1389" s="9"/>
      <c r="C1389" s="9"/>
      <c r="D1389" s="123"/>
      <c r="E1389" s="124"/>
      <c r="F1389" s="23"/>
      <c r="G1389" s="42"/>
      <c r="H1389" s="23"/>
      <c r="J1389" s="23"/>
    </row>
    <row r="1390" spans="1:10" ht="14.25">
      <c r="A1390" s="9"/>
      <c r="B1390" s="9"/>
      <c r="C1390" s="9"/>
      <c r="D1390" s="123"/>
      <c r="E1390" s="124"/>
      <c r="F1390" s="23"/>
      <c r="G1390" s="42"/>
      <c r="H1390" s="23"/>
      <c r="J1390" s="23"/>
    </row>
    <row r="1391" spans="1:10" ht="14.25">
      <c r="A1391" s="9"/>
      <c r="B1391" s="9"/>
      <c r="C1391" s="9"/>
      <c r="D1391" s="123"/>
      <c r="E1391" s="124"/>
      <c r="F1391" s="23"/>
      <c r="G1391" s="42"/>
      <c r="H1391" s="23"/>
      <c r="J1391" s="23"/>
    </row>
    <row r="1392" spans="1:10" ht="14.25">
      <c r="A1392" s="9"/>
      <c r="B1392" s="9"/>
      <c r="C1392" s="9"/>
      <c r="D1392" s="123"/>
      <c r="E1392" s="124"/>
      <c r="F1392" s="23"/>
      <c r="G1392" s="42"/>
      <c r="H1392" s="23"/>
      <c r="J1392" s="23"/>
    </row>
    <row r="1393" spans="1:10" ht="14.25">
      <c r="A1393" s="9"/>
      <c r="B1393" s="9"/>
      <c r="C1393" s="9"/>
      <c r="D1393" s="123"/>
      <c r="E1393" s="124"/>
      <c r="F1393" s="23"/>
      <c r="G1393" s="42"/>
      <c r="H1393" s="23"/>
      <c r="J1393" s="23"/>
    </row>
    <row r="1394" spans="1:10" ht="14.25">
      <c r="A1394" s="9"/>
      <c r="B1394" s="9"/>
      <c r="C1394" s="9"/>
      <c r="D1394" s="123"/>
      <c r="E1394" s="124"/>
      <c r="F1394" s="23"/>
      <c r="G1394" s="42"/>
      <c r="H1394" s="23"/>
      <c r="J1394" s="23"/>
    </row>
    <row r="1395" spans="1:10" ht="14.25">
      <c r="A1395" s="9"/>
      <c r="B1395" s="9"/>
      <c r="C1395" s="9"/>
      <c r="D1395" s="123"/>
      <c r="E1395" s="124"/>
      <c r="F1395" s="23"/>
      <c r="G1395" s="42"/>
      <c r="H1395" s="23"/>
      <c r="J1395" s="23"/>
    </row>
    <row r="1396" spans="1:10" ht="14.25">
      <c r="A1396" s="9"/>
      <c r="B1396" s="9"/>
      <c r="C1396" s="9"/>
      <c r="D1396" s="123"/>
      <c r="E1396" s="124"/>
      <c r="F1396" s="23"/>
      <c r="G1396" s="42"/>
      <c r="H1396" s="23"/>
      <c r="J1396" s="23"/>
    </row>
    <row r="1397" spans="1:10" ht="14.25">
      <c r="A1397" s="9"/>
      <c r="B1397" s="9"/>
      <c r="C1397" s="9"/>
      <c r="D1397" s="123"/>
      <c r="E1397" s="124"/>
      <c r="F1397" s="23"/>
      <c r="G1397" s="42"/>
      <c r="H1397" s="23"/>
      <c r="J1397" s="23"/>
    </row>
    <row r="1398" spans="1:10" ht="14.25">
      <c r="A1398" s="9"/>
      <c r="B1398" s="9"/>
      <c r="C1398" s="9"/>
      <c r="D1398" s="123"/>
      <c r="E1398" s="124"/>
      <c r="F1398" s="23"/>
      <c r="G1398" s="42"/>
      <c r="H1398" s="23"/>
      <c r="J1398" s="23"/>
    </row>
    <row r="1399" spans="1:10" ht="14.25">
      <c r="A1399" s="9"/>
      <c r="B1399" s="9"/>
      <c r="C1399" s="9"/>
      <c r="D1399" s="123"/>
      <c r="E1399" s="124"/>
      <c r="F1399" s="23"/>
      <c r="G1399" s="42"/>
      <c r="H1399" s="23"/>
      <c r="J1399" s="23"/>
    </row>
    <row r="1400" spans="1:10" ht="14.25">
      <c r="A1400" s="9"/>
      <c r="B1400" s="9"/>
      <c r="C1400" s="9"/>
      <c r="D1400" s="123"/>
      <c r="E1400" s="124"/>
      <c r="F1400" s="23"/>
      <c r="G1400" s="42"/>
      <c r="H1400" s="23"/>
      <c r="J1400" s="23"/>
    </row>
    <row r="1401" spans="1:10" ht="14.25">
      <c r="A1401" s="9"/>
      <c r="B1401" s="9"/>
      <c r="C1401" s="9"/>
      <c r="D1401" s="123"/>
      <c r="E1401" s="124"/>
      <c r="F1401" s="23"/>
      <c r="G1401" s="42"/>
      <c r="H1401" s="23"/>
      <c r="J1401" s="23"/>
    </row>
    <row r="1402" spans="1:10" ht="14.25">
      <c r="A1402" s="9"/>
      <c r="B1402" s="9"/>
      <c r="C1402" s="9"/>
      <c r="D1402" s="123"/>
      <c r="E1402" s="124"/>
      <c r="F1402" s="23"/>
      <c r="G1402" s="42"/>
      <c r="H1402" s="23"/>
      <c r="J1402" s="23"/>
    </row>
    <row r="1403" spans="1:10" ht="14.25">
      <c r="A1403" s="9"/>
      <c r="B1403" s="9"/>
      <c r="C1403" s="9"/>
      <c r="D1403" s="123"/>
      <c r="E1403" s="124"/>
      <c r="F1403" s="23"/>
      <c r="G1403" s="42"/>
      <c r="H1403" s="23"/>
      <c r="J1403" s="23"/>
    </row>
    <row r="1404" spans="1:10" ht="14.25">
      <c r="A1404" s="9"/>
      <c r="B1404" s="9"/>
      <c r="C1404" s="9"/>
      <c r="D1404" s="123"/>
      <c r="E1404" s="124"/>
      <c r="F1404" s="23"/>
      <c r="G1404" s="42"/>
      <c r="H1404" s="23"/>
      <c r="J1404" s="23"/>
    </row>
    <row r="1405" spans="1:10" ht="14.25">
      <c r="A1405" s="9"/>
      <c r="B1405" s="9"/>
      <c r="C1405" s="9"/>
      <c r="D1405" s="123"/>
      <c r="E1405" s="124"/>
      <c r="F1405" s="23"/>
      <c r="G1405" s="42"/>
      <c r="H1405" s="23"/>
      <c r="J1405" s="23"/>
    </row>
    <row r="1406" spans="1:10" ht="14.25">
      <c r="A1406" s="9"/>
      <c r="B1406" s="9"/>
      <c r="C1406" s="9"/>
      <c r="D1406" s="123"/>
      <c r="E1406" s="124"/>
      <c r="F1406" s="23"/>
      <c r="G1406" s="42"/>
      <c r="H1406" s="23"/>
      <c r="J1406" s="23"/>
    </row>
    <row r="1407" spans="1:10" ht="14.25">
      <c r="A1407" s="9"/>
      <c r="B1407" s="9"/>
      <c r="C1407" s="9"/>
      <c r="D1407" s="123"/>
      <c r="E1407" s="124"/>
      <c r="F1407" s="23"/>
      <c r="G1407" s="42"/>
      <c r="H1407" s="23"/>
      <c r="J1407" s="23"/>
    </row>
    <row r="1408" spans="1:10" ht="14.25">
      <c r="A1408" s="9"/>
      <c r="B1408" s="9"/>
      <c r="C1408" s="9"/>
      <c r="D1408" s="123"/>
      <c r="E1408" s="124"/>
      <c r="F1408" s="23"/>
      <c r="G1408" s="42"/>
      <c r="H1408" s="23"/>
      <c r="J1408" s="23"/>
    </row>
    <row r="1409" spans="1:10" ht="14.25">
      <c r="A1409" s="9"/>
      <c r="B1409" s="9"/>
      <c r="C1409" s="9"/>
      <c r="D1409" s="123"/>
      <c r="E1409" s="124"/>
      <c r="F1409" s="23"/>
      <c r="G1409" s="42"/>
      <c r="H1409" s="23"/>
      <c r="J1409" s="23"/>
    </row>
    <row r="1410" spans="1:10" ht="14.25">
      <c r="A1410" s="9"/>
      <c r="B1410" s="9"/>
      <c r="C1410" s="9"/>
      <c r="D1410" s="123"/>
      <c r="E1410" s="124"/>
      <c r="F1410" s="23"/>
      <c r="G1410" s="42"/>
      <c r="H1410" s="23"/>
      <c r="J1410" s="23"/>
    </row>
    <row r="1411" spans="1:10" ht="14.25">
      <c r="A1411" s="9"/>
      <c r="B1411" s="9"/>
      <c r="C1411" s="9"/>
      <c r="D1411" s="123"/>
      <c r="E1411" s="124"/>
      <c r="F1411" s="23"/>
      <c r="G1411" s="42"/>
      <c r="H1411" s="23"/>
      <c r="J1411" s="23"/>
    </row>
    <row r="1412" spans="1:10" ht="14.25">
      <c r="A1412" s="9"/>
      <c r="B1412" s="9"/>
      <c r="C1412" s="9"/>
      <c r="D1412" s="123"/>
      <c r="E1412" s="124"/>
      <c r="F1412" s="23"/>
      <c r="G1412" s="42"/>
      <c r="H1412" s="23"/>
      <c r="J1412" s="23"/>
    </row>
    <row r="1413" spans="1:10" ht="14.25">
      <c r="A1413" s="9"/>
      <c r="B1413" s="9"/>
      <c r="C1413" s="9"/>
      <c r="D1413" s="123"/>
      <c r="E1413" s="124"/>
      <c r="F1413" s="23"/>
      <c r="G1413" s="42"/>
      <c r="H1413" s="23"/>
      <c r="J1413" s="23"/>
    </row>
    <row r="1414" spans="1:10" ht="14.25">
      <c r="A1414" s="9"/>
      <c r="B1414" s="9"/>
      <c r="C1414" s="9"/>
      <c r="D1414" s="123"/>
      <c r="E1414" s="124"/>
      <c r="F1414" s="23"/>
      <c r="G1414" s="42"/>
      <c r="H1414" s="23"/>
      <c r="J1414" s="23"/>
    </row>
    <row r="1415" spans="1:10" ht="14.25">
      <c r="A1415" s="9"/>
      <c r="B1415" s="9"/>
      <c r="C1415" s="9"/>
      <c r="D1415" s="123"/>
      <c r="E1415" s="124"/>
      <c r="F1415" s="23"/>
      <c r="G1415" s="42"/>
      <c r="H1415" s="23"/>
      <c r="J1415" s="23"/>
    </row>
    <row r="1416" spans="1:10" ht="14.25">
      <c r="A1416" s="9"/>
      <c r="B1416" s="9"/>
      <c r="C1416" s="9"/>
      <c r="D1416" s="123"/>
      <c r="E1416" s="124"/>
      <c r="F1416" s="23"/>
      <c r="G1416" s="42"/>
      <c r="H1416" s="23"/>
      <c r="J1416" s="23"/>
    </row>
    <row r="1417" spans="1:10" ht="14.25">
      <c r="A1417" s="9"/>
      <c r="B1417" s="9"/>
      <c r="C1417" s="9"/>
      <c r="D1417" s="123"/>
      <c r="E1417" s="124"/>
      <c r="F1417" s="23"/>
      <c r="G1417" s="42"/>
      <c r="H1417" s="23"/>
      <c r="J1417" s="23"/>
    </row>
    <row r="1418" spans="1:10" ht="14.25">
      <c r="A1418" s="9"/>
      <c r="B1418" s="9"/>
      <c r="C1418" s="9"/>
      <c r="D1418" s="123"/>
      <c r="E1418" s="124"/>
      <c r="F1418" s="23"/>
      <c r="G1418" s="42"/>
      <c r="H1418" s="23"/>
      <c r="J1418" s="23"/>
    </row>
    <row r="1419" spans="1:10" ht="14.25">
      <c r="A1419" s="9"/>
      <c r="B1419" s="9"/>
      <c r="C1419" s="9"/>
      <c r="D1419" s="123"/>
      <c r="E1419" s="124"/>
      <c r="F1419" s="23"/>
      <c r="G1419" s="42"/>
      <c r="H1419" s="23"/>
      <c r="J1419" s="23"/>
    </row>
    <row r="1420" spans="1:10" ht="14.25">
      <c r="A1420" s="9"/>
      <c r="B1420" s="9"/>
      <c r="C1420" s="9"/>
      <c r="D1420" s="123"/>
      <c r="E1420" s="124"/>
      <c r="F1420" s="23"/>
      <c r="G1420" s="42"/>
      <c r="H1420" s="23"/>
      <c r="J1420" s="23"/>
    </row>
    <row r="1421" spans="1:10" ht="14.25">
      <c r="A1421" s="9"/>
      <c r="B1421" s="9"/>
      <c r="C1421" s="9"/>
      <c r="D1421" s="123"/>
      <c r="E1421" s="124"/>
      <c r="F1421" s="23"/>
      <c r="G1421" s="42"/>
      <c r="H1421" s="23"/>
      <c r="J1421" s="23"/>
    </row>
    <row r="1422" spans="1:10" ht="14.25">
      <c r="A1422" s="9"/>
      <c r="B1422" s="9"/>
      <c r="C1422" s="9"/>
      <c r="D1422" s="123"/>
      <c r="E1422" s="124"/>
      <c r="F1422" s="23"/>
      <c r="G1422" s="42"/>
      <c r="H1422" s="23"/>
      <c r="J1422" s="23"/>
    </row>
    <row r="1423" spans="1:10" ht="14.25">
      <c r="A1423" s="9"/>
      <c r="B1423" s="9"/>
      <c r="C1423" s="9"/>
      <c r="D1423" s="123"/>
      <c r="E1423" s="124"/>
      <c r="F1423" s="23"/>
      <c r="G1423" s="42"/>
      <c r="H1423" s="23"/>
      <c r="J1423" s="23"/>
    </row>
    <row r="1424" spans="1:10" ht="14.25">
      <c r="A1424" s="9"/>
      <c r="B1424" s="9"/>
      <c r="C1424" s="9"/>
      <c r="D1424" s="123"/>
      <c r="E1424" s="124"/>
      <c r="F1424" s="23"/>
      <c r="G1424" s="42"/>
      <c r="H1424" s="23"/>
      <c r="J1424" s="23"/>
    </row>
    <row r="1425" spans="1:10" ht="14.25">
      <c r="A1425" s="9"/>
      <c r="B1425" s="9"/>
      <c r="C1425" s="9"/>
      <c r="D1425" s="123"/>
      <c r="E1425" s="124"/>
      <c r="F1425" s="23"/>
      <c r="G1425" s="42"/>
      <c r="H1425" s="23"/>
      <c r="J1425" s="23"/>
    </row>
    <row r="1426" spans="1:10" ht="14.25">
      <c r="A1426" s="9"/>
      <c r="B1426" s="9"/>
      <c r="C1426" s="9"/>
      <c r="D1426" s="123"/>
      <c r="E1426" s="124"/>
      <c r="F1426" s="23"/>
      <c r="G1426" s="42"/>
      <c r="H1426" s="23"/>
      <c r="J1426" s="23"/>
    </row>
    <row r="1427" spans="1:10" ht="14.25">
      <c r="A1427" s="9"/>
      <c r="B1427" s="9"/>
      <c r="C1427" s="9"/>
      <c r="D1427" s="123"/>
      <c r="E1427" s="124"/>
      <c r="F1427" s="23"/>
      <c r="G1427" s="42"/>
      <c r="H1427" s="23"/>
      <c r="J1427" s="23"/>
    </row>
    <row r="1428" spans="1:10" ht="14.25">
      <c r="A1428" s="9"/>
      <c r="B1428" s="9"/>
      <c r="C1428" s="9"/>
      <c r="D1428" s="123"/>
      <c r="E1428" s="124"/>
      <c r="F1428" s="23"/>
      <c r="G1428" s="42"/>
      <c r="H1428" s="23"/>
      <c r="J1428" s="23"/>
    </row>
    <row r="1429" spans="1:10" ht="14.25">
      <c r="A1429" s="9"/>
      <c r="B1429" s="9"/>
      <c r="C1429" s="9"/>
      <c r="D1429" s="123"/>
      <c r="E1429" s="124"/>
      <c r="F1429" s="23"/>
      <c r="G1429" s="42"/>
      <c r="H1429" s="23"/>
      <c r="J1429" s="23"/>
    </row>
    <row r="1430" spans="1:10" ht="14.25">
      <c r="A1430" s="9"/>
      <c r="B1430" s="9"/>
      <c r="C1430" s="9"/>
      <c r="D1430" s="123"/>
      <c r="E1430" s="124"/>
      <c r="F1430" s="23"/>
      <c r="G1430" s="42"/>
      <c r="H1430" s="23"/>
      <c r="J1430" s="23"/>
    </row>
    <row r="1431" spans="1:10" ht="14.25">
      <c r="A1431" s="9"/>
      <c r="B1431" s="9"/>
      <c r="C1431" s="9"/>
      <c r="D1431" s="123"/>
      <c r="E1431" s="124"/>
      <c r="F1431" s="23"/>
      <c r="G1431" s="42"/>
      <c r="H1431" s="23"/>
      <c r="J1431" s="23"/>
    </row>
    <row r="1432" spans="1:10" ht="14.25">
      <c r="A1432" s="9"/>
      <c r="B1432" s="9"/>
      <c r="C1432" s="9"/>
      <c r="D1432" s="123"/>
      <c r="E1432" s="124"/>
      <c r="F1432" s="23"/>
      <c r="G1432" s="42"/>
      <c r="H1432" s="23"/>
      <c r="J1432" s="23"/>
    </row>
    <row r="1433" spans="1:10" ht="14.25">
      <c r="A1433" s="9"/>
      <c r="B1433" s="9"/>
      <c r="C1433" s="9"/>
      <c r="D1433" s="123"/>
      <c r="E1433" s="124"/>
      <c r="F1433" s="23"/>
      <c r="G1433" s="42"/>
      <c r="H1433" s="23"/>
      <c r="J1433" s="23"/>
    </row>
    <row r="1434" spans="1:10" ht="14.25">
      <c r="A1434" s="9"/>
      <c r="B1434" s="9"/>
      <c r="C1434" s="9"/>
      <c r="D1434" s="123"/>
      <c r="E1434" s="124"/>
      <c r="F1434" s="23"/>
      <c r="G1434" s="42"/>
      <c r="H1434" s="23"/>
      <c r="J1434" s="23"/>
    </row>
    <row r="1435" spans="1:10" ht="14.25">
      <c r="A1435" s="9"/>
      <c r="B1435" s="9"/>
      <c r="C1435" s="9"/>
      <c r="D1435" s="123"/>
      <c r="E1435" s="124"/>
      <c r="F1435" s="23"/>
      <c r="G1435" s="42"/>
      <c r="H1435" s="23"/>
      <c r="J1435" s="23"/>
    </row>
    <row r="1436" spans="1:10" ht="14.25">
      <c r="A1436" s="9"/>
      <c r="B1436" s="9"/>
      <c r="C1436" s="9"/>
      <c r="D1436" s="123"/>
      <c r="E1436" s="124"/>
      <c r="F1436" s="23"/>
      <c r="G1436" s="42"/>
      <c r="H1436" s="23"/>
      <c r="J1436" s="23"/>
    </row>
    <row r="1437" spans="1:10" ht="14.25">
      <c r="A1437" s="9"/>
      <c r="B1437" s="9"/>
      <c r="C1437" s="9"/>
      <c r="D1437" s="123"/>
      <c r="E1437" s="124"/>
      <c r="F1437" s="23"/>
      <c r="G1437" s="42"/>
      <c r="H1437" s="23"/>
      <c r="J1437" s="23"/>
    </row>
    <row r="1438" spans="1:10" ht="14.25">
      <c r="A1438" s="9"/>
      <c r="B1438" s="9"/>
      <c r="C1438" s="9"/>
      <c r="D1438" s="123"/>
      <c r="E1438" s="124"/>
      <c r="F1438" s="23"/>
      <c r="G1438" s="42"/>
      <c r="H1438" s="23"/>
      <c r="J1438" s="23"/>
    </row>
    <row r="1439" spans="1:10" ht="14.25">
      <c r="A1439" s="9"/>
      <c r="B1439" s="9"/>
      <c r="C1439" s="9"/>
      <c r="D1439" s="123"/>
      <c r="E1439" s="124"/>
      <c r="F1439" s="23"/>
      <c r="G1439" s="42"/>
      <c r="H1439" s="23"/>
      <c r="J1439" s="23"/>
    </row>
    <row r="1440" spans="1:10" ht="14.25">
      <c r="A1440" s="9"/>
      <c r="B1440" s="9"/>
      <c r="C1440" s="9"/>
      <c r="D1440" s="123"/>
      <c r="E1440" s="124"/>
      <c r="F1440" s="23"/>
      <c r="G1440" s="42"/>
      <c r="H1440" s="23"/>
      <c r="J1440" s="23"/>
    </row>
    <row r="1441" spans="1:10" ht="14.25">
      <c r="A1441" s="9"/>
      <c r="B1441" s="9"/>
      <c r="C1441" s="9"/>
      <c r="D1441" s="123"/>
      <c r="E1441" s="124"/>
      <c r="F1441" s="23"/>
      <c r="G1441" s="42"/>
      <c r="H1441" s="23"/>
      <c r="J1441" s="23"/>
    </row>
    <row r="1442" spans="1:10" ht="14.25">
      <c r="A1442" s="9"/>
      <c r="B1442" s="9"/>
      <c r="C1442" s="9"/>
      <c r="D1442" s="123"/>
      <c r="E1442" s="124"/>
      <c r="F1442" s="23"/>
      <c r="G1442" s="42"/>
      <c r="H1442" s="23"/>
      <c r="J1442" s="23"/>
    </row>
    <row r="1443" spans="1:10" ht="14.25">
      <c r="A1443" s="9"/>
      <c r="B1443" s="9"/>
      <c r="C1443" s="9"/>
      <c r="D1443" s="123"/>
      <c r="E1443" s="124"/>
      <c r="F1443" s="23"/>
      <c r="G1443" s="42"/>
      <c r="H1443" s="23"/>
      <c r="J1443" s="23"/>
    </row>
    <row r="1444" spans="1:10" ht="14.25">
      <c r="A1444" s="9"/>
      <c r="B1444" s="9"/>
      <c r="C1444" s="9"/>
      <c r="D1444" s="123"/>
      <c r="E1444" s="124"/>
      <c r="F1444" s="23"/>
      <c r="G1444" s="42"/>
      <c r="H1444" s="23"/>
      <c r="J1444" s="23"/>
    </row>
    <row r="1445" spans="1:10" ht="14.25">
      <c r="A1445" s="9"/>
      <c r="B1445" s="9"/>
      <c r="C1445" s="9"/>
      <c r="D1445" s="123"/>
      <c r="E1445" s="124"/>
      <c r="F1445" s="23"/>
      <c r="G1445" s="42"/>
      <c r="H1445" s="23"/>
      <c r="J1445" s="23"/>
    </row>
    <row r="1446" spans="1:10" ht="14.25">
      <c r="A1446" s="9"/>
      <c r="B1446" s="9"/>
      <c r="C1446" s="9"/>
      <c r="D1446" s="123"/>
      <c r="E1446" s="124"/>
      <c r="F1446" s="23"/>
      <c r="G1446" s="42"/>
      <c r="H1446" s="23"/>
      <c r="J1446" s="23"/>
    </row>
    <row r="1447" spans="1:10" ht="14.25">
      <c r="A1447" s="9"/>
      <c r="B1447" s="9"/>
      <c r="C1447" s="9"/>
      <c r="D1447" s="123"/>
      <c r="E1447" s="124"/>
      <c r="F1447" s="23"/>
      <c r="G1447" s="42"/>
      <c r="H1447" s="23"/>
      <c r="J1447" s="23"/>
    </row>
    <row r="1448" spans="1:10" ht="14.25">
      <c r="A1448" s="9"/>
      <c r="B1448" s="9"/>
      <c r="C1448" s="9"/>
      <c r="D1448" s="123"/>
      <c r="E1448" s="124"/>
      <c r="F1448" s="23"/>
      <c r="G1448" s="42"/>
      <c r="H1448" s="23"/>
      <c r="J1448" s="23"/>
    </row>
    <row r="1449" spans="1:10" ht="14.25">
      <c r="A1449" s="9"/>
      <c r="B1449" s="9"/>
      <c r="C1449" s="9"/>
      <c r="D1449" s="123"/>
      <c r="E1449" s="124"/>
      <c r="F1449" s="23"/>
      <c r="G1449" s="42"/>
      <c r="H1449" s="23"/>
      <c r="J1449" s="23"/>
    </row>
    <row r="1450" spans="1:10" ht="14.25">
      <c r="A1450" s="9"/>
      <c r="B1450" s="9"/>
      <c r="C1450" s="9"/>
      <c r="D1450" s="123"/>
      <c r="E1450" s="124"/>
      <c r="F1450" s="23"/>
      <c r="G1450" s="42"/>
      <c r="H1450" s="23"/>
      <c r="J1450" s="23"/>
    </row>
    <row r="1451" spans="1:10" ht="14.25">
      <c r="A1451" s="9"/>
      <c r="B1451" s="9"/>
      <c r="C1451" s="9"/>
      <c r="D1451" s="123"/>
      <c r="E1451" s="124"/>
      <c r="F1451" s="23"/>
      <c r="G1451" s="42"/>
      <c r="H1451" s="23"/>
      <c r="J1451" s="23"/>
    </row>
    <row r="1452" spans="1:10" ht="14.25">
      <c r="A1452" s="9"/>
      <c r="B1452" s="9"/>
      <c r="C1452" s="9"/>
      <c r="D1452" s="123"/>
      <c r="E1452" s="124"/>
      <c r="F1452" s="23"/>
      <c r="G1452" s="42"/>
      <c r="H1452" s="23"/>
      <c r="J1452" s="23"/>
    </row>
    <row r="1453" spans="1:10" ht="14.25">
      <c r="A1453" s="9"/>
      <c r="B1453" s="9"/>
      <c r="C1453" s="9"/>
      <c r="D1453" s="123"/>
      <c r="E1453" s="124"/>
      <c r="F1453" s="23"/>
      <c r="G1453" s="42"/>
      <c r="H1453" s="23"/>
      <c r="J1453" s="23"/>
    </row>
    <row r="1454" spans="1:10" ht="14.25">
      <c r="A1454" s="9"/>
      <c r="B1454" s="9"/>
      <c r="C1454" s="9"/>
      <c r="D1454" s="123"/>
      <c r="E1454" s="124"/>
      <c r="F1454" s="23"/>
      <c r="G1454" s="42"/>
      <c r="H1454" s="23"/>
      <c r="J1454" s="23"/>
    </row>
    <row r="1455" spans="1:10" ht="14.25">
      <c r="A1455" s="9"/>
      <c r="B1455" s="9"/>
      <c r="C1455" s="9"/>
      <c r="D1455" s="123"/>
      <c r="E1455" s="124"/>
      <c r="F1455" s="23"/>
      <c r="G1455" s="42"/>
      <c r="H1455" s="23"/>
      <c r="J1455" s="23"/>
    </row>
    <row r="1456" spans="1:10" ht="14.25">
      <c r="A1456" s="9"/>
      <c r="B1456" s="9"/>
      <c r="C1456" s="9"/>
      <c r="D1456" s="123"/>
      <c r="E1456" s="124"/>
      <c r="F1456" s="23"/>
      <c r="G1456" s="42"/>
      <c r="H1456" s="23"/>
      <c r="J1456" s="23"/>
    </row>
    <row r="1457" spans="1:10" ht="14.25">
      <c r="A1457" s="9"/>
      <c r="B1457" s="9"/>
      <c r="C1457" s="9"/>
      <c r="D1457" s="123"/>
      <c r="E1457" s="124"/>
      <c r="F1457" s="23"/>
      <c r="G1457" s="42"/>
      <c r="H1457" s="23"/>
      <c r="J1457" s="23"/>
    </row>
    <row r="1458" spans="1:10" ht="14.25">
      <c r="A1458" s="9"/>
      <c r="B1458" s="9"/>
      <c r="C1458" s="9"/>
      <c r="D1458" s="123"/>
      <c r="E1458" s="124"/>
      <c r="F1458" s="23"/>
      <c r="G1458" s="42"/>
      <c r="H1458" s="23"/>
      <c r="J1458" s="23"/>
    </row>
    <row r="1459" spans="1:10" ht="14.25">
      <c r="A1459" s="9"/>
      <c r="B1459" s="9"/>
      <c r="C1459" s="9"/>
      <c r="D1459" s="123"/>
      <c r="E1459" s="124"/>
      <c r="F1459" s="23"/>
      <c r="G1459" s="42"/>
      <c r="H1459" s="23"/>
      <c r="J1459" s="23"/>
    </row>
    <row r="1460" spans="1:10" ht="14.25">
      <c r="A1460" s="9"/>
      <c r="B1460" s="9"/>
      <c r="C1460" s="9"/>
      <c r="D1460" s="123"/>
      <c r="E1460" s="124"/>
      <c r="F1460" s="23"/>
      <c r="G1460" s="42"/>
      <c r="H1460" s="23"/>
      <c r="J1460" s="23"/>
    </row>
    <row r="1461" spans="1:10" ht="14.25">
      <c r="A1461" s="9"/>
      <c r="B1461" s="9"/>
      <c r="C1461" s="9"/>
      <c r="D1461" s="123"/>
      <c r="E1461" s="124"/>
      <c r="F1461" s="23"/>
      <c r="G1461" s="42"/>
      <c r="H1461" s="23"/>
      <c r="J1461" s="23"/>
    </row>
    <row r="1462" spans="1:10" ht="14.25">
      <c r="A1462" s="9"/>
      <c r="B1462" s="9"/>
      <c r="C1462" s="9"/>
      <c r="D1462" s="123"/>
      <c r="E1462" s="124"/>
      <c r="F1462" s="23"/>
      <c r="G1462" s="42"/>
      <c r="H1462" s="23"/>
      <c r="J1462" s="23"/>
    </row>
    <row r="1463" spans="1:10" ht="14.25">
      <c r="A1463" s="9"/>
      <c r="B1463" s="9"/>
      <c r="C1463" s="9"/>
      <c r="D1463" s="123"/>
      <c r="E1463" s="124"/>
      <c r="F1463" s="23"/>
      <c r="G1463" s="42"/>
      <c r="H1463" s="23"/>
      <c r="J1463" s="23"/>
    </row>
    <row r="1464" spans="1:10" ht="14.25">
      <c r="A1464" s="9"/>
      <c r="B1464" s="9"/>
      <c r="C1464" s="9"/>
      <c r="D1464" s="123"/>
      <c r="E1464" s="124"/>
      <c r="F1464" s="23"/>
      <c r="G1464" s="42"/>
      <c r="H1464" s="23"/>
      <c r="J1464" s="23"/>
    </row>
    <row r="1465" spans="1:10" ht="14.25">
      <c r="A1465" s="9"/>
      <c r="B1465" s="9"/>
      <c r="C1465" s="9"/>
      <c r="D1465" s="123"/>
      <c r="E1465" s="124"/>
      <c r="F1465" s="23"/>
      <c r="G1465" s="42"/>
      <c r="H1465" s="23"/>
      <c r="J1465" s="23"/>
    </row>
    <row r="1466" spans="1:10" ht="14.25">
      <c r="A1466" s="9"/>
      <c r="B1466" s="9"/>
      <c r="C1466" s="9"/>
      <c r="D1466" s="123"/>
      <c r="E1466" s="124"/>
      <c r="F1466" s="23"/>
      <c r="G1466" s="42"/>
      <c r="H1466" s="23"/>
      <c r="J1466" s="23"/>
    </row>
    <row r="1467" spans="1:10" ht="14.25">
      <c r="A1467" s="9"/>
      <c r="B1467" s="9"/>
      <c r="C1467" s="9"/>
      <c r="D1467" s="123"/>
      <c r="E1467" s="124"/>
      <c r="F1467" s="23"/>
      <c r="G1467" s="42"/>
      <c r="H1467" s="23"/>
      <c r="J1467" s="23"/>
    </row>
    <row r="1468" spans="1:10" ht="14.25">
      <c r="A1468" s="9"/>
      <c r="B1468" s="9"/>
      <c r="C1468" s="9"/>
      <c r="D1468" s="123"/>
      <c r="E1468" s="124"/>
      <c r="F1468" s="23"/>
      <c r="G1468" s="42"/>
      <c r="H1468" s="23"/>
      <c r="J1468" s="23"/>
    </row>
    <row r="1469" spans="1:10" ht="14.25">
      <c r="A1469" s="9"/>
      <c r="B1469" s="9"/>
      <c r="C1469" s="9"/>
      <c r="D1469" s="123"/>
      <c r="E1469" s="124"/>
      <c r="F1469" s="23"/>
      <c r="G1469" s="42"/>
      <c r="H1469" s="23"/>
      <c r="J1469" s="23"/>
    </row>
    <row r="1470" spans="1:10" ht="14.25">
      <c r="A1470" s="9"/>
      <c r="B1470" s="9"/>
      <c r="C1470" s="9"/>
      <c r="D1470" s="123"/>
      <c r="E1470" s="124"/>
      <c r="F1470" s="23"/>
      <c r="G1470" s="42"/>
      <c r="H1470" s="23"/>
      <c r="J1470" s="23"/>
    </row>
    <row r="1471" spans="1:10" ht="14.25">
      <c r="A1471" s="9"/>
      <c r="B1471" s="9"/>
      <c r="C1471" s="9"/>
      <c r="D1471" s="123"/>
      <c r="E1471" s="124"/>
      <c r="F1471" s="23"/>
      <c r="G1471" s="42"/>
      <c r="H1471" s="23"/>
      <c r="J1471" s="23"/>
    </row>
    <row r="1472" spans="1:10" ht="14.25">
      <c r="A1472" s="9"/>
      <c r="B1472" s="9"/>
      <c r="C1472" s="9"/>
      <c r="D1472" s="123"/>
      <c r="E1472" s="124"/>
      <c r="F1472" s="23"/>
      <c r="G1472" s="42"/>
      <c r="H1472" s="23"/>
      <c r="J1472" s="23"/>
    </row>
    <row r="1473" spans="1:10" ht="14.25">
      <c r="A1473" s="9"/>
      <c r="B1473" s="9"/>
      <c r="C1473" s="9"/>
      <c r="D1473" s="123"/>
      <c r="E1473" s="124"/>
      <c r="F1473" s="23"/>
      <c r="G1473" s="42"/>
      <c r="H1473" s="23"/>
      <c r="J1473" s="23"/>
    </row>
    <row r="1474" spans="1:10" ht="14.25">
      <c r="A1474" s="9"/>
      <c r="B1474" s="9"/>
      <c r="C1474" s="9"/>
      <c r="D1474" s="123"/>
      <c r="E1474" s="124"/>
      <c r="F1474" s="23"/>
      <c r="G1474" s="42"/>
      <c r="H1474" s="23"/>
      <c r="J1474" s="23"/>
    </row>
    <row r="1475" spans="1:10" ht="14.25">
      <c r="A1475" s="9"/>
      <c r="B1475" s="9"/>
      <c r="C1475" s="9"/>
      <c r="D1475" s="123"/>
      <c r="E1475" s="124"/>
      <c r="F1475" s="23"/>
      <c r="G1475" s="42"/>
      <c r="H1475" s="23"/>
      <c r="J1475" s="23"/>
    </row>
    <row r="1476" spans="1:10" ht="14.25">
      <c r="A1476" s="9"/>
      <c r="B1476" s="9"/>
      <c r="C1476" s="9"/>
      <c r="D1476" s="123"/>
      <c r="E1476" s="124"/>
      <c r="F1476" s="23"/>
      <c r="G1476" s="42"/>
      <c r="H1476" s="23"/>
      <c r="J1476" s="23"/>
    </row>
    <row r="1477" spans="1:10" ht="14.25">
      <c r="A1477" s="9"/>
      <c r="B1477" s="9"/>
      <c r="C1477" s="9"/>
      <c r="D1477" s="123"/>
      <c r="E1477" s="124"/>
      <c r="F1477" s="23"/>
      <c r="G1477" s="42"/>
      <c r="H1477" s="23"/>
      <c r="J1477" s="23"/>
    </row>
    <row r="1478" spans="1:10" ht="14.25">
      <c r="A1478" s="9"/>
      <c r="B1478" s="9"/>
      <c r="C1478" s="9"/>
      <c r="D1478" s="123"/>
      <c r="E1478" s="124"/>
      <c r="F1478" s="23"/>
      <c r="G1478" s="42"/>
      <c r="H1478" s="23"/>
      <c r="J1478" s="23"/>
    </row>
    <row r="1479" spans="1:10" ht="14.25">
      <c r="A1479" s="9"/>
      <c r="B1479" s="9"/>
      <c r="C1479" s="9"/>
      <c r="D1479" s="123"/>
      <c r="E1479" s="124"/>
      <c r="F1479" s="23"/>
      <c r="G1479" s="42"/>
      <c r="H1479" s="23"/>
      <c r="J1479" s="23"/>
    </row>
    <row r="1480" spans="1:10" ht="14.25">
      <c r="A1480" s="9"/>
      <c r="B1480" s="9"/>
      <c r="C1480" s="9"/>
      <c r="D1480" s="123"/>
      <c r="E1480" s="124"/>
      <c r="F1480" s="23"/>
      <c r="G1480" s="42"/>
      <c r="H1480" s="23"/>
      <c r="J1480" s="23"/>
    </row>
    <row r="1481" spans="1:10" ht="14.25">
      <c r="A1481" s="9"/>
      <c r="B1481" s="9"/>
      <c r="C1481" s="9"/>
      <c r="D1481" s="123"/>
      <c r="E1481" s="124"/>
      <c r="F1481" s="23"/>
      <c r="G1481" s="42"/>
      <c r="H1481" s="23"/>
      <c r="J1481" s="23"/>
    </row>
    <row r="1482" spans="1:10" ht="14.25">
      <c r="A1482" s="9"/>
      <c r="B1482" s="9"/>
      <c r="C1482" s="9"/>
      <c r="D1482" s="123"/>
      <c r="E1482" s="124"/>
      <c r="F1482" s="23"/>
      <c r="G1482" s="42"/>
      <c r="H1482" s="23"/>
      <c r="J1482" s="23"/>
    </row>
    <row r="1483" spans="1:10" ht="14.25">
      <c r="A1483" s="9"/>
      <c r="B1483" s="9"/>
      <c r="C1483" s="9"/>
      <c r="D1483" s="123"/>
      <c r="E1483" s="124"/>
      <c r="F1483" s="23"/>
      <c r="G1483" s="42"/>
      <c r="H1483" s="23"/>
      <c r="J1483" s="23"/>
    </row>
    <row r="1484" spans="1:10" ht="14.25">
      <c r="A1484" s="9"/>
      <c r="B1484" s="9"/>
      <c r="C1484" s="9"/>
      <c r="D1484" s="123"/>
      <c r="E1484" s="124"/>
      <c r="F1484" s="23"/>
      <c r="G1484" s="42"/>
      <c r="H1484" s="23"/>
      <c r="J1484" s="23"/>
    </row>
    <row r="1485" spans="1:10" ht="14.25">
      <c r="A1485" s="9"/>
      <c r="B1485" s="9"/>
      <c r="C1485" s="9"/>
      <c r="D1485" s="123"/>
      <c r="E1485" s="124"/>
      <c r="F1485" s="23"/>
      <c r="G1485" s="42"/>
      <c r="H1485" s="23"/>
      <c r="J1485" s="23"/>
    </row>
    <row r="1486" spans="1:10" ht="14.25">
      <c r="A1486" s="9"/>
      <c r="B1486" s="9"/>
      <c r="C1486" s="9"/>
      <c r="D1486" s="123"/>
      <c r="E1486" s="124"/>
      <c r="F1486" s="23"/>
      <c r="G1486" s="42"/>
      <c r="H1486" s="23"/>
      <c r="J1486" s="23"/>
    </row>
    <row r="1487" spans="1:10" ht="14.25">
      <c r="A1487" s="9"/>
      <c r="B1487" s="9"/>
      <c r="C1487" s="9"/>
      <c r="D1487" s="123"/>
      <c r="E1487" s="124"/>
      <c r="F1487" s="23"/>
      <c r="G1487" s="42"/>
      <c r="H1487" s="23"/>
      <c r="J1487" s="23"/>
    </row>
    <row r="1488" spans="1:10" ht="14.25">
      <c r="A1488" s="9"/>
      <c r="B1488" s="9"/>
      <c r="C1488" s="9"/>
      <c r="D1488" s="123"/>
      <c r="E1488" s="124"/>
      <c r="F1488" s="23"/>
      <c r="G1488" s="42"/>
      <c r="H1488" s="23"/>
      <c r="J1488" s="23"/>
    </row>
    <row r="1489" spans="1:10" ht="14.25">
      <c r="A1489" s="9"/>
      <c r="B1489" s="9"/>
      <c r="C1489" s="9"/>
      <c r="D1489" s="123"/>
      <c r="E1489" s="124"/>
      <c r="F1489" s="23"/>
      <c r="G1489" s="42"/>
      <c r="H1489" s="23"/>
      <c r="J1489" s="23"/>
    </row>
    <row r="1490" spans="1:10" ht="14.25">
      <c r="A1490" s="9"/>
      <c r="B1490" s="9"/>
      <c r="C1490" s="9"/>
      <c r="D1490" s="123"/>
      <c r="E1490" s="124"/>
      <c r="F1490" s="23"/>
      <c r="G1490" s="42"/>
      <c r="H1490" s="23"/>
      <c r="J1490" s="23"/>
    </row>
    <row r="1491" spans="1:10" ht="14.25">
      <c r="A1491" s="9"/>
      <c r="B1491" s="9"/>
      <c r="C1491" s="9"/>
      <c r="D1491" s="123"/>
      <c r="E1491" s="124"/>
      <c r="F1491" s="23"/>
      <c r="G1491" s="42"/>
      <c r="H1491" s="23"/>
      <c r="J1491" s="23"/>
    </row>
    <row r="1492" spans="1:10" ht="14.25">
      <c r="A1492" s="9"/>
      <c r="B1492" s="9"/>
      <c r="C1492" s="9"/>
      <c r="D1492" s="123"/>
      <c r="E1492" s="124"/>
      <c r="F1492" s="23"/>
      <c r="G1492" s="42"/>
      <c r="H1492" s="23"/>
      <c r="J1492" s="23"/>
    </row>
    <row r="1493" spans="1:10" ht="14.25">
      <c r="A1493" s="9"/>
      <c r="B1493" s="9"/>
      <c r="C1493" s="9"/>
      <c r="D1493" s="123"/>
      <c r="E1493" s="124"/>
      <c r="F1493" s="23"/>
      <c r="G1493" s="42"/>
      <c r="H1493" s="23"/>
      <c r="J1493" s="23"/>
    </row>
    <row r="1494" spans="1:10" ht="14.25">
      <c r="A1494" s="9"/>
      <c r="B1494" s="9"/>
      <c r="C1494" s="9"/>
      <c r="D1494" s="123"/>
      <c r="E1494" s="124"/>
      <c r="F1494" s="23"/>
      <c r="G1494" s="42"/>
      <c r="H1494" s="23"/>
      <c r="J1494" s="23"/>
    </row>
    <row r="1495" spans="1:10" ht="14.25">
      <c r="A1495" s="9"/>
      <c r="B1495" s="9"/>
      <c r="C1495" s="9"/>
      <c r="D1495" s="123"/>
      <c r="E1495" s="124"/>
      <c r="F1495" s="23"/>
      <c r="G1495" s="42"/>
      <c r="H1495" s="23"/>
      <c r="J1495" s="23"/>
    </row>
    <row r="1496" spans="1:10" ht="14.25">
      <c r="A1496" s="9"/>
      <c r="B1496" s="9"/>
      <c r="C1496" s="9"/>
      <c r="D1496" s="123"/>
      <c r="E1496" s="124"/>
      <c r="F1496" s="23"/>
      <c r="G1496" s="42"/>
      <c r="H1496" s="23"/>
      <c r="J1496" s="23"/>
    </row>
    <row r="1497" spans="1:10" ht="14.25">
      <c r="A1497" s="9"/>
      <c r="B1497" s="9"/>
      <c r="C1497" s="9"/>
      <c r="D1497" s="123"/>
      <c r="E1497" s="124"/>
      <c r="F1497" s="23"/>
      <c r="G1497" s="42"/>
      <c r="H1497" s="23"/>
      <c r="J1497" s="23"/>
    </row>
    <row r="1498" spans="1:10" ht="14.25">
      <c r="A1498" s="9"/>
      <c r="B1498" s="9"/>
      <c r="C1498" s="9"/>
      <c r="D1498" s="123"/>
      <c r="E1498" s="124"/>
      <c r="F1498" s="23"/>
      <c r="G1498" s="42"/>
      <c r="H1498" s="23"/>
      <c r="J1498" s="23"/>
    </row>
    <row r="1499" spans="1:10" ht="14.25">
      <c r="A1499" s="9"/>
      <c r="B1499" s="9"/>
      <c r="C1499" s="9"/>
      <c r="D1499" s="123"/>
      <c r="E1499" s="124"/>
      <c r="F1499" s="23"/>
      <c r="G1499" s="42"/>
      <c r="H1499" s="23"/>
      <c r="J1499" s="23"/>
    </row>
    <row r="1500" spans="1:10" ht="14.25">
      <c r="A1500" s="9"/>
      <c r="B1500" s="9"/>
      <c r="C1500" s="9"/>
      <c r="D1500" s="123"/>
      <c r="E1500" s="124"/>
      <c r="F1500" s="23"/>
      <c r="G1500" s="42"/>
      <c r="H1500" s="23"/>
      <c r="J1500" s="23"/>
    </row>
    <row r="1501" spans="1:10" ht="14.25">
      <c r="A1501" s="9"/>
      <c r="B1501" s="9"/>
      <c r="C1501" s="9"/>
      <c r="D1501" s="123"/>
      <c r="E1501" s="124"/>
      <c r="F1501" s="23"/>
      <c r="G1501" s="42"/>
      <c r="H1501" s="23"/>
      <c r="J1501" s="23"/>
    </row>
    <row r="1502" spans="1:10" ht="14.25">
      <c r="A1502" s="9"/>
      <c r="B1502" s="9"/>
      <c r="C1502" s="9"/>
      <c r="D1502" s="123"/>
      <c r="E1502" s="124"/>
      <c r="F1502" s="23"/>
      <c r="G1502" s="42"/>
      <c r="H1502" s="23"/>
      <c r="J1502" s="23"/>
    </row>
    <row r="1503" spans="1:10" ht="14.25">
      <c r="A1503" s="9"/>
      <c r="B1503" s="9"/>
      <c r="C1503" s="9"/>
      <c r="D1503" s="123"/>
      <c r="E1503" s="124"/>
      <c r="F1503" s="23"/>
      <c r="G1503" s="42"/>
      <c r="H1503" s="23"/>
      <c r="J1503" s="23"/>
    </row>
    <row r="1504" spans="1:10" ht="14.25">
      <c r="A1504" s="9"/>
      <c r="B1504" s="9"/>
      <c r="C1504" s="9"/>
      <c r="D1504" s="123"/>
      <c r="E1504" s="124"/>
      <c r="F1504" s="23"/>
      <c r="G1504" s="42"/>
      <c r="H1504" s="23"/>
      <c r="J1504" s="23"/>
    </row>
    <row r="1505" spans="1:10" ht="14.25">
      <c r="A1505" s="9"/>
      <c r="B1505" s="9"/>
      <c r="C1505" s="9"/>
      <c r="D1505" s="123"/>
      <c r="E1505" s="124"/>
      <c r="F1505" s="23"/>
      <c r="G1505" s="42"/>
      <c r="H1505" s="23"/>
      <c r="J1505" s="23"/>
    </row>
    <row r="1506" spans="1:10" ht="14.25">
      <c r="A1506" s="9"/>
      <c r="B1506" s="9"/>
      <c r="C1506" s="9"/>
      <c r="D1506" s="123"/>
      <c r="E1506" s="124"/>
      <c r="F1506" s="23"/>
      <c r="G1506" s="42"/>
      <c r="H1506" s="23"/>
      <c r="J1506" s="23"/>
    </row>
    <row r="1507" spans="1:10" ht="14.25">
      <c r="A1507" s="9"/>
      <c r="B1507" s="9"/>
      <c r="C1507" s="9"/>
      <c r="D1507" s="123"/>
      <c r="E1507" s="124"/>
      <c r="F1507" s="23"/>
      <c r="G1507" s="42"/>
      <c r="H1507" s="23"/>
      <c r="J1507" s="23"/>
    </row>
    <row r="1508" spans="1:10" ht="14.25">
      <c r="A1508" s="9"/>
      <c r="B1508" s="9"/>
      <c r="C1508" s="9"/>
      <c r="D1508" s="123"/>
      <c r="E1508" s="124"/>
      <c r="F1508" s="23"/>
      <c r="G1508" s="42"/>
      <c r="H1508" s="23"/>
      <c r="J1508" s="23"/>
    </row>
    <row r="1509" spans="1:10" ht="14.25">
      <c r="A1509" s="9"/>
      <c r="B1509" s="9"/>
      <c r="C1509" s="9"/>
      <c r="D1509" s="123"/>
      <c r="E1509" s="124"/>
      <c r="F1509" s="23"/>
      <c r="G1509" s="42"/>
      <c r="H1509" s="23"/>
      <c r="J1509" s="23"/>
    </row>
    <row r="1510" spans="1:10" ht="14.25">
      <c r="A1510" s="9"/>
      <c r="B1510" s="9"/>
      <c r="C1510" s="9"/>
      <c r="D1510" s="123"/>
      <c r="E1510" s="124"/>
      <c r="F1510" s="23"/>
      <c r="G1510" s="42"/>
      <c r="H1510" s="23"/>
      <c r="J1510" s="23"/>
    </row>
    <row r="1511" spans="1:10" ht="14.25">
      <c r="A1511" s="9"/>
      <c r="B1511" s="9"/>
      <c r="C1511" s="9"/>
      <c r="D1511" s="123"/>
      <c r="E1511" s="124"/>
      <c r="F1511" s="23"/>
      <c r="G1511" s="42"/>
      <c r="H1511" s="23"/>
      <c r="J1511" s="23"/>
    </row>
    <row r="1512" spans="1:10" ht="14.25">
      <c r="A1512" s="9"/>
      <c r="B1512" s="9"/>
      <c r="C1512" s="9"/>
      <c r="D1512" s="123"/>
      <c r="E1512" s="124"/>
      <c r="F1512" s="23"/>
      <c r="G1512" s="42"/>
      <c r="H1512" s="23"/>
      <c r="J1512" s="23"/>
    </row>
    <row r="1513" spans="1:10" ht="14.25">
      <c r="A1513" s="9"/>
      <c r="B1513" s="9"/>
      <c r="C1513" s="9"/>
      <c r="D1513" s="123"/>
      <c r="E1513" s="124"/>
      <c r="F1513" s="23"/>
      <c r="G1513" s="42"/>
      <c r="H1513" s="23"/>
      <c r="J1513" s="23"/>
    </row>
    <row r="1514" spans="1:10" ht="14.25">
      <c r="A1514" s="9"/>
      <c r="B1514" s="9"/>
      <c r="C1514" s="9"/>
      <c r="D1514" s="123"/>
      <c r="E1514" s="124"/>
      <c r="F1514" s="23"/>
      <c r="G1514" s="42"/>
      <c r="H1514" s="23"/>
      <c r="J1514" s="23"/>
    </row>
    <row r="1515" spans="1:10" ht="14.25">
      <c r="A1515" s="9"/>
      <c r="B1515" s="9"/>
      <c r="C1515" s="9"/>
      <c r="D1515" s="123"/>
      <c r="E1515" s="124"/>
      <c r="F1515" s="23"/>
      <c r="G1515" s="42"/>
      <c r="H1515" s="23"/>
      <c r="J1515" s="23"/>
    </row>
    <row r="1516" spans="1:10" ht="14.25">
      <c r="A1516" s="9"/>
      <c r="B1516" s="9"/>
      <c r="C1516" s="9"/>
      <c r="D1516" s="123"/>
      <c r="E1516" s="124"/>
      <c r="F1516" s="23"/>
      <c r="G1516" s="42"/>
      <c r="H1516" s="23"/>
      <c r="J1516" s="23"/>
    </row>
    <row r="1517" spans="1:10" ht="14.25">
      <c r="A1517" s="9"/>
      <c r="B1517" s="9"/>
      <c r="C1517" s="9"/>
      <c r="D1517" s="123"/>
      <c r="E1517" s="124"/>
      <c r="F1517" s="23"/>
      <c r="G1517" s="42"/>
      <c r="H1517" s="23"/>
      <c r="J1517" s="23"/>
    </row>
    <row r="1518" spans="1:10" ht="14.25">
      <c r="A1518" s="9"/>
      <c r="B1518" s="9"/>
      <c r="C1518" s="9"/>
      <c r="D1518" s="123"/>
      <c r="E1518" s="124"/>
      <c r="F1518" s="23"/>
      <c r="G1518" s="42"/>
      <c r="H1518" s="23"/>
      <c r="J1518" s="23"/>
    </row>
    <row r="1519" spans="1:10" ht="14.25">
      <c r="A1519" s="9"/>
      <c r="B1519" s="9"/>
      <c r="C1519" s="9"/>
      <c r="D1519" s="123"/>
      <c r="E1519" s="124"/>
      <c r="F1519" s="23"/>
      <c r="G1519" s="42"/>
      <c r="H1519" s="23"/>
      <c r="J1519" s="23"/>
    </row>
    <row r="1520" spans="1:10" ht="14.25">
      <c r="A1520" s="9"/>
      <c r="B1520" s="9"/>
      <c r="C1520" s="9"/>
      <c r="D1520" s="123"/>
      <c r="E1520" s="124"/>
      <c r="F1520" s="23"/>
      <c r="G1520" s="42"/>
      <c r="H1520" s="23"/>
      <c r="J1520" s="23"/>
    </row>
    <row r="1521" spans="1:10" ht="14.25">
      <c r="A1521" s="9"/>
      <c r="B1521" s="9"/>
      <c r="C1521" s="9"/>
      <c r="D1521" s="123"/>
      <c r="E1521" s="124"/>
      <c r="F1521" s="23"/>
      <c r="G1521" s="42"/>
      <c r="H1521" s="23"/>
      <c r="J1521" s="23"/>
    </row>
    <row r="1522" spans="1:10" ht="14.25">
      <c r="A1522" s="9"/>
      <c r="B1522" s="9"/>
      <c r="C1522" s="9"/>
      <c r="D1522" s="123"/>
      <c r="E1522" s="124"/>
      <c r="F1522" s="23"/>
      <c r="G1522" s="42"/>
      <c r="H1522" s="23"/>
      <c r="J1522" s="23"/>
    </row>
    <row r="1523" spans="1:10" ht="14.25">
      <c r="A1523" s="9"/>
      <c r="B1523" s="9"/>
      <c r="C1523" s="9"/>
      <c r="D1523" s="123"/>
      <c r="E1523" s="124"/>
      <c r="F1523" s="23"/>
      <c r="G1523" s="42"/>
      <c r="H1523" s="23"/>
      <c r="J1523" s="23"/>
    </row>
    <row r="1524" spans="1:10" ht="14.25">
      <c r="A1524" s="9"/>
      <c r="B1524" s="9"/>
      <c r="C1524" s="9"/>
      <c r="D1524" s="123"/>
      <c r="E1524" s="124"/>
      <c r="F1524" s="23"/>
      <c r="G1524" s="42"/>
      <c r="H1524" s="23"/>
      <c r="J1524" s="23"/>
    </row>
    <row r="1525" spans="1:10" ht="14.25">
      <c r="A1525" s="9"/>
      <c r="B1525" s="9"/>
      <c r="C1525" s="9"/>
      <c r="D1525" s="123"/>
      <c r="E1525" s="124"/>
      <c r="F1525" s="23"/>
      <c r="G1525" s="42"/>
      <c r="H1525" s="23"/>
      <c r="J1525" s="23"/>
    </row>
    <row r="1526" spans="1:10" ht="14.25">
      <c r="A1526" s="9"/>
      <c r="B1526" s="9"/>
      <c r="C1526" s="9"/>
      <c r="D1526" s="123"/>
      <c r="E1526" s="124"/>
      <c r="F1526" s="23"/>
      <c r="G1526" s="42"/>
      <c r="H1526" s="23"/>
      <c r="J1526" s="23"/>
    </row>
    <row r="1527" spans="1:10" ht="14.25">
      <c r="A1527" s="9"/>
      <c r="B1527" s="9"/>
      <c r="C1527" s="9"/>
      <c r="D1527" s="123"/>
      <c r="E1527" s="124"/>
      <c r="F1527" s="23"/>
      <c r="G1527" s="42"/>
      <c r="H1527" s="23"/>
      <c r="J1527" s="23"/>
    </row>
    <row r="1528" spans="1:10" ht="14.25">
      <c r="A1528" s="9"/>
      <c r="B1528" s="9"/>
      <c r="C1528" s="9"/>
      <c r="D1528" s="123"/>
      <c r="E1528" s="124"/>
      <c r="F1528" s="23"/>
      <c r="G1528" s="42"/>
      <c r="H1528" s="23"/>
      <c r="J1528" s="23"/>
    </row>
    <row r="1529" spans="1:10" ht="14.25">
      <c r="A1529" s="9"/>
      <c r="B1529" s="9"/>
      <c r="C1529" s="9"/>
      <c r="D1529" s="123"/>
      <c r="E1529" s="124"/>
      <c r="F1529" s="23"/>
      <c r="G1529" s="42"/>
      <c r="H1529" s="23"/>
      <c r="J1529" s="23"/>
    </row>
    <row r="1530" spans="1:10" ht="14.25">
      <c r="A1530" s="9"/>
      <c r="B1530" s="9"/>
      <c r="C1530" s="9"/>
      <c r="D1530" s="123"/>
      <c r="E1530" s="124"/>
      <c r="F1530" s="23"/>
      <c r="G1530" s="42"/>
      <c r="H1530" s="23"/>
      <c r="J1530" s="23"/>
    </row>
    <row r="1531" spans="1:10" ht="14.25">
      <c r="A1531" s="9"/>
      <c r="B1531" s="9"/>
      <c r="C1531" s="9"/>
      <c r="D1531" s="123"/>
      <c r="E1531" s="124"/>
      <c r="F1531" s="23"/>
      <c r="G1531" s="42"/>
      <c r="H1531" s="23"/>
      <c r="J1531" s="23"/>
    </row>
    <row r="1532" spans="1:10" ht="14.25">
      <c r="A1532" s="9"/>
      <c r="B1532" s="9"/>
      <c r="C1532" s="9"/>
      <c r="D1532" s="123"/>
      <c r="E1532" s="124"/>
      <c r="F1532" s="23"/>
      <c r="G1532" s="42"/>
      <c r="H1532" s="23"/>
      <c r="J1532" s="23"/>
    </row>
    <row r="1533" spans="1:10" ht="14.25">
      <c r="A1533" s="9"/>
      <c r="B1533" s="9"/>
      <c r="C1533" s="9"/>
      <c r="D1533" s="123"/>
      <c r="E1533" s="124"/>
      <c r="F1533" s="23"/>
      <c r="G1533" s="42"/>
      <c r="H1533" s="23"/>
      <c r="J1533" s="23"/>
    </row>
    <row r="1534" spans="1:10" ht="14.25">
      <c r="A1534" s="9"/>
      <c r="B1534" s="9"/>
      <c r="C1534" s="9"/>
      <c r="D1534" s="123"/>
      <c r="E1534" s="124"/>
      <c r="F1534" s="23"/>
      <c r="G1534" s="42"/>
      <c r="H1534" s="23"/>
      <c r="J1534" s="23"/>
    </row>
    <row r="1535" spans="1:10" ht="14.25">
      <c r="A1535" s="9"/>
      <c r="B1535" s="9"/>
      <c r="C1535" s="9"/>
      <c r="D1535" s="123"/>
      <c r="E1535" s="124"/>
      <c r="F1535" s="23"/>
      <c r="G1535" s="42"/>
      <c r="H1535" s="23"/>
      <c r="J1535" s="23"/>
    </row>
    <row r="1536" spans="1:10" ht="14.25">
      <c r="A1536" s="9"/>
      <c r="B1536" s="9"/>
      <c r="C1536" s="9"/>
      <c r="D1536" s="123"/>
      <c r="E1536" s="124"/>
      <c r="F1536" s="23"/>
      <c r="G1536" s="42"/>
      <c r="H1536" s="23"/>
      <c r="J1536" s="23"/>
    </row>
    <row r="1537" spans="1:10" ht="14.25">
      <c r="A1537" s="9"/>
      <c r="B1537" s="9"/>
      <c r="C1537" s="9"/>
      <c r="D1537" s="123"/>
      <c r="E1537" s="124"/>
      <c r="F1537" s="23"/>
      <c r="G1537" s="42"/>
      <c r="H1537" s="23"/>
      <c r="J1537" s="23"/>
    </row>
    <row r="1538" spans="1:10" ht="14.25">
      <c r="A1538" s="9"/>
      <c r="B1538" s="9"/>
      <c r="C1538" s="9"/>
      <c r="D1538" s="123"/>
      <c r="E1538" s="124"/>
      <c r="F1538" s="23"/>
      <c r="G1538" s="42"/>
      <c r="H1538" s="23"/>
      <c r="J1538" s="23"/>
    </row>
    <row r="1539" spans="1:10" ht="14.25">
      <c r="A1539" s="9"/>
      <c r="B1539" s="9"/>
      <c r="C1539" s="9"/>
      <c r="D1539" s="123"/>
      <c r="E1539" s="124"/>
      <c r="F1539" s="23"/>
      <c r="G1539" s="42"/>
      <c r="H1539" s="23"/>
      <c r="J1539" s="23"/>
    </row>
    <row r="1540" spans="1:10" ht="14.25">
      <c r="A1540" s="9"/>
      <c r="B1540" s="9"/>
      <c r="C1540" s="9"/>
      <c r="D1540" s="123"/>
      <c r="E1540" s="124"/>
      <c r="F1540" s="23"/>
      <c r="G1540" s="42"/>
      <c r="H1540" s="23"/>
      <c r="J1540" s="23"/>
    </row>
    <row r="1541" spans="1:10" ht="14.25">
      <c r="A1541" s="9"/>
      <c r="B1541" s="9"/>
      <c r="C1541" s="9"/>
      <c r="D1541" s="123"/>
      <c r="E1541" s="124"/>
      <c r="F1541" s="23"/>
      <c r="G1541" s="42"/>
      <c r="H1541" s="23"/>
      <c r="J1541" s="23"/>
    </row>
    <row r="1542" spans="1:10" ht="14.25">
      <c r="A1542" s="9"/>
      <c r="B1542" s="9"/>
      <c r="C1542" s="9"/>
      <c r="D1542" s="123"/>
      <c r="E1542" s="124"/>
      <c r="F1542" s="23"/>
      <c r="G1542" s="42"/>
      <c r="H1542" s="23"/>
      <c r="J1542" s="23"/>
    </row>
    <row r="1543" spans="1:10" ht="14.25">
      <c r="A1543" s="9"/>
      <c r="B1543" s="9"/>
      <c r="C1543" s="9"/>
      <c r="D1543" s="123"/>
      <c r="E1543" s="124"/>
      <c r="F1543" s="23"/>
      <c r="G1543" s="42"/>
      <c r="H1543" s="23"/>
      <c r="J1543" s="23"/>
    </row>
    <row r="1544" spans="1:10" ht="14.25">
      <c r="A1544" s="9"/>
      <c r="B1544" s="9"/>
      <c r="C1544" s="9"/>
      <c r="D1544" s="123"/>
      <c r="E1544" s="124"/>
      <c r="F1544" s="23"/>
      <c r="G1544" s="42"/>
      <c r="H1544" s="23"/>
      <c r="J1544" s="23"/>
    </row>
    <row r="1545" spans="1:10" ht="14.25">
      <c r="A1545" s="9"/>
      <c r="B1545" s="9"/>
      <c r="C1545" s="9"/>
      <c r="D1545" s="123"/>
      <c r="E1545" s="124"/>
      <c r="F1545" s="23"/>
      <c r="G1545" s="42"/>
      <c r="H1545" s="23"/>
      <c r="J1545" s="23"/>
    </row>
    <row r="1546" spans="1:10" ht="14.25">
      <c r="A1546" s="9"/>
      <c r="B1546" s="9"/>
      <c r="C1546" s="9"/>
      <c r="D1546" s="123"/>
      <c r="E1546" s="124"/>
      <c r="F1546" s="23"/>
      <c r="G1546" s="42"/>
      <c r="H1546" s="23"/>
      <c r="J1546" s="23"/>
    </row>
    <row r="1547" spans="1:10" ht="14.25">
      <c r="A1547" s="9"/>
      <c r="B1547" s="9"/>
      <c r="C1547" s="9"/>
      <c r="D1547" s="123"/>
      <c r="E1547" s="124"/>
      <c r="F1547" s="23"/>
      <c r="G1547" s="42"/>
      <c r="H1547" s="23"/>
      <c r="J1547" s="23"/>
    </row>
    <row r="1548" spans="1:10" ht="14.25">
      <c r="A1548" s="9"/>
      <c r="B1548" s="9"/>
      <c r="C1548" s="9"/>
      <c r="D1548" s="123"/>
      <c r="E1548" s="124"/>
      <c r="F1548" s="23"/>
      <c r="G1548" s="42"/>
      <c r="H1548" s="23"/>
      <c r="J1548" s="23"/>
    </row>
    <row r="1549" spans="1:10" ht="14.25">
      <c r="A1549" s="9"/>
      <c r="B1549" s="9"/>
      <c r="C1549" s="9"/>
      <c r="D1549" s="123"/>
      <c r="E1549" s="124"/>
      <c r="F1549" s="23"/>
      <c r="G1549" s="42"/>
      <c r="H1549" s="23"/>
      <c r="J1549" s="23"/>
    </row>
    <row r="1550" spans="1:10" ht="14.25">
      <c r="A1550" s="9"/>
      <c r="B1550" s="9"/>
      <c r="C1550" s="9"/>
      <c r="D1550" s="123"/>
      <c r="E1550" s="124"/>
      <c r="F1550" s="23"/>
      <c r="G1550" s="42"/>
      <c r="H1550" s="23"/>
      <c r="J1550" s="23"/>
    </row>
    <row r="1551" spans="1:10" ht="14.25">
      <c r="A1551" s="9"/>
      <c r="B1551" s="9"/>
      <c r="C1551" s="9"/>
      <c r="D1551" s="123"/>
      <c r="E1551" s="124"/>
      <c r="F1551" s="23"/>
      <c r="G1551" s="42"/>
      <c r="H1551" s="23"/>
      <c r="J1551" s="23"/>
    </row>
    <row r="1552" spans="1:10" ht="14.25">
      <c r="A1552" s="9"/>
      <c r="B1552" s="9"/>
      <c r="C1552" s="9"/>
      <c r="D1552" s="123"/>
      <c r="E1552" s="124"/>
      <c r="F1552" s="23"/>
      <c r="G1552" s="42"/>
      <c r="H1552" s="23"/>
      <c r="J1552" s="23"/>
    </row>
    <row r="1553" spans="1:10" ht="14.25">
      <c r="A1553" s="9"/>
      <c r="B1553" s="9"/>
      <c r="C1553" s="9"/>
      <c r="D1553" s="123"/>
      <c r="E1553" s="124"/>
      <c r="F1553" s="23"/>
      <c r="G1553" s="42"/>
      <c r="H1553" s="23"/>
      <c r="J1553" s="23"/>
    </row>
    <row r="1554" spans="1:10" ht="14.25">
      <c r="A1554" s="9"/>
      <c r="B1554" s="9"/>
      <c r="C1554" s="9"/>
      <c r="D1554" s="123"/>
      <c r="E1554" s="124"/>
      <c r="F1554" s="23"/>
      <c r="G1554" s="42"/>
      <c r="H1554" s="23"/>
      <c r="J1554" s="23"/>
    </row>
    <row r="1555" spans="1:10" ht="14.25">
      <c r="A1555" s="9"/>
      <c r="B1555" s="9"/>
      <c r="C1555" s="9"/>
      <c r="D1555" s="123"/>
      <c r="E1555" s="124"/>
      <c r="F1555" s="23"/>
      <c r="G1555" s="42"/>
      <c r="H1555" s="23"/>
      <c r="J1555" s="23"/>
    </row>
    <row r="1556" spans="1:10" ht="14.25">
      <c r="A1556" s="9"/>
      <c r="B1556" s="9"/>
      <c r="C1556" s="9"/>
      <c r="D1556" s="123"/>
      <c r="E1556" s="124"/>
      <c r="F1556" s="23"/>
      <c r="G1556" s="42"/>
      <c r="H1556" s="23"/>
      <c r="J1556" s="23"/>
    </row>
    <row r="1557" spans="1:10" ht="14.25">
      <c r="A1557" s="9"/>
      <c r="B1557" s="9"/>
      <c r="C1557" s="9"/>
      <c r="D1557" s="123"/>
      <c r="E1557" s="124"/>
      <c r="F1557" s="23"/>
      <c r="G1557" s="42"/>
      <c r="H1557" s="23"/>
      <c r="J1557" s="23"/>
    </row>
    <row r="1558" spans="1:10" ht="14.25">
      <c r="A1558" s="9"/>
      <c r="B1558" s="9"/>
      <c r="C1558" s="9"/>
      <c r="D1558" s="123"/>
      <c r="E1558" s="124"/>
      <c r="F1558" s="23"/>
      <c r="G1558" s="42"/>
      <c r="H1558" s="23"/>
      <c r="J1558" s="23"/>
    </row>
    <row r="1559" spans="1:10" ht="14.25">
      <c r="A1559" s="9"/>
      <c r="B1559" s="9"/>
      <c r="C1559" s="9"/>
      <c r="D1559" s="123"/>
      <c r="E1559" s="124"/>
      <c r="F1559" s="23"/>
      <c r="G1559" s="42"/>
      <c r="H1559" s="23"/>
      <c r="J1559" s="23"/>
    </row>
    <row r="1560" spans="1:10" ht="14.25">
      <c r="A1560" s="9"/>
      <c r="B1560" s="9"/>
      <c r="C1560" s="9"/>
      <c r="D1560" s="123"/>
      <c r="E1560" s="124"/>
      <c r="F1560" s="23"/>
      <c r="G1560" s="42"/>
      <c r="H1560" s="23"/>
      <c r="J1560" s="23"/>
    </row>
    <row r="1561" spans="1:10" ht="14.25">
      <c r="A1561" s="9"/>
      <c r="B1561" s="9"/>
      <c r="C1561" s="9"/>
      <c r="D1561" s="123"/>
      <c r="E1561" s="124"/>
      <c r="F1561" s="23"/>
      <c r="G1561" s="42"/>
      <c r="H1561" s="23"/>
      <c r="J1561" s="23"/>
    </row>
    <row r="1562" spans="1:10" ht="14.25">
      <c r="A1562" s="9"/>
      <c r="B1562" s="9"/>
      <c r="C1562" s="9"/>
      <c r="D1562" s="123"/>
      <c r="E1562" s="124"/>
      <c r="F1562" s="23"/>
      <c r="G1562" s="42"/>
      <c r="H1562" s="23"/>
      <c r="J1562" s="23"/>
    </row>
    <row r="1563" spans="1:10" ht="14.25">
      <c r="A1563" s="9"/>
      <c r="B1563" s="9"/>
      <c r="C1563" s="9"/>
      <c r="D1563" s="123"/>
      <c r="E1563" s="124"/>
      <c r="F1563" s="23"/>
      <c r="G1563" s="42"/>
      <c r="H1563" s="23"/>
      <c r="J1563" s="23"/>
    </row>
    <row r="1564" spans="1:10" ht="14.25">
      <c r="A1564" s="9"/>
      <c r="B1564" s="9"/>
      <c r="C1564" s="9"/>
      <c r="D1564" s="123"/>
      <c r="E1564" s="124"/>
      <c r="F1564" s="23"/>
      <c r="G1564" s="42"/>
      <c r="H1564" s="23"/>
      <c r="J1564" s="23"/>
    </row>
    <row r="1565" spans="1:10" ht="14.25">
      <c r="A1565" s="9"/>
      <c r="B1565" s="9"/>
      <c r="C1565" s="9"/>
      <c r="D1565" s="123"/>
      <c r="E1565" s="124"/>
      <c r="F1565" s="23"/>
      <c r="G1565" s="42"/>
      <c r="H1565" s="23"/>
      <c r="J1565" s="23"/>
    </row>
    <row r="1566" spans="1:10" ht="14.25">
      <c r="A1566" s="9"/>
      <c r="B1566" s="9"/>
      <c r="C1566" s="9"/>
      <c r="D1566" s="123"/>
      <c r="E1566" s="124"/>
      <c r="F1566" s="23"/>
      <c r="G1566" s="42"/>
      <c r="H1566" s="23"/>
      <c r="J1566" s="23"/>
    </row>
    <row r="1567" spans="1:10" ht="14.25">
      <c r="A1567" s="9"/>
      <c r="B1567" s="9"/>
      <c r="C1567" s="9"/>
      <c r="D1567" s="123"/>
      <c r="E1567" s="124"/>
      <c r="F1567" s="23"/>
      <c r="G1567" s="42"/>
      <c r="H1567" s="23"/>
      <c r="J1567" s="23"/>
    </row>
    <row r="1568" spans="1:10" ht="14.25">
      <c r="A1568" s="9"/>
      <c r="B1568" s="9"/>
      <c r="C1568" s="9"/>
      <c r="D1568" s="123"/>
      <c r="E1568" s="124"/>
      <c r="F1568" s="23"/>
      <c r="G1568" s="42"/>
      <c r="H1568" s="23"/>
      <c r="J1568" s="23"/>
    </row>
    <row r="1569" spans="1:10" ht="14.25">
      <c r="A1569" s="9"/>
      <c r="B1569" s="9"/>
      <c r="C1569" s="9"/>
      <c r="D1569" s="123"/>
      <c r="E1569" s="124"/>
      <c r="F1569" s="23"/>
      <c r="G1569" s="42"/>
      <c r="H1569" s="23"/>
      <c r="J1569" s="23"/>
    </row>
    <row r="1570" spans="1:10" ht="14.25">
      <c r="A1570" s="9"/>
      <c r="B1570" s="9"/>
      <c r="C1570" s="9"/>
      <c r="D1570" s="123"/>
      <c r="E1570" s="124"/>
      <c r="F1570" s="23"/>
      <c r="G1570" s="42"/>
      <c r="H1570" s="23"/>
      <c r="J1570" s="23"/>
    </row>
    <row r="1571" spans="1:10" ht="14.25">
      <c r="A1571" s="9"/>
      <c r="B1571" s="9"/>
      <c r="C1571" s="9"/>
      <c r="D1571" s="123"/>
      <c r="E1571" s="124"/>
      <c r="F1571" s="23"/>
      <c r="G1571" s="42"/>
      <c r="H1571" s="23"/>
      <c r="J1571" s="23"/>
    </row>
    <row r="1572" spans="1:10" ht="14.25">
      <c r="A1572" s="9"/>
      <c r="B1572" s="9"/>
      <c r="C1572" s="9"/>
      <c r="D1572" s="123"/>
      <c r="E1572" s="124"/>
      <c r="F1572" s="23"/>
      <c r="G1572" s="42"/>
      <c r="H1572" s="23"/>
      <c r="J1572" s="23"/>
    </row>
    <row r="1573" spans="1:10" ht="14.25">
      <c r="A1573" s="9"/>
      <c r="B1573" s="9"/>
      <c r="C1573" s="9"/>
      <c r="D1573" s="123"/>
      <c r="E1573" s="124"/>
      <c r="F1573" s="23"/>
      <c r="G1573" s="42"/>
      <c r="H1573" s="23"/>
      <c r="J1573" s="23"/>
    </row>
    <row r="1574" spans="1:10" ht="14.25">
      <c r="A1574" s="9"/>
      <c r="B1574" s="9"/>
      <c r="C1574" s="9"/>
      <c r="D1574" s="123"/>
      <c r="E1574" s="124"/>
      <c r="F1574" s="23"/>
      <c r="G1574" s="42"/>
      <c r="H1574" s="23"/>
      <c r="J1574" s="23"/>
    </row>
    <row r="1575" spans="1:10" ht="14.25">
      <c r="A1575" s="9"/>
      <c r="B1575" s="9"/>
      <c r="C1575" s="9"/>
      <c r="D1575" s="123"/>
      <c r="E1575" s="124"/>
      <c r="F1575" s="23"/>
      <c r="G1575" s="42"/>
      <c r="H1575" s="23"/>
      <c r="J1575" s="23"/>
    </row>
    <row r="1576" spans="1:10" ht="14.25">
      <c r="A1576" s="9"/>
      <c r="B1576" s="9"/>
      <c r="C1576" s="9"/>
      <c r="D1576" s="123"/>
      <c r="E1576" s="124"/>
      <c r="F1576" s="23"/>
      <c r="G1576" s="42"/>
      <c r="H1576" s="23"/>
      <c r="J1576" s="23"/>
    </row>
    <row r="1577" spans="1:10" ht="14.25">
      <c r="A1577" s="9"/>
      <c r="B1577" s="9"/>
      <c r="C1577" s="9"/>
      <c r="D1577" s="123"/>
      <c r="E1577" s="124"/>
      <c r="F1577" s="23"/>
      <c r="G1577" s="42"/>
      <c r="H1577" s="23"/>
      <c r="J1577" s="23"/>
    </row>
    <row r="1578" spans="1:10" ht="14.25">
      <c r="A1578" s="9"/>
      <c r="B1578" s="9"/>
      <c r="C1578" s="9"/>
      <c r="D1578" s="123"/>
      <c r="E1578" s="124"/>
      <c r="F1578" s="23"/>
      <c r="G1578" s="42"/>
      <c r="H1578" s="23"/>
      <c r="J1578" s="23"/>
    </row>
    <row r="1579" spans="1:10" ht="14.25">
      <c r="A1579" s="9"/>
      <c r="B1579" s="9"/>
      <c r="C1579" s="9"/>
      <c r="D1579" s="123"/>
      <c r="E1579" s="124"/>
      <c r="F1579" s="23"/>
      <c r="G1579" s="42"/>
      <c r="H1579" s="23"/>
      <c r="J1579" s="23"/>
    </row>
    <row r="1580" spans="1:10" ht="14.25">
      <c r="A1580" s="9"/>
      <c r="B1580" s="9"/>
      <c r="C1580" s="9"/>
      <c r="D1580" s="123"/>
      <c r="E1580" s="124"/>
      <c r="F1580" s="23"/>
      <c r="G1580" s="42"/>
      <c r="H1580" s="23"/>
      <c r="J1580" s="23"/>
    </row>
    <row r="1581" spans="1:10" ht="14.25">
      <c r="A1581" s="9"/>
      <c r="B1581" s="9"/>
      <c r="C1581" s="9"/>
      <c r="D1581" s="123"/>
      <c r="E1581" s="124"/>
      <c r="F1581" s="23"/>
      <c r="G1581" s="42"/>
      <c r="H1581" s="23"/>
      <c r="J1581" s="23"/>
    </row>
    <row r="1582" spans="1:10" ht="14.25">
      <c r="A1582" s="9"/>
      <c r="B1582" s="9"/>
      <c r="C1582" s="9"/>
      <c r="D1582" s="123"/>
      <c r="E1582" s="124"/>
      <c r="F1582" s="23"/>
      <c r="G1582" s="42"/>
      <c r="H1582" s="23"/>
      <c r="J1582" s="23"/>
    </row>
    <row r="1583" spans="1:10" ht="14.25">
      <c r="A1583" s="9"/>
      <c r="B1583" s="9"/>
      <c r="C1583" s="9"/>
      <c r="D1583" s="123"/>
      <c r="E1583" s="124"/>
      <c r="F1583" s="23"/>
      <c r="G1583" s="42"/>
      <c r="H1583" s="23"/>
      <c r="J1583" s="23"/>
    </row>
    <row r="1584" spans="1:10" ht="14.25">
      <c r="A1584" s="9"/>
      <c r="B1584" s="9"/>
      <c r="C1584" s="9"/>
      <c r="D1584" s="123"/>
      <c r="E1584" s="124"/>
      <c r="F1584" s="23"/>
      <c r="G1584" s="42"/>
      <c r="H1584" s="23"/>
      <c r="J1584" s="23"/>
    </row>
    <row r="1585" spans="1:10" ht="14.25">
      <c r="A1585" s="9"/>
      <c r="B1585" s="9"/>
      <c r="C1585" s="9"/>
      <c r="D1585" s="123"/>
      <c r="E1585" s="124"/>
      <c r="F1585" s="23"/>
      <c r="G1585" s="42"/>
      <c r="H1585" s="23"/>
      <c r="J1585" s="23"/>
    </row>
    <row r="1586" spans="1:10" ht="14.25">
      <c r="A1586" s="9"/>
      <c r="B1586" s="9"/>
      <c r="C1586" s="9"/>
      <c r="D1586" s="123"/>
      <c r="E1586" s="124"/>
      <c r="F1586" s="23"/>
      <c r="G1586" s="42"/>
      <c r="H1586" s="23"/>
      <c r="J1586" s="23"/>
    </row>
    <row r="1587" spans="1:10" ht="14.25">
      <c r="A1587" s="9"/>
      <c r="B1587" s="9"/>
      <c r="C1587" s="9"/>
      <c r="D1587" s="123"/>
      <c r="E1587" s="124"/>
      <c r="F1587" s="23"/>
      <c r="G1587" s="42"/>
      <c r="H1587" s="23"/>
      <c r="J1587" s="23"/>
    </row>
    <row r="1588" spans="1:10" ht="14.25">
      <c r="A1588" s="9"/>
      <c r="B1588" s="9"/>
      <c r="C1588" s="9"/>
      <c r="D1588" s="123"/>
      <c r="E1588" s="124"/>
      <c r="F1588" s="23"/>
      <c r="G1588" s="42"/>
      <c r="H1588" s="23"/>
      <c r="J1588" s="23"/>
    </row>
    <row r="1589" spans="1:10" ht="14.25">
      <c r="A1589" s="9"/>
      <c r="B1589" s="9"/>
      <c r="C1589" s="9"/>
      <c r="D1589" s="123"/>
      <c r="E1589" s="124"/>
      <c r="F1589" s="23"/>
      <c r="G1589" s="42"/>
      <c r="H1589" s="23"/>
      <c r="J1589" s="23"/>
    </row>
    <row r="1590" spans="1:10" ht="14.25">
      <c r="A1590" s="9"/>
      <c r="B1590" s="9"/>
      <c r="C1590" s="9"/>
      <c r="D1590" s="123"/>
      <c r="E1590" s="124"/>
      <c r="F1590" s="23"/>
      <c r="G1590" s="42"/>
      <c r="H1590" s="23"/>
      <c r="J1590" s="23"/>
    </row>
    <row r="1591" spans="1:10" ht="14.25">
      <c r="A1591" s="9"/>
      <c r="B1591" s="9"/>
      <c r="C1591" s="9"/>
      <c r="D1591" s="123"/>
      <c r="E1591" s="124"/>
      <c r="F1591" s="23"/>
      <c r="G1591" s="42"/>
      <c r="H1591" s="23"/>
      <c r="J1591" s="23"/>
    </row>
    <row r="1592" spans="1:10" ht="14.25">
      <c r="A1592" s="9"/>
      <c r="B1592" s="9"/>
      <c r="C1592" s="9"/>
      <c r="D1592" s="123"/>
      <c r="E1592" s="124"/>
      <c r="F1592" s="23"/>
      <c r="G1592" s="42"/>
      <c r="H1592" s="23"/>
      <c r="J1592" s="23"/>
    </row>
    <row r="1593" spans="1:10" ht="14.25">
      <c r="A1593" s="9"/>
      <c r="B1593" s="9"/>
      <c r="C1593" s="9"/>
      <c r="D1593" s="123"/>
      <c r="E1593" s="124"/>
      <c r="F1593" s="23"/>
      <c r="G1593" s="42"/>
      <c r="H1593" s="23"/>
      <c r="J1593" s="23"/>
    </row>
    <row r="1594" spans="1:10" ht="14.25">
      <c r="A1594" s="9"/>
      <c r="B1594" s="9"/>
      <c r="C1594" s="9"/>
      <c r="D1594" s="123"/>
      <c r="E1594" s="124"/>
      <c r="F1594" s="23"/>
      <c r="G1594" s="42"/>
      <c r="H1594" s="23"/>
      <c r="J1594" s="23"/>
    </row>
    <row r="1595" spans="1:10" ht="14.25">
      <c r="A1595" s="9"/>
      <c r="B1595" s="9"/>
      <c r="C1595" s="9"/>
      <c r="D1595" s="123"/>
      <c r="E1595" s="124"/>
      <c r="F1595" s="23"/>
      <c r="G1595" s="42"/>
      <c r="H1595" s="23"/>
      <c r="J1595" s="23"/>
    </row>
    <row r="1596" spans="1:10" ht="14.25">
      <c r="A1596" s="9"/>
      <c r="B1596" s="9"/>
      <c r="C1596" s="9"/>
      <c r="D1596" s="123"/>
      <c r="E1596" s="124"/>
      <c r="F1596" s="23"/>
      <c r="G1596" s="42"/>
      <c r="H1596" s="23"/>
      <c r="J1596" s="23"/>
    </row>
    <row r="1597" spans="1:10" ht="14.25">
      <c r="A1597" s="9"/>
      <c r="B1597" s="9"/>
      <c r="C1597" s="9"/>
      <c r="D1597" s="123"/>
      <c r="E1597" s="124"/>
      <c r="F1597" s="23"/>
      <c r="G1597" s="42"/>
      <c r="H1597" s="23"/>
      <c r="J1597" s="23"/>
    </row>
    <row r="1598" spans="1:10" ht="14.25">
      <c r="A1598" s="9"/>
      <c r="B1598" s="9"/>
      <c r="C1598" s="9"/>
      <c r="D1598" s="123"/>
      <c r="E1598" s="124"/>
      <c r="F1598" s="23"/>
      <c r="G1598" s="42"/>
      <c r="H1598" s="23"/>
      <c r="J1598" s="23"/>
    </row>
    <row r="1599" spans="1:10" ht="14.25">
      <c r="A1599" s="9"/>
      <c r="B1599" s="9"/>
      <c r="C1599" s="9"/>
      <c r="D1599" s="123"/>
      <c r="E1599" s="124"/>
      <c r="F1599" s="23"/>
      <c r="G1599" s="42"/>
      <c r="H1599" s="23"/>
      <c r="J1599" s="23"/>
    </row>
    <row r="1600" spans="1:10" ht="14.25">
      <c r="A1600" s="9"/>
      <c r="B1600" s="9"/>
      <c r="C1600" s="9"/>
      <c r="D1600" s="123"/>
      <c r="E1600" s="124"/>
      <c r="F1600" s="23"/>
      <c r="G1600" s="42"/>
      <c r="H1600" s="23"/>
      <c r="J1600" s="23"/>
    </row>
    <row r="1601" spans="1:10" ht="14.25">
      <c r="A1601" s="9"/>
      <c r="B1601" s="9"/>
      <c r="C1601" s="9"/>
      <c r="D1601" s="123"/>
      <c r="E1601" s="124"/>
      <c r="F1601" s="23"/>
      <c r="G1601" s="42"/>
      <c r="H1601" s="23"/>
      <c r="J1601" s="23"/>
    </row>
    <row r="1602" spans="1:10" ht="14.25">
      <c r="A1602" s="9"/>
      <c r="B1602" s="9"/>
      <c r="C1602" s="9"/>
      <c r="D1602" s="123"/>
      <c r="E1602" s="124"/>
      <c r="F1602" s="23"/>
      <c r="G1602" s="42"/>
      <c r="H1602" s="23"/>
      <c r="J1602" s="23"/>
    </row>
    <row r="1603" spans="1:10" ht="14.25">
      <c r="A1603" s="9"/>
      <c r="B1603" s="9"/>
      <c r="C1603" s="9"/>
      <c r="D1603" s="123"/>
      <c r="E1603" s="124"/>
      <c r="F1603" s="23"/>
      <c r="G1603" s="42"/>
      <c r="H1603" s="23"/>
      <c r="J1603" s="23"/>
    </row>
    <row r="1604" spans="1:10" ht="14.25">
      <c r="A1604" s="9"/>
      <c r="B1604" s="9"/>
      <c r="C1604" s="9"/>
      <c r="D1604" s="123"/>
      <c r="E1604" s="124"/>
      <c r="F1604" s="23"/>
      <c r="G1604" s="42"/>
      <c r="H1604" s="23"/>
      <c r="J1604" s="23"/>
    </row>
    <row r="1605" spans="1:10" ht="14.25">
      <c r="A1605" s="9"/>
      <c r="B1605" s="9"/>
      <c r="C1605" s="9"/>
      <c r="D1605" s="123"/>
      <c r="E1605" s="124"/>
      <c r="F1605" s="23"/>
      <c r="G1605" s="42"/>
      <c r="H1605" s="23"/>
      <c r="J1605" s="23"/>
    </row>
    <row r="1606" spans="1:10" ht="14.25">
      <c r="A1606" s="9"/>
      <c r="B1606" s="9"/>
      <c r="C1606" s="9"/>
      <c r="D1606" s="123"/>
      <c r="E1606" s="124"/>
      <c r="F1606" s="23"/>
      <c r="G1606" s="42"/>
      <c r="H1606" s="23"/>
      <c r="J1606" s="23"/>
    </row>
    <row r="1607" spans="1:10" ht="14.25">
      <c r="A1607" s="9"/>
      <c r="B1607" s="9"/>
      <c r="C1607" s="9"/>
      <c r="D1607" s="123"/>
      <c r="E1607" s="124"/>
      <c r="F1607" s="23"/>
      <c r="G1607" s="42"/>
      <c r="H1607" s="23"/>
      <c r="J1607" s="23"/>
    </row>
    <row r="1608" spans="1:10" ht="14.25">
      <c r="A1608" s="9"/>
      <c r="B1608" s="9"/>
      <c r="C1608" s="9"/>
      <c r="D1608" s="123"/>
      <c r="E1608" s="124"/>
      <c r="F1608" s="23"/>
      <c r="G1608" s="42"/>
      <c r="H1608" s="23"/>
      <c r="J1608" s="23"/>
    </row>
    <row r="1609" spans="1:10" ht="14.25">
      <c r="A1609" s="9"/>
      <c r="B1609" s="9"/>
      <c r="C1609" s="9"/>
      <c r="D1609" s="123"/>
      <c r="E1609" s="124"/>
      <c r="F1609" s="23"/>
      <c r="G1609" s="42"/>
      <c r="H1609" s="23"/>
      <c r="J1609" s="23"/>
    </row>
    <row r="1610" spans="1:10" ht="14.25">
      <c r="A1610" s="9"/>
      <c r="B1610" s="9"/>
      <c r="C1610" s="9"/>
      <c r="D1610" s="123"/>
      <c r="E1610" s="124"/>
      <c r="F1610" s="23"/>
      <c r="G1610" s="42"/>
      <c r="H1610" s="23"/>
      <c r="J1610" s="23"/>
    </row>
    <row r="1611" spans="1:10" ht="14.25">
      <c r="A1611" s="9"/>
      <c r="B1611" s="9"/>
      <c r="C1611" s="9"/>
      <c r="D1611" s="123"/>
      <c r="E1611" s="124"/>
      <c r="F1611" s="23"/>
      <c r="G1611" s="42"/>
      <c r="H1611" s="23"/>
      <c r="J1611" s="23"/>
    </row>
    <row r="1612" spans="1:10" ht="14.25">
      <c r="A1612" s="9"/>
      <c r="B1612" s="9"/>
      <c r="C1612" s="9"/>
      <c r="D1612" s="123"/>
      <c r="E1612" s="124"/>
      <c r="F1612" s="23"/>
      <c r="G1612" s="42"/>
      <c r="H1612" s="23"/>
      <c r="J1612" s="23"/>
    </row>
    <row r="1613" spans="1:10" ht="14.25">
      <c r="A1613" s="9"/>
      <c r="B1613" s="9"/>
      <c r="C1613" s="9"/>
      <c r="D1613" s="123"/>
      <c r="E1613" s="124"/>
      <c r="F1613" s="23"/>
      <c r="G1613" s="42"/>
      <c r="H1613" s="23"/>
      <c r="J1613" s="23"/>
    </row>
    <row r="1614" spans="1:10" ht="14.25">
      <c r="A1614" s="9"/>
      <c r="B1614" s="9"/>
      <c r="C1614" s="9"/>
      <c r="D1614" s="123"/>
      <c r="E1614" s="124"/>
      <c r="F1614" s="23"/>
      <c r="G1614" s="42"/>
      <c r="H1614" s="23"/>
      <c r="J1614" s="23"/>
    </row>
    <row r="1615" spans="1:10" ht="14.25">
      <c r="A1615" s="9"/>
      <c r="B1615" s="9"/>
      <c r="C1615" s="9"/>
      <c r="D1615" s="123"/>
      <c r="E1615" s="124"/>
      <c r="F1615" s="23"/>
      <c r="G1615" s="42"/>
      <c r="H1615" s="23"/>
      <c r="J1615" s="23"/>
    </row>
    <row r="1616" spans="1:10" ht="14.25">
      <c r="A1616" s="9"/>
      <c r="B1616" s="9"/>
      <c r="C1616" s="9"/>
      <c r="D1616" s="123"/>
      <c r="E1616" s="124"/>
      <c r="F1616" s="23"/>
      <c r="G1616" s="42"/>
      <c r="H1616" s="23"/>
      <c r="J1616" s="23"/>
    </row>
    <row r="1617" spans="1:10" ht="14.25">
      <c r="A1617" s="9"/>
      <c r="B1617" s="9"/>
      <c r="C1617" s="9"/>
      <c r="D1617" s="123"/>
      <c r="E1617" s="124"/>
      <c r="F1617" s="23"/>
      <c r="G1617" s="42"/>
      <c r="H1617" s="23"/>
      <c r="J1617" s="23"/>
    </row>
    <row r="1618" spans="1:10" ht="14.25">
      <c r="A1618" s="9"/>
      <c r="B1618" s="9"/>
      <c r="C1618" s="9"/>
      <c r="D1618" s="123"/>
      <c r="E1618" s="124"/>
      <c r="F1618" s="23"/>
      <c r="G1618" s="42"/>
      <c r="H1618" s="23"/>
      <c r="J1618" s="23"/>
    </row>
    <row r="1619" spans="1:10" ht="14.25">
      <c r="A1619" s="9"/>
      <c r="B1619" s="9"/>
      <c r="C1619" s="9"/>
      <c r="D1619" s="123"/>
      <c r="E1619" s="124"/>
      <c r="F1619" s="23"/>
      <c r="G1619" s="42"/>
      <c r="H1619" s="23"/>
      <c r="J1619" s="23"/>
    </row>
    <row r="1620" spans="1:10" ht="14.25">
      <c r="A1620" s="9"/>
      <c r="B1620" s="9"/>
      <c r="C1620" s="9"/>
      <c r="D1620" s="123"/>
      <c r="E1620" s="124"/>
      <c r="F1620" s="23"/>
      <c r="G1620" s="42"/>
      <c r="H1620" s="23"/>
      <c r="J1620" s="23"/>
    </row>
    <row r="1621" spans="1:10" ht="14.25">
      <c r="A1621" s="9"/>
      <c r="B1621" s="9"/>
      <c r="C1621" s="9"/>
      <c r="D1621" s="123"/>
      <c r="E1621" s="124"/>
      <c r="F1621" s="23"/>
      <c r="G1621" s="42"/>
      <c r="H1621" s="23"/>
      <c r="J1621" s="23"/>
    </row>
    <row r="1622" spans="1:10" ht="14.25">
      <c r="A1622" s="9"/>
      <c r="B1622" s="9"/>
      <c r="C1622" s="9"/>
      <c r="D1622" s="123"/>
      <c r="E1622" s="124"/>
      <c r="F1622" s="23"/>
      <c r="G1622" s="42"/>
      <c r="H1622" s="23"/>
      <c r="J1622" s="23"/>
    </row>
    <row r="1623" spans="1:10" ht="14.25">
      <c r="A1623" s="9"/>
      <c r="B1623" s="9"/>
      <c r="C1623" s="9"/>
      <c r="D1623" s="123"/>
      <c r="E1623" s="124"/>
      <c r="F1623" s="23"/>
      <c r="G1623" s="42"/>
      <c r="H1623" s="23"/>
      <c r="J1623" s="23"/>
    </row>
    <row r="1624" spans="1:10" ht="14.25">
      <c r="A1624" s="9"/>
      <c r="B1624" s="9"/>
      <c r="C1624" s="9"/>
      <c r="D1624" s="123"/>
      <c r="E1624" s="124"/>
      <c r="F1624" s="23"/>
      <c r="G1624" s="42"/>
      <c r="H1624" s="23"/>
      <c r="J1624" s="23"/>
    </row>
    <row r="1625" spans="1:10" ht="14.25">
      <c r="A1625" s="9"/>
      <c r="B1625" s="9"/>
      <c r="C1625" s="9"/>
      <c r="D1625" s="123"/>
      <c r="E1625" s="124"/>
      <c r="F1625" s="23"/>
      <c r="G1625" s="42"/>
      <c r="H1625" s="23"/>
      <c r="J1625" s="23"/>
    </row>
    <row r="1626" spans="1:10" ht="14.25">
      <c r="A1626" s="9"/>
      <c r="B1626" s="9"/>
      <c r="C1626" s="9"/>
      <c r="D1626" s="123"/>
      <c r="E1626" s="124"/>
      <c r="F1626" s="23"/>
      <c r="G1626" s="42"/>
      <c r="H1626" s="23"/>
      <c r="J1626" s="23"/>
    </row>
    <row r="1627" spans="1:10" ht="14.25">
      <c r="A1627" s="9"/>
      <c r="B1627" s="9"/>
      <c r="C1627" s="9"/>
      <c r="D1627" s="123"/>
      <c r="E1627" s="124"/>
      <c r="F1627" s="23"/>
      <c r="G1627" s="42"/>
      <c r="H1627" s="23"/>
      <c r="J1627" s="23"/>
    </row>
    <row r="1628" spans="1:10" ht="14.25">
      <c r="A1628" s="9"/>
      <c r="B1628" s="9"/>
      <c r="C1628" s="9"/>
      <c r="D1628" s="123"/>
      <c r="E1628" s="124"/>
      <c r="F1628" s="23"/>
      <c r="G1628" s="42"/>
      <c r="H1628" s="23"/>
      <c r="J1628" s="23"/>
    </row>
    <row r="1629" spans="1:10" ht="14.25">
      <c r="A1629" s="9"/>
      <c r="B1629" s="9"/>
      <c r="C1629" s="9"/>
      <c r="D1629" s="123"/>
      <c r="E1629" s="124"/>
      <c r="F1629" s="23"/>
      <c r="G1629" s="42"/>
      <c r="H1629" s="23"/>
      <c r="J1629" s="23"/>
    </row>
    <row r="1630" spans="1:10" ht="14.25">
      <c r="A1630" s="9"/>
      <c r="B1630" s="9"/>
      <c r="C1630" s="9"/>
      <c r="D1630" s="123"/>
      <c r="E1630" s="124"/>
      <c r="F1630" s="23"/>
      <c r="G1630" s="42"/>
      <c r="H1630" s="23"/>
      <c r="J1630" s="23"/>
    </row>
    <row r="1631" spans="1:10" ht="14.25">
      <c r="A1631" s="9"/>
      <c r="B1631" s="9"/>
      <c r="C1631" s="9"/>
      <c r="D1631" s="123"/>
      <c r="E1631" s="124"/>
      <c r="F1631" s="23"/>
      <c r="G1631" s="42"/>
      <c r="H1631" s="23"/>
      <c r="J1631" s="23"/>
    </row>
    <row r="1632" spans="1:10" ht="14.25">
      <c r="A1632" s="9"/>
      <c r="B1632" s="9"/>
      <c r="C1632" s="9"/>
      <c r="D1632" s="123"/>
      <c r="E1632" s="124"/>
      <c r="F1632" s="23"/>
      <c r="G1632" s="42"/>
      <c r="H1632" s="23"/>
      <c r="J1632" s="23"/>
    </row>
    <row r="1633" spans="1:10" ht="14.25">
      <c r="A1633" s="9"/>
      <c r="B1633" s="9"/>
      <c r="C1633" s="9"/>
      <c r="D1633" s="123"/>
      <c r="E1633" s="124"/>
      <c r="F1633" s="23"/>
      <c r="G1633" s="42"/>
      <c r="H1633" s="23"/>
      <c r="J1633" s="23"/>
    </row>
    <row r="1634" spans="1:10" ht="14.25">
      <c r="A1634" s="9"/>
      <c r="B1634" s="9"/>
      <c r="C1634" s="9"/>
      <c r="D1634" s="123"/>
      <c r="E1634" s="124"/>
      <c r="F1634" s="23"/>
      <c r="G1634" s="42"/>
      <c r="H1634" s="23"/>
      <c r="J1634" s="23"/>
    </row>
    <row r="1635" spans="1:10" ht="14.25">
      <c r="A1635" s="9"/>
      <c r="B1635" s="9"/>
      <c r="C1635" s="9"/>
      <c r="D1635" s="123"/>
      <c r="E1635" s="124"/>
      <c r="F1635" s="23"/>
      <c r="G1635" s="42"/>
      <c r="H1635" s="23"/>
      <c r="J1635" s="23"/>
    </row>
    <row r="1636" spans="1:10" ht="14.25">
      <c r="A1636" s="9"/>
      <c r="B1636" s="9"/>
      <c r="C1636" s="9"/>
      <c r="D1636" s="123"/>
      <c r="E1636" s="124"/>
      <c r="F1636" s="23"/>
      <c r="G1636" s="42"/>
      <c r="H1636" s="23"/>
      <c r="J1636" s="23"/>
    </row>
    <row r="1637" spans="1:10" ht="14.25">
      <c r="A1637" s="9"/>
      <c r="B1637" s="9"/>
      <c r="C1637" s="9"/>
      <c r="D1637" s="123"/>
      <c r="E1637" s="124"/>
      <c r="F1637" s="23"/>
      <c r="G1637" s="42"/>
      <c r="H1637" s="23"/>
      <c r="J1637" s="23"/>
    </row>
    <row r="1638" spans="1:10" ht="14.25">
      <c r="A1638" s="9"/>
      <c r="B1638" s="9"/>
      <c r="C1638" s="9"/>
      <c r="D1638" s="123"/>
      <c r="E1638" s="124"/>
      <c r="F1638" s="23"/>
      <c r="G1638" s="42"/>
      <c r="H1638" s="23"/>
      <c r="J1638" s="23"/>
    </row>
    <row r="1639" spans="1:10" ht="14.25">
      <c r="A1639" s="9"/>
      <c r="B1639" s="9"/>
      <c r="C1639" s="9"/>
      <c r="D1639" s="123"/>
      <c r="E1639" s="124"/>
      <c r="F1639" s="23"/>
      <c r="G1639" s="42"/>
      <c r="H1639" s="23"/>
      <c r="J1639" s="23"/>
    </row>
    <row r="1640" spans="1:10" ht="14.25">
      <c r="A1640" s="9"/>
      <c r="B1640" s="9"/>
      <c r="C1640" s="9"/>
      <c r="D1640" s="123"/>
      <c r="E1640" s="124"/>
      <c r="F1640" s="23"/>
      <c r="G1640" s="42"/>
      <c r="H1640" s="23"/>
      <c r="J1640" s="23"/>
    </row>
    <row r="1641" spans="1:10" ht="14.25">
      <c r="A1641" s="9"/>
      <c r="B1641" s="9"/>
      <c r="C1641" s="9"/>
      <c r="D1641" s="123"/>
      <c r="E1641" s="124"/>
      <c r="F1641" s="23"/>
      <c r="G1641" s="42"/>
      <c r="H1641" s="23"/>
      <c r="J1641" s="23"/>
    </row>
    <row r="1642" spans="1:10" ht="14.25">
      <c r="A1642" s="9"/>
      <c r="B1642" s="9"/>
      <c r="C1642" s="9"/>
      <c r="D1642" s="123"/>
      <c r="E1642" s="124"/>
      <c r="F1642" s="23"/>
      <c r="G1642" s="42"/>
      <c r="H1642" s="23"/>
      <c r="J1642" s="23"/>
    </row>
    <row r="1643" spans="1:10" ht="14.25">
      <c r="A1643" s="9"/>
      <c r="B1643" s="9"/>
      <c r="C1643" s="9"/>
      <c r="D1643" s="123"/>
      <c r="E1643" s="124"/>
      <c r="F1643" s="23"/>
      <c r="G1643" s="42"/>
      <c r="H1643" s="23"/>
      <c r="J1643" s="23"/>
    </row>
    <row r="1644" spans="1:10" ht="14.25">
      <c r="A1644" s="9"/>
      <c r="B1644" s="9"/>
      <c r="C1644" s="9"/>
      <c r="D1644" s="123"/>
      <c r="E1644" s="124"/>
      <c r="F1644" s="23"/>
      <c r="G1644" s="42"/>
      <c r="H1644" s="23"/>
      <c r="J1644" s="23"/>
    </row>
    <row r="1645" spans="1:10" ht="14.25">
      <c r="A1645" s="9"/>
      <c r="B1645" s="9"/>
      <c r="C1645" s="9"/>
      <c r="D1645" s="123"/>
      <c r="E1645" s="124"/>
      <c r="F1645" s="23"/>
      <c r="G1645" s="42"/>
      <c r="H1645" s="23"/>
      <c r="J1645" s="23"/>
    </row>
    <row r="1646" spans="1:10" ht="14.25">
      <c r="A1646" s="9"/>
      <c r="B1646" s="9"/>
      <c r="C1646" s="9"/>
      <c r="D1646" s="123"/>
      <c r="E1646" s="124"/>
      <c r="F1646" s="23"/>
      <c r="G1646" s="42"/>
      <c r="H1646" s="23"/>
      <c r="J1646" s="23"/>
    </row>
    <row r="1647" spans="1:10" ht="14.25">
      <c r="A1647" s="9"/>
      <c r="B1647" s="9"/>
      <c r="C1647" s="9"/>
      <c r="D1647" s="123"/>
      <c r="E1647" s="124"/>
      <c r="F1647" s="23"/>
      <c r="G1647" s="42"/>
      <c r="H1647" s="23"/>
      <c r="J1647" s="23"/>
    </row>
    <row r="1648" spans="1:10" ht="14.25">
      <c r="A1648" s="9"/>
      <c r="B1648" s="9"/>
      <c r="C1648" s="9"/>
      <c r="D1648" s="123"/>
      <c r="E1648" s="124"/>
      <c r="F1648" s="23"/>
      <c r="G1648" s="42"/>
      <c r="H1648" s="23"/>
      <c r="J1648" s="23"/>
    </row>
    <row r="1649" spans="1:10" ht="14.25">
      <c r="A1649" s="9"/>
      <c r="B1649" s="9"/>
      <c r="C1649" s="9"/>
      <c r="D1649" s="123"/>
      <c r="E1649" s="124"/>
      <c r="F1649" s="23"/>
      <c r="G1649" s="42"/>
      <c r="H1649" s="23"/>
      <c r="J1649" s="23"/>
    </row>
    <row r="1650" spans="1:10" ht="14.25">
      <c r="A1650" s="9"/>
      <c r="B1650" s="9"/>
      <c r="C1650" s="9"/>
      <c r="D1650" s="123"/>
      <c r="E1650" s="124"/>
      <c r="F1650" s="23"/>
      <c r="G1650" s="42"/>
      <c r="H1650" s="23"/>
      <c r="J1650" s="23"/>
    </row>
    <row r="1651" spans="1:10" ht="14.25">
      <c r="A1651" s="9"/>
      <c r="B1651" s="9"/>
      <c r="C1651" s="9"/>
      <c r="D1651" s="123"/>
      <c r="E1651" s="124"/>
      <c r="F1651" s="23"/>
      <c r="G1651" s="42"/>
      <c r="H1651" s="23"/>
      <c r="J1651" s="23"/>
    </row>
    <row r="1652" spans="1:10" ht="14.25">
      <c r="A1652" s="9"/>
      <c r="B1652" s="9"/>
      <c r="C1652" s="9"/>
      <c r="D1652" s="123"/>
      <c r="E1652" s="124"/>
      <c r="F1652" s="23"/>
      <c r="G1652" s="42"/>
      <c r="H1652" s="23"/>
      <c r="J1652" s="23"/>
    </row>
    <row r="1653" spans="1:10" ht="14.25">
      <c r="A1653" s="9"/>
      <c r="B1653" s="9"/>
      <c r="C1653" s="9"/>
      <c r="D1653" s="123"/>
      <c r="E1653" s="124"/>
      <c r="F1653" s="23"/>
      <c r="G1653" s="42"/>
      <c r="H1653" s="23"/>
      <c r="J1653" s="23"/>
    </row>
    <row r="1654" spans="1:10" ht="14.25">
      <c r="A1654" s="9"/>
      <c r="B1654" s="9"/>
      <c r="C1654" s="9"/>
      <c r="D1654" s="123"/>
      <c r="E1654" s="124"/>
      <c r="F1654" s="23"/>
      <c r="G1654" s="42"/>
      <c r="H1654" s="23"/>
      <c r="J1654" s="23"/>
    </row>
    <row r="1655" spans="1:10" ht="14.25">
      <c r="A1655" s="9"/>
      <c r="B1655" s="9"/>
      <c r="C1655" s="9"/>
      <c r="D1655" s="123"/>
      <c r="E1655" s="124"/>
      <c r="F1655" s="23"/>
      <c r="G1655" s="42"/>
      <c r="H1655" s="23"/>
      <c r="J1655" s="23"/>
    </row>
    <row r="1656" spans="1:10" ht="14.25">
      <c r="A1656" s="9"/>
      <c r="B1656" s="9"/>
      <c r="C1656" s="9"/>
      <c r="D1656" s="123"/>
      <c r="E1656" s="124"/>
      <c r="F1656" s="23"/>
      <c r="G1656" s="42"/>
      <c r="H1656" s="23"/>
      <c r="J1656" s="23"/>
    </row>
    <row r="1657" spans="1:10" ht="14.25">
      <c r="A1657" s="9"/>
      <c r="B1657" s="9"/>
      <c r="C1657" s="9"/>
      <c r="D1657" s="123"/>
      <c r="E1657" s="124"/>
      <c r="F1657" s="23"/>
      <c r="G1657" s="42"/>
      <c r="H1657" s="23"/>
      <c r="J1657" s="23"/>
    </row>
    <row r="1658" spans="1:10" ht="14.25">
      <c r="A1658" s="9"/>
      <c r="B1658" s="9"/>
      <c r="C1658" s="9"/>
      <c r="D1658" s="123"/>
      <c r="E1658" s="124"/>
      <c r="F1658" s="23"/>
      <c r="G1658" s="42"/>
      <c r="H1658" s="23"/>
      <c r="J1658" s="23"/>
    </row>
    <row r="1659" spans="1:10" ht="14.25">
      <c r="A1659" s="9"/>
      <c r="B1659" s="9"/>
      <c r="C1659" s="9"/>
      <c r="D1659" s="123"/>
      <c r="E1659" s="124"/>
      <c r="F1659" s="23"/>
      <c r="G1659" s="42"/>
      <c r="H1659" s="23"/>
      <c r="J1659" s="23"/>
    </row>
    <row r="1660" spans="1:10" ht="14.25">
      <c r="A1660" s="9"/>
      <c r="B1660" s="9"/>
      <c r="C1660" s="9"/>
      <c r="D1660" s="123"/>
      <c r="E1660" s="124"/>
      <c r="F1660" s="23"/>
      <c r="G1660" s="42"/>
      <c r="H1660" s="23"/>
      <c r="J1660" s="23"/>
    </row>
    <row r="1661" spans="1:10" ht="14.25">
      <c r="A1661" s="9"/>
      <c r="B1661" s="9"/>
      <c r="C1661" s="9"/>
      <c r="D1661" s="123"/>
      <c r="E1661" s="124"/>
      <c r="F1661" s="23"/>
      <c r="G1661" s="42"/>
      <c r="H1661" s="23"/>
      <c r="J1661" s="23"/>
    </row>
    <row r="1662" spans="1:10" ht="14.25">
      <c r="A1662" s="9"/>
      <c r="B1662" s="9"/>
      <c r="C1662" s="9"/>
      <c r="D1662" s="123"/>
      <c r="E1662" s="124"/>
      <c r="F1662" s="23"/>
      <c r="G1662" s="42"/>
      <c r="H1662" s="23"/>
      <c r="J1662" s="23"/>
    </row>
    <row r="1663" spans="1:10" ht="14.25">
      <c r="A1663" s="9"/>
      <c r="B1663" s="9"/>
      <c r="C1663" s="9"/>
      <c r="D1663" s="123"/>
      <c r="E1663" s="124"/>
      <c r="F1663" s="23"/>
      <c r="G1663" s="42"/>
      <c r="H1663" s="23"/>
      <c r="J1663" s="23"/>
    </row>
    <row r="1664" spans="1:10" ht="14.25">
      <c r="A1664" s="9"/>
      <c r="B1664" s="9"/>
      <c r="C1664" s="9"/>
      <c r="D1664" s="123"/>
      <c r="E1664" s="124"/>
      <c r="F1664" s="23"/>
      <c r="G1664" s="42"/>
      <c r="H1664" s="23"/>
      <c r="J1664" s="23"/>
    </row>
    <row r="1665" spans="1:10" ht="14.25">
      <c r="A1665" s="9"/>
      <c r="B1665" s="9"/>
      <c r="C1665" s="9"/>
      <c r="D1665" s="123"/>
      <c r="E1665" s="124"/>
      <c r="F1665" s="23"/>
      <c r="G1665" s="42"/>
      <c r="H1665" s="23"/>
      <c r="J1665" s="23"/>
    </row>
    <row r="1666" spans="1:10" ht="14.25">
      <c r="A1666" s="9"/>
      <c r="B1666" s="9"/>
      <c r="C1666" s="9"/>
      <c r="D1666" s="123"/>
      <c r="E1666" s="124"/>
      <c r="F1666" s="23"/>
      <c r="G1666" s="42"/>
      <c r="H1666" s="23"/>
      <c r="J1666" s="23"/>
    </row>
    <row r="1667" spans="1:10" ht="14.25">
      <c r="A1667" s="9"/>
      <c r="B1667" s="9"/>
      <c r="C1667" s="9"/>
      <c r="D1667" s="123"/>
      <c r="E1667" s="124"/>
      <c r="F1667" s="23"/>
      <c r="G1667" s="42"/>
      <c r="H1667" s="23"/>
      <c r="J1667" s="23"/>
    </row>
    <row r="1668" spans="1:10" ht="14.25">
      <c r="A1668" s="9"/>
      <c r="B1668" s="9"/>
      <c r="C1668" s="9"/>
      <c r="D1668" s="123"/>
      <c r="E1668" s="124"/>
      <c r="F1668" s="23"/>
      <c r="G1668" s="42"/>
      <c r="H1668" s="23"/>
      <c r="J1668" s="23"/>
    </row>
    <row r="1669" spans="1:10" ht="14.25">
      <c r="A1669" s="9"/>
      <c r="B1669" s="9"/>
      <c r="C1669" s="9"/>
      <c r="D1669" s="123"/>
      <c r="E1669" s="124"/>
      <c r="F1669" s="23"/>
      <c r="G1669" s="42"/>
      <c r="H1669" s="23"/>
      <c r="J1669" s="23"/>
    </row>
    <row r="1670" spans="1:10" ht="14.25">
      <c r="A1670" s="9"/>
      <c r="B1670" s="9"/>
      <c r="C1670" s="9"/>
      <c r="D1670" s="123"/>
      <c r="E1670" s="124"/>
      <c r="F1670" s="23"/>
      <c r="G1670" s="42"/>
      <c r="H1670" s="23"/>
      <c r="J1670" s="23"/>
    </row>
    <row r="1671" spans="1:10" ht="14.25">
      <c r="A1671" s="9"/>
      <c r="B1671" s="9"/>
      <c r="C1671" s="9"/>
      <c r="D1671" s="123"/>
      <c r="E1671" s="124"/>
      <c r="F1671" s="23"/>
      <c r="G1671" s="42"/>
      <c r="H1671" s="23"/>
      <c r="J1671" s="23"/>
    </row>
    <row r="1672" spans="1:10" ht="14.25">
      <c r="A1672" s="9"/>
      <c r="B1672" s="9"/>
      <c r="C1672" s="9"/>
      <c r="D1672" s="123"/>
      <c r="E1672" s="124"/>
      <c r="F1672" s="23"/>
      <c r="G1672" s="42"/>
      <c r="H1672" s="23"/>
      <c r="J1672" s="23"/>
    </row>
    <row r="1673" spans="1:10" ht="14.25">
      <c r="A1673" s="9"/>
      <c r="B1673" s="9"/>
      <c r="C1673" s="9"/>
      <c r="D1673" s="123"/>
      <c r="E1673" s="124"/>
      <c r="F1673" s="23"/>
      <c r="G1673" s="42"/>
      <c r="H1673" s="23"/>
      <c r="J1673" s="23"/>
    </row>
    <row r="1674" spans="1:10" ht="14.25">
      <c r="A1674" s="9"/>
      <c r="B1674" s="9"/>
      <c r="C1674" s="9"/>
      <c r="D1674" s="123"/>
      <c r="E1674" s="124"/>
      <c r="F1674" s="23"/>
      <c r="G1674" s="42"/>
      <c r="H1674" s="23"/>
      <c r="J1674" s="23"/>
    </row>
    <row r="1675" spans="1:10" ht="14.25">
      <c r="A1675" s="9"/>
      <c r="B1675" s="9"/>
      <c r="C1675" s="9"/>
      <c r="D1675" s="123"/>
      <c r="E1675" s="124"/>
      <c r="F1675" s="23"/>
      <c r="G1675" s="42"/>
      <c r="H1675" s="23"/>
      <c r="J1675" s="23"/>
    </row>
    <row r="1676" spans="1:10" ht="14.25">
      <c r="A1676" s="9"/>
      <c r="B1676" s="9"/>
      <c r="C1676" s="9"/>
      <c r="D1676" s="123"/>
      <c r="E1676" s="124"/>
      <c r="F1676" s="23"/>
      <c r="G1676" s="42"/>
      <c r="H1676" s="23"/>
      <c r="J1676" s="23"/>
    </row>
    <row r="1677" spans="1:10" ht="14.25">
      <c r="A1677" s="9"/>
      <c r="B1677" s="9"/>
      <c r="C1677" s="9"/>
      <c r="D1677" s="123"/>
      <c r="E1677" s="124"/>
      <c r="F1677" s="23"/>
      <c r="G1677" s="42"/>
      <c r="H1677" s="23"/>
      <c r="J1677" s="23"/>
    </row>
    <row r="1678" spans="1:10" ht="14.25">
      <c r="A1678" s="9"/>
      <c r="B1678" s="9"/>
      <c r="C1678" s="9"/>
      <c r="D1678" s="123"/>
      <c r="E1678" s="124"/>
      <c r="F1678" s="23"/>
      <c r="G1678" s="42"/>
      <c r="H1678" s="23"/>
      <c r="J1678" s="23"/>
    </row>
    <row r="1679" spans="1:10" ht="14.25">
      <c r="A1679" s="9"/>
      <c r="B1679" s="9"/>
      <c r="C1679" s="9"/>
      <c r="D1679" s="123"/>
      <c r="E1679" s="124"/>
      <c r="F1679" s="23"/>
      <c r="G1679" s="42"/>
      <c r="H1679" s="23"/>
      <c r="J1679" s="23"/>
    </row>
    <row r="1680" spans="1:10" ht="14.25">
      <c r="A1680" s="9"/>
      <c r="B1680" s="9"/>
      <c r="C1680" s="9"/>
      <c r="D1680" s="123"/>
      <c r="E1680" s="124"/>
      <c r="F1680" s="23"/>
      <c r="G1680" s="42"/>
      <c r="H1680" s="23"/>
      <c r="J1680" s="23"/>
    </row>
    <row r="1681" spans="1:10" ht="14.25">
      <c r="A1681" s="9"/>
      <c r="B1681" s="9"/>
      <c r="C1681" s="9"/>
      <c r="D1681" s="123"/>
      <c r="E1681" s="124"/>
      <c r="F1681" s="23"/>
      <c r="G1681" s="42"/>
      <c r="H1681" s="23"/>
      <c r="J1681" s="23"/>
    </row>
    <row r="1682" spans="1:10" ht="14.25">
      <c r="A1682" s="9"/>
      <c r="B1682" s="9"/>
      <c r="C1682" s="9"/>
      <c r="D1682" s="123"/>
      <c r="E1682" s="124"/>
      <c r="F1682" s="23"/>
      <c r="G1682" s="42"/>
      <c r="H1682" s="23"/>
      <c r="J1682" s="23"/>
    </row>
    <row r="1683" spans="1:10" ht="14.25">
      <c r="A1683" s="9"/>
      <c r="B1683" s="9"/>
      <c r="C1683" s="9"/>
      <c r="D1683" s="123"/>
      <c r="E1683" s="124"/>
      <c r="F1683" s="23"/>
      <c r="G1683" s="42"/>
      <c r="H1683" s="23"/>
      <c r="J1683" s="23"/>
    </row>
    <row r="1684" spans="1:10" ht="14.25">
      <c r="A1684" s="9"/>
      <c r="B1684" s="9"/>
      <c r="C1684" s="9"/>
      <c r="D1684" s="123"/>
      <c r="E1684" s="124"/>
      <c r="F1684" s="23"/>
      <c r="G1684" s="42"/>
      <c r="H1684" s="23"/>
      <c r="J1684" s="23"/>
    </row>
    <row r="1685" spans="1:10" ht="14.25">
      <c r="A1685" s="9"/>
      <c r="B1685" s="9"/>
      <c r="C1685" s="9"/>
      <c r="D1685" s="123"/>
      <c r="E1685" s="124"/>
      <c r="F1685" s="23"/>
      <c r="G1685" s="42"/>
      <c r="H1685" s="23"/>
      <c r="J1685" s="23"/>
    </row>
    <row r="1686" spans="1:10" ht="14.25">
      <c r="A1686" s="9"/>
      <c r="B1686" s="9"/>
      <c r="C1686" s="9"/>
      <c r="D1686" s="123"/>
      <c r="E1686" s="124"/>
      <c r="F1686" s="23"/>
      <c r="G1686" s="42"/>
      <c r="H1686" s="23"/>
      <c r="J1686" s="23"/>
    </row>
    <row r="1687" spans="1:10" ht="14.25">
      <c r="A1687" s="9"/>
      <c r="B1687" s="9"/>
      <c r="C1687" s="9"/>
      <c r="D1687" s="123"/>
      <c r="E1687" s="124"/>
      <c r="F1687" s="23"/>
      <c r="G1687" s="42"/>
      <c r="H1687" s="23"/>
      <c r="J1687" s="23"/>
    </row>
    <row r="1688" spans="1:10" ht="14.25">
      <c r="A1688" s="9"/>
      <c r="B1688" s="9"/>
      <c r="C1688" s="9"/>
      <c r="D1688" s="123"/>
      <c r="E1688" s="124"/>
      <c r="F1688" s="23"/>
      <c r="G1688" s="42"/>
      <c r="H1688" s="23"/>
      <c r="J1688" s="23"/>
    </row>
    <row r="1689" spans="1:10" ht="14.25">
      <c r="A1689" s="9"/>
      <c r="B1689" s="9"/>
      <c r="C1689" s="9"/>
      <c r="D1689" s="123"/>
      <c r="E1689" s="124"/>
      <c r="F1689" s="23"/>
      <c r="G1689" s="42"/>
      <c r="H1689" s="23"/>
      <c r="J1689" s="23"/>
    </row>
    <row r="1690" spans="1:10" ht="14.25">
      <c r="A1690" s="9"/>
      <c r="B1690" s="9"/>
      <c r="C1690" s="9"/>
      <c r="D1690" s="123"/>
      <c r="E1690" s="124"/>
      <c r="F1690" s="23"/>
      <c r="G1690" s="42"/>
      <c r="H1690" s="23"/>
      <c r="J1690" s="23"/>
    </row>
    <row r="1691" spans="1:10" ht="14.25">
      <c r="A1691" s="9"/>
      <c r="B1691" s="9"/>
      <c r="C1691" s="9"/>
      <c r="D1691" s="123"/>
      <c r="E1691" s="124"/>
      <c r="F1691" s="23"/>
      <c r="G1691" s="42"/>
      <c r="H1691" s="23"/>
      <c r="J1691" s="23"/>
    </row>
    <row r="1692" spans="1:10" ht="14.25">
      <c r="A1692" s="9"/>
      <c r="B1692" s="9"/>
      <c r="C1692" s="9"/>
      <c r="D1692" s="123"/>
      <c r="E1692" s="124"/>
      <c r="F1692" s="23"/>
      <c r="G1692" s="42"/>
      <c r="H1692" s="23"/>
      <c r="J1692" s="23"/>
    </row>
    <row r="1693" spans="1:10" ht="14.25">
      <c r="A1693" s="9"/>
      <c r="B1693" s="9"/>
      <c r="C1693" s="9"/>
      <c r="D1693" s="123"/>
      <c r="E1693" s="124"/>
      <c r="F1693" s="23"/>
      <c r="G1693" s="42"/>
      <c r="H1693" s="23"/>
      <c r="J1693" s="23"/>
    </row>
    <row r="1694" spans="1:10" ht="14.25">
      <c r="A1694" s="9"/>
      <c r="B1694" s="9"/>
      <c r="C1694" s="9"/>
      <c r="D1694" s="123"/>
      <c r="E1694" s="124"/>
      <c r="F1694" s="23"/>
      <c r="G1694" s="42"/>
      <c r="H1694" s="23"/>
      <c r="J1694" s="23"/>
    </row>
    <row r="1695" spans="1:10" ht="14.25">
      <c r="A1695" s="9"/>
      <c r="B1695" s="9"/>
      <c r="C1695" s="9"/>
      <c r="D1695" s="123"/>
      <c r="E1695" s="124"/>
      <c r="F1695" s="23"/>
      <c r="G1695" s="42"/>
      <c r="H1695" s="23"/>
      <c r="J1695" s="23"/>
    </row>
    <row r="1696" spans="1:10" ht="14.25">
      <c r="A1696" s="9"/>
      <c r="B1696" s="9"/>
      <c r="C1696" s="9"/>
      <c r="D1696" s="123"/>
      <c r="E1696" s="124"/>
      <c r="F1696" s="23"/>
      <c r="G1696" s="42"/>
      <c r="H1696" s="23"/>
      <c r="J1696" s="23"/>
    </row>
    <row r="1697" spans="1:10" ht="14.25">
      <c r="A1697" s="9"/>
      <c r="B1697" s="9"/>
      <c r="C1697" s="9"/>
      <c r="D1697" s="123"/>
      <c r="E1697" s="124"/>
      <c r="F1697" s="23"/>
      <c r="G1697" s="42"/>
      <c r="H1697" s="23"/>
      <c r="J1697" s="23"/>
    </row>
    <row r="1698" spans="1:10" ht="14.25">
      <c r="A1698" s="9"/>
      <c r="B1698" s="9"/>
      <c r="C1698" s="9"/>
      <c r="D1698" s="123"/>
      <c r="E1698" s="124"/>
      <c r="F1698" s="23"/>
      <c r="G1698" s="42"/>
      <c r="H1698" s="23"/>
      <c r="J1698" s="23"/>
    </row>
    <row r="1699" spans="1:10" ht="14.25">
      <c r="A1699" s="9"/>
      <c r="B1699" s="9"/>
      <c r="C1699" s="9"/>
      <c r="D1699" s="123"/>
      <c r="E1699" s="124"/>
      <c r="F1699" s="23"/>
      <c r="G1699" s="42"/>
      <c r="H1699" s="23"/>
      <c r="J1699" s="23"/>
    </row>
    <row r="1700" spans="1:10" ht="14.25">
      <c r="A1700" s="9"/>
      <c r="B1700" s="9"/>
      <c r="C1700" s="9"/>
      <c r="D1700" s="123"/>
      <c r="E1700" s="124"/>
      <c r="F1700" s="23"/>
      <c r="G1700" s="42"/>
      <c r="H1700" s="23"/>
      <c r="J1700" s="23"/>
    </row>
    <row r="1701" spans="1:10" ht="14.25">
      <c r="A1701" s="9"/>
      <c r="B1701" s="9"/>
      <c r="C1701" s="9"/>
      <c r="D1701" s="123"/>
      <c r="E1701" s="124"/>
      <c r="F1701" s="23"/>
      <c r="G1701" s="42"/>
      <c r="H1701" s="23"/>
      <c r="J1701" s="23"/>
    </row>
    <row r="1702" spans="1:10" ht="14.25">
      <c r="A1702" s="9"/>
      <c r="B1702" s="9"/>
      <c r="C1702" s="9"/>
      <c r="D1702" s="123"/>
      <c r="E1702" s="124"/>
      <c r="F1702" s="23"/>
      <c r="G1702" s="42"/>
      <c r="H1702" s="23"/>
      <c r="J1702" s="23"/>
    </row>
    <row r="1703" spans="1:10" ht="14.25">
      <c r="A1703" s="9"/>
      <c r="B1703" s="9"/>
      <c r="C1703" s="9"/>
      <c r="D1703" s="123"/>
      <c r="E1703" s="124"/>
      <c r="F1703" s="23"/>
      <c r="G1703" s="42"/>
      <c r="H1703" s="23"/>
      <c r="J1703" s="23"/>
    </row>
    <row r="1704" spans="1:10" ht="14.25">
      <c r="A1704" s="9"/>
      <c r="B1704" s="9"/>
      <c r="C1704" s="9"/>
      <c r="D1704" s="123"/>
      <c r="E1704" s="124"/>
      <c r="F1704" s="23"/>
      <c r="G1704" s="42"/>
      <c r="H1704" s="23"/>
      <c r="J1704" s="23"/>
    </row>
    <row r="1705" spans="1:10" ht="14.25">
      <c r="A1705" s="9"/>
      <c r="B1705" s="9"/>
      <c r="C1705" s="9"/>
      <c r="D1705" s="123"/>
      <c r="E1705" s="124"/>
      <c r="F1705" s="23"/>
      <c r="G1705" s="42"/>
      <c r="H1705" s="23"/>
      <c r="J1705" s="23"/>
    </row>
    <row r="1706" spans="1:10" ht="14.25">
      <c r="A1706" s="9"/>
      <c r="B1706" s="9"/>
      <c r="C1706" s="9"/>
      <c r="D1706" s="123"/>
      <c r="E1706" s="124"/>
      <c r="F1706" s="23"/>
      <c r="G1706" s="42"/>
      <c r="H1706" s="23"/>
      <c r="J1706" s="23"/>
    </row>
    <row r="1707" spans="1:10" ht="14.25">
      <c r="A1707" s="9"/>
      <c r="B1707" s="9"/>
      <c r="C1707" s="9"/>
      <c r="D1707" s="123"/>
      <c r="E1707" s="124"/>
      <c r="F1707" s="23"/>
      <c r="G1707" s="42"/>
      <c r="H1707" s="23"/>
      <c r="J1707" s="23"/>
    </row>
    <row r="1708" spans="1:10" ht="14.25">
      <c r="A1708" s="9"/>
      <c r="B1708" s="9"/>
      <c r="C1708" s="9"/>
      <c r="D1708" s="123"/>
      <c r="E1708" s="124"/>
      <c r="F1708" s="23"/>
      <c r="G1708" s="42"/>
      <c r="H1708" s="23"/>
      <c r="J1708" s="23"/>
    </row>
    <row r="1709" spans="1:10" ht="14.25">
      <c r="A1709" s="9"/>
      <c r="B1709" s="9"/>
      <c r="C1709" s="9"/>
      <c r="D1709" s="123"/>
      <c r="E1709" s="124"/>
      <c r="F1709" s="23"/>
      <c r="G1709" s="42"/>
      <c r="H1709" s="23"/>
      <c r="J1709" s="23"/>
    </row>
    <row r="1710" spans="1:10" ht="14.25">
      <c r="A1710" s="9"/>
      <c r="B1710" s="9"/>
      <c r="C1710" s="9"/>
      <c r="D1710" s="123"/>
      <c r="E1710" s="124"/>
      <c r="F1710" s="23"/>
      <c r="G1710" s="42"/>
      <c r="H1710" s="23"/>
      <c r="J1710" s="23"/>
    </row>
    <row r="1711" spans="1:10" ht="14.25">
      <c r="A1711" s="9"/>
      <c r="B1711" s="9"/>
      <c r="C1711" s="9"/>
      <c r="D1711" s="123"/>
      <c r="E1711" s="124"/>
      <c r="F1711" s="23"/>
      <c r="G1711" s="42"/>
      <c r="H1711" s="23"/>
      <c r="J1711" s="23"/>
    </row>
    <row r="1712" spans="1:10" ht="14.25">
      <c r="A1712" s="9"/>
      <c r="B1712" s="9"/>
      <c r="C1712" s="9"/>
      <c r="D1712" s="123"/>
      <c r="E1712" s="124"/>
      <c r="F1712" s="23"/>
      <c r="G1712" s="42"/>
      <c r="H1712" s="23"/>
      <c r="J1712" s="23"/>
    </row>
    <row r="1713" spans="1:10" ht="14.25">
      <c r="A1713" s="9"/>
      <c r="B1713" s="9"/>
      <c r="C1713" s="9"/>
      <c r="D1713" s="123"/>
      <c r="E1713" s="124"/>
      <c r="F1713" s="23"/>
      <c r="G1713" s="42"/>
      <c r="H1713" s="23"/>
      <c r="J1713" s="23"/>
    </row>
    <row r="1714" spans="1:10" ht="14.25">
      <c r="A1714" s="9"/>
      <c r="B1714" s="9"/>
      <c r="C1714" s="9"/>
      <c r="D1714" s="123"/>
      <c r="E1714" s="124"/>
      <c r="F1714" s="23"/>
      <c r="G1714" s="42"/>
      <c r="H1714" s="23"/>
      <c r="J1714" s="23"/>
    </row>
    <row r="1715" spans="1:10" ht="14.25">
      <c r="A1715" s="9"/>
      <c r="B1715" s="9"/>
      <c r="C1715" s="9"/>
      <c r="D1715" s="123"/>
      <c r="E1715" s="124"/>
      <c r="F1715" s="23"/>
      <c r="G1715" s="42"/>
      <c r="H1715" s="23"/>
      <c r="J1715" s="23"/>
    </row>
    <row r="1716" spans="1:10" ht="14.25">
      <c r="A1716" s="9"/>
      <c r="B1716" s="9"/>
      <c r="C1716" s="9"/>
      <c r="D1716" s="123"/>
      <c r="E1716" s="124"/>
      <c r="F1716" s="23"/>
      <c r="G1716" s="42"/>
      <c r="H1716" s="23"/>
      <c r="J1716" s="23"/>
    </row>
    <row r="1717" spans="1:10" ht="14.25">
      <c r="A1717" s="9"/>
      <c r="B1717" s="9"/>
      <c r="C1717" s="9"/>
      <c r="D1717" s="123"/>
      <c r="E1717" s="124"/>
      <c r="F1717" s="23"/>
      <c r="G1717" s="42"/>
      <c r="H1717" s="23"/>
      <c r="J1717" s="23"/>
    </row>
    <row r="1718" spans="1:10" ht="14.25">
      <c r="A1718" s="9"/>
      <c r="B1718" s="9"/>
      <c r="C1718" s="9"/>
      <c r="D1718" s="123"/>
      <c r="E1718" s="124"/>
      <c r="F1718" s="23"/>
      <c r="G1718" s="42"/>
      <c r="H1718" s="23"/>
      <c r="J1718" s="23"/>
    </row>
    <row r="1719" spans="1:10" ht="14.25">
      <c r="A1719" s="9"/>
      <c r="B1719" s="9"/>
      <c r="C1719" s="9"/>
      <c r="D1719" s="123"/>
      <c r="E1719" s="124"/>
      <c r="F1719" s="23"/>
      <c r="G1719" s="42"/>
      <c r="H1719" s="23"/>
      <c r="J1719" s="23"/>
    </row>
    <row r="1720" spans="1:10" ht="14.25">
      <c r="A1720" s="9"/>
      <c r="B1720" s="9"/>
      <c r="C1720" s="9"/>
      <c r="D1720" s="123"/>
      <c r="E1720" s="124"/>
      <c r="F1720" s="23"/>
      <c r="G1720" s="42"/>
      <c r="H1720" s="23"/>
      <c r="J1720" s="23"/>
    </row>
    <row r="1721" spans="1:10" ht="14.25">
      <c r="A1721" s="9"/>
      <c r="B1721" s="9"/>
      <c r="C1721" s="9"/>
      <c r="D1721" s="123"/>
      <c r="E1721" s="124"/>
      <c r="F1721" s="23"/>
      <c r="G1721" s="42"/>
      <c r="H1721" s="23"/>
      <c r="J1721" s="23"/>
    </row>
    <row r="1722" spans="1:10" ht="14.25">
      <c r="A1722" s="9"/>
      <c r="B1722" s="9"/>
      <c r="C1722" s="9"/>
      <c r="D1722" s="123"/>
      <c r="E1722" s="124"/>
      <c r="F1722" s="23"/>
      <c r="G1722" s="42"/>
      <c r="H1722" s="23"/>
      <c r="J1722" s="23"/>
    </row>
    <row r="1723" spans="1:10" ht="14.25">
      <c r="A1723" s="9"/>
      <c r="B1723" s="9"/>
      <c r="C1723" s="9"/>
      <c r="D1723" s="123"/>
      <c r="E1723" s="124"/>
      <c r="F1723" s="23"/>
      <c r="G1723" s="42"/>
      <c r="H1723" s="23"/>
      <c r="J1723" s="23"/>
    </row>
    <row r="1724" spans="1:10" ht="14.25">
      <c r="A1724" s="9"/>
      <c r="B1724" s="9"/>
      <c r="C1724" s="9"/>
      <c r="D1724" s="123"/>
      <c r="E1724" s="124"/>
      <c r="F1724" s="23"/>
      <c r="G1724" s="42"/>
      <c r="H1724" s="23"/>
      <c r="J1724" s="23"/>
    </row>
    <row r="1725" spans="1:10" ht="14.25">
      <c r="A1725" s="9"/>
      <c r="B1725" s="9"/>
      <c r="C1725" s="9"/>
      <c r="D1725" s="123"/>
      <c r="E1725" s="124"/>
      <c r="F1725" s="23"/>
      <c r="G1725" s="42"/>
      <c r="H1725" s="23"/>
      <c r="J1725" s="23"/>
    </row>
    <row r="1726" spans="1:10" ht="14.25">
      <c r="A1726" s="9"/>
      <c r="B1726" s="9"/>
      <c r="C1726" s="9"/>
      <c r="D1726" s="123"/>
      <c r="E1726" s="124"/>
      <c r="F1726" s="23"/>
      <c r="G1726" s="42"/>
      <c r="H1726" s="23"/>
      <c r="J1726" s="23"/>
    </row>
    <row r="1727" spans="1:10" ht="14.25">
      <c r="A1727" s="9"/>
      <c r="B1727" s="9"/>
      <c r="C1727" s="9"/>
      <c r="D1727" s="123"/>
      <c r="E1727" s="124"/>
      <c r="F1727" s="23"/>
      <c r="G1727" s="42"/>
      <c r="H1727" s="23"/>
      <c r="J1727" s="23"/>
    </row>
    <row r="1728" spans="1:10" ht="14.25">
      <c r="A1728" s="9"/>
      <c r="B1728" s="9"/>
      <c r="C1728" s="9"/>
      <c r="D1728" s="123"/>
      <c r="E1728" s="124"/>
      <c r="F1728" s="23"/>
      <c r="G1728" s="42"/>
      <c r="H1728" s="23"/>
      <c r="J1728" s="23"/>
    </row>
    <row r="1729" spans="1:10" ht="14.25">
      <c r="A1729" s="9"/>
      <c r="B1729" s="9"/>
      <c r="C1729" s="9"/>
      <c r="D1729" s="123"/>
      <c r="E1729" s="124"/>
      <c r="F1729" s="23"/>
      <c r="G1729" s="42"/>
      <c r="H1729" s="23"/>
      <c r="J1729" s="23"/>
    </row>
    <row r="1730" spans="1:10" ht="14.25">
      <c r="A1730" s="9"/>
      <c r="B1730" s="9"/>
      <c r="C1730" s="9"/>
      <c r="D1730" s="123"/>
      <c r="E1730" s="124"/>
      <c r="F1730" s="23"/>
      <c r="G1730" s="42"/>
      <c r="H1730" s="23"/>
      <c r="J1730" s="23"/>
    </row>
    <row r="1731" spans="1:10" ht="14.25">
      <c r="A1731" s="9"/>
      <c r="B1731" s="9"/>
      <c r="C1731" s="9"/>
      <c r="D1731" s="123"/>
      <c r="E1731" s="124"/>
      <c r="F1731" s="23"/>
      <c r="G1731" s="42"/>
      <c r="H1731" s="23"/>
      <c r="J1731" s="23"/>
    </row>
    <row r="1732" spans="1:10" ht="14.25">
      <c r="A1732" s="9"/>
      <c r="B1732" s="9"/>
      <c r="C1732" s="9"/>
      <c r="D1732" s="123"/>
      <c r="E1732" s="124"/>
      <c r="F1732" s="23"/>
      <c r="G1732" s="42"/>
      <c r="H1732" s="23"/>
      <c r="J1732" s="23"/>
    </row>
    <row r="1733" spans="1:10" ht="14.25">
      <c r="A1733" s="9"/>
      <c r="B1733" s="9"/>
      <c r="C1733" s="9"/>
      <c r="D1733" s="123"/>
      <c r="E1733" s="124"/>
      <c r="F1733" s="23"/>
      <c r="G1733" s="42"/>
      <c r="H1733" s="23"/>
      <c r="J1733" s="23"/>
    </row>
    <row r="1734" spans="1:10" ht="14.25">
      <c r="A1734" s="9"/>
      <c r="B1734" s="9"/>
      <c r="C1734" s="9"/>
      <c r="D1734" s="123"/>
      <c r="E1734" s="124"/>
      <c r="F1734" s="23"/>
      <c r="G1734" s="42"/>
      <c r="H1734" s="23"/>
      <c r="J1734" s="23"/>
    </row>
    <row r="1735" spans="1:10" ht="14.25">
      <c r="A1735" s="9"/>
      <c r="B1735" s="9"/>
      <c r="C1735" s="9"/>
      <c r="D1735" s="123"/>
      <c r="E1735" s="124"/>
      <c r="F1735" s="23"/>
      <c r="G1735" s="42"/>
      <c r="H1735" s="23"/>
      <c r="J1735" s="23"/>
    </row>
    <row r="1736" spans="1:10" ht="14.25">
      <c r="A1736" s="9"/>
      <c r="B1736" s="9"/>
      <c r="C1736" s="9"/>
      <c r="D1736" s="123"/>
      <c r="E1736" s="124"/>
      <c r="F1736" s="23"/>
      <c r="G1736" s="42"/>
      <c r="H1736" s="23"/>
      <c r="J1736" s="23"/>
    </row>
    <row r="1737" spans="1:10" ht="14.25">
      <c r="A1737" s="9"/>
      <c r="B1737" s="9"/>
      <c r="C1737" s="9"/>
      <c r="D1737" s="123"/>
      <c r="E1737" s="124"/>
      <c r="F1737" s="23"/>
      <c r="G1737" s="42"/>
      <c r="H1737" s="23"/>
      <c r="J1737" s="23"/>
    </row>
    <row r="1738" spans="1:10" ht="14.25">
      <c r="A1738" s="9"/>
      <c r="B1738" s="9"/>
      <c r="C1738" s="9"/>
      <c r="D1738" s="123"/>
      <c r="E1738" s="124"/>
      <c r="F1738" s="23"/>
      <c r="G1738" s="42"/>
      <c r="H1738" s="23"/>
      <c r="J1738" s="23"/>
    </row>
    <row r="1739" spans="1:10" ht="14.25">
      <c r="A1739" s="9"/>
      <c r="B1739" s="9"/>
      <c r="C1739" s="9"/>
      <c r="D1739" s="123"/>
      <c r="E1739" s="124"/>
      <c r="F1739" s="23"/>
      <c r="G1739" s="42"/>
      <c r="H1739" s="23"/>
      <c r="J1739" s="23"/>
    </row>
    <row r="1740" spans="1:10" ht="14.25">
      <c r="A1740" s="9"/>
      <c r="B1740" s="9"/>
      <c r="C1740" s="9"/>
      <c r="D1740" s="123"/>
      <c r="E1740" s="124"/>
      <c r="F1740" s="23"/>
      <c r="G1740" s="42"/>
      <c r="H1740" s="23"/>
      <c r="J1740" s="23"/>
    </row>
    <row r="1741" spans="1:10" ht="14.25">
      <c r="A1741" s="9"/>
      <c r="B1741" s="9"/>
      <c r="C1741" s="9"/>
      <c r="D1741" s="123"/>
      <c r="E1741" s="124"/>
      <c r="F1741" s="23"/>
      <c r="G1741" s="42"/>
      <c r="H1741" s="23"/>
      <c r="J1741" s="23"/>
    </row>
    <row r="1742" spans="1:10" ht="14.25">
      <c r="A1742" s="9"/>
      <c r="B1742" s="9"/>
      <c r="C1742" s="9"/>
      <c r="D1742" s="123"/>
      <c r="E1742" s="124"/>
      <c r="F1742" s="23"/>
      <c r="G1742" s="42"/>
      <c r="H1742" s="23"/>
      <c r="J1742" s="23"/>
    </row>
    <row r="1743" spans="1:10" ht="14.25">
      <c r="A1743" s="9"/>
      <c r="B1743" s="9"/>
      <c r="C1743" s="9"/>
      <c r="D1743" s="123"/>
      <c r="E1743" s="124"/>
      <c r="F1743" s="23"/>
      <c r="G1743" s="42"/>
      <c r="H1743" s="23"/>
      <c r="J1743" s="23"/>
    </row>
    <row r="1744" spans="1:10" ht="14.25">
      <c r="A1744" s="9"/>
      <c r="B1744" s="9"/>
      <c r="C1744" s="9"/>
      <c r="D1744" s="123"/>
      <c r="E1744" s="124"/>
      <c r="F1744" s="23"/>
      <c r="G1744" s="42"/>
      <c r="H1744" s="23"/>
      <c r="J1744" s="23"/>
    </row>
    <row r="1745" spans="1:10" ht="14.25">
      <c r="A1745" s="9"/>
      <c r="B1745" s="9"/>
      <c r="C1745" s="9"/>
      <c r="D1745" s="123"/>
      <c r="E1745" s="124"/>
      <c r="F1745" s="23"/>
      <c r="G1745" s="42"/>
      <c r="H1745" s="23"/>
      <c r="J1745" s="23"/>
    </row>
    <row r="1746" spans="1:10" ht="14.25">
      <c r="A1746" s="9"/>
      <c r="B1746" s="9"/>
      <c r="C1746" s="9"/>
      <c r="D1746" s="123"/>
      <c r="E1746" s="124"/>
      <c r="F1746" s="23"/>
      <c r="G1746" s="42"/>
      <c r="H1746" s="23"/>
      <c r="J1746" s="23"/>
    </row>
    <row r="1747" spans="1:10" ht="14.25">
      <c r="A1747" s="9"/>
      <c r="B1747" s="9"/>
      <c r="C1747" s="9"/>
      <c r="D1747" s="123"/>
      <c r="E1747" s="124"/>
      <c r="F1747" s="23"/>
      <c r="G1747" s="42"/>
      <c r="H1747" s="23"/>
      <c r="J1747" s="23"/>
    </row>
    <row r="1748" spans="1:10" ht="14.25">
      <c r="A1748" s="9"/>
      <c r="B1748" s="9"/>
      <c r="C1748" s="9"/>
      <c r="D1748" s="123"/>
      <c r="E1748" s="124"/>
      <c r="F1748" s="23"/>
      <c r="G1748" s="42"/>
      <c r="H1748" s="23"/>
      <c r="J1748" s="23"/>
    </row>
    <row r="1749" spans="1:10" ht="14.25">
      <c r="A1749" s="9"/>
      <c r="B1749" s="9"/>
      <c r="C1749" s="9"/>
      <c r="D1749" s="123"/>
      <c r="E1749" s="124"/>
      <c r="F1749" s="23"/>
      <c r="G1749" s="42"/>
      <c r="H1749" s="23"/>
      <c r="J1749" s="23"/>
    </row>
    <row r="1750" spans="1:10" ht="14.25">
      <c r="A1750" s="9"/>
      <c r="B1750" s="9"/>
      <c r="C1750" s="9"/>
      <c r="D1750" s="123"/>
      <c r="E1750" s="124"/>
      <c r="F1750" s="23"/>
      <c r="G1750" s="42"/>
      <c r="H1750" s="23"/>
      <c r="J1750" s="23"/>
    </row>
    <row r="1751" spans="1:10" ht="14.25">
      <c r="A1751" s="9"/>
      <c r="B1751" s="9"/>
      <c r="C1751" s="9"/>
      <c r="D1751" s="123"/>
      <c r="E1751" s="124"/>
      <c r="F1751" s="23"/>
      <c r="G1751" s="42"/>
      <c r="H1751" s="23"/>
      <c r="J1751" s="23"/>
    </row>
    <row r="1752" spans="1:10" ht="14.25">
      <c r="A1752" s="9"/>
      <c r="B1752" s="9"/>
      <c r="C1752" s="9"/>
      <c r="D1752" s="123"/>
      <c r="E1752" s="124"/>
      <c r="F1752" s="23"/>
      <c r="G1752" s="42"/>
      <c r="H1752" s="23"/>
      <c r="J1752" s="23"/>
    </row>
    <row r="1753" spans="1:10" ht="14.25">
      <c r="A1753" s="9"/>
      <c r="B1753" s="9"/>
      <c r="C1753" s="9"/>
      <c r="D1753" s="123"/>
      <c r="E1753" s="124"/>
      <c r="F1753" s="23"/>
      <c r="G1753" s="42"/>
      <c r="H1753" s="23"/>
      <c r="J1753" s="23"/>
    </row>
    <row r="1754" spans="1:10" ht="14.25">
      <c r="A1754" s="9"/>
      <c r="B1754" s="9"/>
      <c r="C1754" s="9"/>
      <c r="D1754" s="123"/>
      <c r="E1754" s="124"/>
      <c r="F1754" s="23"/>
      <c r="G1754" s="42"/>
      <c r="H1754" s="23"/>
      <c r="J1754" s="23"/>
    </row>
    <row r="1755" spans="1:10" ht="14.25">
      <c r="A1755" s="9"/>
      <c r="B1755" s="9"/>
      <c r="C1755" s="9"/>
      <c r="D1755" s="123"/>
      <c r="E1755" s="124"/>
      <c r="F1755" s="23"/>
      <c r="G1755" s="42"/>
      <c r="H1755" s="23"/>
      <c r="J1755" s="23"/>
    </row>
    <row r="1756" spans="1:10" ht="14.25">
      <c r="A1756" s="9"/>
      <c r="B1756" s="9"/>
      <c r="C1756" s="9"/>
      <c r="D1756" s="123"/>
      <c r="E1756" s="124"/>
      <c r="F1756" s="23"/>
      <c r="G1756" s="42"/>
      <c r="H1756" s="23"/>
      <c r="J1756" s="23"/>
    </row>
    <row r="1757" spans="1:10" ht="14.25">
      <c r="A1757" s="9"/>
      <c r="B1757" s="9"/>
      <c r="C1757" s="9"/>
      <c r="D1757" s="123"/>
      <c r="E1757" s="124"/>
      <c r="F1757" s="23"/>
      <c r="G1757" s="42"/>
      <c r="H1757" s="23"/>
      <c r="J1757" s="23"/>
    </row>
    <row r="1758" spans="1:10" ht="14.25">
      <c r="A1758" s="9"/>
      <c r="B1758" s="9"/>
      <c r="C1758" s="9"/>
      <c r="D1758" s="123"/>
      <c r="E1758" s="124"/>
      <c r="F1758" s="23"/>
      <c r="G1758" s="42"/>
      <c r="H1758" s="23"/>
      <c r="J1758" s="23"/>
    </row>
    <row r="1759" spans="1:10" ht="14.25">
      <c r="A1759" s="9"/>
      <c r="B1759" s="9"/>
      <c r="C1759" s="9"/>
      <c r="D1759" s="123"/>
      <c r="E1759" s="124"/>
      <c r="F1759" s="23"/>
      <c r="G1759" s="42"/>
      <c r="H1759" s="23"/>
      <c r="J1759" s="23"/>
    </row>
    <row r="1760" spans="1:10" ht="14.25">
      <c r="A1760" s="9"/>
      <c r="B1760" s="9"/>
      <c r="C1760" s="9"/>
      <c r="D1760" s="123"/>
      <c r="E1760" s="124"/>
      <c r="F1760" s="23"/>
      <c r="G1760" s="42"/>
      <c r="H1760" s="23"/>
      <c r="J1760" s="23"/>
    </row>
    <row r="1761" spans="1:10" ht="14.25">
      <c r="A1761" s="9"/>
      <c r="B1761" s="9"/>
      <c r="C1761" s="9"/>
      <c r="D1761" s="123"/>
      <c r="E1761" s="124"/>
      <c r="F1761" s="23"/>
      <c r="G1761" s="42"/>
      <c r="H1761" s="23"/>
      <c r="J1761" s="23"/>
    </row>
    <row r="1762" spans="1:10" ht="14.25">
      <c r="A1762" s="9"/>
      <c r="B1762" s="9"/>
      <c r="C1762" s="9"/>
      <c r="D1762" s="123"/>
      <c r="E1762" s="124"/>
      <c r="F1762" s="23"/>
      <c r="G1762" s="42"/>
      <c r="H1762" s="23"/>
      <c r="J1762" s="23"/>
    </row>
    <row r="1763" spans="1:10" ht="14.25">
      <c r="A1763" s="9"/>
      <c r="B1763" s="9"/>
      <c r="C1763" s="9"/>
      <c r="D1763" s="123"/>
      <c r="E1763" s="124"/>
      <c r="F1763" s="23"/>
      <c r="G1763" s="42"/>
      <c r="H1763" s="23"/>
      <c r="J1763" s="23"/>
    </row>
    <row r="1764" spans="1:10" ht="14.25">
      <c r="A1764" s="9"/>
      <c r="B1764" s="9"/>
      <c r="C1764" s="9"/>
      <c r="D1764" s="123"/>
      <c r="E1764" s="124"/>
      <c r="F1764" s="23"/>
      <c r="G1764" s="42"/>
      <c r="H1764" s="23"/>
      <c r="J1764" s="23"/>
    </row>
    <row r="1765" spans="1:10" ht="14.25">
      <c r="A1765" s="9"/>
      <c r="B1765" s="9"/>
      <c r="C1765" s="9"/>
      <c r="D1765" s="123"/>
      <c r="E1765" s="124"/>
      <c r="F1765" s="23"/>
      <c r="G1765" s="42"/>
      <c r="H1765" s="23"/>
      <c r="J1765" s="23"/>
    </row>
    <row r="1766" spans="1:10" ht="14.25">
      <c r="A1766" s="9"/>
      <c r="B1766" s="9"/>
      <c r="C1766" s="9"/>
      <c r="D1766" s="123"/>
      <c r="E1766" s="124"/>
      <c r="F1766" s="23"/>
      <c r="G1766" s="42"/>
      <c r="H1766" s="23"/>
      <c r="J1766" s="23"/>
    </row>
    <row r="1767" spans="1:10" ht="14.25">
      <c r="A1767" s="9"/>
      <c r="B1767" s="9"/>
      <c r="C1767" s="9"/>
      <c r="D1767" s="123"/>
      <c r="E1767" s="124"/>
      <c r="F1767" s="23"/>
      <c r="G1767" s="42"/>
      <c r="H1767" s="23"/>
      <c r="J1767" s="23"/>
    </row>
    <row r="1768" spans="1:10" ht="14.25">
      <c r="A1768" s="9"/>
      <c r="B1768" s="9"/>
      <c r="C1768" s="9"/>
      <c r="D1768" s="123"/>
      <c r="E1768" s="124"/>
      <c r="F1768" s="23"/>
      <c r="G1768" s="42"/>
      <c r="H1768" s="23"/>
      <c r="J1768" s="23"/>
    </row>
    <row r="1769" spans="1:10" ht="14.25">
      <c r="A1769" s="9"/>
      <c r="B1769" s="9"/>
      <c r="C1769" s="9"/>
      <c r="D1769" s="123"/>
      <c r="E1769" s="124"/>
      <c r="F1769" s="23"/>
      <c r="G1769" s="42"/>
      <c r="H1769" s="23"/>
      <c r="J1769" s="23"/>
    </row>
    <row r="1770" spans="1:10" ht="14.25">
      <c r="A1770" s="9"/>
      <c r="B1770" s="9"/>
      <c r="C1770" s="9"/>
      <c r="D1770" s="123"/>
      <c r="E1770" s="124"/>
      <c r="F1770" s="23"/>
      <c r="G1770" s="42"/>
      <c r="H1770" s="23"/>
      <c r="J1770" s="23"/>
    </row>
    <row r="1771" spans="1:10" ht="14.25">
      <c r="A1771" s="9"/>
      <c r="B1771" s="9"/>
      <c r="C1771" s="9"/>
      <c r="D1771" s="123"/>
      <c r="E1771" s="124"/>
      <c r="F1771" s="23"/>
      <c r="G1771" s="42"/>
      <c r="H1771" s="23"/>
      <c r="J1771" s="23"/>
    </row>
    <row r="1772" spans="1:10" ht="14.25">
      <c r="A1772" s="9"/>
      <c r="B1772" s="9"/>
      <c r="C1772" s="9"/>
      <c r="D1772" s="123"/>
      <c r="E1772" s="124"/>
      <c r="F1772" s="23"/>
      <c r="G1772" s="42"/>
      <c r="H1772" s="23"/>
      <c r="J1772" s="23"/>
    </row>
    <row r="1773" spans="1:10" ht="14.25">
      <c r="A1773" s="9"/>
      <c r="B1773" s="9"/>
      <c r="C1773" s="9"/>
      <c r="D1773" s="123"/>
      <c r="E1773" s="124"/>
      <c r="F1773" s="23"/>
      <c r="G1773" s="42"/>
      <c r="H1773" s="23"/>
      <c r="J1773" s="23"/>
    </row>
    <row r="1774" spans="1:10" ht="14.25">
      <c r="A1774" s="9"/>
      <c r="B1774" s="9"/>
      <c r="C1774" s="9"/>
      <c r="D1774" s="123"/>
      <c r="E1774" s="124"/>
      <c r="F1774" s="23"/>
      <c r="G1774" s="42"/>
      <c r="H1774" s="23"/>
      <c r="J1774" s="23"/>
    </row>
    <row r="1775" spans="1:10" ht="14.25">
      <c r="A1775" s="9"/>
      <c r="B1775" s="9"/>
      <c r="C1775" s="9"/>
      <c r="D1775" s="123"/>
      <c r="E1775" s="124"/>
      <c r="F1775" s="23"/>
      <c r="G1775" s="42"/>
      <c r="H1775" s="23"/>
      <c r="J1775" s="23"/>
    </row>
    <row r="1776" spans="1:10" ht="14.25">
      <c r="A1776" s="9"/>
      <c r="B1776" s="9"/>
      <c r="C1776" s="9"/>
      <c r="D1776" s="123"/>
      <c r="E1776" s="124"/>
      <c r="F1776" s="23"/>
      <c r="G1776" s="42"/>
      <c r="H1776" s="23"/>
      <c r="J1776" s="23"/>
    </row>
    <row r="1777" spans="1:10" ht="14.25">
      <c r="A1777" s="9"/>
      <c r="B1777" s="9"/>
      <c r="C1777" s="9"/>
      <c r="D1777" s="123"/>
      <c r="E1777" s="124"/>
      <c r="F1777" s="23"/>
      <c r="G1777" s="42"/>
      <c r="H1777" s="23"/>
      <c r="J1777" s="23"/>
    </row>
    <row r="1778" spans="1:10" ht="14.25">
      <c r="A1778" s="9"/>
      <c r="B1778" s="9"/>
      <c r="C1778" s="9"/>
      <c r="D1778" s="123"/>
      <c r="E1778" s="124"/>
      <c r="F1778" s="23"/>
      <c r="G1778" s="42"/>
      <c r="H1778" s="23"/>
      <c r="J1778" s="23"/>
    </row>
    <row r="1779" spans="1:10" ht="14.25">
      <c r="A1779" s="9"/>
      <c r="B1779" s="9"/>
      <c r="C1779" s="9"/>
      <c r="D1779" s="123"/>
      <c r="E1779" s="124"/>
      <c r="F1779" s="23"/>
      <c r="G1779" s="42"/>
      <c r="H1779" s="23"/>
      <c r="J1779" s="23"/>
    </row>
    <row r="1780" spans="1:10" ht="14.25">
      <c r="A1780" s="9"/>
      <c r="B1780" s="9"/>
      <c r="C1780" s="9"/>
      <c r="D1780" s="123"/>
      <c r="E1780" s="124"/>
      <c r="F1780" s="23"/>
      <c r="G1780" s="42"/>
      <c r="H1780" s="23"/>
      <c r="J1780" s="23"/>
    </row>
    <row r="1781" spans="1:10" ht="14.25">
      <c r="A1781" s="9"/>
      <c r="B1781" s="9"/>
      <c r="C1781" s="9"/>
      <c r="D1781" s="123"/>
      <c r="E1781" s="124"/>
      <c r="F1781" s="23"/>
      <c r="G1781" s="42"/>
      <c r="H1781" s="23"/>
      <c r="J1781" s="23"/>
    </row>
    <row r="1782" spans="1:10" ht="14.25">
      <c r="A1782" s="9"/>
      <c r="B1782" s="9"/>
      <c r="C1782" s="9"/>
      <c r="D1782" s="123"/>
      <c r="E1782" s="124"/>
      <c r="F1782" s="23"/>
      <c r="G1782" s="42"/>
      <c r="H1782" s="23"/>
      <c r="J1782" s="23"/>
    </row>
    <row r="1783" spans="1:10" ht="14.25">
      <c r="A1783" s="9"/>
      <c r="B1783" s="9"/>
      <c r="C1783" s="9"/>
      <c r="D1783" s="123"/>
      <c r="E1783" s="124"/>
      <c r="F1783" s="23"/>
      <c r="G1783" s="42"/>
      <c r="H1783" s="23"/>
      <c r="J1783" s="23"/>
    </row>
    <row r="1784" spans="1:10" ht="14.25">
      <c r="A1784" s="9"/>
      <c r="B1784" s="9"/>
      <c r="C1784" s="9"/>
      <c r="D1784" s="123"/>
      <c r="E1784" s="124"/>
      <c r="F1784" s="23"/>
      <c r="G1784" s="42"/>
      <c r="H1784" s="23"/>
      <c r="J1784" s="23"/>
    </row>
    <row r="1785" spans="1:10" ht="14.25">
      <c r="A1785" s="9"/>
      <c r="B1785" s="9"/>
      <c r="C1785" s="9"/>
      <c r="D1785" s="123"/>
      <c r="E1785" s="124"/>
      <c r="F1785" s="23"/>
      <c r="G1785" s="42"/>
      <c r="H1785" s="23"/>
      <c r="J1785" s="23"/>
    </row>
    <row r="1786" spans="1:10" ht="14.25">
      <c r="A1786" s="9"/>
      <c r="B1786" s="9"/>
      <c r="C1786" s="9"/>
      <c r="D1786" s="123"/>
      <c r="E1786" s="124"/>
      <c r="F1786" s="23"/>
      <c r="G1786" s="42"/>
      <c r="H1786" s="23"/>
      <c r="J1786" s="23"/>
    </row>
    <row r="1787" spans="1:10" ht="14.25">
      <c r="A1787" s="9"/>
      <c r="B1787" s="9"/>
      <c r="C1787" s="9"/>
      <c r="D1787" s="123"/>
      <c r="E1787" s="124"/>
      <c r="F1787" s="23"/>
      <c r="G1787" s="42"/>
      <c r="H1787" s="23"/>
      <c r="J1787" s="23"/>
    </row>
    <row r="1788" spans="1:10" ht="14.25">
      <c r="A1788" s="9"/>
      <c r="B1788" s="9"/>
      <c r="C1788" s="9"/>
      <c r="D1788" s="123"/>
      <c r="E1788" s="124"/>
      <c r="F1788" s="23"/>
      <c r="G1788" s="42"/>
      <c r="H1788" s="23"/>
      <c r="J1788" s="23"/>
    </row>
    <row r="1789" spans="1:10" ht="14.25">
      <c r="A1789" s="9"/>
      <c r="B1789" s="9"/>
      <c r="C1789" s="9"/>
      <c r="D1789" s="123"/>
      <c r="E1789" s="124"/>
      <c r="F1789" s="23"/>
      <c r="G1789" s="42"/>
      <c r="H1789" s="23"/>
      <c r="J1789" s="23"/>
    </row>
    <row r="1790" spans="1:10" ht="14.25">
      <c r="A1790" s="9"/>
      <c r="B1790" s="9"/>
      <c r="C1790" s="9"/>
      <c r="D1790" s="123"/>
      <c r="E1790" s="124"/>
      <c r="F1790" s="23"/>
      <c r="G1790" s="42"/>
      <c r="H1790" s="23"/>
      <c r="J1790" s="23"/>
    </row>
    <row r="1791" spans="1:10" ht="14.25">
      <c r="A1791" s="9"/>
      <c r="B1791" s="9"/>
      <c r="C1791" s="9"/>
      <c r="D1791" s="123"/>
      <c r="E1791" s="124"/>
      <c r="F1791" s="23"/>
      <c r="G1791" s="42"/>
      <c r="H1791" s="23"/>
      <c r="J1791" s="23"/>
    </row>
    <row r="1792" spans="1:10" ht="14.25">
      <c r="A1792" s="9"/>
      <c r="B1792" s="9"/>
      <c r="C1792" s="9"/>
      <c r="D1792" s="123"/>
      <c r="E1792" s="124"/>
      <c r="F1792" s="23"/>
      <c r="G1792" s="42"/>
      <c r="H1792" s="23"/>
      <c r="J1792" s="23"/>
    </row>
    <row r="1793" spans="1:10" ht="14.25">
      <c r="A1793" s="9"/>
      <c r="B1793" s="9"/>
      <c r="C1793" s="9"/>
      <c r="D1793" s="123"/>
      <c r="E1793" s="124"/>
      <c r="F1793" s="23"/>
      <c r="G1793" s="42"/>
      <c r="H1793" s="23"/>
      <c r="J1793" s="23"/>
    </row>
    <row r="1794" spans="1:10" ht="14.25">
      <c r="A1794" s="9"/>
      <c r="B1794" s="9"/>
      <c r="C1794" s="9"/>
      <c r="D1794" s="123"/>
      <c r="E1794" s="124"/>
      <c r="F1794" s="23"/>
      <c r="G1794" s="42"/>
      <c r="H1794" s="23"/>
      <c r="J1794" s="23"/>
    </row>
    <row r="1795" spans="1:10" ht="14.25">
      <c r="A1795" s="9"/>
      <c r="B1795" s="9"/>
      <c r="C1795" s="9"/>
      <c r="D1795" s="123"/>
      <c r="E1795" s="124"/>
      <c r="F1795" s="23"/>
      <c r="G1795" s="42"/>
      <c r="H1795" s="23"/>
      <c r="J1795" s="23"/>
    </row>
    <row r="1796" spans="1:10" ht="14.25">
      <c r="A1796" s="9"/>
      <c r="B1796" s="9"/>
      <c r="C1796" s="9"/>
      <c r="D1796" s="123"/>
      <c r="E1796" s="124"/>
      <c r="F1796" s="23"/>
      <c r="G1796" s="42"/>
      <c r="H1796" s="23"/>
      <c r="J1796" s="23"/>
    </row>
    <row r="1797" spans="1:10" ht="14.25">
      <c r="A1797" s="9"/>
      <c r="B1797" s="9"/>
      <c r="C1797" s="9"/>
      <c r="D1797" s="123"/>
      <c r="E1797" s="124"/>
      <c r="F1797" s="23"/>
      <c r="G1797" s="42"/>
      <c r="H1797" s="23"/>
      <c r="J1797" s="23"/>
    </row>
    <row r="1798" spans="1:10" ht="14.25">
      <c r="A1798" s="9"/>
      <c r="B1798" s="9"/>
      <c r="C1798" s="9"/>
      <c r="D1798" s="123"/>
      <c r="E1798" s="124"/>
      <c r="F1798" s="23"/>
      <c r="G1798" s="42"/>
      <c r="H1798" s="23"/>
      <c r="J1798" s="23"/>
    </row>
    <row r="1799" spans="1:10" ht="14.25">
      <c r="A1799" s="9"/>
      <c r="B1799" s="9"/>
      <c r="C1799" s="9"/>
      <c r="D1799" s="123"/>
      <c r="E1799" s="124"/>
      <c r="F1799" s="23"/>
      <c r="G1799" s="42"/>
      <c r="H1799" s="23"/>
      <c r="J1799" s="23"/>
    </row>
    <row r="1800" spans="1:10" ht="14.25">
      <c r="A1800" s="9"/>
      <c r="B1800" s="9"/>
      <c r="C1800" s="9"/>
      <c r="D1800" s="123"/>
      <c r="E1800" s="124"/>
      <c r="F1800" s="23"/>
      <c r="G1800" s="42"/>
      <c r="H1800" s="23"/>
      <c r="J1800" s="23"/>
    </row>
    <row r="1801" spans="1:10" ht="14.25">
      <c r="A1801" s="9"/>
      <c r="B1801" s="9"/>
      <c r="C1801" s="9"/>
      <c r="D1801" s="123"/>
      <c r="E1801" s="124"/>
      <c r="F1801" s="23"/>
      <c r="G1801" s="42"/>
      <c r="H1801" s="23"/>
      <c r="J1801" s="23"/>
    </row>
    <row r="1802" spans="1:10" ht="14.25">
      <c r="A1802" s="9"/>
      <c r="B1802" s="9"/>
      <c r="C1802" s="9"/>
      <c r="D1802" s="123"/>
      <c r="E1802" s="124"/>
      <c r="F1802" s="23"/>
      <c r="G1802" s="42"/>
      <c r="H1802" s="23"/>
      <c r="J1802" s="23"/>
    </row>
    <row r="1803" spans="1:10" ht="14.25">
      <c r="A1803" s="9"/>
      <c r="B1803" s="9"/>
      <c r="C1803" s="9"/>
      <c r="D1803" s="123"/>
      <c r="E1803" s="124"/>
      <c r="F1803" s="23"/>
      <c r="G1803" s="42"/>
      <c r="H1803" s="23"/>
      <c r="J1803" s="23"/>
    </row>
    <row r="1804" spans="1:10" ht="14.25">
      <c r="A1804" s="9"/>
      <c r="B1804" s="9"/>
      <c r="C1804" s="9"/>
      <c r="D1804" s="123"/>
      <c r="E1804" s="124"/>
      <c r="F1804" s="23"/>
      <c r="G1804" s="42"/>
      <c r="H1804" s="23"/>
      <c r="J1804" s="23"/>
    </row>
    <row r="1805" spans="1:10" ht="14.25">
      <c r="A1805" s="9"/>
      <c r="B1805" s="9"/>
      <c r="C1805" s="9"/>
      <c r="D1805" s="123"/>
      <c r="E1805" s="124"/>
      <c r="F1805" s="23"/>
      <c r="G1805" s="42"/>
      <c r="H1805" s="23"/>
      <c r="J1805" s="23"/>
    </row>
    <row r="1806" spans="1:10" ht="14.25">
      <c r="A1806" s="9"/>
      <c r="B1806" s="9"/>
      <c r="C1806" s="9"/>
      <c r="D1806" s="123"/>
      <c r="E1806" s="124"/>
      <c r="F1806" s="23"/>
      <c r="G1806" s="42"/>
      <c r="H1806" s="23"/>
      <c r="J1806" s="23"/>
    </row>
    <row r="1807" spans="1:10" ht="14.25">
      <c r="A1807" s="9"/>
      <c r="B1807" s="9"/>
      <c r="C1807" s="9"/>
      <c r="D1807" s="123"/>
      <c r="E1807" s="124"/>
      <c r="F1807" s="23"/>
      <c r="G1807" s="42"/>
      <c r="H1807" s="23"/>
      <c r="J1807" s="23"/>
    </row>
    <row r="1808" spans="1:10" ht="14.25">
      <c r="A1808" s="9"/>
      <c r="B1808" s="9"/>
      <c r="C1808" s="9"/>
      <c r="D1808" s="123"/>
      <c r="E1808" s="124"/>
      <c r="F1808" s="23"/>
      <c r="G1808" s="42"/>
      <c r="H1808" s="23"/>
      <c r="J1808" s="23"/>
    </row>
    <row r="1809" spans="1:10" ht="14.25">
      <c r="A1809" s="9"/>
      <c r="B1809" s="9"/>
      <c r="C1809" s="9"/>
      <c r="D1809" s="123"/>
      <c r="E1809" s="124"/>
      <c r="F1809" s="23"/>
      <c r="G1809" s="42"/>
      <c r="H1809" s="23"/>
      <c r="J1809" s="23"/>
    </row>
    <row r="1810" spans="1:10" ht="14.25">
      <c r="A1810" s="9"/>
      <c r="B1810" s="9"/>
      <c r="C1810" s="9"/>
      <c r="D1810" s="123"/>
      <c r="E1810" s="124"/>
      <c r="F1810" s="23"/>
      <c r="G1810" s="42"/>
      <c r="H1810" s="23"/>
      <c r="J1810" s="23"/>
    </row>
    <row r="1811" spans="1:10" ht="14.25">
      <c r="A1811" s="9"/>
      <c r="B1811" s="9"/>
      <c r="C1811" s="9"/>
      <c r="D1811" s="123"/>
      <c r="E1811" s="124"/>
      <c r="F1811" s="23"/>
      <c r="G1811" s="42"/>
      <c r="H1811" s="23"/>
      <c r="J1811" s="23"/>
    </row>
    <row r="1812" spans="1:10" ht="14.25">
      <c r="A1812" s="9"/>
      <c r="B1812" s="9"/>
      <c r="C1812" s="9"/>
      <c r="D1812" s="123"/>
      <c r="E1812" s="124"/>
      <c r="F1812" s="23"/>
      <c r="G1812" s="42"/>
      <c r="H1812" s="23"/>
      <c r="J1812" s="23"/>
    </row>
    <row r="1813" spans="1:10" ht="14.25">
      <c r="A1813" s="9"/>
      <c r="B1813" s="9"/>
      <c r="C1813" s="9"/>
      <c r="D1813" s="123"/>
      <c r="E1813" s="124"/>
      <c r="F1813" s="23"/>
      <c r="G1813" s="42"/>
      <c r="H1813" s="23"/>
      <c r="J1813" s="23"/>
    </row>
    <row r="1814" spans="1:10" ht="14.25">
      <c r="A1814" s="9"/>
      <c r="B1814" s="9"/>
      <c r="C1814" s="9"/>
      <c r="D1814" s="123"/>
      <c r="E1814" s="124"/>
      <c r="F1814" s="23"/>
      <c r="G1814" s="42"/>
      <c r="H1814" s="23"/>
      <c r="J1814" s="23"/>
    </row>
    <row r="1815" spans="1:10" ht="14.25">
      <c r="A1815" s="9"/>
      <c r="B1815" s="9"/>
      <c r="C1815" s="9"/>
      <c r="D1815" s="123"/>
      <c r="E1815" s="124"/>
      <c r="F1815" s="23"/>
      <c r="G1815" s="42"/>
      <c r="H1815" s="23"/>
      <c r="J1815" s="23"/>
    </row>
    <row r="1816" spans="1:10" ht="14.25">
      <c r="A1816" s="9"/>
      <c r="B1816" s="9"/>
      <c r="C1816" s="9"/>
      <c r="D1816" s="123"/>
      <c r="E1816" s="124"/>
      <c r="F1816" s="23"/>
      <c r="G1816" s="42"/>
      <c r="H1816" s="23"/>
      <c r="J1816" s="23"/>
    </row>
    <row r="1817" spans="1:10" ht="14.25">
      <c r="A1817" s="9"/>
      <c r="B1817" s="9"/>
      <c r="C1817" s="9"/>
      <c r="D1817" s="123"/>
      <c r="E1817" s="124"/>
      <c r="F1817" s="23"/>
      <c r="G1817" s="42"/>
      <c r="H1817" s="23"/>
      <c r="J1817" s="23"/>
    </row>
    <row r="1818" spans="1:10" ht="14.25">
      <c r="A1818" s="9"/>
      <c r="B1818" s="9"/>
      <c r="C1818" s="9"/>
      <c r="D1818" s="123"/>
      <c r="E1818" s="124"/>
      <c r="F1818" s="23"/>
      <c r="G1818" s="42"/>
      <c r="H1818" s="23"/>
      <c r="J1818" s="23"/>
    </row>
    <row r="1819" spans="1:10" ht="14.25">
      <c r="A1819" s="9"/>
      <c r="B1819" s="9"/>
      <c r="C1819" s="9"/>
      <c r="D1819" s="123"/>
      <c r="E1819" s="124"/>
      <c r="F1819" s="23"/>
      <c r="G1819" s="42"/>
      <c r="H1819" s="23"/>
      <c r="J1819" s="23"/>
    </row>
    <row r="1820" spans="1:10" ht="14.25">
      <c r="A1820" s="9"/>
      <c r="B1820" s="9"/>
      <c r="C1820" s="9"/>
      <c r="D1820" s="123"/>
      <c r="E1820" s="124"/>
      <c r="F1820" s="23"/>
      <c r="G1820" s="42"/>
      <c r="H1820" s="23"/>
      <c r="J1820" s="23"/>
    </row>
    <row r="1821" spans="1:10" ht="14.25">
      <c r="A1821" s="9"/>
      <c r="B1821" s="9"/>
      <c r="C1821" s="9"/>
      <c r="D1821" s="123"/>
      <c r="E1821" s="124"/>
      <c r="F1821" s="23"/>
      <c r="G1821" s="42"/>
      <c r="H1821" s="23"/>
      <c r="J1821" s="23"/>
    </row>
    <row r="1822" spans="1:10" ht="14.25">
      <c r="A1822" s="9"/>
      <c r="B1822" s="9"/>
      <c r="C1822" s="9"/>
      <c r="D1822" s="123"/>
      <c r="E1822" s="124"/>
      <c r="F1822" s="23"/>
      <c r="G1822" s="42"/>
      <c r="H1822" s="23"/>
      <c r="J1822" s="23"/>
    </row>
    <row r="1823" spans="1:10" ht="14.25">
      <c r="A1823" s="9"/>
      <c r="B1823" s="9"/>
      <c r="C1823" s="9"/>
      <c r="D1823" s="123"/>
      <c r="E1823" s="124"/>
      <c r="F1823" s="23"/>
      <c r="G1823" s="42"/>
      <c r="H1823" s="23"/>
      <c r="J1823" s="23"/>
    </row>
    <row r="1824" spans="1:10" ht="14.25">
      <c r="A1824" s="9"/>
      <c r="B1824" s="9"/>
      <c r="C1824" s="9"/>
      <c r="D1824" s="123"/>
      <c r="E1824" s="124"/>
      <c r="F1824" s="23"/>
      <c r="G1824" s="42"/>
      <c r="H1824" s="23"/>
      <c r="J1824" s="23"/>
    </row>
    <row r="1825" spans="1:10" ht="14.25">
      <c r="A1825" s="9"/>
      <c r="B1825" s="9"/>
      <c r="C1825" s="9"/>
      <c r="D1825" s="123"/>
      <c r="E1825" s="124"/>
      <c r="F1825" s="23"/>
      <c r="G1825" s="42"/>
      <c r="H1825" s="23"/>
      <c r="J1825" s="23"/>
    </row>
    <row r="1826" spans="1:10" ht="14.25">
      <c r="A1826" s="9"/>
      <c r="B1826" s="9"/>
      <c r="C1826" s="9"/>
      <c r="D1826" s="123"/>
      <c r="E1826" s="124"/>
      <c r="F1826" s="23"/>
      <c r="G1826" s="42"/>
      <c r="H1826" s="23"/>
      <c r="J1826" s="23"/>
    </row>
    <row r="1827" spans="1:10" ht="14.25">
      <c r="A1827" s="9"/>
      <c r="B1827" s="9"/>
      <c r="C1827" s="9"/>
      <c r="D1827" s="123"/>
      <c r="E1827" s="124"/>
      <c r="F1827" s="23"/>
      <c r="G1827" s="42"/>
      <c r="H1827" s="23"/>
      <c r="J1827" s="23"/>
    </row>
    <row r="1828" spans="1:10" ht="14.25">
      <c r="A1828" s="9"/>
      <c r="B1828" s="9"/>
      <c r="C1828" s="9"/>
      <c r="D1828" s="123"/>
      <c r="E1828" s="124"/>
      <c r="F1828" s="23"/>
      <c r="G1828" s="42"/>
      <c r="H1828" s="23"/>
      <c r="J1828" s="23"/>
    </row>
    <row r="1829" spans="1:10" ht="14.25">
      <c r="A1829" s="9"/>
      <c r="B1829" s="9"/>
      <c r="C1829" s="9"/>
      <c r="D1829" s="123"/>
      <c r="E1829" s="124"/>
      <c r="F1829" s="23"/>
      <c r="G1829" s="42"/>
      <c r="H1829" s="23"/>
      <c r="J1829" s="23"/>
    </row>
    <row r="1830" spans="1:10" ht="14.25">
      <c r="A1830" s="9"/>
      <c r="B1830" s="9"/>
      <c r="C1830" s="9"/>
      <c r="D1830" s="123"/>
      <c r="E1830" s="124"/>
      <c r="F1830" s="23"/>
      <c r="G1830" s="42"/>
      <c r="H1830" s="23"/>
      <c r="J1830" s="23"/>
    </row>
    <row r="1831" spans="1:10" ht="14.25">
      <c r="A1831" s="9"/>
      <c r="B1831" s="9"/>
      <c r="C1831" s="9"/>
      <c r="D1831" s="123"/>
      <c r="E1831" s="124"/>
      <c r="F1831" s="23"/>
      <c r="G1831" s="42"/>
      <c r="H1831" s="23"/>
      <c r="J1831" s="23"/>
    </row>
    <row r="1832" spans="1:10" ht="14.25">
      <c r="A1832" s="9"/>
      <c r="B1832" s="9"/>
      <c r="C1832" s="9"/>
      <c r="D1832" s="123"/>
      <c r="E1832" s="124"/>
      <c r="F1832" s="23"/>
      <c r="G1832" s="42"/>
      <c r="H1832" s="23"/>
      <c r="J1832" s="23"/>
    </row>
    <row r="1833" spans="1:10" ht="14.25">
      <c r="A1833" s="9"/>
      <c r="B1833" s="9"/>
      <c r="C1833" s="9"/>
      <c r="D1833" s="123"/>
      <c r="E1833" s="124"/>
      <c r="F1833" s="23"/>
      <c r="G1833" s="42"/>
      <c r="H1833" s="23"/>
      <c r="J1833" s="23"/>
    </row>
    <row r="1834" spans="1:10" ht="14.25">
      <c r="A1834" s="9"/>
      <c r="B1834" s="9"/>
      <c r="C1834" s="9"/>
      <c r="D1834" s="123"/>
      <c r="E1834" s="124"/>
      <c r="F1834" s="23"/>
      <c r="G1834" s="42"/>
      <c r="H1834" s="23"/>
      <c r="J1834" s="23"/>
    </row>
    <row r="1835" spans="1:10" ht="14.25">
      <c r="A1835" s="9"/>
      <c r="B1835" s="9"/>
      <c r="C1835" s="9"/>
      <c r="D1835" s="123"/>
      <c r="E1835" s="124"/>
      <c r="F1835" s="23"/>
      <c r="G1835" s="42"/>
      <c r="H1835" s="23"/>
      <c r="J1835" s="23"/>
    </row>
    <row r="1836" spans="1:10" ht="14.25">
      <c r="A1836" s="9"/>
      <c r="B1836" s="9"/>
      <c r="C1836" s="9"/>
      <c r="D1836" s="123"/>
      <c r="E1836" s="124"/>
      <c r="F1836" s="23"/>
      <c r="G1836" s="42"/>
      <c r="H1836" s="23"/>
      <c r="J1836" s="23"/>
    </row>
    <row r="1837" spans="1:10" ht="14.25">
      <c r="A1837" s="9"/>
      <c r="B1837" s="9"/>
      <c r="C1837" s="9"/>
      <c r="D1837" s="123"/>
      <c r="E1837" s="124"/>
      <c r="F1837" s="23"/>
      <c r="G1837" s="42"/>
      <c r="H1837" s="23"/>
      <c r="J1837" s="23"/>
    </row>
    <row r="1838" spans="1:10" ht="14.25">
      <c r="A1838" s="9"/>
      <c r="B1838" s="9"/>
      <c r="C1838" s="9"/>
      <c r="D1838" s="123"/>
      <c r="E1838" s="124"/>
      <c r="F1838" s="23"/>
      <c r="G1838" s="42"/>
      <c r="H1838" s="23"/>
      <c r="J1838" s="23"/>
    </row>
    <row r="1839" spans="1:10" ht="14.25">
      <c r="A1839" s="9"/>
      <c r="B1839" s="9"/>
      <c r="C1839" s="9"/>
      <c r="D1839" s="123"/>
      <c r="E1839" s="124"/>
      <c r="F1839" s="23"/>
      <c r="G1839" s="42"/>
      <c r="H1839" s="23"/>
      <c r="J1839" s="23"/>
    </row>
    <row r="1840" spans="1:10" ht="14.25">
      <c r="A1840" s="9"/>
      <c r="B1840" s="9"/>
      <c r="C1840" s="9"/>
      <c r="D1840" s="123"/>
      <c r="E1840" s="124"/>
      <c r="F1840" s="23"/>
      <c r="G1840" s="42"/>
      <c r="H1840" s="23"/>
      <c r="J1840" s="23"/>
    </row>
    <row r="1841" spans="1:10" ht="14.25">
      <c r="A1841" s="9"/>
      <c r="B1841" s="9"/>
      <c r="C1841" s="9"/>
      <c r="D1841" s="123"/>
      <c r="E1841" s="124"/>
      <c r="F1841" s="23"/>
      <c r="G1841" s="42"/>
      <c r="H1841" s="23"/>
      <c r="J1841" s="23"/>
    </row>
    <row r="1842" spans="1:10" ht="14.25">
      <c r="A1842" s="9"/>
      <c r="B1842" s="9"/>
      <c r="C1842" s="9"/>
      <c r="D1842" s="123"/>
      <c r="E1842" s="124"/>
      <c r="F1842" s="23"/>
      <c r="G1842" s="42"/>
      <c r="H1842" s="23"/>
      <c r="J1842" s="23"/>
    </row>
    <row r="1843" spans="1:10" ht="14.25">
      <c r="A1843" s="9"/>
      <c r="B1843" s="9"/>
      <c r="C1843" s="9"/>
      <c r="D1843" s="123"/>
      <c r="E1843" s="124"/>
      <c r="F1843" s="23"/>
      <c r="G1843" s="42"/>
      <c r="H1843" s="23"/>
      <c r="J1843" s="23"/>
    </row>
    <row r="1844" spans="1:10" ht="14.25">
      <c r="A1844" s="9"/>
      <c r="B1844" s="9"/>
      <c r="C1844" s="9"/>
      <c r="D1844" s="123"/>
      <c r="E1844" s="124"/>
      <c r="F1844" s="23"/>
      <c r="G1844" s="42"/>
      <c r="H1844" s="23"/>
      <c r="J1844" s="23"/>
    </row>
    <row r="1845" spans="1:10" ht="14.25">
      <c r="A1845" s="9"/>
      <c r="B1845" s="9"/>
      <c r="C1845" s="9"/>
      <c r="D1845" s="123"/>
      <c r="E1845" s="124"/>
      <c r="F1845" s="23"/>
      <c r="G1845" s="42"/>
      <c r="H1845" s="23"/>
      <c r="J1845" s="23"/>
    </row>
    <row r="1846" spans="1:10" ht="14.25">
      <c r="A1846" s="9"/>
      <c r="B1846" s="9"/>
      <c r="C1846" s="9"/>
      <c r="D1846" s="123"/>
      <c r="E1846" s="124"/>
      <c r="F1846" s="23"/>
      <c r="G1846" s="42"/>
      <c r="H1846" s="23"/>
      <c r="J1846" s="23"/>
    </row>
    <row r="1847" spans="1:10" ht="14.25">
      <c r="A1847" s="9"/>
      <c r="B1847" s="9"/>
      <c r="C1847" s="9"/>
      <c r="D1847" s="123"/>
      <c r="E1847" s="124"/>
      <c r="F1847" s="23"/>
      <c r="G1847" s="42"/>
      <c r="H1847" s="23"/>
      <c r="J1847" s="23"/>
    </row>
    <row r="1848" spans="1:10" ht="14.25">
      <c r="A1848" s="9"/>
      <c r="B1848" s="9"/>
      <c r="C1848" s="9"/>
      <c r="D1848" s="123"/>
      <c r="E1848" s="124"/>
      <c r="F1848" s="23"/>
      <c r="G1848" s="42"/>
      <c r="H1848" s="23"/>
      <c r="J1848" s="23"/>
    </row>
    <row r="1849" spans="1:10" ht="14.25">
      <c r="A1849" s="9"/>
      <c r="B1849" s="9"/>
      <c r="C1849" s="9"/>
      <c r="D1849" s="123"/>
      <c r="E1849" s="124"/>
      <c r="F1849" s="23"/>
      <c r="G1849" s="42"/>
      <c r="H1849" s="23"/>
      <c r="J1849" s="23"/>
    </row>
    <row r="1850" spans="1:10" ht="14.25">
      <c r="A1850" s="9"/>
      <c r="B1850" s="9"/>
      <c r="C1850" s="9"/>
      <c r="D1850" s="123"/>
      <c r="E1850" s="124"/>
      <c r="F1850" s="23"/>
      <c r="G1850" s="42"/>
      <c r="H1850" s="23"/>
      <c r="J1850" s="23"/>
    </row>
    <row r="1851" spans="1:10" ht="14.25">
      <c r="A1851" s="9"/>
      <c r="B1851" s="9"/>
      <c r="C1851" s="9"/>
      <c r="D1851" s="123"/>
      <c r="E1851" s="124"/>
      <c r="F1851" s="23"/>
      <c r="G1851" s="42"/>
      <c r="H1851" s="23"/>
      <c r="J1851" s="23"/>
    </row>
    <row r="1852" spans="1:10" ht="14.25">
      <c r="A1852" s="9"/>
      <c r="B1852" s="9"/>
      <c r="C1852" s="9"/>
      <c r="D1852" s="123"/>
      <c r="E1852" s="124"/>
      <c r="F1852" s="23"/>
      <c r="G1852" s="42"/>
      <c r="H1852" s="23"/>
      <c r="J1852" s="23"/>
    </row>
    <row r="1853" spans="1:10" ht="14.25">
      <c r="A1853" s="9"/>
      <c r="B1853" s="9"/>
      <c r="C1853" s="9"/>
      <c r="D1853" s="123"/>
      <c r="E1853" s="124"/>
      <c r="F1853" s="23"/>
      <c r="G1853" s="42"/>
      <c r="H1853" s="23"/>
      <c r="J1853" s="23"/>
    </row>
    <row r="1854" spans="1:10" ht="14.25">
      <c r="A1854" s="9"/>
      <c r="B1854" s="9"/>
      <c r="C1854" s="9"/>
      <c r="D1854" s="123"/>
      <c r="E1854" s="124"/>
      <c r="F1854" s="23"/>
      <c r="G1854" s="42"/>
      <c r="H1854" s="23"/>
      <c r="J1854" s="23"/>
    </row>
    <row r="1855" spans="1:10" ht="14.25">
      <c r="A1855" s="9"/>
      <c r="B1855" s="9"/>
      <c r="C1855" s="9"/>
      <c r="D1855" s="123"/>
      <c r="E1855" s="124"/>
      <c r="F1855" s="23"/>
      <c r="G1855" s="42"/>
      <c r="H1855" s="23"/>
      <c r="J1855" s="23"/>
    </row>
    <row r="1856" spans="1:10" ht="14.25">
      <c r="A1856" s="9"/>
      <c r="B1856" s="9"/>
      <c r="C1856" s="9"/>
      <c r="D1856" s="123"/>
      <c r="E1856" s="124"/>
      <c r="F1856" s="23"/>
      <c r="G1856" s="42"/>
      <c r="H1856" s="23"/>
      <c r="J1856" s="23"/>
    </row>
    <row r="1857" spans="1:10" ht="14.25">
      <c r="A1857" s="9"/>
      <c r="B1857" s="9"/>
      <c r="C1857" s="9"/>
      <c r="D1857" s="123"/>
      <c r="E1857" s="124"/>
      <c r="F1857" s="23"/>
      <c r="G1857" s="42"/>
      <c r="H1857" s="23"/>
      <c r="J1857" s="23"/>
    </row>
    <row r="1858" spans="1:10" ht="14.25">
      <c r="A1858" s="9"/>
      <c r="B1858" s="9"/>
      <c r="C1858" s="9"/>
      <c r="D1858" s="123"/>
      <c r="E1858" s="124"/>
      <c r="F1858" s="23"/>
      <c r="G1858" s="42"/>
      <c r="H1858" s="23"/>
      <c r="J1858" s="23"/>
    </row>
    <row r="1859" spans="1:10" ht="14.25">
      <c r="A1859" s="9"/>
      <c r="B1859" s="9"/>
      <c r="C1859" s="9"/>
      <c r="D1859" s="123"/>
      <c r="E1859" s="124"/>
      <c r="F1859" s="23"/>
      <c r="G1859" s="42"/>
      <c r="H1859" s="23"/>
      <c r="J1859" s="23"/>
    </row>
    <row r="1860" spans="1:10" ht="14.25">
      <c r="A1860" s="9"/>
      <c r="B1860" s="9"/>
      <c r="C1860" s="9"/>
      <c r="D1860" s="123"/>
      <c r="E1860" s="124"/>
      <c r="F1860" s="23"/>
      <c r="G1860" s="42"/>
      <c r="H1860" s="23"/>
      <c r="J1860" s="23"/>
    </row>
    <row r="1861" spans="1:10" ht="14.25">
      <c r="A1861" s="9"/>
      <c r="B1861" s="9"/>
      <c r="C1861" s="9"/>
      <c r="D1861" s="123"/>
      <c r="E1861" s="124"/>
      <c r="F1861" s="23"/>
      <c r="G1861" s="42"/>
      <c r="H1861" s="23"/>
      <c r="J1861" s="23"/>
    </row>
    <row r="1862" spans="1:10" ht="14.25">
      <c r="A1862" s="9"/>
      <c r="B1862" s="9"/>
      <c r="C1862" s="9"/>
      <c r="D1862" s="123"/>
      <c r="E1862" s="124"/>
      <c r="F1862" s="23"/>
      <c r="G1862" s="42"/>
      <c r="H1862" s="23"/>
      <c r="J1862" s="23"/>
    </row>
    <row r="1863" spans="1:10" ht="14.25">
      <c r="A1863" s="9"/>
      <c r="B1863" s="9"/>
      <c r="C1863" s="9"/>
      <c r="D1863" s="123"/>
      <c r="E1863" s="124"/>
      <c r="F1863" s="23"/>
      <c r="G1863" s="42"/>
      <c r="H1863" s="23"/>
      <c r="J1863" s="23"/>
    </row>
    <row r="1864" spans="1:10" ht="14.25">
      <c r="A1864" s="9"/>
      <c r="B1864" s="9"/>
      <c r="C1864" s="9"/>
      <c r="D1864" s="123"/>
      <c r="E1864" s="124"/>
      <c r="F1864" s="23"/>
      <c r="G1864" s="42"/>
      <c r="H1864" s="23"/>
      <c r="J1864" s="23"/>
    </row>
    <row r="1865" spans="1:10" ht="14.25">
      <c r="A1865" s="9"/>
      <c r="B1865" s="9"/>
      <c r="C1865" s="9"/>
      <c r="D1865" s="123"/>
      <c r="E1865" s="124"/>
      <c r="F1865" s="23"/>
      <c r="G1865" s="42"/>
      <c r="H1865" s="23"/>
      <c r="J1865" s="23"/>
    </row>
    <row r="1866" spans="1:10" ht="14.25">
      <c r="A1866" s="9"/>
      <c r="B1866" s="9"/>
      <c r="C1866" s="9"/>
      <c r="D1866" s="123"/>
      <c r="E1866" s="124"/>
      <c r="F1866" s="23"/>
      <c r="G1866" s="42"/>
      <c r="H1866" s="23"/>
      <c r="J1866" s="23"/>
    </row>
    <row r="1867" spans="1:10" ht="14.25">
      <c r="A1867" s="9"/>
      <c r="B1867" s="9"/>
      <c r="C1867" s="9"/>
      <c r="D1867" s="123"/>
      <c r="E1867" s="124"/>
      <c r="F1867" s="23"/>
      <c r="G1867" s="42"/>
      <c r="H1867" s="23"/>
      <c r="J1867" s="23"/>
    </row>
    <row r="1868" spans="1:10" ht="14.25">
      <c r="A1868" s="9"/>
      <c r="B1868" s="9"/>
      <c r="C1868" s="9"/>
      <c r="D1868" s="123"/>
      <c r="E1868" s="124"/>
      <c r="F1868" s="23"/>
      <c r="G1868" s="42"/>
      <c r="H1868" s="23"/>
      <c r="J1868" s="23"/>
    </row>
    <row r="1869" spans="1:10" ht="14.25">
      <c r="A1869" s="9"/>
      <c r="B1869" s="9"/>
      <c r="C1869" s="9"/>
      <c r="D1869" s="123"/>
      <c r="E1869" s="124"/>
      <c r="F1869" s="23"/>
      <c r="G1869" s="42"/>
      <c r="H1869" s="23"/>
      <c r="J1869" s="23"/>
    </row>
    <row r="1870" spans="1:10" ht="14.25">
      <c r="A1870" s="9"/>
      <c r="B1870" s="9"/>
      <c r="C1870" s="9"/>
      <c r="D1870" s="123"/>
      <c r="E1870" s="124"/>
      <c r="F1870" s="23"/>
      <c r="G1870" s="42"/>
      <c r="H1870" s="23"/>
      <c r="J1870" s="23"/>
    </row>
    <row r="1871" spans="1:10" ht="14.25">
      <c r="A1871" s="9"/>
      <c r="B1871" s="9"/>
      <c r="C1871" s="9"/>
      <c r="D1871" s="123"/>
      <c r="E1871" s="124"/>
      <c r="F1871" s="23"/>
      <c r="G1871" s="42"/>
      <c r="H1871" s="23"/>
      <c r="J1871" s="23"/>
    </row>
    <row r="1872" spans="1:10" ht="14.25">
      <c r="A1872" s="9"/>
      <c r="B1872" s="9"/>
      <c r="C1872" s="9"/>
      <c r="D1872" s="123"/>
      <c r="E1872" s="124"/>
      <c r="F1872" s="23"/>
      <c r="G1872" s="42"/>
      <c r="H1872" s="23"/>
      <c r="J1872" s="23"/>
    </row>
    <row r="1873" spans="1:10" ht="14.25">
      <c r="A1873" s="9"/>
      <c r="B1873" s="9"/>
      <c r="C1873" s="9"/>
      <c r="D1873" s="123"/>
      <c r="E1873" s="124"/>
      <c r="F1873" s="23"/>
      <c r="G1873" s="42"/>
      <c r="H1873" s="23"/>
      <c r="J1873" s="23"/>
    </row>
    <row r="1874" spans="1:10" ht="14.25">
      <c r="A1874" s="9"/>
      <c r="B1874" s="9"/>
      <c r="C1874" s="9"/>
      <c r="D1874" s="123"/>
      <c r="E1874" s="124"/>
      <c r="F1874" s="23"/>
      <c r="G1874" s="42"/>
      <c r="H1874" s="23"/>
      <c r="J1874" s="23"/>
    </row>
    <row r="1875" spans="1:10" ht="14.25">
      <c r="A1875" s="9"/>
      <c r="B1875" s="9"/>
      <c r="C1875" s="9"/>
      <c r="D1875" s="123"/>
      <c r="E1875" s="124"/>
      <c r="F1875" s="23"/>
      <c r="G1875" s="42"/>
      <c r="H1875" s="23"/>
      <c r="J1875" s="23"/>
    </row>
    <row r="1876" spans="1:10" ht="14.25">
      <c r="A1876" s="9"/>
      <c r="B1876" s="9"/>
      <c r="C1876" s="9"/>
      <c r="D1876" s="123"/>
      <c r="E1876" s="124"/>
      <c r="F1876" s="23"/>
      <c r="G1876" s="42"/>
      <c r="H1876" s="23"/>
      <c r="J1876" s="23"/>
    </row>
    <row r="1877" spans="1:10" ht="14.25">
      <c r="A1877" s="9"/>
      <c r="B1877" s="9"/>
      <c r="C1877" s="9"/>
      <c r="D1877" s="123"/>
      <c r="E1877" s="124"/>
      <c r="F1877" s="23"/>
      <c r="G1877" s="42"/>
      <c r="H1877" s="23"/>
      <c r="J1877" s="23"/>
    </row>
    <row r="1878" spans="1:10" ht="14.25">
      <c r="A1878" s="9"/>
      <c r="B1878" s="9"/>
      <c r="C1878" s="9"/>
      <c r="D1878" s="123"/>
      <c r="E1878" s="124"/>
      <c r="F1878" s="23"/>
      <c r="G1878" s="42"/>
      <c r="H1878" s="23"/>
      <c r="J1878" s="23"/>
    </row>
    <row r="1879" spans="1:10" ht="14.25">
      <c r="A1879" s="9"/>
      <c r="B1879" s="9"/>
      <c r="C1879" s="9"/>
      <c r="D1879" s="123"/>
      <c r="E1879" s="124"/>
      <c r="F1879" s="23"/>
      <c r="G1879" s="42"/>
      <c r="H1879" s="23"/>
      <c r="J1879" s="23"/>
    </row>
    <row r="1880" spans="1:10" ht="14.25">
      <c r="A1880" s="9"/>
      <c r="B1880" s="9"/>
      <c r="C1880" s="9"/>
      <c r="D1880" s="123"/>
      <c r="E1880" s="124"/>
      <c r="F1880" s="23"/>
      <c r="G1880" s="42"/>
      <c r="H1880" s="23"/>
      <c r="J1880" s="23"/>
    </row>
    <row r="1881" spans="1:10" ht="14.25">
      <c r="A1881" s="9"/>
      <c r="B1881" s="9"/>
      <c r="C1881" s="9"/>
      <c r="D1881" s="123"/>
      <c r="E1881" s="124"/>
      <c r="F1881" s="23"/>
      <c r="G1881" s="42"/>
      <c r="H1881" s="23"/>
      <c r="J1881" s="23"/>
    </row>
    <row r="1882" spans="1:10" ht="14.25">
      <c r="A1882" s="9"/>
      <c r="B1882" s="9"/>
      <c r="C1882" s="9"/>
      <c r="D1882" s="123"/>
      <c r="E1882" s="124"/>
      <c r="F1882" s="23"/>
      <c r="G1882" s="42"/>
      <c r="H1882" s="23"/>
      <c r="J1882" s="23"/>
    </row>
    <row r="1883" spans="1:10" ht="14.25">
      <c r="A1883" s="9"/>
      <c r="B1883" s="9"/>
      <c r="C1883" s="9"/>
      <c r="D1883" s="123"/>
      <c r="E1883" s="124"/>
      <c r="F1883" s="23"/>
      <c r="G1883" s="42"/>
      <c r="H1883" s="23"/>
      <c r="J1883" s="23"/>
    </row>
    <row r="1884" spans="1:10" ht="14.25">
      <c r="A1884" s="9"/>
      <c r="B1884" s="9"/>
      <c r="C1884" s="9"/>
      <c r="D1884" s="123"/>
      <c r="E1884" s="124"/>
      <c r="F1884" s="23"/>
      <c r="G1884" s="42"/>
      <c r="H1884" s="23"/>
      <c r="J1884" s="23"/>
    </row>
    <row r="1885" spans="1:10" ht="14.25">
      <c r="A1885" s="9"/>
      <c r="B1885" s="9"/>
      <c r="C1885" s="9"/>
      <c r="D1885" s="123"/>
      <c r="E1885" s="124"/>
      <c r="F1885" s="23"/>
      <c r="G1885" s="42"/>
      <c r="H1885" s="23"/>
      <c r="J1885" s="23"/>
    </row>
    <row r="1886" spans="1:10" ht="14.25">
      <c r="A1886" s="9"/>
      <c r="B1886" s="9"/>
      <c r="C1886" s="9"/>
      <c r="D1886" s="123"/>
      <c r="E1886" s="124"/>
      <c r="F1886" s="23"/>
      <c r="G1886" s="42"/>
      <c r="H1886" s="23"/>
      <c r="J1886" s="23"/>
    </row>
    <row r="1887" spans="1:10" ht="14.25">
      <c r="A1887" s="9"/>
      <c r="B1887" s="9"/>
      <c r="C1887" s="9"/>
      <c r="D1887" s="123"/>
      <c r="E1887" s="124"/>
      <c r="F1887" s="23"/>
      <c r="G1887" s="42"/>
      <c r="H1887" s="23"/>
      <c r="J1887" s="23"/>
    </row>
    <row r="1888" spans="1:10" ht="14.25">
      <c r="A1888" s="9"/>
      <c r="B1888" s="9"/>
      <c r="C1888" s="9"/>
      <c r="D1888" s="123"/>
      <c r="E1888" s="124"/>
      <c r="F1888" s="23"/>
      <c r="G1888" s="42"/>
      <c r="H1888" s="23"/>
      <c r="J1888" s="23"/>
    </row>
    <row r="1889" spans="1:10" ht="14.25">
      <c r="A1889" s="9"/>
      <c r="B1889" s="9"/>
      <c r="C1889" s="9"/>
      <c r="D1889" s="123"/>
      <c r="E1889" s="124"/>
      <c r="F1889" s="23"/>
      <c r="G1889" s="42"/>
      <c r="H1889" s="23"/>
      <c r="J1889" s="23"/>
    </row>
    <row r="1890" spans="1:10" ht="14.25">
      <c r="A1890" s="9"/>
      <c r="B1890" s="9"/>
      <c r="C1890" s="9"/>
      <c r="D1890" s="123"/>
      <c r="E1890" s="124"/>
      <c r="F1890" s="23"/>
      <c r="G1890" s="42"/>
      <c r="H1890" s="23"/>
      <c r="J1890" s="23"/>
    </row>
    <row r="1891" spans="1:10" ht="14.25">
      <c r="A1891" s="9"/>
      <c r="B1891" s="9"/>
      <c r="C1891" s="9"/>
      <c r="D1891" s="123"/>
      <c r="E1891" s="124"/>
      <c r="F1891" s="23"/>
      <c r="G1891" s="42"/>
      <c r="H1891" s="23"/>
      <c r="J1891" s="23"/>
    </row>
    <row r="1892" spans="1:10" ht="14.25">
      <c r="A1892" s="9"/>
      <c r="B1892" s="9"/>
      <c r="C1892" s="9"/>
      <c r="D1892" s="123"/>
      <c r="E1892" s="124"/>
      <c r="F1892" s="23"/>
      <c r="G1892" s="42"/>
      <c r="H1892" s="23"/>
      <c r="J1892" s="23"/>
    </row>
    <row r="1893" spans="1:10" ht="14.25">
      <c r="A1893" s="9"/>
      <c r="B1893" s="9"/>
      <c r="C1893" s="9"/>
      <c r="D1893" s="123"/>
      <c r="E1893" s="124"/>
      <c r="F1893" s="23"/>
      <c r="G1893" s="42"/>
      <c r="H1893" s="23"/>
      <c r="J1893" s="23"/>
    </row>
    <row r="1894" spans="1:10" ht="14.25">
      <c r="A1894" s="9"/>
      <c r="B1894" s="9"/>
      <c r="C1894" s="9"/>
      <c r="D1894" s="123"/>
      <c r="E1894" s="124"/>
      <c r="F1894" s="23"/>
      <c r="G1894" s="42"/>
      <c r="H1894" s="23"/>
      <c r="J1894" s="23"/>
    </row>
    <row r="1895" spans="1:10" ht="14.25">
      <c r="A1895" s="9"/>
      <c r="B1895" s="9"/>
      <c r="C1895" s="9"/>
      <c r="D1895" s="123"/>
      <c r="E1895" s="124"/>
      <c r="F1895" s="23"/>
      <c r="G1895" s="42"/>
      <c r="H1895" s="23"/>
      <c r="J1895" s="23"/>
    </row>
    <row r="1896" spans="1:10" ht="14.25">
      <c r="A1896" s="9"/>
      <c r="B1896" s="9"/>
      <c r="C1896" s="9"/>
      <c r="D1896" s="123"/>
      <c r="E1896" s="124"/>
      <c r="F1896" s="23"/>
      <c r="G1896" s="42"/>
      <c r="H1896" s="23"/>
      <c r="J1896" s="23"/>
    </row>
    <row r="1897" spans="1:10" ht="14.25">
      <c r="A1897" s="9"/>
      <c r="B1897" s="9"/>
      <c r="C1897" s="9"/>
      <c r="D1897" s="123"/>
      <c r="E1897" s="124"/>
      <c r="F1897" s="23"/>
      <c r="G1897" s="42"/>
      <c r="H1897" s="23"/>
      <c r="J1897" s="23"/>
    </row>
    <row r="1898" spans="1:10" ht="14.25">
      <c r="A1898" s="9"/>
      <c r="B1898" s="9"/>
      <c r="C1898" s="9"/>
      <c r="D1898" s="123"/>
      <c r="E1898" s="124"/>
      <c r="F1898" s="23"/>
      <c r="G1898" s="42"/>
      <c r="H1898" s="23"/>
      <c r="J1898" s="23"/>
    </row>
    <row r="1899" spans="1:10" ht="14.25">
      <c r="A1899" s="9"/>
      <c r="B1899" s="9"/>
      <c r="C1899" s="9"/>
      <c r="D1899" s="123"/>
      <c r="E1899" s="124"/>
      <c r="F1899" s="23"/>
      <c r="G1899" s="42"/>
      <c r="H1899" s="23"/>
      <c r="J1899" s="23"/>
    </row>
    <row r="1900" spans="1:10" ht="14.25">
      <c r="A1900" s="9"/>
      <c r="B1900" s="9"/>
      <c r="C1900" s="9"/>
      <c r="D1900" s="123"/>
      <c r="E1900" s="124"/>
      <c r="F1900" s="23"/>
      <c r="G1900" s="42"/>
      <c r="H1900" s="23"/>
      <c r="J1900" s="23"/>
    </row>
    <row r="1901" spans="1:10" ht="14.25">
      <c r="A1901" s="9"/>
      <c r="B1901" s="9"/>
      <c r="C1901" s="9"/>
      <c r="D1901" s="123"/>
      <c r="E1901" s="124"/>
      <c r="F1901" s="23"/>
      <c r="G1901" s="42"/>
      <c r="H1901" s="23"/>
      <c r="J1901" s="23"/>
    </row>
    <row r="1902" spans="1:10" ht="14.25">
      <c r="A1902" s="9"/>
      <c r="B1902" s="9"/>
      <c r="C1902" s="9"/>
      <c r="D1902" s="123"/>
      <c r="E1902" s="124"/>
      <c r="F1902" s="23"/>
      <c r="G1902" s="42"/>
      <c r="H1902" s="23"/>
      <c r="J1902" s="23"/>
    </row>
    <row r="1903" spans="1:10" ht="14.25">
      <c r="A1903" s="9"/>
      <c r="B1903" s="9"/>
      <c r="C1903" s="9"/>
      <c r="D1903" s="123"/>
      <c r="E1903" s="124"/>
      <c r="F1903" s="23"/>
      <c r="G1903" s="42"/>
      <c r="H1903" s="23"/>
      <c r="J1903" s="23"/>
    </row>
    <row r="1904" spans="1:10" ht="14.25">
      <c r="A1904" s="9"/>
      <c r="B1904" s="9"/>
      <c r="C1904" s="9"/>
      <c r="D1904" s="123"/>
      <c r="E1904" s="124"/>
      <c r="F1904" s="23"/>
      <c r="G1904" s="42"/>
      <c r="H1904" s="23"/>
      <c r="J1904" s="23"/>
    </row>
    <row r="1905" spans="1:10" ht="14.25">
      <c r="A1905" s="9"/>
      <c r="B1905" s="9"/>
      <c r="C1905" s="9"/>
      <c r="D1905" s="123"/>
      <c r="E1905" s="124"/>
      <c r="F1905" s="23"/>
      <c r="G1905" s="42"/>
      <c r="H1905" s="23"/>
      <c r="J1905" s="23"/>
    </row>
    <row r="1906" spans="1:10" ht="14.25">
      <c r="A1906" s="9"/>
      <c r="B1906" s="9"/>
      <c r="C1906" s="9"/>
      <c r="D1906" s="123"/>
      <c r="E1906" s="124"/>
      <c r="F1906" s="23"/>
      <c r="G1906" s="42"/>
      <c r="H1906" s="23"/>
      <c r="J1906" s="23"/>
    </row>
    <row r="1907" spans="1:10" ht="14.25">
      <c r="A1907" s="9"/>
      <c r="B1907" s="9"/>
      <c r="C1907" s="9"/>
      <c r="D1907" s="123"/>
      <c r="E1907" s="124"/>
      <c r="F1907" s="23"/>
      <c r="G1907" s="42"/>
      <c r="H1907" s="23"/>
      <c r="J1907" s="23"/>
    </row>
    <row r="1908" spans="1:10" ht="14.25">
      <c r="A1908" s="9"/>
      <c r="B1908" s="9"/>
      <c r="C1908" s="9"/>
      <c r="D1908" s="123"/>
      <c r="E1908" s="124"/>
      <c r="F1908" s="23"/>
      <c r="G1908" s="42"/>
      <c r="H1908" s="23"/>
      <c r="J1908" s="23"/>
    </row>
    <row r="1909" spans="1:10" ht="14.25">
      <c r="A1909" s="9"/>
      <c r="B1909" s="9"/>
      <c r="C1909" s="9"/>
      <c r="D1909" s="123"/>
      <c r="E1909" s="124"/>
      <c r="F1909" s="23"/>
      <c r="G1909" s="42"/>
      <c r="H1909" s="23"/>
      <c r="J1909" s="23"/>
    </row>
    <row r="1910" spans="1:10" ht="14.25">
      <c r="A1910" s="9"/>
      <c r="B1910" s="9"/>
      <c r="C1910" s="9"/>
      <c r="D1910" s="123"/>
      <c r="E1910" s="124"/>
      <c r="F1910" s="23"/>
      <c r="G1910" s="42"/>
      <c r="H1910" s="23"/>
      <c r="J1910" s="23"/>
    </row>
    <row r="1911" spans="1:10" ht="14.25">
      <c r="A1911" s="9"/>
      <c r="B1911" s="9"/>
      <c r="C1911" s="9"/>
      <c r="D1911" s="123"/>
      <c r="E1911" s="124"/>
      <c r="F1911" s="23"/>
      <c r="G1911" s="42"/>
      <c r="H1911" s="23"/>
      <c r="J1911" s="23"/>
    </row>
    <row r="1912" spans="1:10" ht="14.25">
      <c r="A1912" s="9"/>
      <c r="B1912" s="9"/>
      <c r="C1912" s="9"/>
      <c r="D1912" s="123"/>
      <c r="E1912" s="124"/>
      <c r="F1912" s="23"/>
      <c r="G1912" s="42"/>
      <c r="H1912" s="23"/>
      <c r="J1912" s="23"/>
    </row>
    <row r="1913" spans="1:10" ht="14.25">
      <c r="A1913" s="9"/>
      <c r="B1913" s="9"/>
      <c r="C1913" s="9"/>
      <c r="D1913" s="123"/>
      <c r="E1913" s="124"/>
      <c r="F1913" s="23"/>
      <c r="G1913" s="42"/>
      <c r="H1913" s="23"/>
      <c r="J1913" s="23"/>
    </row>
    <row r="1914" spans="1:10" ht="14.25">
      <c r="A1914" s="9"/>
      <c r="B1914" s="9"/>
      <c r="C1914" s="9"/>
      <c r="D1914" s="123"/>
      <c r="E1914" s="124"/>
      <c r="F1914" s="23"/>
      <c r="G1914" s="42"/>
      <c r="H1914" s="23"/>
      <c r="J1914" s="23"/>
    </row>
    <row r="1915" spans="1:10" ht="14.25">
      <c r="A1915" s="9"/>
      <c r="B1915" s="9"/>
      <c r="C1915" s="9"/>
      <c r="D1915" s="123"/>
      <c r="E1915" s="124"/>
      <c r="F1915" s="23"/>
      <c r="G1915" s="42"/>
      <c r="H1915" s="23"/>
      <c r="J1915" s="23"/>
    </row>
    <row r="1916" spans="1:10" ht="14.25">
      <c r="A1916" s="9"/>
      <c r="B1916" s="9"/>
      <c r="C1916" s="9"/>
      <c r="D1916" s="123"/>
      <c r="E1916" s="124"/>
      <c r="F1916" s="23"/>
      <c r="G1916" s="42"/>
      <c r="H1916" s="23"/>
      <c r="J1916" s="23"/>
    </row>
    <row r="1917" spans="1:10" ht="14.25">
      <c r="A1917" s="9"/>
      <c r="B1917" s="9"/>
      <c r="C1917" s="9"/>
      <c r="D1917" s="123"/>
      <c r="E1917" s="124"/>
      <c r="F1917" s="23"/>
      <c r="G1917" s="42"/>
      <c r="H1917" s="23"/>
      <c r="J1917" s="23"/>
    </row>
    <row r="1918" spans="1:10" ht="14.25">
      <c r="A1918" s="9"/>
      <c r="B1918" s="9"/>
      <c r="C1918" s="9"/>
      <c r="D1918" s="123"/>
      <c r="E1918" s="124"/>
      <c r="F1918" s="23"/>
      <c r="G1918" s="42"/>
      <c r="H1918" s="23"/>
      <c r="J1918" s="23"/>
    </row>
    <row r="1919" spans="1:10" ht="14.25">
      <c r="A1919" s="9"/>
      <c r="B1919" s="9"/>
      <c r="C1919" s="9"/>
      <c r="D1919" s="123"/>
      <c r="E1919" s="124"/>
      <c r="F1919" s="23"/>
      <c r="G1919" s="42"/>
      <c r="H1919" s="23"/>
      <c r="J1919" s="23"/>
    </row>
    <row r="1920" spans="1:10" ht="14.25">
      <c r="A1920" s="9"/>
      <c r="B1920" s="9"/>
      <c r="C1920" s="9"/>
      <c r="D1920" s="123"/>
      <c r="E1920" s="124"/>
      <c r="F1920" s="23"/>
      <c r="G1920" s="42"/>
      <c r="H1920" s="23"/>
      <c r="J1920" s="23"/>
    </row>
    <row r="1921" spans="1:10" ht="14.25">
      <c r="A1921" s="9"/>
      <c r="B1921" s="9"/>
      <c r="C1921" s="9"/>
      <c r="D1921" s="123"/>
      <c r="E1921" s="124"/>
      <c r="F1921" s="23"/>
      <c r="G1921" s="42"/>
      <c r="H1921" s="23"/>
      <c r="J1921" s="23"/>
    </row>
    <row r="1922" spans="1:10" ht="14.25">
      <c r="A1922" s="9"/>
      <c r="B1922" s="9"/>
      <c r="C1922" s="9"/>
      <c r="D1922" s="123"/>
      <c r="E1922" s="124"/>
      <c r="F1922" s="23"/>
      <c r="G1922" s="42"/>
      <c r="H1922" s="23"/>
      <c r="J1922" s="23"/>
    </row>
    <row r="1923" spans="1:10" ht="14.25">
      <c r="A1923" s="9"/>
      <c r="B1923" s="9"/>
      <c r="C1923" s="9"/>
      <c r="D1923" s="123"/>
      <c r="E1923" s="124"/>
      <c r="F1923" s="23"/>
      <c r="G1923" s="42"/>
      <c r="H1923" s="23"/>
      <c r="J1923" s="23"/>
    </row>
    <row r="1924" spans="1:10" ht="14.25">
      <c r="A1924" s="9"/>
      <c r="B1924" s="9"/>
      <c r="C1924" s="9"/>
      <c r="D1924" s="123"/>
      <c r="E1924" s="124"/>
      <c r="F1924" s="23"/>
      <c r="G1924" s="42"/>
      <c r="H1924" s="23"/>
      <c r="J1924" s="23"/>
    </row>
    <row r="1925" spans="1:10" ht="14.25">
      <c r="A1925" s="9"/>
      <c r="B1925" s="9"/>
      <c r="C1925" s="9"/>
      <c r="D1925" s="123"/>
      <c r="E1925" s="124"/>
      <c r="F1925" s="23"/>
      <c r="G1925" s="42"/>
      <c r="H1925" s="23"/>
      <c r="J1925" s="23"/>
    </row>
    <row r="1926" spans="1:10" ht="14.25">
      <c r="A1926" s="9"/>
      <c r="B1926" s="9"/>
      <c r="C1926" s="9"/>
      <c r="D1926" s="123"/>
      <c r="E1926" s="124"/>
      <c r="F1926" s="23"/>
      <c r="G1926" s="42"/>
      <c r="H1926" s="23"/>
      <c r="J1926" s="23"/>
    </row>
    <row r="1927" spans="1:10" ht="14.25">
      <c r="A1927" s="9"/>
      <c r="B1927" s="9"/>
      <c r="C1927" s="9"/>
      <c r="D1927" s="123"/>
      <c r="E1927" s="124"/>
      <c r="F1927" s="23"/>
      <c r="G1927" s="42"/>
      <c r="H1927" s="23"/>
      <c r="J1927" s="23"/>
    </row>
    <row r="1928" spans="1:10" ht="14.25">
      <c r="A1928" s="9"/>
      <c r="B1928" s="9"/>
      <c r="C1928" s="9"/>
      <c r="D1928" s="123"/>
      <c r="E1928" s="124"/>
      <c r="F1928" s="23"/>
      <c r="G1928" s="42"/>
      <c r="H1928" s="23"/>
      <c r="J1928" s="23"/>
    </row>
    <row r="1929" spans="1:10" ht="14.25">
      <c r="A1929" s="9"/>
      <c r="B1929" s="9"/>
      <c r="C1929" s="9"/>
      <c r="D1929" s="123"/>
      <c r="E1929" s="124"/>
      <c r="F1929" s="23"/>
      <c r="G1929" s="42"/>
      <c r="H1929" s="23"/>
      <c r="J1929" s="23"/>
    </row>
    <row r="1930" spans="1:10" ht="14.25">
      <c r="A1930" s="9"/>
      <c r="B1930" s="9"/>
      <c r="C1930" s="9"/>
      <c r="D1930" s="123"/>
      <c r="E1930" s="124"/>
      <c r="F1930" s="23"/>
      <c r="G1930" s="42"/>
      <c r="H1930" s="23"/>
      <c r="J1930" s="23"/>
    </row>
    <row r="1931" spans="1:10" ht="14.25">
      <c r="A1931" s="9"/>
      <c r="B1931" s="9"/>
      <c r="C1931" s="9"/>
      <c r="D1931" s="123"/>
      <c r="E1931" s="124"/>
      <c r="F1931" s="23"/>
      <c r="G1931" s="42"/>
      <c r="H1931" s="23"/>
      <c r="J1931" s="23"/>
    </row>
    <row r="1932" spans="1:10" ht="14.25">
      <c r="A1932" s="9"/>
      <c r="B1932" s="9"/>
      <c r="C1932" s="9"/>
      <c r="D1932" s="123"/>
      <c r="E1932" s="124"/>
      <c r="F1932" s="23"/>
      <c r="G1932" s="42"/>
      <c r="H1932" s="23"/>
      <c r="J1932" s="23"/>
    </row>
    <row r="1933" spans="1:10" ht="14.25">
      <c r="A1933" s="9"/>
      <c r="B1933" s="9"/>
      <c r="C1933" s="9"/>
      <c r="D1933" s="123"/>
      <c r="E1933" s="124"/>
      <c r="F1933" s="23"/>
      <c r="G1933" s="42"/>
      <c r="H1933" s="23"/>
      <c r="J1933" s="23"/>
    </row>
    <row r="1934" spans="1:10" ht="14.25">
      <c r="A1934" s="9"/>
      <c r="B1934" s="9"/>
      <c r="C1934" s="9"/>
      <c r="D1934" s="123"/>
      <c r="E1934" s="124"/>
      <c r="F1934" s="23"/>
      <c r="G1934" s="42"/>
      <c r="H1934" s="23"/>
      <c r="J1934" s="23"/>
    </row>
    <row r="1935" spans="1:10" ht="14.25">
      <c r="A1935" s="9"/>
      <c r="B1935" s="9"/>
      <c r="C1935" s="9"/>
      <c r="D1935" s="123"/>
      <c r="E1935" s="124"/>
      <c r="F1935" s="23"/>
      <c r="G1935" s="42"/>
      <c r="H1935" s="23"/>
      <c r="J1935" s="23"/>
    </row>
    <row r="1936" spans="1:10" ht="14.25">
      <c r="A1936" s="9"/>
      <c r="B1936" s="9"/>
      <c r="C1936" s="9"/>
      <c r="D1936" s="123"/>
      <c r="E1936" s="124"/>
      <c r="F1936" s="23"/>
      <c r="G1936" s="42"/>
      <c r="H1936" s="23"/>
      <c r="J1936" s="23"/>
    </row>
    <row r="1937" spans="1:10" ht="14.25">
      <c r="A1937" s="9"/>
      <c r="B1937" s="9"/>
      <c r="C1937" s="9"/>
      <c r="D1937" s="123"/>
      <c r="E1937" s="124"/>
      <c r="F1937" s="23"/>
      <c r="G1937" s="42"/>
      <c r="H1937" s="23"/>
      <c r="J1937" s="23"/>
    </row>
    <row r="1938" spans="1:10" ht="14.25">
      <c r="A1938" s="9"/>
      <c r="B1938" s="9"/>
      <c r="C1938" s="9"/>
      <c r="D1938" s="123"/>
      <c r="E1938" s="124"/>
      <c r="F1938" s="23"/>
      <c r="G1938" s="42"/>
      <c r="H1938" s="23"/>
      <c r="J1938" s="23"/>
    </row>
    <row r="1939" spans="1:10" ht="14.25">
      <c r="A1939" s="9"/>
      <c r="B1939" s="9"/>
      <c r="C1939" s="9"/>
      <c r="D1939" s="123"/>
      <c r="E1939" s="124"/>
      <c r="F1939" s="23"/>
      <c r="G1939" s="42"/>
      <c r="H1939" s="23"/>
      <c r="J1939" s="23"/>
    </row>
    <row r="1940" spans="1:10" ht="14.25">
      <c r="A1940" s="9"/>
      <c r="B1940" s="9"/>
      <c r="C1940" s="9"/>
      <c r="D1940" s="123"/>
      <c r="E1940" s="124"/>
      <c r="F1940" s="23"/>
      <c r="G1940" s="42"/>
      <c r="H1940" s="23"/>
      <c r="J1940" s="23"/>
    </row>
    <row r="1941" spans="1:10" ht="14.25">
      <c r="A1941" s="9"/>
      <c r="B1941" s="9"/>
      <c r="C1941" s="9"/>
      <c r="D1941" s="123"/>
      <c r="E1941" s="124"/>
      <c r="F1941" s="23"/>
      <c r="G1941" s="42"/>
      <c r="H1941" s="23"/>
      <c r="J1941" s="23"/>
    </row>
    <row r="1942" spans="1:10" ht="14.25">
      <c r="A1942" s="9"/>
      <c r="B1942" s="9"/>
      <c r="C1942" s="9"/>
      <c r="D1942" s="123"/>
      <c r="E1942" s="124"/>
      <c r="F1942" s="23"/>
      <c r="G1942" s="42"/>
      <c r="H1942" s="23"/>
      <c r="J1942" s="23"/>
    </row>
    <row r="1943" spans="1:10" ht="14.25">
      <c r="A1943" s="9"/>
      <c r="B1943" s="9"/>
      <c r="C1943" s="9"/>
      <c r="D1943" s="123"/>
      <c r="E1943" s="124"/>
      <c r="F1943" s="23"/>
      <c r="G1943" s="42"/>
      <c r="H1943" s="23"/>
      <c r="J1943" s="23"/>
    </row>
    <row r="1944" spans="1:10" ht="14.25">
      <c r="A1944" s="9"/>
      <c r="B1944" s="9"/>
      <c r="C1944" s="9"/>
      <c r="D1944" s="123"/>
      <c r="E1944" s="124"/>
      <c r="F1944" s="23"/>
      <c r="G1944" s="42"/>
      <c r="H1944" s="23"/>
      <c r="J1944" s="23"/>
    </row>
    <row r="1945" spans="1:10" ht="14.25">
      <c r="A1945" s="9"/>
      <c r="B1945" s="9"/>
      <c r="C1945" s="9"/>
      <c r="D1945" s="123"/>
      <c r="E1945" s="124"/>
      <c r="F1945" s="23"/>
      <c r="G1945" s="42"/>
      <c r="H1945" s="23"/>
      <c r="J1945" s="23"/>
    </row>
    <row r="1946" spans="1:10" ht="14.25">
      <c r="A1946" s="9"/>
      <c r="B1946" s="9"/>
      <c r="C1946" s="9"/>
      <c r="D1946" s="123"/>
      <c r="E1946" s="124"/>
      <c r="F1946" s="23"/>
      <c r="G1946" s="42"/>
      <c r="H1946" s="23"/>
      <c r="J1946" s="23"/>
    </row>
    <row r="1947" spans="1:10" ht="14.25">
      <c r="A1947" s="9"/>
      <c r="B1947" s="9"/>
      <c r="C1947" s="9"/>
      <c r="D1947" s="123"/>
      <c r="E1947" s="124"/>
      <c r="F1947" s="23"/>
      <c r="G1947" s="42"/>
      <c r="H1947" s="23"/>
      <c r="J1947" s="23"/>
    </row>
    <row r="1948" spans="1:10" ht="14.25">
      <c r="A1948" s="9"/>
      <c r="B1948" s="9"/>
      <c r="C1948" s="9"/>
      <c r="D1948" s="123"/>
      <c r="E1948" s="124"/>
      <c r="F1948" s="23"/>
      <c r="G1948" s="42"/>
      <c r="H1948" s="23"/>
      <c r="J1948" s="23"/>
    </row>
    <row r="1949" spans="1:10" ht="14.25">
      <c r="A1949" s="9"/>
      <c r="B1949" s="9"/>
      <c r="C1949" s="9"/>
      <c r="D1949" s="123"/>
      <c r="E1949" s="124"/>
      <c r="F1949" s="23"/>
      <c r="G1949" s="42"/>
      <c r="H1949" s="23"/>
      <c r="J1949" s="23"/>
    </row>
    <row r="1950" spans="1:10" ht="14.25">
      <c r="A1950" s="9"/>
      <c r="B1950" s="9"/>
      <c r="C1950" s="9"/>
      <c r="D1950" s="123"/>
      <c r="E1950" s="124"/>
      <c r="F1950" s="23"/>
      <c r="G1950" s="42"/>
      <c r="H1950" s="23"/>
      <c r="J1950" s="23"/>
    </row>
    <row r="1951" spans="1:10" ht="14.25">
      <c r="A1951" s="9"/>
      <c r="B1951" s="9"/>
      <c r="C1951" s="9"/>
      <c r="D1951" s="123"/>
      <c r="E1951" s="124"/>
      <c r="F1951" s="23"/>
      <c r="G1951" s="42"/>
      <c r="H1951" s="23"/>
      <c r="J1951" s="23"/>
    </row>
    <row r="1952" spans="1:10" ht="14.25">
      <c r="A1952" s="9"/>
      <c r="B1952" s="9"/>
      <c r="C1952" s="9"/>
      <c r="D1952" s="123"/>
      <c r="E1952" s="124"/>
      <c r="F1952" s="23"/>
      <c r="G1952" s="42"/>
      <c r="H1952" s="23"/>
      <c r="J1952" s="23"/>
    </row>
    <row r="1953" spans="1:10" ht="14.25">
      <c r="A1953" s="9"/>
      <c r="B1953" s="9"/>
      <c r="C1953" s="9"/>
      <c r="D1953" s="123"/>
      <c r="E1953" s="124"/>
      <c r="F1953" s="23"/>
      <c r="G1953" s="42"/>
      <c r="H1953" s="23"/>
      <c r="J1953" s="23"/>
    </row>
    <row r="1954" spans="1:10" ht="14.25">
      <c r="A1954" s="9"/>
      <c r="B1954" s="9"/>
      <c r="C1954" s="9"/>
      <c r="D1954" s="123"/>
      <c r="E1954" s="124"/>
      <c r="F1954" s="23"/>
      <c r="G1954" s="42"/>
      <c r="H1954" s="23"/>
      <c r="J1954" s="23"/>
    </row>
    <row r="1955" spans="1:10" ht="14.25">
      <c r="A1955" s="9"/>
      <c r="B1955" s="9"/>
      <c r="C1955" s="9"/>
      <c r="D1955" s="123"/>
      <c r="E1955" s="124"/>
      <c r="F1955" s="23"/>
      <c r="G1955" s="42"/>
      <c r="H1955" s="23"/>
      <c r="J1955" s="23"/>
    </row>
    <row r="1956" spans="1:10" ht="14.25">
      <c r="A1956" s="9"/>
      <c r="B1956" s="9"/>
      <c r="C1956" s="9"/>
      <c r="D1956" s="123"/>
      <c r="E1956" s="124"/>
      <c r="F1956" s="23"/>
      <c r="G1956" s="42"/>
      <c r="H1956" s="23"/>
      <c r="J1956" s="23"/>
    </row>
    <row r="1957" spans="1:10" ht="14.25">
      <c r="A1957" s="9"/>
      <c r="B1957" s="9"/>
      <c r="C1957" s="9"/>
      <c r="D1957" s="123"/>
      <c r="E1957" s="124"/>
      <c r="F1957" s="23"/>
      <c r="G1957" s="42"/>
      <c r="H1957" s="23"/>
      <c r="J1957" s="23"/>
    </row>
    <row r="1958" spans="1:10" ht="14.25">
      <c r="A1958" s="9"/>
      <c r="B1958" s="9"/>
      <c r="C1958" s="9"/>
      <c r="D1958" s="123"/>
      <c r="E1958" s="124"/>
      <c r="F1958" s="23"/>
      <c r="G1958" s="42"/>
      <c r="H1958" s="23"/>
      <c r="J1958" s="23"/>
    </row>
    <row r="1959" spans="1:10" ht="14.25">
      <c r="A1959" s="9"/>
      <c r="B1959" s="9"/>
      <c r="C1959" s="9"/>
      <c r="D1959" s="123"/>
      <c r="E1959" s="124"/>
      <c r="F1959" s="23"/>
      <c r="G1959" s="42"/>
      <c r="H1959" s="23"/>
      <c r="J1959" s="23"/>
    </row>
    <row r="1960" spans="1:10" ht="14.25">
      <c r="A1960" s="9"/>
      <c r="B1960" s="9"/>
      <c r="C1960" s="9"/>
      <c r="D1960" s="123"/>
      <c r="E1960" s="124"/>
      <c r="F1960" s="23"/>
      <c r="G1960" s="42"/>
      <c r="H1960" s="23"/>
      <c r="J1960" s="23"/>
    </row>
    <row r="1961" spans="1:10" ht="14.25">
      <c r="A1961" s="9"/>
      <c r="B1961" s="9"/>
      <c r="C1961" s="9"/>
      <c r="D1961" s="123"/>
      <c r="E1961" s="124"/>
      <c r="F1961" s="23"/>
      <c r="G1961" s="42"/>
      <c r="H1961" s="23"/>
      <c r="J1961" s="23"/>
    </row>
    <row r="1962" spans="1:10" ht="14.25">
      <c r="A1962" s="9"/>
      <c r="B1962" s="9"/>
      <c r="C1962" s="9"/>
      <c r="D1962" s="123"/>
      <c r="E1962" s="124"/>
      <c r="F1962" s="23"/>
      <c r="G1962" s="42"/>
      <c r="H1962" s="23"/>
      <c r="J1962" s="23"/>
    </row>
    <row r="1963" spans="1:10" ht="14.25">
      <c r="A1963" s="9"/>
      <c r="B1963" s="9"/>
      <c r="C1963" s="9"/>
      <c r="D1963" s="123"/>
      <c r="E1963" s="124"/>
      <c r="F1963" s="23"/>
      <c r="G1963" s="42"/>
      <c r="H1963" s="23"/>
      <c r="J1963" s="23"/>
    </row>
    <row r="1964" spans="1:10" ht="14.25">
      <c r="A1964" s="9"/>
      <c r="B1964" s="9"/>
      <c r="C1964" s="9"/>
      <c r="D1964" s="123"/>
      <c r="E1964" s="124"/>
      <c r="F1964" s="23"/>
      <c r="G1964" s="42"/>
      <c r="H1964" s="23"/>
      <c r="J1964" s="23"/>
    </row>
    <row r="1965" spans="1:10" ht="14.25">
      <c r="A1965" s="9"/>
      <c r="B1965" s="9"/>
      <c r="C1965" s="9"/>
      <c r="D1965" s="123"/>
      <c r="E1965" s="124"/>
      <c r="F1965" s="23"/>
      <c r="G1965" s="42"/>
      <c r="H1965" s="23"/>
      <c r="J1965" s="23"/>
    </row>
    <row r="1966" spans="1:10" ht="14.25">
      <c r="A1966" s="9"/>
      <c r="B1966" s="9"/>
      <c r="C1966" s="9"/>
      <c r="D1966" s="123"/>
      <c r="E1966" s="124"/>
      <c r="F1966" s="23"/>
      <c r="G1966" s="42"/>
      <c r="H1966" s="23"/>
      <c r="J1966" s="23"/>
    </row>
    <row r="1967" spans="1:10" ht="14.25">
      <c r="A1967" s="9"/>
      <c r="B1967" s="9"/>
      <c r="C1967" s="9"/>
      <c r="D1967" s="123"/>
      <c r="E1967" s="124"/>
      <c r="F1967" s="23"/>
      <c r="G1967" s="42"/>
      <c r="H1967" s="23"/>
      <c r="J1967" s="23"/>
    </row>
    <row r="1968" spans="1:10" ht="14.25">
      <c r="A1968" s="9"/>
      <c r="B1968" s="9"/>
      <c r="C1968" s="9"/>
      <c r="D1968" s="123"/>
      <c r="E1968" s="124"/>
      <c r="F1968" s="23"/>
      <c r="G1968" s="42"/>
      <c r="H1968" s="23"/>
      <c r="J1968" s="23"/>
    </row>
    <row r="1969" spans="1:10" ht="14.25">
      <c r="A1969" s="9"/>
      <c r="B1969" s="9"/>
      <c r="C1969" s="9"/>
      <c r="D1969" s="123"/>
      <c r="E1969" s="124"/>
      <c r="F1969" s="23"/>
      <c r="G1969" s="42"/>
      <c r="H1969" s="23"/>
      <c r="J1969" s="23"/>
    </row>
    <row r="1970" spans="1:10" ht="14.25">
      <c r="A1970" s="9"/>
      <c r="B1970" s="9"/>
      <c r="C1970" s="9"/>
      <c r="D1970" s="123"/>
      <c r="E1970" s="124"/>
      <c r="F1970" s="23"/>
      <c r="G1970" s="42"/>
      <c r="H1970" s="23"/>
      <c r="J1970" s="23"/>
    </row>
    <row r="1971" spans="1:10" ht="14.25">
      <c r="A1971" s="9"/>
      <c r="B1971" s="9"/>
      <c r="C1971" s="9"/>
      <c r="D1971" s="123"/>
      <c r="E1971" s="124"/>
      <c r="F1971" s="23"/>
      <c r="G1971" s="42"/>
      <c r="H1971" s="23"/>
      <c r="J1971" s="23"/>
    </row>
    <row r="1972" spans="1:10" ht="14.25">
      <c r="A1972" s="9"/>
      <c r="B1972" s="9"/>
      <c r="C1972" s="9"/>
      <c r="D1972" s="123"/>
      <c r="E1972" s="124"/>
      <c r="F1972" s="23"/>
      <c r="G1972" s="42"/>
      <c r="H1972" s="23"/>
      <c r="J1972" s="23"/>
    </row>
    <row r="1973" spans="1:10" ht="14.25">
      <c r="A1973" s="9"/>
      <c r="B1973" s="9"/>
      <c r="C1973" s="9"/>
      <c r="D1973" s="123"/>
      <c r="E1973" s="124"/>
      <c r="F1973" s="23"/>
      <c r="G1973" s="42"/>
      <c r="H1973" s="23"/>
      <c r="J1973" s="23"/>
    </row>
    <row r="1974" spans="1:10" ht="14.25">
      <c r="A1974" s="9"/>
      <c r="B1974" s="9"/>
      <c r="C1974" s="9"/>
      <c r="D1974" s="123"/>
      <c r="E1974" s="124"/>
      <c r="F1974" s="23"/>
      <c r="G1974" s="42"/>
      <c r="H1974" s="23"/>
      <c r="J1974" s="23"/>
    </row>
    <row r="1975" spans="1:10" ht="14.25">
      <c r="A1975" s="9"/>
      <c r="B1975" s="9"/>
      <c r="C1975" s="9"/>
      <c r="D1975" s="123"/>
      <c r="E1975" s="124"/>
      <c r="F1975" s="23"/>
      <c r="G1975" s="42"/>
      <c r="H1975" s="23"/>
      <c r="J1975" s="23"/>
    </row>
    <row r="1976" spans="1:10" ht="14.25">
      <c r="A1976" s="9"/>
      <c r="B1976" s="9"/>
      <c r="C1976" s="9"/>
      <c r="D1976" s="123"/>
      <c r="E1976" s="124"/>
      <c r="F1976" s="23"/>
      <c r="G1976" s="42"/>
      <c r="H1976" s="23"/>
      <c r="J1976" s="23"/>
    </row>
    <row r="1977" spans="1:10" ht="14.25">
      <c r="A1977" s="9"/>
      <c r="B1977" s="9"/>
      <c r="C1977" s="9"/>
      <c r="D1977" s="123"/>
      <c r="E1977" s="124"/>
      <c r="F1977" s="23"/>
      <c r="G1977" s="42"/>
      <c r="H1977" s="23"/>
      <c r="J1977" s="23"/>
    </row>
    <row r="1978" spans="1:10" ht="14.25">
      <c r="A1978" s="9"/>
      <c r="B1978" s="9"/>
      <c r="C1978" s="9"/>
      <c r="D1978" s="123"/>
      <c r="E1978" s="124"/>
      <c r="F1978" s="23"/>
      <c r="G1978" s="42"/>
      <c r="H1978" s="23"/>
      <c r="J1978" s="23"/>
    </row>
    <row r="1979" spans="1:10" ht="14.25">
      <c r="A1979" s="9"/>
      <c r="B1979" s="9"/>
      <c r="C1979" s="9"/>
      <c r="D1979" s="123"/>
      <c r="E1979" s="124"/>
      <c r="F1979" s="23"/>
      <c r="G1979" s="42"/>
      <c r="H1979" s="23"/>
      <c r="J1979" s="23"/>
    </row>
    <row r="1980" spans="1:10" ht="14.25">
      <c r="A1980" s="9"/>
      <c r="B1980" s="9"/>
      <c r="C1980" s="9"/>
      <c r="D1980" s="123"/>
      <c r="E1980" s="124"/>
      <c r="F1980" s="23"/>
      <c r="G1980" s="42"/>
      <c r="H1980" s="23"/>
      <c r="J1980" s="23"/>
    </row>
    <row r="1981" spans="1:10" ht="14.25">
      <c r="A1981" s="9"/>
      <c r="B1981" s="9"/>
      <c r="C1981" s="9"/>
      <c r="D1981" s="123"/>
      <c r="E1981" s="124"/>
      <c r="F1981" s="23"/>
      <c r="G1981" s="42"/>
      <c r="H1981" s="23"/>
      <c r="J1981" s="23"/>
    </row>
    <row r="1982" spans="1:10" ht="14.25">
      <c r="A1982" s="9"/>
      <c r="B1982" s="9"/>
      <c r="C1982" s="9"/>
      <c r="D1982" s="123"/>
      <c r="E1982" s="124"/>
      <c r="F1982" s="23"/>
      <c r="G1982" s="42"/>
      <c r="H1982" s="23"/>
      <c r="J1982" s="23"/>
    </row>
    <row r="1983" spans="1:10" ht="14.25">
      <c r="A1983" s="9"/>
      <c r="B1983" s="9"/>
      <c r="C1983" s="9"/>
      <c r="D1983" s="123"/>
      <c r="E1983" s="124"/>
      <c r="F1983" s="23"/>
      <c r="G1983" s="42"/>
      <c r="H1983" s="23"/>
      <c r="J1983" s="23"/>
    </row>
    <row r="1984" spans="1:10" ht="14.25">
      <c r="A1984" s="9"/>
      <c r="B1984" s="9"/>
      <c r="C1984" s="9"/>
      <c r="D1984" s="123"/>
      <c r="E1984" s="124"/>
      <c r="F1984" s="23"/>
      <c r="G1984" s="42"/>
      <c r="H1984" s="23"/>
      <c r="J1984" s="23"/>
    </row>
    <row r="1985" spans="1:10" ht="14.25">
      <c r="A1985" s="9"/>
      <c r="B1985" s="9"/>
      <c r="C1985" s="9"/>
      <c r="D1985" s="123"/>
      <c r="E1985" s="124"/>
      <c r="F1985" s="23"/>
      <c r="G1985" s="42"/>
      <c r="H1985" s="23"/>
      <c r="J1985" s="23"/>
    </row>
    <row r="1986" spans="1:10" ht="14.25">
      <c r="A1986" s="9"/>
      <c r="B1986" s="9"/>
      <c r="C1986" s="9"/>
      <c r="D1986" s="123"/>
      <c r="E1986" s="124"/>
      <c r="F1986" s="23"/>
      <c r="G1986" s="42"/>
      <c r="H1986" s="23"/>
      <c r="J1986" s="23"/>
    </row>
    <row r="1987" spans="1:10" ht="14.25">
      <c r="A1987" s="9"/>
      <c r="B1987" s="9"/>
      <c r="C1987" s="9"/>
      <c r="D1987" s="123"/>
      <c r="E1987" s="124"/>
      <c r="F1987" s="23"/>
      <c r="G1987" s="42"/>
      <c r="H1987" s="23"/>
      <c r="J1987" s="23"/>
    </row>
    <row r="1988" spans="1:10" ht="14.25">
      <c r="A1988" s="9"/>
      <c r="B1988" s="9"/>
      <c r="C1988" s="9"/>
      <c r="D1988" s="123"/>
      <c r="E1988" s="124"/>
      <c r="F1988" s="23"/>
      <c r="G1988" s="42"/>
      <c r="H1988" s="23"/>
      <c r="J1988" s="23"/>
    </row>
    <row r="1989" spans="1:10" ht="14.25">
      <c r="A1989" s="9"/>
      <c r="B1989" s="9"/>
      <c r="C1989" s="9"/>
      <c r="D1989" s="123"/>
      <c r="E1989" s="124"/>
      <c r="F1989" s="23"/>
      <c r="G1989" s="42"/>
      <c r="H1989" s="23"/>
      <c r="J1989" s="23"/>
    </row>
    <row r="1990" spans="1:10" ht="14.25">
      <c r="A1990" s="9"/>
      <c r="B1990" s="9"/>
      <c r="C1990" s="9"/>
      <c r="D1990" s="123"/>
      <c r="E1990" s="124"/>
      <c r="F1990" s="23"/>
      <c r="G1990" s="42"/>
      <c r="H1990" s="23"/>
      <c r="J1990" s="23"/>
    </row>
    <row r="1991" spans="1:10" ht="14.25">
      <c r="A1991" s="9"/>
      <c r="B1991" s="9"/>
      <c r="C1991" s="9"/>
      <c r="D1991" s="123"/>
      <c r="E1991" s="124"/>
      <c r="F1991" s="23"/>
      <c r="G1991" s="42"/>
      <c r="H1991" s="23"/>
      <c r="J1991" s="23"/>
    </row>
    <row r="1992" spans="1:10" ht="14.25">
      <c r="A1992" s="9"/>
      <c r="B1992" s="9"/>
      <c r="C1992" s="9"/>
      <c r="D1992" s="123"/>
      <c r="E1992" s="124"/>
      <c r="F1992" s="23"/>
      <c r="G1992" s="42"/>
      <c r="H1992" s="23"/>
      <c r="J1992" s="23"/>
    </row>
    <row r="1993" spans="1:10" ht="14.25">
      <c r="A1993" s="9"/>
      <c r="B1993" s="9"/>
      <c r="C1993" s="9"/>
      <c r="D1993" s="123"/>
      <c r="E1993" s="124"/>
      <c r="F1993" s="23"/>
      <c r="G1993" s="42"/>
      <c r="H1993" s="23"/>
      <c r="J1993" s="23"/>
    </row>
    <row r="1994" spans="1:10" ht="14.25">
      <c r="A1994" s="9"/>
      <c r="B1994" s="9"/>
      <c r="C1994" s="9"/>
      <c r="D1994" s="123"/>
      <c r="E1994" s="124"/>
      <c r="F1994" s="23"/>
      <c r="G1994" s="42"/>
      <c r="H1994" s="23"/>
      <c r="J1994" s="23"/>
    </row>
    <row r="1995" spans="1:10" ht="14.25">
      <c r="A1995" s="9"/>
      <c r="B1995" s="9"/>
      <c r="C1995" s="9"/>
      <c r="D1995" s="123"/>
      <c r="E1995" s="124"/>
      <c r="F1995" s="23"/>
      <c r="G1995" s="42"/>
      <c r="H1995" s="23"/>
      <c r="J1995" s="23"/>
    </row>
    <row r="1996" spans="1:10" ht="14.25">
      <c r="A1996" s="9"/>
      <c r="B1996" s="9"/>
      <c r="C1996" s="9"/>
      <c r="D1996" s="123"/>
      <c r="E1996" s="124"/>
      <c r="F1996" s="23"/>
      <c r="G1996" s="42"/>
      <c r="H1996" s="23"/>
      <c r="J1996" s="23"/>
    </row>
    <row r="1997" spans="1:10" ht="14.25">
      <c r="A1997" s="9"/>
      <c r="B1997" s="9"/>
      <c r="C1997" s="9"/>
      <c r="D1997" s="123"/>
      <c r="E1997" s="124"/>
      <c r="F1997" s="23"/>
      <c r="G1997" s="42"/>
      <c r="H1997" s="23"/>
      <c r="J1997" s="23"/>
    </row>
    <row r="1998" spans="1:10" ht="14.25">
      <c r="A1998" s="9"/>
      <c r="B1998" s="9"/>
      <c r="C1998" s="9"/>
      <c r="D1998" s="123"/>
      <c r="E1998" s="124"/>
      <c r="F1998" s="23"/>
      <c r="G1998" s="42"/>
      <c r="H1998" s="23"/>
      <c r="J1998" s="23"/>
    </row>
    <row r="1999" spans="1:10" ht="14.25">
      <c r="A1999" s="9"/>
      <c r="B1999" s="9"/>
      <c r="C1999" s="9"/>
      <c r="D1999" s="123"/>
      <c r="E1999" s="124"/>
      <c r="F1999" s="23"/>
      <c r="G1999" s="42"/>
      <c r="H1999" s="23"/>
      <c r="J1999" s="23"/>
    </row>
    <row r="2000" spans="1:10" ht="14.25">
      <c r="A2000" s="9"/>
      <c r="B2000" s="9"/>
      <c r="C2000" s="9"/>
      <c r="D2000" s="123"/>
      <c r="E2000" s="124"/>
      <c r="F2000" s="23"/>
      <c r="G2000" s="42"/>
      <c r="H2000" s="23"/>
      <c r="J2000" s="23"/>
    </row>
    <row r="2001" spans="1:10" ht="14.25">
      <c r="A2001" s="9"/>
      <c r="B2001" s="9"/>
      <c r="C2001" s="9"/>
      <c r="D2001" s="123"/>
      <c r="E2001" s="124"/>
      <c r="F2001" s="23"/>
      <c r="G2001" s="42"/>
      <c r="H2001" s="23"/>
      <c r="J2001" s="23"/>
    </row>
    <row r="2002" spans="1:10" ht="14.25">
      <c r="A2002" s="9"/>
      <c r="B2002" s="9"/>
      <c r="C2002" s="9"/>
      <c r="D2002" s="123"/>
      <c r="E2002" s="124"/>
      <c r="F2002" s="23"/>
      <c r="G2002" s="42"/>
      <c r="H2002" s="23"/>
      <c r="J2002" s="23"/>
    </row>
    <row r="2003" spans="1:10" ht="14.25">
      <c r="A2003" s="9"/>
      <c r="B2003" s="9"/>
      <c r="C2003" s="9"/>
      <c r="D2003" s="123"/>
      <c r="E2003" s="124"/>
      <c r="F2003" s="23"/>
      <c r="G2003" s="42"/>
      <c r="H2003" s="23"/>
      <c r="J2003" s="23"/>
    </row>
    <row r="2004" spans="1:10" ht="14.25">
      <c r="A2004" s="9"/>
      <c r="B2004" s="9"/>
      <c r="C2004" s="9"/>
      <c r="D2004" s="123"/>
      <c r="E2004" s="124"/>
      <c r="F2004" s="23"/>
      <c r="G2004" s="42"/>
      <c r="H2004" s="23"/>
      <c r="J2004" s="23"/>
    </row>
    <row r="2005" spans="1:10" ht="14.25">
      <c r="A2005" s="9"/>
      <c r="B2005" s="9"/>
      <c r="C2005" s="9"/>
      <c r="D2005" s="123"/>
      <c r="E2005" s="124"/>
      <c r="F2005" s="23"/>
      <c r="G2005" s="42"/>
      <c r="H2005" s="23"/>
      <c r="J2005" s="23"/>
    </row>
    <row r="2006" spans="1:10" ht="14.25">
      <c r="A2006" s="9"/>
      <c r="B2006" s="9"/>
      <c r="C2006" s="9"/>
      <c r="D2006" s="123"/>
      <c r="E2006" s="124"/>
      <c r="F2006" s="23"/>
      <c r="G2006" s="42"/>
      <c r="H2006" s="23"/>
      <c r="J2006" s="23"/>
    </row>
    <row r="2007" spans="1:10" ht="14.25">
      <c r="A2007" s="9"/>
      <c r="B2007" s="9"/>
      <c r="C2007" s="9"/>
      <c r="D2007" s="123"/>
      <c r="E2007" s="124"/>
      <c r="F2007" s="23"/>
      <c r="G2007" s="42"/>
      <c r="H2007" s="23"/>
      <c r="J2007" s="23"/>
    </row>
    <row r="2008" spans="1:10" ht="14.25">
      <c r="A2008" s="9"/>
      <c r="B2008" s="9"/>
      <c r="C2008" s="9"/>
      <c r="D2008" s="123"/>
      <c r="E2008" s="124"/>
      <c r="F2008" s="23"/>
      <c r="G2008" s="42"/>
      <c r="H2008" s="23"/>
      <c r="J2008" s="23"/>
    </row>
    <row r="2009" spans="1:10" ht="14.25">
      <c r="A2009" s="9"/>
      <c r="B2009" s="9"/>
      <c r="C2009" s="9"/>
      <c r="D2009" s="123"/>
      <c r="E2009" s="124"/>
      <c r="F2009" s="23"/>
      <c r="G2009" s="42"/>
      <c r="H2009" s="23"/>
      <c r="J2009" s="23"/>
    </row>
    <row r="2010" spans="1:10" ht="14.25">
      <c r="A2010" s="9"/>
      <c r="B2010" s="9"/>
      <c r="C2010" s="9"/>
      <c r="D2010" s="123"/>
      <c r="E2010" s="124"/>
      <c r="F2010" s="23"/>
      <c r="G2010" s="42"/>
      <c r="H2010" s="23"/>
      <c r="J2010" s="23"/>
    </row>
  </sheetData>
  <autoFilter ref="A3:Z1221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690"/>
  <sheetViews>
    <sheetView workbookViewId="0">
      <pane ySplit="2" topLeftCell="A3" activePane="bottomLeft" state="frozen"/>
      <selection pane="bottomLeft" activeCell="B4" sqref="B4"/>
    </sheetView>
  </sheetViews>
  <sheetFormatPr defaultColWidth="12.625" defaultRowHeight="15" customHeight="1"/>
  <cols>
    <col min="1" max="1" width="8.625" customWidth="1"/>
    <col min="2" max="2" width="18.625" customWidth="1"/>
    <col min="3" max="3" width="12.625" customWidth="1"/>
    <col min="4" max="4" width="39.375" customWidth="1"/>
    <col min="5" max="5" width="35.625" customWidth="1"/>
    <col min="6" max="6" width="12" customWidth="1"/>
    <col min="7" max="7" width="14.25" customWidth="1"/>
    <col min="8" max="26" width="8.875" customWidth="1"/>
  </cols>
  <sheetData>
    <row r="1" spans="1:26">
      <c r="A1" s="1"/>
      <c r="B1" s="2"/>
      <c r="C1" s="3"/>
      <c r="D1" s="3"/>
      <c r="E1" s="3"/>
      <c r="F1" s="3"/>
      <c r="G1" s="4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.5" customHeight="1">
      <c r="A2" s="8" t="s">
        <v>0</v>
      </c>
      <c r="B2" s="10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>
      <c r="A3" s="13" t="s">
        <v>7</v>
      </c>
      <c r="B3" s="14" t="s">
        <v>8</v>
      </c>
      <c r="C3" s="14" t="s">
        <v>9</v>
      </c>
      <c r="D3" s="15" t="s">
        <v>10</v>
      </c>
      <c r="E3" s="15" t="s">
        <v>10</v>
      </c>
      <c r="F3" s="14" t="s">
        <v>11</v>
      </c>
      <c r="G3" s="16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3" t="s">
        <v>7</v>
      </c>
      <c r="B4" s="14" t="s">
        <v>12</v>
      </c>
      <c r="C4" s="14" t="s">
        <v>13</v>
      </c>
      <c r="D4" s="15" t="s">
        <v>14</v>
      </c>
      <c r="E4" s="15" t="s">
        <v>15</v>
      </c>
      <c r="F4" s="14" t="s">
        <v>16</v>
      </c>
      <c r="G4" s="16">
        <v>1990000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3" t="s">
        <v>7</v>
      </c>
      <c r="B5" s="14" t="s">
        <v>17</v>
      </c>
      <c r="C5" s="14" t="s">
        <v>18</v>
      </c>
      <c r="D5" s="15" t="s">
        <v>19</v>
      </c>
      <c r="E5" s="15" t="s">
        <v>20</v>
      </c>
      <c r="F5" s="14" t="s">
        <v>16</v>
      </c>
      <c r="G5" s="16">
        <v>1990000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3" t="s">
        <v>7</v>
      </c>
      <c r="B6" s="14" t="s">
        <v>21</v>
      </c>
      <c r="C6" s="14" t="s">
        <v>22</v>
      </c>
      <c r="D6" s="15" t="s">
        <v>23</v>
      </c>
      <c r="E6" s="15" t="s">
        <v>24</v>
      </c>
      <c r="F6" s="14" t="s">
        <v>16</v>
      </c>
      <c r="G6" s="16">
        <v>1990000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7" t="s">
        <v>7</v>
      </c>
      <c r="B7" s="14" t="s">
        <v>25</v>
      </c>
      <c r="C7" s="15" t="s">
        <v>26</v>
      </c>
      <c r="D7" s="15" t="s">
        <v>27</v>
      </c>
      <c r="E7" s="15" t="s">
        <v>28</v>
      </c>
      <c r="F7" s="15" t="s">
        <v>16</v>
      </c>
      <c r="G7" s="16">
        <v>1690000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7" t="s">
        <v>7</v>
      </c>
      <c r="B8" s="14" t="s">
        <v>29</v>
      </c>
      <c r="C8" s="15" t="s">
        <v>30</v>
      </c>
      <c r="D8" s="15" t="s">
        <v>31</v>
      </c>
      <c r="E8" s="15" t="s">
        <v>32</v>
      </c>
      <c r="F8" s="15" t="s">
        <v>16</v>
      </c>
      <c r="G8" s="16">
        <v>1690000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7" t="s">
        <v>7</v>
      </c>
      <c r="B9" s="14" t="s">
        <v>33</v>
      </c>
      <c r="C9" s="15" t="s">
        <v>34</v>
      </c>
      <c r="D9" s="15" t="s">
        <v>35</v>
      </c>
      <c r="E9" s="15" t="s">
        <v>36</v>
      </c>
      <c r="F9" s="15" t="s">
        <v>16</v>
      </c>
      <c r="G9" s="16">
        <v>1690000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7" t="s">
        <v>7</v>
      </c>
      <c r="B10" s="14" t="s">
        <v>37</v>
      </c>
      <c r="C10" s="15" t="s">
        <v>38</v>
      </c>
      <c r="D10" s="15" t="s">
        <v>39</v>
      </c>
      <c r="E10" s="15" t="s">
        <v>40</v>
      </c>
      <c r="F10" s="15" t="s">
        <v>16</v>
      </c>
      <c r="G10" s="16">
        <v>3490000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7" t="s">
        <v>7</v>
      </c>
      <c r="B11" s="14" t="s">
        <v>41</v>
      </c>
      <c r="C11" s="15" t="s">
        <v>42</v>
      </c>
      <c r="D11" s="15" t="s">
        <v>43</v>
      </c>
      <c r="E11" s="15" t="s">
        <v>44</v>
      </c>
      <c r="F11" s="15" t="s">
        <v>16</v>
      </c>
      <c r="G11" s="16">
        <v>3490000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7" t="s">
        <v>7</v>
      </c>
      <c r="B12" s="14" t="s">
        <v>45</v>
      </c>
      <c r="C12" s="15" t="s">
        <v>46</v>
      </c>
      <c r="D12" s="15" t="s">
        <v>47</v>
      </c>
      <c r="E12" s="15" t="s">
        <v>48</v>
      </c>
      <c r="F12" s="15" t="s">
        <v>16</v>
      </c>
      <c r="G12" s="16">
        <v>3490000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7" t="s">
        <v>7</v>
      </c>
      <c r="B13" s="14" t="s">
        <v>49</v>
      </c>
      <c r="C13" s="15" t="s">
        <v>50</v>
      </c>
      <c r="D13" s="15" t="s">
        <v>51</v>
      </c>
      <c r="E13" s="15" t="s">
        <v>52</v>
      </c>
      <c r="F13" s="15" t="s">
        <v>53</v>
      </c>
      <c r="G13" s="16">
        <v>1190000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24" t="s">
        <v>7</v>
      </c>
      <c r="B14" s="15" t="s">
        <v>56</v>
      </c>
      <c r="C14" s="15" t="s">
        <v>57</v>
      </c>
      <c r="D14" s="15" t="s">
        <v>58</v>
      </c>
      <c r="E14" s="15" t="s">
        <v>59</v>
      </c>
      <c r="F14" s="15" t="s">
        <v>60</v>
      </c>
      <c r="G14" s="16">
        <v>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24" t="s">
        <v>7</v>
      </c>
      <c r="B15" s="15" t="s">
        <v>61</v>
      </c>
      <c r="C15" s="15" t="s">
        <v>62</v>
      </c>
      <c r="D15" s="15" t="s">
        <v>63</v>
      </c>
      <c r="E15" s="15" t="s">
        <v>64</v>
      </c>
      <c r="F15" s="15" t="s">
        <v>60</v>
      </c>
      <c r="G15" s="16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3" t="s">
        <v>7</v>
      </c>
      <c r="B16" s="35" t="s">
        <v>65</v>
      </c>
      <c r="C16" s="37" t="s">
        <v>74</v>
      </c>
      <c r="D16" s="37" t="s">
        <v>75</v>
      </c>
      <c r="E16" s="37" t="s">
        <v>76</v>
      </c>
      <c r="F16" s="37" t="s">
        <v>77</v>
      </c>
      <c r="G16" s="16">
        <v>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3" t="s">
        <v>7</v>
      </c>
      <c r="B17" s="35" t="s">
        <v>78</v>
      </c>
      <c r="C17" s="37" t="s">
        <v>79</v>
      </c>
      <c r="D17" s="37" t="s">
        <v>80</v>
      </c>
      <c r="E17" s="37" t="s">
        <v>81</v>
      </c>
      <c r="F17" s="37" t="s">
        <v>77</v>
      </c>
      <c r="G17" s="16">
        <v>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3" t="s">
        <v>7</v>
      </c>
      <c r="B18" s="35" t="s">
        <v>82</v>
      </c>
      <c r="C18" s="37" t="s">
        <v>83</v>
      </c>
      <c r="D18" s="37" t="s">
        <v>84</v>
      </c>
      <c r="E18" s="37" t="s">
        <v>85</v>
      </c>
      <c r="F18" s="37" t="s">
        <v>77</v>
      </c>
      <c r="G18" s="16">
        <v>3490000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3" t="s">
        <v>7</v>
      </c>
      <c r="B19" s="35" t="s">
        <v>87</v>
      </c>
      <c r="C19" s="37" t="s">
        <v>88</v>
      </c>
      <c r="D19" s="37" t="s">
        <v>89</v>
      </c>
      <c r="E19" s="37" t="s">
        <v>90</v>
      </c>
      <c r="F19" s="37" t="s">
        <v>77</v>
      </c>
      <c r="G19" s="16">
        <v>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3" t="s">
        <v>7</v>
      </c>
      <c r="B20" s="37" t="s">
        <v>91</v>
      </c>
      <c r="C20" s="37" t="s">
        <v>92</v>
      </c>
      <c r="D20" s="37" t="s">
        <v>93</v>
      </c>
      <c r="E20" s="37" t="s">
        <v>94</v>
      </c>
      <c r="F20" s="37" t="s">
        <v>77</v>
      </c>
      <c r="G20" s="16">
        <v>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13" t="s">
        <v>7</v>
      </c>
      <c r="B21" s="37" t="s">
        <v>95</v>
      </c>
      <c r="C21" s="37" t="s">
        <v>96</v>
      </c>
      <c r="D21" s="37" t="s">
        <v>97</v>
      </c>
      <c r="E21" s="37" t="s">
        <v>98</v>
      </c>
      <c r="F21" s="37" t="s">
        <v>77</v>
      </c>
      <c r="G21" s="16">
        <v>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13" t="s">
        <v>7</v>
      </c>
      <c r="B22" s="35" t="s">
        <v>99</v>
      </c>
      <c r="C22" s="37" t="s">
        <v>100</v>
      </c>
      <c r="D22" s="37" t="s">
        <v>101</v>
      </c>
      <c r="E22" s="37" t="s">
        <v>102</v>
      </c>
      <c r="F22" s="37" t="s">
        <v>77</v>
      </c>
      <c r="G22" s="16">
        <v>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13" t="s">
        <v>7</v>
      </c>
      <c r="B23" s="35" t="s">
        <v>103</v>
      </c>
      <c r="C23" s="37" t="s">
        <v>104</v>
      </c>
      <c r="D23" s="37" t="s">
        <v>105</v>
      </c>
      <c r="E23" s="37" t="s">
        <v>106</v>
      </c>
      <c r="F23" s="37" t="s">
        <v>77</v>
      </c>
      <c r="G23" s="16">
        <v>2490000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13" t="s">
        <v>7</v>
      </c>
      <c r="B24" s="35" t="s">
        <v>107</v>
      </c>
      <c r="C24" s="37" t="s">
        <v>108</v>
      </c>
      <c r="D24" s="37" t="s">
        <v>109</v>
      </c>
      <c r="E24" s="37" t="s">
        <v>110</v>
      </c>
      <c r="F24" s="37" t="s">
        <v>77</v>
      </c>
      <c r="G24" s="16">
        <v>2490000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13" t="s">
        <v>7</v>
      </c>
      <c r="B25" s="35" t="s">
        <v>111</v>
      </c>
      <c r="C25" s="37" t="s">
        <v>112</v>
      </c>
      <c r="D25" s="37" t="s">
        <v>113</v>
      </c>
      <c r="E25" s="37" t="s">
        <v>114</v>
      </c>
      <c r="F25" s="37" t="s">
        <v>115</v>
      </c>
      <c r="G25" s="16">
        <v>13990000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13" t="s">
        <v>7</v>
      </c>
      <c r="B26" s="35" t="s">
        <v>116</v>
      </c>
      <c r="C26" s="37" t="s">
        <v>117</v>
      </c>
      <c r="D26" s="37" t="s">
        <v>118</v>
      </c>
      <c r="E26" s="37" t="s">
        <v>119</v>
      </c>
      <c r="F26" s="37" t="s">
        <v>115</v>
      </c>
      <c r="G26" s="16">
        <v>199000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13" t="s">
        <v>7</v>
      </c>
      <c r="B27" s="35" t="s">
        <v>120</v>
      </c>
      <c r="C27" s="37" t="s">
        <v>121</v>
      </c>
      <c r="D27" s="37" t="s">
        <v>122</v>
      </c>
      <c r="E27" s="37" t="s">
        <v>123</v>
      </c>
      <c r="F27" s="37" t="s">
        <v>115</v>
      </c>
      <c r="G27" s="16">
        <v>199000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13" t="s">
        <v>7</v>
      </c>
      <c r="B28" s="35" t="s">
        <v>125</v>
      </c>
      <c r="C28" s="37" t="s">
        <v>126</v>
      </c>
      <c r="D28" s="37" t="s">
        <v>127</v>
      </c>
      <c r="E28" s="37" t="s">
        <v>128</v>
      </c>
      <c r="F28" s="37" t="s">
        <v>60</v>
      </c>
      <c r="G28" s="16">
        <v>990000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13" t="s">
        <v>7</v>
      </c>
      <c r="B29" s="35" t="s">
        <v>129</v>
      </c>
      <c r="C29" s="37" t="s">
        <v>130</v>
      </c>
      <c r="D29" s="37" t="s">
        <v>131</v>
      </c>
      <c r="E29" s="37" t="s">
        <v>132</v>
      </c>
      <c r="F29" s="37" t="s">
        <v>115</v>
      </c>
      <c r="G29" s="16">
        <v>2990000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13" t="s">
        <v>7</v>
      </c>
      <c r="B30" s="35" t="s">
        <v>133</v>
      </c>
      <c r="C30" s="37" t="s">
        <v>134</v>
      </c>
      <c r="D30" s="37" t="s">
        <v>135</v>
      </c>
      <c r="E30" s="37" t="s">
        <v>136</v>
      </c>
      <c r="F30" s="37" t="s">
        <v>115</v>
      </c>
      <c r="G30" s="16">
        <v>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13" t="s">
        <v>7</v>
      </c>
      <c r="B31" s="35" t="s">
        <v>138</v>
      </c>
      <c r="C31" s="37" t="s">
        <v>139</v>
      </c>
      <c r="D31" s="37" t="s">
        <v>140</v>
      </c>
      <c r="E31" s="37" t="s">
        <v>141</v>
      </c>
      <c r="F31" s="37" t="s">
        <v>142</v>
      </c>
      <c r="G31" s="16">
        <v>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13" t="s">
        <v>7</v>
      </c>
      <c r="B32" s="35" t="s">
        <v>143</v>
      </c>
      <c r="C32" s="37" t="s">
        <v>144</v>
      </c>
      <c r="D32" s="37" t="s">
        <v>145</v>
      </c>
      <c r="E32" s="37" t="s">
        <v>146</v>
      </c>
      <c r="F32" s="37" t="s">
        <v>142</v>
      </c>
      <c r="G32" s="16">
        <v>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13" t="s">
        <v>7</v>
      </c>
      <c r="B33" s="35" t="s">
        <v>147</v>
      </c>
      <c r="C33" s="37" t="s">
        <v>148</v>
      </c>
      <c r="D33" s="37" t="s">
        <v>149</v>
      </c>
      <c r="E33" s="37" t="s">
        <v>150</v>
      </c>
      <c r="F33" s="37" t="s">
        <v>60</v>
      </c>
      <c r="G33" s="16">
        <v>1290000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13" t="s">
        <v>7</v>
      </c>
      <c r="B34" s="35" t="s">
        <v>151</v>
      </c>
      <c r="C34" s="37" t="s">
        <v>152</v>
      </c>
      <c r="D34" s="37" t="s">
        <v>153</v>
      </c>
      <c r="E34" s="37" t="s">
        <v>154</v>
      </c>
      <c r="F34" s="37" t="s">
        <v>115</v>
      </c>
      <c r="G34" s="16">
        <v>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13" t="s">
        <v>7</v>
      </c>
      <c r="B35" s="35" t="s">
        <v>155</v>
      </c>
      <c r="C35" s="37" t="s">
        <v>156</v>
      </c>
      <c r="D35" s="37" t="s">
        <v>157</v>
      </c>
      <c r="E35" s="37" t="s">
        <v>158</v>
      </c>
      <c r="F35" s="37" t="s">
        <v>115</v>
      </c>
      <c r="G35" s="16">
        <v>690000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13" t="s">
        <v>7</v>
      </c>
      <c r="B36" s="35" t="s">
        <v>159</v>
      </c>
      <c r="C36" s="37" t="s">
        <v>160</v>
      </c>
      <c r="D36" s="37" t="s">
        <v>161</v>
      </c>
      <c r="E36" s="37" t="s">
        <v>162</v>
      </c>
      <c r="F36" s="37" t="s">
        <v>115</v>
      </c>
      <c r="G36" s="16">
        <v>690000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13" t="s">
        <v>7</v>
      </c>
      <c r="B37" s="35" t="s">
        <v>163</v>
      </c>
      <c r="C37" s="37" t="s">
        <v>164</v>
      </c>
      <c r="D37" s="37" t="s">
        <v>165</v>
      </c>
      <c r="E37" s="37" t="s">
        <v>166</v>
      </c>
      <c r="F37" s="37" t="s">
        <v>115</v>
      </c>
      <c r="G37" s="16">
        <v>690000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13" t="s">
        <v>7</v>
      </c>
      <c r="B38" s="35" t="s">
        <v>167</v>
      </c>
      <c r="C38" s="37" t="s">
        <v>169</v>
      </c>
      <c r="D38" s="37" t="s">
        <v>170</v>
      </c>
      <c r="E38" s="37" t="s">
        <v>171</v>
      </c>
      <c r="F38" s="37" t="s">
        <v>115</v>
      </c>
      <c r="G38" s="16">
        <v>690000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13" t="s">
        <v>7</v>
      </c>
      <c r="B39" s="35" t="s">
        <v>172</v>
      </c>
      <c r="C39" s="37" t="s">
        <v>173</v>
      </c>
      <c r="D39" s="37" t="s">
        <v>174</v>
      </c>
      <c r="E39" s="37" t="s">
        <v>175</v>
      </c>
      <c r="F39" s="37" t="s">
        <v>115</v>
      </c>
      <c r="G39" s="16">
        <v>690000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13" t="s">
        <v>7</v>
      </c>
      <c r="B40" s="35" t="s">
        <v>176</v>
      </c>
      <c r="C40" s="37" t="s">
        <v>177</v>
      </c>
      <c r="D40" s="37" t="s">
        <v>178</v>
      </c>
      <c r="E40" s="37" t="s">
        <v>179</v>
      </c>
      <c r="F40" s="37" t="s">
        <v>115</v>
      </c>
      <c r="G40" s="16">
        <v>690000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13" t="s">
        <v>7</v>
      </c>
      <c r="B41" s="35" t="s">
        <v>180</v>
      </c>
      <c r="C41" s="37" t="s">
        <v>181</v>
      </c>
      <c r="D41" s="37" t="s">
        <v>182</v>
      </c>
      <c r="E41" s="37" t="s">
        <v>183</v>
      </c>
      <c r="F41" s="37" t="s">
        <v>115</v>
      </c>
      <c r="G41" s="16">
        <v>690000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13" t="s">
        <v>7</v>
      </c>
      <c r="B42" s="35" t="s">
        <v>184</v>
      </c>
      <c r="C42" s="37" t="s">
        <v>185</v>
      </c>
      <c r="D42" s="37" t="s">
        <v>186</v>
      </c>
      <c r="E42" s="37" t="s">
        <v>187</v>
      </c>
      <c r="F42" s="37" t="s">
        <v>115</v>
      </c>
      <c r="G42" s="16">
        <v>690000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13" t="s">
        <v>7</v>
      </c>
      <c r="B43" s="35" t="s">
        <v>188</v>
      </c>
      <c r="C43" s="37" t="s">
        <v>189</v>
      </c>
      <c r="D43" s="37" t="s">
        <v>190</v>
      </c>
      <c r="E43" s="37" t="s">
        <v>191</v>
      </c>
      <c r="F43" s="37" t="s">
        <v>115</v>
      </c>
      <c r="G43" s="16">
        <v>690000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13" t="s">
        <v>7</v>
      </c>
      <c r="B44" s="35" t="s">
        <v>194</v>
      </c>
      <c r="C44" s="37" t="s">
        <v>195</v>
      </c>
      <c r="D44" s="37" t="s">
        <v>196</v>
      </c>
      <c r="E44" s="37" t="s">
        <v>197</v>
      </c>
      <c r="F44" s="37" t="s">
        <v>115</v>
      </c>
      <c r="G44" s="16">
        <v>690000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13" t="s">
        <v>7</v>
      </c>
      <c r="B45" s="35" t="s">
        <v>198</v>
      </c>
      <c r="C45" s="37" t="s">
        <v>199</v>
      </c>
      <c r="D45" s="37" t="s">
        <v>200</v>
      </c>
      <c r="E45" s="37" t="s">
        <v>201</v>
      </c>
      <c r="F45" s="37" t="s">
        <v>115</v>
      </c>
      <c r="G45" s="16">
        <v>1990000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13" t="s">
        <v>7</v>
      </c>
      <c r="B46" s="35" t="s">
        <v>202</v>
      </c>
      <c r="C46" s="37" t="s">
        <v>203</v>
      </c>
      <c r="D46" s="37" t="s">
        <v>204</v>
      </c>
      <c r="E46" s="37" t="s">
        <v>205</v>
      </c>
      <c r="F46" s="37" t="s">
        <v>115</v>
      </c>
      <c r="G46" s="16">
        <v>1990000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13" t="s">
        <v>7</v>
      </c>
      <c r="B47" s="35" t="s">
        <v>206</v>
      </c>
      <c r="C47" s="37" t="s">
        <v>207</v>
      </c>
      <c r="D47" s="37" t="s">
        <v>208</v>
      </c>
      <c r="E47" s="37" t="s">
        <v>209</v>
      </c>
      <c r="F47" s="37" t="s">
        <v>115</v>
      </c>
      <c r="G47" s="16">
        <v>1990000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13" t="s">
        <v>7</v>
      </c>
      <c r="B48" s="35" t="s">
        <v>210</v>
      </c>
      <c r="C48" s="37" t="s">
        <v>211</v>
      </c>
      <c r="D48" s="37" t="s">
        <v>212</v>
      </c>
      <c r="E48" s="37" t="s">
        <v>213</v>
      </c>
      <c r="F48" s="37" t="s">
        <v>115</v>
      </c>
      <c r="G48" s="16">
        <v>1990000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13" t="s">
        <v>7</v>
      </c>
      <c r="B49" s="35" t="s">
        <v>214</v>
      </c>
      <c r="C49" s="37" t="s">
        <v>215</v>
      </c>
      <c r="D49" s="37" t="s">
        <v>216</v>
      </c>
      <c r="E49" s="37" t="s">
        <v>217</v>
      </c>
      <c r="F49" s="37" t="s">
        <v>115</v>
      </c>
      <c r="G49" s="16">
        <v>1990000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13" t="s">
        <v>7</v>
      </c>
      <c r="B50" s="35" t="s">
        <v>218</v>
      </c>
      <c r="C50" s="37" t="s">
        <v>219</v>
      </c>
      <c r="D50" s="37" t="s">
        <v>220</v>
      </c>
      <c r="E50" s="37" t="s">
        <v>221</v>
      </c>
      <c r="F50" s="37" t="s">
        <v>115</v>
      </c>
      <c r="G50" s="16">
        <v>4490000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13" t="s">
        <v>7</v>
      </c>
      <c r="B51" s="35" t="s">
        <v>222</v>
      </c>
      <c r="C51" s="37" t="s">
        <v>223</v>
      </c>
      <c r="D51" s="37" t="s">
        <v>224</v>
      </c>
      <c r="E51" s="37" t="s">
        <v>225</v>
      </c>
      <c r="F51" s="37" t="s">
        <v>115</v>
      </c>
      <c r="G51" s="16">
        <v>4490000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13" t="s">
        <v>7</v>
      </c>
      <c r="B52" s="35" t="s">
        <v>226</v>
      </c>
      <c r="C52" s="37" t="s">
        <v>227</v>
      </c>
      <c r="D52" s="37" t="s">
        <v>228</v>
      </c>
      <c r="E52" s="37" t="s">
        <v>230</v>
      </c>
      <c r="F52" s="37" t="s">
        <v>115</v>
      </c>
      <c r="G52" s="16">
        <v>4490000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13" t="s">
        <v>7</v>
      </c>
      <c r="B53" s="35" t="s">
        <v>232</v>
      </c>
      <c r="C53" s="37" t="s">
        <v>233</v>
      </c>
      <c r="D53" s="37" t="s">
        <v>234</v>
      </c>
      <c r="E53" s="37" t="s">
        <v>235</v>
      </c>
      <c r="F53" s="37" t="s">
        <v>115</v>
      </c>
      <c r="G53" s="16">
        <v>4490000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13" t="s">
        <v>7</v>
      </c>
      <c r="B54" s="35" t="s">
        <v>238</v>
      </c>
      <c r="C54" s="37" t="s">
        <v>240</v>
      </c>
      <c r="D54" s="37" t="s">
        <v>242</v>
      </c>
      <c r="E54" s="37" t="s">
        <v>243</v>
      </c>
      <c r="F54" s="37" t="s">
        <v>115</v>
      </c>
      <c r="G54" s="16">
        <v>4490000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13" t="s">
        <v>7</v>
      </c>
      <c r="B55" s="35" t="s">
        <v>246</v>
      </c>
      <c r="C55" s="37" t="s">
        <v>247</v>
      </c>
      <c r="D55" s="37" t="s">
        <v>248</v>
      </c>
      <c r="E55" s="37" t="s">
        <v>249</v>
      </c>
      <c r="F55" s="37" t="s">
        <v>60</v>
      </c>
      <c r="G55" s="16">
        <v>2490000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13" t="s">
        <v>7</v>
      </c>
      <c r="B56" s="35" t="s">
        <v>250</v>
      </c>
      <c r="C56" s="37" t="s">
        <v>252</v>
      </c>
      <c r="D56" s="37" t="s">
        <v>254</v>
      </c>
      <c r="E56" s="37" t="s">
        <v>255</v>
      </c>
      <c r="F56" s="37" t="s">
        <v>115</v>
      </c>
      <c r="G56" s="16">
        <v>890000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13" t="s">
        <v>7</v>
      </c>
      <c r="B57" s="35" t="s">
        <v>257</v>
      </c>
      <c r="C57" s="37" t="s">
        <v>258</v>
      </c>
      <c r="D57" s="37" t="s">
        <v>259</v>
      </c>
      <c r="E57" s="37" t="s">
        <v>260</v>
      </c>
      <c r="F57" s="37" t="s">
        <v>115</v>
      </c>
      <c r="G57" s="16">
        <v>890000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13" t="s">
        <v>7</v>
      </c>
      <c r="B58" s="35" t="s">
        <v>263</v>
      </c>
      <c r="C58" s="37" t="s">
        <v>264</v>
      </c>
      <c r="D58" s="37" t="s">
        <v>265</v>
      </c>
      <c r="E58" s="37" t="s">
        <v>266</v>
      </c>
      <c r="F58" s="37" t="s">
        <v>115</v>
      </c>
      <c r="G58" s="16">
        <v>890000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13" t="s">
        <v>7</v>
      </c>
      <c r="B59" s="35" t="s">
        <v>268</v>
      </c>
      <c r="C59" s="37" t="s">
        <v>269</v>
      </c>
      <c r="D59" s="37" t="s">
        <v>270</v>
      </c>
      <c r="E59" s="37" t="s">
        <v>271</v>
      </c>
      <c r="F59" s="37" t="s">
        <v>115</v>
      </c>
      <c r="G59" s="16">
        <v>890000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13" t="s">
        <v>7</v>
      </c>
      <c r="B60" s="35" t="s">
        <v>273</v>
      </c>
      <c r="C60" s="37" t="s">
        <v>275</v>
      </c>
      <c r="D60" s="37" t="s">
        <v>276</v>
      </c>
      <c r="E60" s="37" t="s">
        <v>277</v>
      </c>
      <c r="F60" s="37" t="s">
        <v>115</v>
      </c>
      <c r="G60" s="16">
        <v>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13" t="s">
        <v>7</v>
      </c>
      <c r="B61" s="35" t="s">
        <v>278</v>
      </c>
      <c r="C61" s="37" t="s">
        <v>279</v>
      </c>
      <c r="D61" s="37" t="s">
        <v>281</v>
      </c>
      <c r="E61" s="37" t="s">
        <v>283</v>
      </c>
      <c r="F61" s="37" t="s">
        <v>60</v>
      </c>
      <c r="G61" s="16">
        <v>1490000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13" t="s">
        <v>7</v>
      </c>
      <c r="B62" s="35" t="s">
        <v>285</v>
      </c>
      <c r="C62" s="37" t="s">
        <v>286</v>
      </c>
      <c r="D62" s="37" t="s">
        <v>287</v>
      </c>
      <c r="E62" s="37" t="s">
        <v>288</v>
      </c>
      <c r="F62" s="37" t="s">
        <v>60</v>
      </c>
      <c r="G62" s="16">
        <v>1490000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13" t="s">
        <v>7</v>
      </c>
      <c r="B63" s="35" t="s">
        <v>291</v>
      </c>
      <c r="C63" s="37" t="s">
        <v>292</v>
      </c>
      <c r="D63" s="37" t="s">
        <v>293</v>
      </c>
      <c r="E63" s="37" t="s">
        <v>294</v>
      </c>
      <c r="F63" s="37" t="s">
        <v>60</v>
      </c>
      <c r="G63" s="16">
        <v>1490000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13" t="s">
        <v>7</v>
      </c>
      <c r="B64" s="35" t="s">
        <v>298</v>
      </c>
      <c r="C64" s="37" t="s">
        <v>299</v>
      </c>
      <c r="D64" s="37" t="s">
        <v>300</v>
      </c>
      <c r="E64" s="37" t="s">
        <v>301</v>
      </c>
      <c r="F64" s="37" t="s">
        <v>60</v>
      </c>
      <c r="G64" s="16">
        <v>1190000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13" t="s">
        <v>7</v>
      </c>
      <c r="B65" s="35" t="s">
        <v>304</v>
      </c>
      <c r="C65" s="37" t="s">
        <v>305</v>
      </c>
      <c r="D65" s="37" t="s">
        <v>306</v>
      </c>
      <c r="E65" s="37" t="s">
        <v>307</v>
      </c>
      <c r="F65" s="37" t="s">
        <v>60</v>
      </c>
      <c r="G65" s="16">
        <v>1190000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13" t="s">
        <v>7</v>
      </c>
      <c r="B66" s="35" t="s">
        <v>310</v>
      </c>
      <c r="C66" s="37" t="s">
        <v>311</v>
      </c>
      <c r="D66" s="37" t="s">
        <v>312</v>
      </c>
      <c r="E66" s="37" t="s">
        <v>313</v>
      </c>
      <c r="F66" s="37" t="s">
        <v>60</v>
      </c>
      <c r="G66" s="16">
        <v>1190000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13" t="s">
        <v>7</v>
      </c>
      <c r="B67" s="35" t="s">
        <v>314</v>
      </c>
      <c r="C67" s="37" t="s">
        <v>316</v>
      </c>
      <c r="D67" s="37" t="s">
        <v>318</v>
      </c>
      <c r="E67" s="37" t="s">
        <v>320</v>
      </c>
      <c r="F67" s="37" t="s">
        <v>60</v>
      </c>
      <c r="G67" s="16">
        <v>1190000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13" t="s">
        <v>7</v>
      </c>
      <c r="B68" s="35" t="s">
        <v>321</v>
      </c>
      <c r="C68" s="37" t="s">
        <v>322</v>
      </c>
      <c r="D68" s="37" t="s">
        <v>323</v>
      </c>
      <c r="E68" s="37" t="s">
        <v>325</v>
      </c>
      <c r="F68" s="37" t="s">
        <v>60</v>
      </c>
      <c r="G68" s="16">
        <v>1190000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13" t="s">
        <v>7</v>
      </c>
      <c r="B69" s="35" t="s">
        <v>328</v>
      </c>
      <c r="C69" s="37" t="s">
        <v>329</v>
      </c>
      <c r="D69" s="37" t="s">
        <v>330</v>
      </c>
      <c r="E69" s="37" t="s">
        <v>331</v>
      </c>
      <c r="F69" s="37" t="s">
        <v>332</v>
      </c>
      <c r="G69" s="16">
        <v>1090000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13" t="s">
        <v>7</v>
      </c>
      <c r="B70" s="35" t="s">
        <v>335</v>
      </c>
      <c r="C70" s="37" t="s">
        <v>336</v>
      </c>
      <c r="D70" s="37" t="s">
        <v>337</v>
      </c>
      <c r="E70" s="37" t="s">
        <v>338</v>
      </c>
      <c r="F70" s="37" t="s">
        <v>332</v>
      </c>
      <c r="G70" s="16">
        <v>1090000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13" t="s">
        <v>7</v>
      </c>
      <c r="B71" s="35" t="s">
        <v>342</v>
      </c>
      <c r="C71" s="37" t="s">
        <v>343</v>
      </c>
      <c r="D71" s="37" t="s">
        <v>344</v>
      </c>
      <c r="E71" s="37" t="s">
        <v>345</v>
      </c>
      <c r="F71" s="37" t="s">
        <v>332</v>
      </c>
      <c r="G71" s="16">
        <v>1090000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13" t="s">
        <v>7</v>
      </c>
      <c r="B72" s="35" t="s">
        <v>348</v>
      </c>
      <c r="C72" s="37" t="s">
        <v>349</v>
      </c>
      <c r="D72" s="37" t="s">
        <v>350</v>
      </c>
      <c r="E72" s="37" t="s">
        <v>351</v>
      </c>
      <c r="F72" s="37" t="s">
        <v>60</v>
      </c>
      <c r="G72" s="16">
        <v>8490000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13" t="s">
        <v>7</v>
      </c>
      <c r="B73" s="35" t="s">
        <v>352</v>
      </c>
      <c r="C73" s="37" t="s">
        <v>353</v>
      </c>
      <c r="D73" s="37" t="s">
        <v>355</v>
      </c>
      <c r="E73" s="37" t="s">
        <v>357</v>
      </c>
      <c r="F73" s="37" t="s">
        <v>60</v>
      </c>
      <c r="G73" s="16">
        <v>7990000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13" t="s">
        <v>7</v>
      </c>
      <c r="B74" s="35" t="s">
        <v>362</v>
      </c>
      <c r="C74" s="37" t="s">
        <v>363</v>
      </c>
      <c r="D74" s="37" t="s">
        <v>364</v>
      </c>
      <c r="E74" s="37" t="s">
        <v>365</v>
      </c>
      <c r="F74" s="37" t="s">
        <v>60</v>
      </c>
      <c r="G74" s="16">
        <v>15990000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13" t="s">
        <v>7</v>
      </c>
      <c r="B75" s="35" t="s">
        <v>368</v>
      </c>
      <c r="C75" s="37" t="s">
        <v>369</v>
      </c>
      <c r="D75" s="37" t="s">
        <v>370</v>
      </c>
      <c r="E75" s="37" t="s">
        <v>371</v>
      </c>
      <c r="F75" s="37" t="s">
        <v>115</v>
      </c>
      <c r="G75" s="16">
        <v>1490000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13" t="s">
        <v>7</v>
      </c>
      <c r="B76" s="35" t="s">
        <v>375</v>
      </c>
      <c r="C76" s="37" t="s">
        <v>376</v>
      </c>
      <c r="D76" s="37" t="s">
        <v>377</v>
      </c>
      <c r="E76" s="37" t="s">
        <v>378</v>
      </c>
      <c r="F76" s="37" t="s">
        <v>115</v>
      </c>
      <c r="G76" s="16">
        <v>1490000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13" t="s">
        <v>7</v>
      </c>
      <c r="B77" s="35" t="s">
        <v>380</v>
      </c>
      <c r="C77" s="37" t="s">
        <v>382</v>
      </c>
      <c r="D77" s="37" t="s">
        <v>383</v>
      </c>
      <c r="E77" s="37" t="s">
        <v>384</v>
      </c>
      <c r="F77" s="37" t="s">
        <v>115</v>
      </c>
      <c r="G77" s="16">
        <v>1490000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13" t="s">
        <v>7</v>
      </c>
      <c r="B78" s="35" t="s">
        <v>388</v>
      </c>
      <c r="C78" s="37" t="s">
        <v>389</v>
      </c>
      <c r="D78" s="37" t="s">
        <v>390</v>
      </c>
      <c r="E78" s="37" t="s">
        <v>391</v>
      </c>
      <c r="F78" s="37" t="s">
        <v>60</v>
      </c>
      <c r="G78" s="16">
        <v>3990000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13" t="s">
        <v>7</v>
      </c>
      <c r="B79" s="35" t="s">
        <v>394</v>
      </c>
      <c r="C79" s="37" t="s">
        <v>395</v>
      </c>
      <c r="D79" s="37" t="s">
        <v>396</v>
      </c>
      <c r="E79" s="37" t="s">
        <v>397</v>
      </c>
      <c r="F79" s="37" t="s">
        <v>60</v>
      </c>
      <c r="G79" s="16">
        <v>9990000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13" t="s">
        <v>7</v>
      </c>
      <c r="B80" s="35" t="s">
        <v>403</v>
      </c>
      <c r="C80" s="37" t="s">
        <v>404</v>
      </c>
      <c r="D80" s="37" t="s">
        <v>405</v>
      </c>
      <c r="E80" s="37" t="s">
        <v>406</v>
      </c>
      <c r="F80" s="37" t="s">
        <v>60</v>
      </c>
      <c r="G80" s="16">
        <v>9990000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13" t="s">
        <v>7</v>
      </c>
      <c r="B81" s="35" t="s">
        <v>409</v>
      </c>
      <c r="C81" s="37" t="s">
        <v>410</v>
      </c>
      <c r="D81" s="37" t="s">
        <v>411</v>
      </c>
      <c r="E81" s="37" t="s">
        <v>412</v>
      </c>
      <c r="F81" s="37" t="s">
        <v>60</v>
      </c>
      <c r="G81" s="16">
        <v>3990000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13" t="s">
        <v>7</v>
      </c>
      <c r="B82" s="35" t="s">
        <v>417</v>
      </c>
      <c r="C82" s="37" t="s">
        <v>418</v>
      </c>
      <c r="D82" s="37" t="s">
        <v>419</v>
      </c>
      <c r="E82" s="37" t="s">
        <v>420</v>
      </c>
      <c r="F82" s="37" t="s">
        <v>60</v>
      </c>
      <c r="G82" s="16">
        <v>3990000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13" t="s">
        <v>7</v>
      </c>
      <c r="B83" s="35" t="s">
        <v>423</v>
      </c>
      <c r="C83" s="37" t="s">
        <v>424</v>
      </c>
      <c r="D83" s="37" t="s">
        <v>425</v>
      </c>
      <c r="E83" s="37" t="s">
        <v>426</v>
      </c>
      <c r="F83" s="37" t="s">
        <v>60</v>
      </c>
      <c r="G83" s="16">
        <v>3990000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13" t="s">
        <v>7</v>
      </c>
      <c r="B84" s="35" t="s">
        <v>429</v>
      </c>
      <c r="C84" s="37" t="s">
        <v>430</v>
      </c>
      <c r="D84" s="37" t="s">
        <v>431</v>
      </c>
      <c r="E84" s="37" t="s">
        <v>432</v>
      </c>
      <c r="F84" s="37" t="s">
        <v>60</v>
      </c>
      <c r="G84" s="16">
        <v>3990000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13" t="s">
        <v>7</v>
      </c>
      <c r="B85" s="35" t="s">
        <v>433</v>
      </c>
      <c r="C85" s="37" t="s">
        <v>435</v>
      </c>
      <c r="D85" s="37" t="s">
        <v>437</v>
      </c>
      <c r="E85" s="37" t="s">
        <v>438</v>
      </c>
      <c r="F85" s="37" t="s">
        <v>60</v>
      </c>
      <c r="G85" s="16">
        <v>3990000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13" t="s">
        <v>7</v>
      </c>
      <c r="B86" s="35" t="s">
        <v>440</v>
      </c>
      <c r="C86" s="37" t="s">
        <v>441</v>
      </c>
      <c r="D86" s="37" t="s">
        <v>442</v>
      </c>
      <c r="E86" s="37" t="s">
        <v>443</v>
      </c>
      <c r="F86" s="37" t="s">
        <v>60</v>
      </c>
      <c r="G86" s="16">
        <v>7490000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13" t="s">
        <v>7</v>
      </c>
      <c r="B87" s="35" t="s">
        <v>447</v>
      </c>
      <c r="C87" s="37" t="s">
        <v>448</v>
      </c>
      <c r="D87" s="37" t="s">
        <v>449</v>
      </c>
      <c r="E87" s="37" t="s">
        <v>450</v>
      </c>
      <c r="F87" s="37" t="s">
        <v>60</v>
      </c>
      <c r="G87" s="16">
        <v>7490000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13" t="s">
        <v>7</v>
      </c>
      <c r="B88" s="35" t="s">
        <v>453</v>
      </c>
      <c r="C88" s="37" t="s">
        <v>454</v>
      </c>
      <c r="D88" s="37" t="s">
        <v>455</v>
      </c>
      <c r="E88" s="37" t="s">
        <v>456</v>
      </c>
      <c r="F88" s="37" t="s">
        <v>60</v>
      </c>
      <c r="G88" s="16">
        <v>7490000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13" t="s">
        <v>7</v>
      </c>
      <c r="B89" s="35" t="s">
        <v>459</v>
      </c>
      <c r="C89" s="37" t="s">
        <v>460</v>
      </c>
      <c r="D89" s="37" t="s">
        <v>461</v>
      </c>
      <c r="E89" s="37" t="s">
        <v>462</v>
      </c>
      <c r="F89" s="37" t="s">
        <v>60</v>
      </c>
      <c r="G89" s="16">
        <v>7490000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13" t="s">
        <v>7</v>
      </c>
      <c r="B90" s="35" t="s">
        <v>465</v>
      </c>
      <c r="C90" s="37" t="s">
        <v>466</v>
      </c>
      <c r="D90" s="37" t="s">
        <v>467</v>
      </c>
      <c r="E90" s="37" t="s">
        <v>468</v>
      </c>
      <c r="F90" s="37" t="s">
        <v>60</v>
      </c>
      <c r="G90" s="16">
        <v>7490000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13" t="s">
        <v>7</v>
      </c>
      <c r="B91" s="35" t="s">
        <v>471</v>
      </c>
      <c r="C91" s="37" t="s">
        <v>472</v>
      </c>
      <c r="D91" s="37" t="s">
        <v>473</v>
      </c>
      <c r="E91" s="37" t="s">
        <v>474</v>
      </c>
      <c r="F91" s="37" t="s">
        <v>60</v>
      </c>
      <c r="G91" s="16">
        <v>2990000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13" t="s">
        <v>7</v>
      </c>
      <c r="B92" s="35" t="s">
        <v>477</v>
      </c>
      <c r="C92" s="37" t="s">
        <v>478</v>
      </c>
      <c r="D92" s="37" t="s">
        <v>479</v>
      </c>
      <c r="E92" s="37" t="s">
        <v>480</v>
      </c>
      <c r="F92" s="37" t="s">
        <v>60</v>
      </c>
      <c r="G92" s="16">
        <v>2990000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13" t="s">
        <v>7</v>
      </c>
      <c r="B93" s="35" t="s">
        <v>483</v>
      </c>
      <c r="C93" s="37" t="s">
        <v>484</v>
      </c>
      <c r="D93" s="37" t="s">
        <v>485</v>
      </c>
      <c r="E93" s="37" t="s">
        <v>486</v>
      </c>
      <c r="F93" s="37" t="s">
        <v>60</v>
      </c>
      <c r="G93" s="16">
        <v>2990000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13" t="s">
        <v>7</v>
      </c>
      <c r="B94" s="35" t="s">
        <v>487</v>
      </c>
      <c r="C94" s="37" t="s">
        <v>488</v>
      </c>
      <c r="D94" s="37" t="s">
        <v>489</v>
      </c>
      <c r="E94" s="37" t="s">
        <v>491</v>
      </c>
      <c r="F94" s="37" t="s">
        <v>60</v>
      </c>
      <c r="G94" s="16">
        <v>3990000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13" t="s">
        <v>7</v>
      </c>
      <c r="B95" s="35" t="s">
        <v>493</v>
      </c>
      <c r="C95" s="37" t="s">
        <v>494</v>
      </c>
      <c r="D95" s="37" t="s">
        <v>495</v>
      </c>
      <c r="E95" s="37" t="s">
        <v>496</v>
      </c>
      <c r="F95" s="37" t="s">
        <v>60</v>
      </c>
      <c r="G95" s="16">
        <v>3990000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13" t="s">
        <v>7</v>
      </c>
      <c r="B96" s="35" t="s">
        <v>499</v>
      </c>
      <c r="C96" s="37" t="s">
        <v>500</v>
      </c>
      <c r="D96" s="37" t="s">
        <v>501</v>
      </c>
      <c r="E96" s="37" t="s">
        <v>502</v>
      </c>
      <c r="F96" s="37" t="s">
        <v>60</v>
      </c>
      <c r="G96" s="16">
        <v>3990000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13" t="s">
        <v>7</v>
      </c>
      <c r="B97" s="35" t="s">
        <v>506</v>
      </c>
      <c r="C97" s="37" t="s">
        <v>507</v>
      </c>
      <c r="D97" s="37" t="s">
        <v>508</v>
      </c>
      <c r="E97" s="37" t="s">
        <v>509</v>
      </c>
      <c r="F97" s="37" t="s">
        <v>60</v>
      </c>
      <c r="G97" s="16">
        <v>4990000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13" t="s">
        <v>7</v>
      </c>
      <c r="B98" s="35" t="s">
        <v>510</v>
      </c>
      <c r="C98" s="37" t="s">
        <v>511</v>
      </c>
      <c r="D98" s="37" t="s">
        <v>512</v>
      </c>
      <c r="E98" s="37" t="s">
        <v>513</v>
      </c>
      <c r="F98" s="37" t="s">
        <v>60</v>
      </c>
      <c r="G98" s="16">
        <v>4990000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13" t="s">
        <v>7</v>
      </c>
      <c r="B99" s="35" t="s">
        <v>516</v>
      </c>
      <c r="C99" s="37" t="s">
        <v>517</v>
      </c>
      <c r="D99" s="37" t="s">
        <v>518</v>
      </c>
      <c r="E99" s="37" t="s">
        <v>519</v>
      </c>
      <c r="F99" s="37" t="s">
        <v>115</v>
      </c>
      <c r="G99" s="16">
        <v>4990000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13" t="s">
        <v>7</v>
      </c>
      <c r="B100" s="35" t="s">
        <v>522</v>
      </c>
      <c r="C100" s="37" t="s">
        <v>523</v>
      </c>
      <c r="D100" s="37" t="s">
        <v>524</v>
      </c>
      <c r="E100" s="37" t="s">
        <v>525</v>
      </c>
      <c r="F100" s="37" t="s">
        <v>115</v>
      </c>
      <c r="G100" s="16">
        <v>6990000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13" t="s">
        <v>7</v>
      </c>
      <c r="B101" s="35" t="s">
        <v>526</v>
      </c>
      <c r="C101" s="37" t="s">
        <v>527</v>
      </c>
      <c r="D101" s="37" t="s">
        <v>529</v>
      </c>
      <c r="E101" s="37" t="s">
        <v>531</v>
      </c>
      <c r="F101" s="37" t="s">
        <v>115</v>
      </c>
      <c r="G101" s="16">
        <v>4990000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13" t="s">
        <v>7</v>
      </c>
      <c r="B102" s="35" t="s">
        <v>532</v>
      </c>
      <c r="C102" s="37" t="s">
        <v>533</v>
      </c>
      <c r="D102" s="37" t="s">
        <v>534</v>
      </c>
      <c r="E102" s="37" t="s">
        <v>535</v>
      </c>
      <c r="F102" s="37" t="s">
        <v>537</v>
      </c>
      <c r="G102" s="16">
        <v>0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13" t="s">
        <v>7</v>
      </c>
      <c r="B103" s="35" t="s">
        <v>540</v>
      </c>
      <c r="C103" s="37" t="s">
        <v>541</v>
      </c>
      <c r="D103" s="37" t="s">
        <v>542</v>
      </c>
      <c r="E103" s="37" t="s">
        <v>543</v>
      </c>
      <c r="F103" s="37" t="s">
        <v>537</v>
      </c>
      <c r="G103" s="16">
        <v>0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13" t="s">
        <v>7</v>
      </c>
      <c r="B104" s="35" t="s">
        <v>546</v>
      </c>
      <c r="C104" s="37" t="s">
        <v>547</v>
      </c>
      <c r="D104" s="37" t="s">
        <v>548</v>
      </c>
      <c r="E104" s="37" t="s">
        <v>549</v>
      </c>
      <c r="F104" s="37" t="s">
        <v>60</v>
      </c>
      <c r="G104" s="16">
        <v>7990000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13" t="s">
        <v>7</v>
      </c>
      <c r="B105" s="35" t="s">
        <v>552</v>
      </c>
      <c r="C105" s="37" t="s">
        <v>553</v>
      </c>
      <c r="D105" s="37" t="s">
        <v>554</v>
      </c>
      <c r="E105" s="37" t="s">
        <v>555</v>
      </c>
      <c r="F105" s="37" t="s">
        <v>60</v>
      </c>
      <c r="G105" s="16">
        <v>3990000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13" t="s">
        <v>7</v>
      </c>
      <c r="B106" s="35" t="s">
        <v>558</v>
      </c>
      <c r="C106" s="37" t="s">
        <v>559</v>
      </c>
      <c r="D106" s="37" t="s">
        <v>560</v>
      </c>
      <c r="E106" s="37" t="s">
        <v>561</v>
      </c>
      <c r="F106" s="37" t="s">
        <v>60</v>
      </c>
      <c r="G106" s="16">
        <v>3990000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13" t="s">
        <v>7</v>
      </c>
      <c r="B107" s="35" t="s">
        <v>562</v>
      </c>
      <c r="C107" s="37" t="s">
        <v>564</v>
      </c>
      <c r="D107" s="37" t="s">
        <v>566</v>
      </c>
      <c r="E107" s="37" t="s">
        <v>567</v>
      </c>
      <c r="F107" s="37" t="s">
        <v>115</v>
      </c>
      <c r="G107" s="16">
        <v>5990000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13" t="s">
        <v>7</v>
      </c>
      <c r="B108" s="35" t="s">
        <v>568</v>
      </c>
      <c r="C108" s="37" t="s">
        <v>569</v>
      </c>
      <c r="D108" s="37" t="s">
        <v>570</v>
      </c>
      <c r="E108" s="37" t="s">
        <v>571</v>
      </c>
      <c r="F108" s="37" t="s">
        <v>60</v>
      </c>
      <c r="G108" s="16">
        <v>8490000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13" t="s">
        <v>7</v>
      </c>
      <c r="B109" s="35" t="s">
        <v>574</v>
      </c>
      <c r="C109" s="37" t="s">
        <v>575</v>
      </c>
      <c r="D109" s="37" t="s">
        <v>576</v>
      </c>
      <c r="E109" s="37" t="s">
        <v>577</v>
      </c>
      <c r="F109" s="37" t="s">
        <v>60</v>
      </c>
      <c r="G109" s="16">
        <v>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13" t="s">
        <v>7</v>
      </c>
      <c r="B110" s="35" t="s">
        <v>580</v>
      </c>
      <c r="C110" s="37" t="s">
        <v>581</v>
      </c>
      <c r="D110" s="37" t="s">
        <v>582</v>
      </c>
      <c r="E110" s="37" t="s">
        <v>583</v>
      </c>
      <c r="F110" s="37" t="s">
        <v>115</v>
      </c>
      <c r="G110" s="16">
        <v>0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13" t="s">
        <v>7</v>
      </c>
      <c r="B111" s="35" t="s">
        <v>586</v>
      </c>
      <c r="C111" s="37" t="s">
        <v>587</v>
      </c>
      <c r="D111" s="37" t="s">
        <v>588</v>
      </c>
      <c r="E111" s="37" t="s">
        <v>589</v>
      </c>
      <c r="F111" s="37" t="s">
        <v>590</v>
      </c>
      <c r="G111" s="16">
        <v>3990000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13" t="s">
        <v>7</v>
      </c>
      <c r="B112" s="35" t="s">
        <v>593</v>
      </c>
      <c r="C112" s="37" t="s">
        <v>594</v>
      </c>
      <c r="D112" s="37" t="s">
        <v>595</v>
      </c>
      <c r="E112" s="37" t="s">
        <v>596</v>
      </c>
      <c r="F112" s="37" t="s">
        <v>590</v>
      </c>
      <c r="G112" s="16">
        <v>3990000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13" t="s">
        <v>7</v>
      </c>
      <c r="B113" s="35" t="s">
        <v>599</v>
      </c>
      <c r="C113" s="37" t="s">
        <v>600</v>
      </c>
      <c r="D113" s="37" t="s">
        <v>601</v>
      </c>
      <c r="E113" s="37" t="s">
        <v>602</v>
      </c>
      <c r="F113" s="37" t="s">
        <v>590</v>
      </c>
      <c r="G113" s="16">
        <v>4990000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13" t="s">
        <v>7</v>
      </c>
      <c r="B114" s="35" t="s">
        <v>605</v>
      </c>
      <c r="C114" s="37" t="s">
        <v>606</v>
      </c>
      <c r="D114" s="37" t="s">
        <v>607</v>
      </c>
      <c r="E114" s="37" t="s">
        <v>608</v>
      </c>
      <c r="F114" s="37" t="s">
        <v>590</v>
      </c>
      <c r="G114" s="16">
        <v>4990000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13" t="s">
        <v>7</v>
      </c>
      <c r="B115" s="35" t="s">
        <v>611</v>
      </c>
      <c r="C115" s="37" t="s">
        <v>612</v>
      </c>
      <c r="D115" s="37" t="s">
        <v>613</v>
      </c>
      <c r="E115" s="37" t="s">
        <v>614</v>
      </c>
      <c r="F115" s="37" t="s">
        <v>590</v>
      </c>
      <c r="G115" s="16">
        <v>4990000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13" t="s">
        <v>7</v>
      </c>
      <c r="B116" s="35" t="s">
        <v>617</v>
      </c>
      <c r="C116" s="37" t="s">
        <v>618</v>
      </c>
      <c r="D116" s="37" t="s">
        <v>619</v>
      </c>
      <c r="E116" s="37" t="s">
        <v>620</v>
      </c>
      <c r="F116" s="37" t="s">
        <v>590</v>
      </c>
      <c r="G116" s="16">
        <v>4490000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13" t="s">
        <v>7</v>
      </c>
      <c r="B117" s="35" t="s">
        <v>623</v>
      </c>
      <c r="C117" s="37" t="s">
        <v>624</v>
      </c>
      <c r="D117" s="37" t="s">
        <v>625</v>
      </c>
      <c r="E117" s="37" t="s">
        <v>626</v>
      </c>
      <c r="F117" s="37" t="s">
        <v>627</v>
      </c>
      <c r="G117" s="16">
        <v>1190000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13" t="s">
        <v>7</v>
      </c>
      <c r="B118" s="35" t="s">
        <v>628</v>
      </c>
      <c r="C118" s="37" t="s">
        <v>629</v>
      </c>
      <c r="D118" s="37" t="s">
        <v>631</v>
      </c>
      <c r="E118" s="37" t="s">
        <v>633</v>
      </c>
      <c r="F118" s="37" t="s">
        <v>627</v>
      </c>
      <c r="G118" s="16">
        <v>1190000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13" t="s">
        <v>7</v>
      </c>
      <c r="B119" s="35" t="s">
        <v>634</v>
      </c>
      <c r="C119" s="37" t="s">
        <v>635</v>
      </c>
      <c r="D119" s="37" t="s">
        <v>636</v>
      </c>
      <c r="E119" s="37" t="s">
        <v>637</v>
      </c>
      <c r="F119" s="37" t="s">
        <v>627</v>
      </c>
      <c r="G119" s="16">
        <v>1190000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13" t="s">
        <v>7</v>
      </c>
      <c r="B120" s="35" t="s">
        <v>640</v>
      </c>
      <c r="C120" s="37" t="s">
        <v>641</v>
      </c>
      <c r="D120" s="37" t="s">
        <v>642</v>
      </c>
      <c r="E120" s="37" t="s">
        <v>643</v>
      </c>
      <c r="F120" s="37" t="s">
        <v>627</v>
      </c>
      <c r="G120" s="16">
        <v>1190000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13" t="s">
        <v>7</v>
      </c>
      <c r="B121" s="35" t="s">
        <v>646</v>
      </c>
      <c r="C121" s="37" t="s">
        <v>647</v>
      </c>
      <c r="D121" s="37" t="s">
        <v>648</v>
      </c>
      <c r="E121" s="37" t="s">
        <v>649</v>
      </c>
      <c r="F121" s="37" t="s">
        <v>627</v>
      </c>
      <c r="G121" s="16">
        <v>1190000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13" t="s">
        <v>7</v>
      </c>
      <c r="B122" s="35" t="s">
        <v>651</v>
      </c>
      <c r="C122" s="37" t="s">
        <v>653</v>
      </c>
      <c r="D122" s="37" t="s">
        <v>654</v>
      </c>
      <c r="E122" s="37" t="s">
        <v>655</v>
      </c>
      <c r="F122" s="37" t="s">
        <v>627</v>
      </c>
      <c r="G122" s="16">
        <v>1190000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13" t="s">
        <v>7</v>
      </c>
      <c r="B123" s="35" t="s">
        <v>656</v>
      </c>
      <c r="C123" s="37" t="s">
        <v>657</v>
      </c>
      <c r="D123" s="37" t="s">
        <v>658</v>
      </c>
      <c r="E123" s="37" t="s">
        <v>659</v>
      </c>
      <c r="F123" s="37" t="s">
        <v>627</v>
      </c>
      <c r="G123" s="16">
        <v>1990000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13" t="s">
        <v>7</v>
      </c>
      <c r="B124" s="35" t="s">
        <v>662</v>
      </c>
      <c r="C124" s="37" t="s">
        <v>663</v>
      </c>
      <c r="D124" s="37" t="s">
        <v>664</v>
      </c>
      <c r="E124" s="37" t="s">
        <v>665</v>
      </c>
      <c r="F124" s="37" t="s">
        <v>627</v>
      </c>
      <c r="G124" s="16">
        <v>1990000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13" t="s">
        <v>7</v>
      </c>
      <c r="B125" s="35" t="s">
        <v>668</v>
      </c>
      <c r="C125" s="37" t="s">
        <v>669</v>
      </c>
      <c r="D125" s="37" t="s">
        <v>670</v>
      </c>
      <c r="E125" s="37" t="s">
        <v>671</v>
      </c>
      <c r="F125" s="37" t="s">
        <v>627</v>
      </c>
      <c r="G125" s="16">
        <v>1990000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13" t="s">
        <v>7</v>
      </c>
      <c r="B126" s="35" t="s">
        <v>674</v>
      </c>
      <c r="C126" s="37" t="s">
        <v>675</v>
      </c>
      <c r="D126" s="37" t="s">
        <v>676</v>
      </c>
      <c r="E126" s="37" t="s">
        <v>677</v>
      </c>
      <c r="F126" s="37" t="s">
        <v>627</v>
      </c>
      <c r="G126" s="16">
        <v>1990000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13" t="s">
        <v>7</v>
      </c>
      <c r="B127" s="35" t="s">
        <v>680</v>
      </c>
      <c r="C127" s="37" t="s">
        <v>681</v>
      </c>
      <c r="D127" s="37" t="s">
        <v>682</v>
      </c>
      <c r="E127" s="37" t="s">
        <v>683</v>
      </c>
      <c r="F127" s="37" t="s">
        <v>627</v>
      </c>
      <c r="G127" s="16">
        <v>1990000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13" t="s">
        <v>7</v>
      </c>
      <c r="B128" s="35" t="s">
        <v>684</v>
      </c>
      <c r="C128" s="37" t="s">
        <v>685</v>
      </c>
      <c r="D128" s="37" t="s">
        <v>686</v>
      </c>
      <c r="E128" s="37" t="s">
        <v>687</v>
      </c>
      <c r="F128" s="37" t="s">
        <v>627</v>
      </c>
      <c r="G128" s="16">
        <v>0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13" t="s">
        <v>7</v>
      </c>
      <c r="B129" s="35" t="s">
        <v>690</v>
      </c>
      <c r="C129" s="37" t="s">
        <v>691</v>
      </c>
      <c r="D129" s="37" t="s">
        <v>692</v>
      </c>
      <c r="E129" s="37" t="s">
        <v>693</v>
      </c>
      <c r="F129" s="37" t="s">
        <v>627</v>
      </c>
      <c r="G129" s="16">
        <v>3290000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13" t="s">
        <v>7</v>
      </c>
      <c r="B130" s="35" t="s">
        <v>694</v>
      </c>
      <c r="C130" s="37" t="s">
        <v>695</v>
      </c>
      <c r="D130" s="37" t="s">
        <v>696</v>
      </c>
      <c r="E130" s="37" t="s">
        <v>697</v>
      </c>
      <c r="F130" s="37" t="s">
        <v>627</v>
      </c>
      <c r="G130" s="16">
        <v>3290000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13" t="s">
        <v>7</v>
      </c>
      <c r="B131" s="35" t="s">
        <v>700</v>
      </c>
      <c r="C131" s="37" t="s">
        <v>701</v>
      </c>
      <c r="D131" s="37" t="s">
        <v>702</v>
      </c>
      <c r="E131" s="37" t="s">
        <v>703</v>
      </c>
      <c r="F131" s="37" t="s">
        <v>627</v>
      </c>
      <c r="G131" s="16">
        <v>3290000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13" t="s">
        <v>7</v>
      </c>
      <c r="B132" s="35" t="s">
        <v>706</v>
      </c>
      <c r="C132" s="37" t="s">
        <v>707</v>
      </c>
      <c r="D132" s="37" t="s">
        <v>708</v>
      </c>
      <c r="E132" s="37" t="s">
        <v>709</v>
      </c>
      <c r="F132" s="37" t="s">
        <v>627</v>
      </c>
      <c r="G132" s="16">
        <v>3290000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13" t="s">
        <v>7</v>
      </c>
      <c r="B133" s="35" t="s">
        <v>713</v>
      </c>
      <c r="C133" s="37" t="s">
        <v>714</v>
      </c>
      <c r="D133" s="37" t="s">
        <v>715</v>
      </c>
      <c r="E133" s="37" t="s">
        <v>716</v>
      </c>
      <c r="F133" s="37" t="s">
        <v>627</v>
      </c>
      <c r="G133" s="16">
        <v>3290000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13" t="s">
        <v>7</v>
      </c>
      <c r="B134" s="35" t="s">
        <v>719</v>
      </c>
      <c r="C134" s="37" t="s">
        <v>720</v>
      </c>
      <c r="D134" s="37" t="s">
        <v>721</v>
      </c>
      <c r="E134" s="37" t="s">
        <v>722</v>
      </c>
      <c r="F134" s="37" t="s">
        <v>627</v>
      </c>
      <c r="G134" s="16">
        <v>0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13" t="s">
        <v>7</v>
      </c>
      <c r="B135" s="35" t="s">
        <v>725</v>
      </c>
      <c r="C135" s="37" t="s">
        <v>726</v>
      </c>
      <c r="D135" s="37" t="s">
        <v>727</v>
      </c>
      <c r="E135" s="37" t="s">
        <v>728</v>
      </c>
      <c r="F135" s="37" t="s">
        <v>627</v>
      </c>
      <c r="G135" s="16">
        <v>4290000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13" t="s">
        <v>7</v>
      </c>
      <c r="B136" s="35" t="s">
        <v>731</v>
      </c>
      <c r="C136" s="37" t="s">
        <v>732</v>
      </c>
      <c r="D136" s="37" t="s">
        <v>733</v>
      </c>
      <c r="E136" s="37" t="s">
        <v>734</v>
      </c>
      <c r="F136" s="37" t="s">
        <v>627</v>
      </c>
      <c r="G136" s="16">
        <v>4290000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13" t="s">
        <v>7</v>
      </c>
      <c r="B137" s="35" t="s">
        <v>736</v>
      </c>
      <c r="C137" s="37" t="s">
        <v>737</v>
      </c>
      <c r="D137" s="37" t="s">
        <v>738</v>
      </c>
      <c r="E137" s="37" t="s">
        <v>739</v>
      </c>
      <c r="F137" s="37" t="s">
        <v>627</v>
      </c>
      <c r="G137" s="16">
        <v>4290000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13" t="s">
        <v>7</v>
      </c>
      <c r="B138" s="35" t="s">
        <v>742</v>
      </c>
      <c r="C138" s="37" t="s">
        <v>743</v>
      </c>
      <c r="D138" s="37" t="s">
        <v>744</v>
      </c>
      <c r="E138" s="37" t="s">
        <v>745</v>
      </c>
      <c r="F138" s="37" t="s">
        <v>60</v>
      </c>
      <c r="G138" s="16">
        <v>4490000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13" t="s">
        <v>7</v>
      </c>
      <c r="B139" s="35" t="s">
        <v>748</v>
      </c>
      <c r="C139" s="37" t="s">
        <v>749</v>
      </c>
      <c r="D139" s="37" t="s">
        <v>751</v>
      </c>
      <c r="E139" s="37" t="s">
        <v>753</v>
      </c>
      <c r="F139" s="37" t="s">
        <v>60</v>
      </c>
      <c r="G139" s="16">
        <v>3990000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13" t="s">
        <v>7</v>
      </c>
      <c r="B140" s="35" t="s">
        <v>754</v>
      </c>
      <c r="C140" s="37" t="s">
        <v>755</v>
      </c>
      <c r="D140" s="37" t="s">
        <v>756</v>
      </c>
      <c r="E140" s="37" t="s">
        <v>757</v>
      </c>
      <c r="F140" s="37" t="s">
        <v>60</v>
      </c>
      <c r="G140" s="16">
        <v>3990000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13" t="s">
        <v>7</v>
      </c>
      <c r="B141" s="35" t="s">
        <v>760</v>
      </c>
      <c r="C141" s="37" t="s">
        <v>761</v>
      </c>
      <c r="D141" s="37" t="s">
        <v>762</v>
      </c>
      <c r="E141" s="37" t="s">
        <v>763</v>
      </c>
      <c r="F141" s="37" t="s">
        <v>60</v>
      </c>
      <c r="G141" s="16">
        <v>3990000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13" t="s">
        <v>7</v>
      </c>
      <c r="B142" s="35" t="s">
        <v>766</v>
      </c>
      <c r="C142" s="37" t="s">
        <v>767</v>
      </c>
      <c r="D142" s="37" t="s">
        <v>768</v>
      </c>
      <c r="E142" s="37" t="s">
        <v>771</v>
      </c>
      <c r="F142" s="37" t="s">
        <v>60</v>
      </c>
      <c r="G142" s="16">
        <v>3990000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13" t="s">
        <v>7</v>
      </c>
      <c r="B143" s="35" t="s">
        <v>773</v>
      </c>
      <c r="C143" s="37" t="s">
        <v>774</v>
      </c>
      <c r="D143" s="37" t="s">
        <v>775</v>
      </c>
      <c r="E143" s="37" t="s">
        <v>776</v>
      </c>
      <c r="F143" s="37" t="s">
        <v>60</v>
      </c>
      <c r="G143" s="16">
        <v>3990000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13" t="s">
        <v>7</v>
      </c>
      <c r="B144" s="35" t="s">
        <v>779</v>
      </c>
      <c r="C144" s="37" t="s">
        <v>780</v>
      </c>
      <c r="D144" s="37" t="s">
        <v>781</v>
      </c>
      <c r="E144" s="37" t="s">
        <v>782</v>
      </c>
      <c r="F144" s="37" t="s">
        <v>60</v>
      </c>
      <c r="G144" s="16">
        <v>4990000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13" t="s">
        <v>7</v>
      </c>
      <c r="B145" s="35" t="s">
        <v>783</v>
      </c>
      <c r="C145" s="37" t="s">
        <v>785</v>
      </c>
      <c r="D145" s="37" t="s">
        <v>787</v>
      </c>
      <c r="E145" s="37" t="s">
        <v>788</v>
      </c>
      <c r="F145" s="37" t="s">
        <v>627</v>
      </c>
      <c r="G145" s="16">
        <v>3647000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13" t="s">
        <v>7</v>
      </c>
      <c r="B146" s="35" t="s">
        <v>789</v>
      </c>
      <c r="C146" s="37" t="s">
        <v>790</v>
      </c>
      <c r="D146" s="37" t="s">
        <v>791</v>
      </c>
      <c r="E146" s="37" t="s">
        <v>792</v>
      </c>
      <c r="F146" s="37" t="s">
        <v>627</v>
      </c>
      <c r="G146" s="16">
        <v>3647000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13" t="s">
        <v>7</v>
      </c>
      <c r="B147" s="35" t="s">
        <v>795</v>
      </c>
      <c r="C147" s="37" t="s">
        <v>796</v>
      </c>
      <c r="D147" s="37" t="s">
        <v>797</v>
      </c>
      <c r="E147" s="37" t="s">
        <v>798</v>
      </c>
      <c r="F147" s="37" t="s">
        <v>627</v>
      </c>
      <c r="G147" s="16">
        <v>4290000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13" t="s">
        <v>7</v>
      </c>
      <c r="B148" s="35" t="s">
        <v>801</v>
      </c>
      <c r="C148" s="37" t="s">
        <v>802</v>
      </c>
      <c r="D148" s="37" t="s">
        <v>803</v>
      </c>
      <c r="E148" s="37" t="s">
        <v>804</v>
      </c>
      <c r="F148" s="37" t="s">
        <v>627</v>
      </c>
      <c r="G148" s="16">
        <v>4290000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13" t="s">
        <v>7</v>
      </c>
      <c r="B149" s="35" t="s">
        <v>808</v>
      </c>
      <c r="C149" s="37" t="s">
        <v>809</v>
      </c>
      <c r="D149" s="37" t="s">
        <v>810</v>
      </c>
      <c r="E149" s="37" t="s">
        <v>811</v>
      </c>
      <c r="F149" s="37" t="s">
        <v>627</v>
      </c>
      <c r="G149" s="16">
        <v>4290000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13" t="s">
        <v>7</v>
      </c>
      <c r="B150" s="35" t="s">
        <v>812</v>
      </c>
      <c r="C150" s="37" t="s">
        <v>813</v>
      </c>
      <c r="D150" s="37" t="s">
        <v>815</v>
      </c>
      <c r="E150" s="37" t="s">
        <v>817</v>
      </c>
      <c r="F150" s="37" t="s">
        <v>627</v>
      </c>
      <c r="G150" s="16">
        <v>1490000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13" t="s">
        <v>7</v>
      </c>
      <c r="B151" s="35" t="s">
        <v>818</v>
      </c>
      <c r="C151" s="37" t="s">
        <v>819</v>
      </c>
      <c r="D151" s="37" t="s">
        <v>820</v>
      </c>
      <c r="E151" s="37" t="s">
        <v>821</v>
      </c>
      <c r="F151" s="37" t="s">
        <v>627</v>
      </c>
      <c r="G151" s="16">
        <v>1490000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13" t="s">
        <v>7</v>
      </c>
      <c r="B152" s="35" t="s">
        <v>825</v>
      </c>
      <c r="C152" s="37" t="s">
        <v>826</v>
      </c>
      <c r="D152" s="37" t="s">
        <v>827</v>
      </c>
      <c r="E152" s="37" t="s">
        <v>828</v>
      </c>
      <c r="F152" s="37" t="s">
        <v>627</v>
      </c>
      <c r="G152" s="16">
        <v>1490000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13" t="s">
        <v>7</v>
      </c>
      <c r="B153" s="35" t="s">
        <v>831</v>
      </c>
      <c r="C153" s="37" t="s">
        <v>832</v>
      </c>
      <c r="D153" s="37" t="s">
        <v>833</v>
      </c>
      <c r="E153" s="37" t="s">
        <v>834</v>
      </c>
      <c r="F153" s="37" t="s">
        <v>627</v>
      </c>
      <c r="G153" s="16">
        <v>1490000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13" t="s">
        <v>7</v>
      </c>
      <c r="B154" s="35" t="s">
        <v>837</v>
      </c>
      <c r="C154" s="37" t="s">
        <v>838</v>
      </c>
      <c r="D154" s="37" t="s">
        <v>839</v>
      </c>
      <c r="E154" s="37" t="s">
        <v>840</v>
      </c>
      <c r="F154" s="37" t="s">
        <v>627</v>
      </c>
      <c r="G154" s="16">
        <v>1490000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13" t="s">
        <v>7</v>
      </c>
      <c r="B155" s="35" t="s">
        <v>842</v>
      </c>
      <c r="C155" s="37" t="s">
        <v>844</v>
      </c>
      <c r="D155" s="37" t="s">
        <v>845</v>
      </c>
      <c r="E155" s="37" t="s">
        <v>846</v>
      </c>
      <c r="F155" s="37" t="s">
        <v>627</v>
      </c>
      <c r="G155" s="16">
        <v>3290000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13" t="s">
        <v>7</v>
      </c>
      <c r="B156" s="35" t="s">
        <v>847</v>
      </c>
      <c r="C156" s="37" t="s">
        <v>848</v>
      </c>
      <c r="D156" s="37" t="s">
        <v>849</v>
      </c>
      <c r="E156" s="37" t="s">
        <v>851</v>
      </c>
      <c r="F156" s="37" t="s">
        <v>627</v>
      </c>
      <c r="G156" s="16">
        <v>3290000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13" t="s">
        <v>7</v>
      </c>
      <c r="B157" s="35" t="s">
        <v>854</v>
      </c>
      <c r="C157" s="37" t="s">
        <v>856</v>
      </c>
      <c r="D157" s="37" t="s">
        <v>857</v>
      </c>
      <c r="E157" s="37" t="s">
        <v>858</v>
      </c>
      <c r="F157" s="37" t="s">
        <v>627</v>
      </c>
      <c r="G157" s="16">
        <v>4290000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13" t="s">
        <v>7</v>
      </c>
      <c r="B158" s="35" t="s">
        <v>859</v>
      </c>
      <c r="C158" s="37" t="s">
        <v>860</v>
      </c>
      <c r="D158" s="37" t="s">
        <v>861</v>
      </c>
      <c r="E158" s="37" t="s">
        <v>862</v>
      </c>
      <c r="F158" s="37" t="s">
        <v>627</v>
      </c>
      <c r="G158" s="16">
        <v>9990000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13" t="s">
        <v>7</v>
      </c>
      <c r="B159" s="35" t="s">
        <v>865</v>
      </c>
      <c r="C159" s="37" t="s">
        <v>866</v>
      </c>
      <c r="D159" s="37" t="s">
        <v>867</v>
      </c>
      <c r="E159" s="37" t="s">
        <v>868</v>
      </c>
      <c r="F159" s="37" t="s">
        <v>627</v>
      </c>
      <c r="G159" s="16">
        <v>1990000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13" t="s">
        <v>7</v>
      </c>
      <c r="B160" s="35" t="s">
        <v>872</v>
      </c>
      <c r="C160" s="37" t="s">
        <v>873</v>
      </c>
      <c r="D160" s="37" t="s">
        <v>874</v>
      </c>
      <c r="E160" s="37" t="s">
        <v>875</v>
      </c>
      <c r="F160" s="37" t="s">
        <v>627</v>
      </c>
      <c r="G160" s="16">
        <v>1990000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13" t="s">
        <v>7</v>
      </c>
      <c r="B161" s="35" t="s">
        <v>878</v>
      </c>
      <c r="C161" s="37" t="s">
        <v>879</v>
      </c>
      <c r="D161" s="37" t="s">
        <v>880</v>
      </c>
      <c r="E161" s="37" t="s">
        <v>881</v>
      </c>
      <c r="F161" s="37" t="s">
        <v>627</v>
      </c>
      <c r="G161" s="16">
        <v>1990000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13" t="s">
        <v>7</v>
      </c>
      <c r="B162" s="35" t="s">
        <v>884</v>
      </c>
      <c r="C162" s="37" t="s">
        <v>885</v>
      </c>
      <c r="D162" s="37" t="s">
        <v>886</v>
      </c>
      <c r="E162" s="37" t="s">
        <v>887</v>
      </c>
      <c r="F162" s="37" t="s">
        <v>627</v>
      </c>
      <c r="G162" s="16">
        <v>1990000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13" t="s">
        <v>7</v>
      </c>
      <c r="B163" s="35" t="s">
        <v>890</v>
      </c>
      <c r="C163" s="37" t="s">
        <v>891</v>
      </c>
      <c r="D163" s="37" t="s">
        <v>892</v>
      </c>
      <c r="E163" s="37" t="s">
        <v>894</v>
      </c>
      <c r="F163" s="37" t="s">
        <v>627</v>
      </c>
      <c r="G163" s="16">
        <v>1990000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13" t="s">
        <v>7</v>
      </c>
      <c r="B164" s="35" t="s">
        <v>895</v>
      </c>
      <c r="C164" s="37" t="s">
        <v>896</v>
      </c>
      <c r="D164" s="37" t="s">
        <v>898</v>
      </c>
      <c r="E164" s="37" t="s">
        <v>899</v>
      </c>
      <c r="F164" s="37" t="s">
        <v>627</v>
      </c>
      <c r="G164" s="16">
        <v>3290000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13" t="s">
        <v>7</v>
      </c>
      <c r="B165" s="35" t="s">
        <v>901</v>
      </c>
      <c r="C165" s="37" t="s">
        <v>902</v>
      </c>
      <c r="D165" s="37" t="s">
        <v>903</v>
      </c>
      <c r="E165" s="37" t="s">
        <v>904</v>
      </c>
      <c r="F165" s="37" t="s">
        <v>627</v>
      </c>
      <c r="G165" s="16">
        <v>3290000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13" t="s">
        <v>7</v>
      </c>
      <c r="B166" s="35" t="s">
        <v>907</v>
      </c>
      <c r="C166" s="37" t="s">
        <v>908</v>
      </c>
      <c r="D166" s="37" t="s">
        <v>909</v>
      </c>
      <c r="E166" s="37" t="s">
        <v>910</v>
      </c>
      <c r="F166" s="37" t="s">
        <v>627</v>
      </c>
      <c r="G166" s="16">
        <v>3290000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13" t="s">
        <v>7</v>
      </c>
      <c r="B167" s="35" t="s">
        <v>913</v>
      </c>
      <c r="C167" s="37" t="s">
        <v>914</v>
      </c>
      <c r="D167" s="37" t="s">
        <v>915</v>
      </c>
      <c r="E167" s="37" t="s">
        <v>916</v>
      </c>
      <c r="F167" s="37" t="s">
        <v>627</v>
      </c>
      <c r="G167" s="16">
        <v>3290000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13" t="s">
        <v>7</v>
      </c>
      <c r="B168" s="35" t="s">
        <v>919</v>
      </c>
      <c r="C168" s="37" t="s">
        <v>920</v>
      </c>
      <c r="D168" s="37" t="s">
        <v>921</v>
      </c>
      <c r="E168" s="37" t="s">
        <v>922</v>
      </c>
      <c r="F168" s="37" t="s">
        <v>627</v>
      </c>
      <c r="G168" s="16">
        <v>3290000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13" t="s">
        <v>7</v>
      </c>
      <c r="B169" s="35" t="s">
        <v>923</v>
      </c>
      <c r="C169" s="37" t="s">
        <v>924</v>
      </c>
      <c r="D169" s="37" t="s">
        <v>925</v>
      </c>
      <c r="E169" s="37" t="s">
        <v>926</v>
      </c>
      <c r="F169" s="37" t="s">
        <v>627</v>
      </c>
      <c r="G169" s="16">
        <v>3290000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13" t="s">
        <v>7</v>
      </c>
      <c r="B170" s="35" t="s">
        <v>929</v>
      </c>
      <c r="C170" s="37" t="s">
        <v>930</v>
      </c>
      <c r="D170" s="37" t="s">
        <v>931</v>
      </c>
      <c r="E170" s="37" t="s">
        <v>932</v>
      </c>
      <c r="F170" s="37" t="s">
        <v>627</v>
      </c>
      <c r="G170" s="16"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13" t="s">
        <v>7</v>
      </c>
      <c r="B171" s="35" t="s">
        <v>935</v>
      </c>
      <c r="C171" s="37" t="s">
        <v>936</v>
      </c>
      <c r="D171" s="37" t="s">
        <v>937</v>
      </c>
      <c r="E171" s="37" t="s">
        <v>938</v>
      </c>
      <c r="F171" s="37" t="s">
        <v>53</v>
      </c>
      <c r="G171" s="16">
        <v>12990000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13" t="s">
        <v>7</v>
      </c>
      <c r="B172" s="35" t="s">
        <v>941</v>
      </c>
      <c r="C172" s="37" t="s">
        <v>942</v>
      </c>
      <c r="D172" s="37" t="s">
        <v>943</v>
      </c>
      <c r="E172" s="37" t="s">
        <v>944</v>
      </c>
      <c r="F172" s="37" t="s">
        <v>53</v>
      </c>
      <c r="G172" s="16">
        <v>8990000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13" t="s">
        <v>7</v>
      </c>
      <c r="B173" s="35" t="s">
        <v>947</v>
      </c>
      <c r="C173" s="37" t="s">
        <v>948</v>
      </c>
      <c r="D173" s="37" t="s">
        <v>949</v>
      </c>
      <c r="E173" s="37" t="s">
        <v>950</v>
      </c>
      <c r="F173" s="37" t="s">
        <v>53</v>
      </c>
      <c r="G173" s="16">
        <v>9990000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13" t="s">
        <v>7</v>
      </c>
      <c r="B174" s="35">
        <v>50891132</v>
      </c>
      <c r="C174" s="37" t="s">
        <v>953</v>
      </c>
      <c r="D174" s="37" t="s">
        <v>954</v>
      </c>
      <c r="E174" s="37" t="s">
        <v>955</v>
      </c>
      <c r="F174" s="37" t="s">
        <v>11</v>
      </c>
      <c r="G174" s="16">
        <v>0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13" t="s">
        <v>7</v>
      </c>
      <c r="B175" s="35">
        <v>50891139</v>
      </c>
      <c r="C175" s="37" t="s">
        <v>957</v>
      </c>
      <c r="D175" s="37" t="s">
        <v>959</v>
      </c>
      <c r="E175" s="37" t="s">
        <v>960</v>
      </c>
      <c r="F175" s="37" t="s">
        <v>11</v>
      </c>
      <c r="G175" s="16">
        <v>0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13" t="s">
        <v>7</v>
      </c>
      <c r="B176" s="35">
        <v>50891140</v>
      </c>
      <c r="C176" s="37" t="s">
        <v>961</v>
      </c>
      <c r="D176" s="37" t="s">
        <v>962</v>
      </c>
      <c r="E176" s="37" t="s">
        <v>963</v>
      </c>
      <c r="F176" s="37" t="s">
        <v>11</v>
      </c>
      <c r="G176" s="16">
        <v>0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13" t="s">
        <v>7</v>
      </c>
      <c r="B177" s="35">
        <v>50890400</v>
      </c>
      <c r="C177" s="37" t="s">
        <v>966</v>
      </c>
      <c r="D177" s="37" t="s">
        <v>967</v>
      </c>
      <c r="E177" s="37" t="s">
        <v>968</v>
      </c>
      <c r="F177" s="37" t="s">
        <v>11</v>
      </c>
      <c r="G177" s="16">
        <v>0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13" t="s">
        <v>7</v>
      </c>
      <c r="B178" s="35">
        <v>50891229</v>
      </c>
      <c r="C178" s="37" t="s">
        <v>971</v>
      </c>
      <c r="D178" s="37" t="s">
        <v>972</v>
      </c>
      <c r="E178" s="37" t="s">
        <v>973</v>
      </c>
      <c r="F178" s="37" t="s">
        <v>11</v>
      </c>
      <c r="G178" s="16">
        <v>0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13" t="s">
        <v>7</v>
      </c>
      <c r="B179" s="35">
        <v>50891163</v>
      </c>
      <c r="C179" s="37" t="s">
        <v>976</v>
      </c>
      <c r="D179" s="37" t="s">
        <v>977</v>
      </c>
      <c r="E179" s="37" t="s">
        <v>978</v>
      </c>
      <c r="F179" s="37" t="s">
        <v>11</v>
      </c>
      <c r="G179" s="16">
        <v>0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13" t="s">
        <v>7</v>
      </c>
      <c r="B180" s="35" t="s">
        <v>981</v>
      </c>
      <c r="C180" s="37" t="s">
        <v>982</v>
      </c>
      <c r="D180" s="37" t="s">
        <v>983</v>
      </c>
      <c r="E180" s="37" t="s">
        <v>984</v>
      </c>
      <c r="F180" s="37" t="s">
        <v>60</v>
      </c>
      <c r="G180" s="16">
        <v>0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13" t="s">
        <v>7</v>
      </c>
      <c r="B181" s="35" t="s">
        <v>987</v>
      </c>
      <c r="C181" s="37" t="s">
        <v>988</v>
      </c>
      <c r="D181" s="37" t="s">
        <v>989</v>
      </c>
      <c r="E181" s="37" t="s">
        <v>990</v>
      </c>
      <c r="F181" s="37" t="s">
        <v>60</v>
      </c>
      <c r="G181" s="16">
        <v>0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13" t="s">
        <v>7</v>
      </c>
      <c r="B182" s="35" t="s">
        <v>993</v>
      </c>
      <c r="C182" s="37" t="s">
        <v>994</v>
      </c>
      <c r="D182" s="37" t="s">
        <v>995</v>
      </c>
      <c r="E182" s="37" t="s">
        <v>996</v>
      </c>
      <c r="F182" s="37" t="s">
        <v>997</v>
      </c>
      <c r="G182" s="16">
        <v>1390000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13" t="s">
        <v>7</v>
      </c>
      <c r="B183" s="35" t="s">
        <v>1000</v>
      </c>
      <c r="C183" s="37" t="s">
        <v>1001</v>
      </c>
      <c r="D183" s="37" t="s">
        <v>1002</v>
      </c>
      <c r="E183" s="37" t="s">
        <v>1003</v>
      </c>
      <c r="F183" s="37" t="s">
        <v>997</v>
      </c>
      <c r="G183" s="16">
        <v>1390000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13" t="s">
        <v>7</v>
      </c>
      <c r="B184" s="35" t="s">
        <v>1006</v>
      </c>
      <c r="C184" s="37" t="s">
        <v>1007</v>
      </c>
      <c r="D184" s="37" t="s">
        <v>1008</v>
      </c>
      <c r="E184" s="37" t="s">
        <v>1009</v>
      </c>
      <c r="F184" s="37" t="s">
        <v>997</v>
      </c>
      <c r="G184" s="16">
        <v>990000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13" t="s">
        <v>7</v>
      </c>
      <c r="B185" s="35" t="s">
        <v>1010</v>
      </c>
      <c r="C185" s="37" t="s">
        <v>1011</v>
      </c>
      <c r="D185" s="37" t="s">
        <v>1012</v>
      </c>
      <c r="E185" s="37" t="s">
        <v>1014</v>
      </c>
      <c r="F185" s="37" t="s">
        <v>997</v>
      </c>
      <c r="G185" s="16">
        <v>990000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13" t="s">
        <v>7</v>
      </c>
      <c r="B186" s="35" t="s">
        <v>1016</v>
      </c>
      <c r="C186" s="37" t="s">
        <v>1017</v>
      </c>
      <c r="D186" s="37" t="s">
        <v>1018</v>
      </c>
      <c r="E186" s="37" t="s">
        <v>1019</v>
      </c>
      <c r="F186" s="37" t="s">
        <v>997</v>
      </c>
      <c r="G186" s="16">
        <v>2490000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13" t="s">
        <v>7</v>
      </c>
      <c r="B187" s="35" t="s">
        <v>1020</v>
      </c>
      <c r="C187" s="37" t="s">
        <v>1021</v>
      </c>
      <c r="D187" s="37" t="s">
        <v>1022</v>
      </c>
      <c r="E187" s="37" t="s">
        <v>1024</v>
      </c>
      <c r="F187" s="37" t="s">
        <v>997</v>
      </c>
      <c r="G187" s="16">
        <v>590000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13" t="s">
        <v>7</v>
      </c>
      <c r="B188" s="35" t="s">
        <v>1026</v>
      </c>
      <c r="C188" s="37" t="s">
        <v>1027</v>
      </c>
      <c r="D188" s="37" t="s">
        <v>1028</v>
      </c>
      <c r="E188" s="37" t="s">
        <v>1029</v>
      </c>
      <c r="F188" s="37" t="s">
        <v>997</v>
      </c>
      <c r="G188" s="16">
        <v>590000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13" t="s">
        <v>7</v>
      </c>
      <c r="B189" s="35" t="s">
        <v>1030</v>
      </c>
      <c r="C189" s="37" t="s">
        <v>1032</v>
      </c>
      <c r="D189" s="37" t="s">
        <v>1034</v>
      </c>
      <c r="E189" s="37" t="s">
        <v>1035</v>
      </c>
      <c r="F189" s="37" t="s">
        <v>115</v>
      </c>
      <c r="G189" s="16">
        <v>549000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13" t="s">
        <v>7</v>
      </c>
      <c r="B190" s="35" t="s">
        <v>1036</v>
      </c>
      <c r="C190" s="37" t="s">
        <v>1037</v>
      </c>
      <c r="D190" s="37" t="s">
        <v>1038</v>
      </c>
      <c r="E190" s="37" t="s">
        <v>1039</v>
      </c>
      <c r="F190" s="37" t="s">
        <v>115</v>
      </c>
      <c r="G190" s="16">
        <v>549000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13" t="s">
        <v>7</v>
      </c>
      <c r="B191" s="35" t="s">
        <v>1042</v>
      </c>
      <c r="C191" s="37" t="s">
        <v>1043</v>
      </c>
      <c r="D191" s="37" t="s">
        <v>1044</v>
      </c>
      <c r="E191" s="37" t="s">
        <v>1045</v>
      </c>
      <c r="F191" s="37" t="s">
        <v>115</v>
      </c>
      <c r="G191" s="16">
        <v>549000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13" t="s">
        <v>7</v>
      </c>
      <c r="B192" s="35" t="s">
        <v>1048</v>
      </c>
      <c r="C192" s="37" t="s">
        <v>1049</v>
      </c>
      <c r="D192" s="37" t="s">
        <v>1050</v>
      </c>
      <c r="E192" s="37" t="s">
        <v>1051</v>
      </c>
      <c r="F192" s="37" t="s">
        <v>115</v>
      </c>
      <c r="G192" s="16">
        <v>549000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13" t="s">
        <v>7</v>
      </c>
      <c r="B193" s="35" t="s">
        <v>1053</v>
      </c>
      <c r="C193" s="37" t="s">
        <v>1055</v>
      </c>
      <c r="D193" s="37" t="s">
        <v>1056</v>
      </c>
      <c r="E193" s="37" t="s">
        <v>1057</v>
      </c>
      <c r="F193" s="37" t="s">
        <v>115</v>
      </c>
      <c r="G193" s="16">
        <v>549000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13" t="s">
        <v>7</v>
      </c>
      <c r="B194" s="35" t="s">
        <v>1058</v>
      </c>
      <c r="C194" s="37" t="s">
        <v>1059</v>
      </c>
      <c r="D194" s="37" t="s">
        <v>1060</v>
      </c>
      <c r="E194" s="37" t="s">
        <v>1061</v>
      </c>
      <c r="F194" s="37" t="s">
        <v>115</v>
      </c>
      <c r="G194" s="16">
        <v>990000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13" t="s">
        <v>7</v>
      </c>
      <c r="B195" s="35" t="s">
        <v>1064</v>
      </c>
      <c r="C195" s="37" t="s">
        <v>1065</v>
      </c>
      <c r="D195" s="37" t="s">
        <v>1066</v>
      </c>
      <c r="E195" s="37" t="s">
        <v>1067</v>
      </c>
      <c r="F195" s="37" t="s">
        <v>115</v>
      </c>
      <c r="G195" s="16">
        <v>990000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13" t="s">
        <v>7</v>
      </c>
      <c r="B196" s="35" t="s">
        <v>1068</v>
      </c>
      <c r="C196" s="37" t="s">
        <v>1069</v>
      </c>
      <c r="D196" s="37" t="s">
        <v>1070</v>
      </c>
      <c r="E196" s="37" t="s">
        <v>1071</v>
      </c>
      <c r="F196" s="37" t="s">
        <v>115</v>
      </c>
      <c r="G196" s="16">
        <v>990000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13" t="s">
        <v>7</v>
      </c>
      <c r="B197" s="35" t="s">
        <v>1074</v>
      </c>
      <c r="C197" s="37" t="s">
        <v>1075</v>
      </c>
      <c r="D197" s="37" t="s">
        <v>1076</v>
      </c>
      <c r="E197" s="37" t="s">
        <v>1077</v>
      </c>
      <c r="F197" s="37"/>
      <c r="G197" s="16">
        <v>1090000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13" t="s">
        <v>7</v>
      </c>
      <c r="B198" s="35" t="s">
        <v>1080</v>
      </c>
      <c r="C198" s="37" t="s">
        <v>1081</v>
      </c>
      <c r="D198" s="37" t="s">
        <v>1082</v>
      </c>
      <c r="E198" s="37" t="s">
        <v>1083</v>
      </c>
      <c r="F198" s="37" t="s">
        <v>16</v>
      </c>
      <c r="G198" s="16">
        <v>649000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13" t="s">
        <v>7</v>
      </c>
      <c r="B199" s="35" t="s">
        <v>1084</v>
      </c>
      <c r="C199" s="37" t="s">
        <v>1085</v>
      </c>
      <c r="D199" s="37" t="s">
        <v>1087</v>
      </c>
      <c r="E199" s="37" t="s">
        <v>1089</v>
      </c>
      <c r="F199" s="37" t="s">
        <v>16</v>
      </c>
      <c r="G199" s="16">
        <v>0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13" t="s">
        <v>7</v>
      </c>
      <c r="B200" s="35" t="s">
        <v>1090</v>
      </c>
      <c r="C200" s="37" t="s">
        <v>1091</v>
      </c>
      <c r="D200" s="37" t="s">
        <v>1092</v>
      </c>
      <c r="E200" s="37" t="s">
        <v>1093</v>
      </c>
      <c r="F200" s="37" t="s">
        <v>16</v>
      </c>
      <c r="G200" s="16">
        <v>0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13" t="s">
        <v>7</v>
      </c>
      <c r="B201" s="35" t="s">
        <v>1096</v>
      </c>
      <c r="C201" s="37" t="s">
        <v>1097</v>
      </c>
      <c r="D201" s="37" t="s">
        <v>1098</v>
      </c>
      <c r="E201" s="37" t="s">
        <v>1099</v>
      </c>
      <c r="F201" s="37" t="s">
        <v>16</v>
      </c>
      <c r="G201" s="16">
        <v>0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13" t="s">
        <v>7</v>
      </c>
      <c r="B202" s="35" t="s">
        <v>1102</v>
      </c>
      <c r="C202" s="37" t="s">
        <v>1103</v>
      </c>
      <c r="D202" s="37" t="s">
        <v>1104</v>
      </c>
      <c r="E202" s="37" t="s">
        <v>1104</v>
      </c>
      <c r="F202" s="37"/>
      <c r="G202" s="16">
        <v>1349000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13" t="s">
        <v>7</v>
      </c>
      <c r="B203" s="35" t="s">
        <v>1107</v>
      </c>
      <c r="C203" s="37" t="s">
        <v>1108</v>
      </c>
      <c r="D203" s="37" t="s">
        <v>1109</v>
      </c>
      <c r="E203" s="37" t="s">
        <v>1110</v>
      </c>
      <c r="F203" s="37"/>
      <c r="G203" s="16">
        <v>590000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13" t="s">
        <v>7</v>
      </c>
      <c r="B204" s="35" t="s">
        <v>1111</v>
      </c>
      <c r="C204" s="37" t="s">
        <v>1112</v>
      </c>
      <c r="D204" s="37" t="s">
        <v>1113</v>
      </c>
      <c r="E204" s="37" t="s">
        <v>1116</v>
      </c>
      <c r="F204" s="37" t="s">
        <v>1117</v>
      </c>
      <c r="G204" s="16">
        <v>4490000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13" t="s">
        <v>7</v>
      </c>
      <c r="B205" s="35" t="s">
        <v>1118</v>
      </c>
      <c r="C205" s="37" t="s">
        <v>1119</v>
      </c>
      <c r="D205" s="37" t="s">
        <v>1120</v>
      </c>
      <c r="E205" s="37" t="s">
        <v>1121</v>
      </c>
      <c r="F205" s="37" t="s">
        <v>1117</v>
      </c>
      <c r="G205" s="16">
        <v>4490000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13" t="s">
        <v>7</v>
      </c>
      <c r="B206" s="35" t="s">
        <v>1124</v>
      </c>
      <c r="C206" s="37" t="s">
        <v>1125</v>
      </c>
      <c r="D206" s="37" t="s">
        <v>1126</v>
      </c>
      <c r="E206" s="37" t="s">
        <v>1127</v>
      </c>
      <c r="F206" s="37" t="s">
        <v>1117</v>
      </c>
      <c r="G206" s="16">
        <v>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13" t="s">
        <v>7</v>
      </c>
      <c r="B207" s="35" t="s">
        <v>1130</v>
      </c>
      <c r="C207" s="37" t="s">
        <v>1131</v>
      </c>
      <c r="D207" s="37" t="s">
        <v>1132</v>
      </c>
      <c r="E207" s="37" t="s">
        <v>1133</v>
      </c>
      <c r="F207" s="37" t="s">
        <v>1117</v>
      </c>
      <c r="G207" s="16">
        <v>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13" t="s">
        <v>7</v>
      </c>
      <c r="B208" s="35" t="s">
        <v>1136</v>
      </c>
      <c r="C208" s="37" t="s">
        <v>1137</v>
      </c>
      <c r="D208" s="37" t="s">
        <v>1138</v>
      </c>
      <c r="E208" s="37" t="s">
        <v>1139</v>
      </c>
      <c r="F208" s="37" t="s">
        <v>1117</v>
      </c>
      <c r="G208" s="16">
        <v>4490000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13" t="s">
        <v>7</v>
      </c>
      <c r="B209" s="35" t="s">
        <v>1142</v>
      </c>
      <c r="C209" s="37" t="s">
        <v>1143</v>
      </c>
      <c r="D209" s="37" t="s">
        <v>1146</v>
      </c>
      <c r="E209" s="37" t="s">
        <v>1147</v>
      </c>
      <c r="F209" s="37" t="s">
        <v>1117</v>
      </c>
      <c r="G209" s="16">
        <v>0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13" t="s">
        <v>7</v>
      </c>
      <c r="B210" s="35" t="s">
        <v>1148</v>
      </c>
      <c r="C210" s="37" t="s">
        <v>1149</v>
      </c>
      <c r="D210" s="37" t="s">
        <v>1151</v>
      </c>
      <c r="E210" s="37" t="s">
        <v>1153</v>
      </c>
      <c r="F210" s="37" t="s">
        <v>1117</v>
      </c>
      <c r="G210" s="16">
        <v>5490000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13" t="s">
        <v>7</v>
      </c>
      <c r="B211" s="35" t="s">
        <v>1154</v>
      </c>
      <c r="C211" s="37" t="s">
        <v>1155</v>
      </c>
      <c r="D211" s="37" t="s">
        <v>1156</v>
      </c>
      <c r="E211" s="37" t="s">
        <v>1157</v>
      </c>
      <c r="F211" s="37" t="s">
        <v>1117</v>
      </c>
      <c r="G211" s="16">
        <v>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13" t="s">
        <v>7</v>
      </c>
      <c r="B212" s="35" t="s">
        <v>1160</v>
      </c>
      <c r="C212" s="37" t="s">
        <v>1161</v>
      </c>
      <c r="D212" s="37" t="s">
        <v>1162</v>
      </c>
      <c r="E212" s="37" t="s">
        <v>1163</v>
      </c>
      <c r="F212" s="37" t="s">
        <v>1117</v>
      </c>
      <c r="G212" s="16">
        <v>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13" t="s">
        <v>7</v>
      </c>
      <c r="B213" s="35" t="s">
        <v>1166</v>
      </c>
      <c r="C213" s="37" t="s">
        <v>1167</v>
      </c>
      <c r="D213" s="37" t="s">
        <v>1168</v>
      </c>
      <c r="E213" s="37" t="s">
        <v>1169</v>
      </c>
      <c r="F213" s="37" t="s">
        <v>1117</v>
      </c>
      <c r="G213" s="16">
        <v>5490000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13" t="s">
        <v>7</v>
      </c>
      <c r="B214" s="35" t="s">
        <v>1172</v>
      </c>
      <c r="C214" s="37" t="s">
        <v>1173</v>
      </c>
      <c r="D214" s="37" t="s">
        <v>1174</v>
      </c>
      <c r="E214" s="37" t="s">
        <v>1175</v>
      </c>
      <c r="F214" s="37" t="s">
        <v>1117</v>
      </c>
      <c r="G214" s="16">
        <v>0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13" t="s">
        <v>7</v>
      </c>
      <c r="B215" s="35" t="s">
        <v>1178</v>
      </c>
      <c r="C215" s="37" t="s">
        <v>1179</v>
      </c>
      <c r="D215" s="37" t="s">
        <v>1180</v>
      </c>
      <c r="E215" s="37" t="s">
        <v>1181</v>
      </c>
      <c r="F215" s="37" t="s">
        <v>1117</v>
      </c>
      <c r="G215" s="16">
        <v>4490000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13" t="s">
        <v>7</v>
      </c>
      <c r="B216" s="35" t="s">
        <v>1184</v>
      </c>
      <c r="C216" s="37" t="s">
        <v>1185</v>
      </c>
      <c r="D216" s="37" t="s">
        <v>1186</v>
      </c>
      <c r="E216" s="37" t="s">
        <v>1187</v>
      </c>
      <c r="F216" s="37" t="s">
        <v>1117</v>
      </c>
      <c r="G216" s="16">
        <v>4266000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13" t="s">
        <v>7</v>
      </c>
      <c r="B217" s="35" t="s">
        <v>1189</v>
      </c>
      <c r="C217" s="37" t="s">
        <v>1191</v>
      </c>
      <c r="D217" s="37" t="s">
        <v>1192</v>
      </c>
      <c r="E217" s="37" t="s">
        <v>1193</v>
      </c>
      <c r="F217" s="37" t="s">
        <v>1117</v>
      </c>
      <c r="G217" s="16">
        <v>4490000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13" t="s">
        <v>7</v>
      </c>
      <c r="B218" s="35" t="s">
        <v>1194</v>
      </c>
      <c r="C218" s="37" t="s">
        <v>1195</v>
      </c>
      <c r="D218" s="37" t="s">
        <v>1196</v>
      </c>
      <c r="E218" s="37" t="s">
        <v>1198</v>
      </c>
      <c r="F218" s="37" t="s">
        <v>1117</v>
      </c>
      <c r="G218" s="16">
        <v>4266000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13" t="s">
        <v>7</v>
      </c>
      <c r="B219" s="35" t="s">
        <v>1200</v>
      </c>
      <c r="C219" s="37" t="s">
        <v>1201</v>
      </c>
      <c r="D219" s="37" t="s">
        <v>1202</v>
      </c>
      <c r="E219" s="37" t="s">
        <v>1203</v>
      </c>
      <c r="F219" s="37" t="s">
        <v>1117</v>
      </c>
      <c r="G219" s="16">
        <v>4490000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13" t="s">
        <v>7</v>
      </c>
      <c r="B220" s="35" t="s">
        <v>1206</v>
      </c>
      <c r="C220" s="37" t="s">
        <v>1207</v>
      </c>
      <c r="D220" s="37" t="s">
        <v>1208</v>
      </c>
      <c r="E220" s="37" t="s">
        <v>1209</v>
      </c>
      <c r="F220" s="37" t="s">
        <v>1117</v>
      </c>
      <c r="G220" s="16">
        <v>6990000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13" t="s">
        <v>7</v>
      </c>
      <c r="B221" s="35" t="s">
        <v>1212</v>
      </c>
      <c r="C221" s="37" t="s">
        <v>1213</v>
      </c>
      <c r="D221" s="37" t="s">
        <v>1214</v>
      </c>
      <c r="E221" s="37" t="s">
        <v>1215</v>
      </c>
      <c r="F221" s="37" t="s">
        <v>1117</v>
      </c>
      <c r="G221" s="16">
        <v>6990000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13" t="s">
        <v>7</v>
      </c>
      <c r="B222" s="35" t="s">
        <v>1218</v>
      </c>
      <c r="C222" s="37" t="s">
        <v>1219</v>
      </c>
      <c r="D222" s="37" t="s">
        <v>1220</v>
      </c>
      <c r="E222" s="37" t="s">
        <v>1221</v>
      </c>
      <c r="F222" s="37" t="s">
        <v>1117</v>
      </c>
      <c r="G222" s="16">
        <v>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13" t="s">
        <v>7</v>
      </c>
      <c r="B223" s="35" t="s">
        <v>1224</v>
      </c>
      <c r="C223" s="37" t="s">
        <v>1225</v>
      </c>
      <c r="D223" s="37" t="s">
        <v>1226</v>
      </c>
      <c r="E223" s="37" t="s">
        <v>1227</v>
      </c>
      <c r="F223" s="37" t="s">
        <v>1117</v>
      </c>
      <c r="G223" s="16">
        <v>0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13" t="s">
        <v>7</v>
      </c>
      <c r="B224" s="35" t="s">
        <v>1230</v>
      </c>
      <c r="C224" s="37" t="s">
        <v>1231</v>
      </c>
      <c r="D224" s="37" t="s">
        <v>1232</v>
      </c>
      <c r="E224" s="37" t="s">
        <v>1233</v>
      </c>
      <c r="F224" s="37" t="s">
        <v>1117</v>
      </c>
      <c r="G224" s="16">
        <v>1990000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13" t="s">
        <v>7</v>
      </c>
      <c r="B225" s="35" t="s">
        <v>1236</v>
      </c>
      <c r="C225" s="37" t="s">
        <v>1237</v>
      </c>
      <c r="D225" s="37" t="s">
        <v>1238</v>
      </c>
      <c r="E225" s="37" t="s">
        <v>1239</v>
      </c>
      <c r="F225" s="37" t="s">
        <v>1117</v>
      </c>
      <c r="G225" s="16">
        <v>1990000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13" t="s">
        <v>7</v>
      </c>
      <c r="B226" s="35" t="s">
        <v>1240</v>
      </c>
      <c r="C226" s="37" t="s">
        <v>1241</v>
      </c>
      <c r="D226" s="37" t="s">
        <v>1242</v>
      </c>
      <c r="E226" s="37" t="s">
        <v>1243</v>
      </c>
      <c r="F226" s="37" t="s">
        <v>1117</v>
      </c>
      <c r="G226" s="16">
        <v>1891000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13" t="s">
        <v>7</v>
      </c>
      <c r="B227" s="35" t="s">
        <v>1246</v>
      </c>
      <c r="C227" s="37" t="s">
        <v>1247</v>
      </c>
      <c r="D227" s="37" t="s">
        <v>1248</v>
      </c>
      <c r="E227" s="37" t="s">
        <v>1249</v>
      </c>
      <c r="F227" s="37" t="s">
        <v>1117</v>
      </c>
      <c r="G227" s="16">
        <v>1990000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13" t="s">
        <v>7</v>
      </c>
      <c r="B228" s="35" t="s">
        <v>1251</v>
      </c>
      <c r="C228" s="37" t="s">
        <v>1253</v>
      </c>
      <c r="D228" s="37" t="s">
        <v>1254</v>
      </c>
      <c r="E228" s="37" t="s">
        <v>1255</v>
      </c>
      <c r="F228" s="37" t="s">
        <v>1117</v>
      </c>
      <c r="G228" s="16">
        <v>1990000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13" t="s">
        <v>7</v>
      </c>
      <c r="B229" s="35" t="s">
        <v>1256</v>
      </c>
      <c r="C229" s="37" t="s">
        <v>1257</v>
      </c>
      <c r="D229" s="37" t="s">
        <v>1259</v>
      </c>
      <c r="E229" s="37" t="s">
        <v>1261</v>
      </c>
      <c r="F229" s="37" t="s">
        <v>1117</v>
      </c>
      <c r="G229" s="16">
        <v>9990000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13" t="s">
        <v>7</v>
      </c>
      <c r="B230" s="35" t="s">
        <v>1262</v>
      </c>
      <c r="C230" s="37" t="s">
        <v>1263</v>
      </c>
      <c r="D230" s="37" t="s">
        <v>1264</v>
      </c>
      <c r="E230" s="37" t="s">
        <v>1265</v>
      </c>
      <c r="F230" s="37" t="s">
        <v>1117</v>
      </c>
      <c r="G230" s="16">
        <v>1390000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13" t="s">
        <v>7</v>
      </c>
      <c r="B231" s="35" t="s">
        <v>1268</v>
      </c>
      <c r="C231" s="37" t="s">
        <v>1269</v>
      </c>
      <c r="D231" s="37" t="s">
        <v>1270</v>
      </c>
      <c r="E231" s="37" t="s">
        <v>1271</v>
      </c>
      <c r="F231" s="37" t="s">
        <v>1117</v>
      </c>
      <c r="G231" s="16">
        <v>1321000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13" t="s">
        <v>7</v>
      </c>
      <c r="B232" s="35" t="s">
        <v>1274</v>
      </c>
      <c r="C232" s="37" t="s">
        <v>1275</v>
      </c>
      <c r="D232" s="37" t="s">
        <v>1276</v>
      </c>
      <c r="E232" s="37" t="s">
        <v>1277</v>
      </c>
      <c r="F232" s="37" t="s">
        <v>1117</v>
      </c>
      <c r="G232" s="16">
        <v>1390000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13" t="s">
        <v>7</v>
      </c>
      <c r="B233" s="35" t="s">
        <v>1278</v>
      </c>
      <c r="C233" s="37" t="s">
        <v>1281</v>
      </c>
      <c r="D233" s="37" t="s">
        <v>1282</v>
      </c>
      <c r="E233" s="37" t="s">
        <v>1283</v>
      </c>
      <c r="F233" s="37" t="s">
        <v>1117</v>
      </c>
      <c r="G233" s="16">
        <v>1321000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13" t="s">
        <v>7</v>
      </c>
      <c r="B234" s="35" t="s">
        <v>1284</v>
      </c>
      <c r="C234" s="37" t="s">
        <v>1285</v>
      </c>
      <c r="D234" s="37" t="s">
        <v>1286</v>
      </c>
      <c r="E234" s="37" t="s">
        <v>1287</v>
      </c>
      <c r="F234" s="37" t="s">
        <v>1117</v>
      </c>
      <c r="G234" s="16">
        <v>1390000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13" t="s">
        <v>7</v>
      </c>
      <c r="B235" s="35" t="s">
        <v>1290</v>
      </c>
      <c r="C235" s="37" t="s">
        <v>1291</v>
      </c>
      <c r="D235" s="37" t="s">
        <v>1292</v>
      </c>
      <c r="E235" s="37" t="s">
        <v>1293</v>
      </c>
      <c r="F235" s="37" t="s">
        <v>1117</v>
      </c>
      <c r="G235" s="16">
        <v>0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13" t="s">
        <v>7</v>
      </c>
      <c r="B236" s="35" t="s">
        <v>1295</v>
      </c>
      <c r="C236" s="37" t="s">
        <v>1297</v>
      </c>
      <c r="D236" s="37" t="s">
        <v>1298</v>
      </c>
      <c r="E236" s="37" t="s">
        <v>1299</v>
      </c>
      <c r="F236" s="37" t="s">
        <v>1117</v>
      </c>
      <c r="G236" s="16">
        <v>0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13" t="s">
        <v>7</v>
      </c>
      <c r="B237" s="35" t="s">
        <v>1300</v>
      </c>
      <c r="C237" s="37" t="s">
        <v>1301</v>
      </c>
      <c r="D237" s="37" t="s">
        <v>1302</v>
      </c>
      <c r="E237" s="37" t="s">
        <v>1303</v>
      </c>
      <c r="F237" s="37" t="s">
        <v>1117</v>
      </c>
      <c r="G237" s="16">
        <v>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13" t="s">
        <v>7</v>
      </c>
      <c r="B238" s="35" t="s">
        <v>1306</v>
      </c>
      <c r="C238" s="37" t="s">
        <v>1307</v>
      </c>
      <c r="D238" s="37" t="s">
        <v>1308</v>
      </c>
      <c r="E238" s="37" t="s">
        <v>1309</v>
      </c>
      <c r="F238" s="37" t="s">
        <v>1117</v>
      </c>
      <c r="G238" s="16">
        <v>0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13" t="s">
        <v>7</v>
      </c>
      <c r="B239" s="35" t="s">
        <v>1311</v>
      </c>
      <c r="C239" s="37" t="s">
        <v>1312</v>
      </c>
      <c r="D239" s="37" t="s">
        <v>1314</v>
      </c>
      <c r="E239" s="37" t="s">
        <v>1316</v>
      </c>
      <c r="F239" s="37" t="s">
        <v>1117</v>
      </c>
      <c r="G239" s="16">
        <v>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13" t="s">
        <v>7</v>
      </c>
      <c r="B240" s="35" t="s">
        <v>1317</v>
      </c>
      <c r="C240" s="37" t="s">
        <v>1318</v>
      </c>
      <c r="D240" s="37" t="s">
        <v>1319</v>
      </c>
      <c r="E240" s="37" t="s">
        <v>1321</v>
      </c>
      <c r="F240" s="37" t="s">
        <v>1117</v>
      </c>
      <c r="G240" s="16">
        <v>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13" t="s">
        <v>7</v>
      </c>
      <c r="B241" s="35" t="s">
        <v>1323</v>
      </c>
      <c r="C241" s="37" t="s">
        <v>1324</v>
      </c>
      <c r="D241" s="37" t="s">
        <v>1325</v>
      </c>
      <c r="E241" s="37" t="s">
        <v>1326</v>
      </c>
      <c r="F241" s="37" t="s">
        <v>1117</v>
      </c>
      <c r="G241" s="16">
        <v>0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13" t="s">
        <v>7</v>
      </c>
      <c r="B242" s="35" t="s">
        <v>1329</v>
      </c>
      <c r="C242" s="37" t="s">
        <v>1330</v>
      </c>
      <c r="D242" s="37" t="s">
        <v>1331</v>
      </c>
      <c r="E242" s="37" t="s">
        <v>1332</v>
      </c>
      <c r="F242" s="37" t="s">
        <v>1117</v>
      </c>
      <c r="G242" s="16">
        <v>0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13" t="s">
        <v>7</v>
      </c>
      <c r="B243" s="35" t="s">
        <v>1333</v>
      </c>
      <c r="C243" s="37" t="s">
        <v>1334</v>
      </c>
      <c r="D243" s="37" t="s">
        <v>1335</v>
      </c>
      <c r="E243" s="37" t="s">
        <v>1336</v>
      </c>
      <c r="F243" s="37" t="s">
        <v>1117</v>
      </c>
      <c r="G243" s="16">
        <v>0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13" t="s">
        <v>7</v>
      </c>
      <c r="B244" s="35" t="s">
        <v>1339</v>
      </c>
      <c r="C244" s="37" t="s">
        <v>1340</v>
      </c>
      <c r="D244" s="37" t="s">
        <v>1341</v>
      </c>
      <c r="E244" s="37" t="s">
        <v>1342</v>
      </c>
      <c r="F244" s="37" t="s">
        <v>1117</v>
      </c>
      <c r="G244" s="16">
        <v>0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13" t="s">
        <v>7</v>
      </c>
      <c r="B245" s="35" t="s">
        <v>1345</v>
      </c>
      <c r="C245" s="37" t="s">
        <v>1346</v>
      </c>
      <c r="D245" s="37" t="s">
        <v>1347</v>
      </c>
      <c r="E245" s="37" t="s">
        <v>1348</v>
      </c>
      <c r="F245" s="37" t="s">
        <v>1117</v>
      </c>
      <c r="G245" s="16">
        <v>0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13" t="s">
        <v>7</v>
      </c>
      <c r="B246" s="35" t="s">
        <v>1351</v>
      </c>
      <c r="C246" s="37" t="s">
        <v>1352</v>
      </c>
      <c r="D246" s="37" t="s">
        <v>1353</v>
      </c>
      <c r="E246" s="37" t="s">
        <v>1354</v>
      </c>
      <c r="F246" s="37" t="s">
        <v>1117</v>
      </c>
      <c r="G246" s="16">
        <v>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13" t="s">
        <v>7</v>
      </c>
      <c r="B247" s="35" t="s">
        <v>1355</v>
      </c>
      <c r="C247" s="37" t="s">
        <v>1356</v>
      </c>
      <c r="D247" s="37" t="s">
        <v>1357</v>
      </c>
      <c r="E247" s="37" t="s">
        <v>1358</v>
      </c>
      <c r="F247" s="37" t="s">
        <v>1117</v>
      </c>
      <c r="G247" s="16">
        <v>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13" t="s">
        <v>7</v>
      </c>
      <c r="B248" s="35" t="s">
        <v>1361</v>
      </c>
      <c r="C248" s="37" t="s">
        <v>1362</v>
      </c>
      <c r="D248" s="37" t="s">
        <v>1363</v>
      </c>
      <c r="E248" s="37" t="s">
        <v>1364</v>
      </c>
      <c r="F248" s="37" t="s">
        <v>1117</v>
      </c>
      <c r="G248" s="16">
        <v>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13" t="s">
        <v>7</v>
      </c>
      <c r="B249" s="35" t="s">
        <v>1367</v>
      </c>
      <c r="C249" s="37" t="s">
        <v>1368</v>
      </c>
      <c r="D249" s="37" t="s">
        <v>1369</v>
      </c>
      <c r="E249" s="37" t="s">
        <v>1370</v>
      </c>
      <c r="F249" s="37" t="s">
        <v>1117</v>
      </c>
      <c r="G249" s="16">
        <v>0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13" t="s">
        <v>7</v>
      </c>
      <c r="B250" s="35" t="s">
        <v>1372</v>
      </c>
      <c r="C250" s="37" t="s">
        <v>1374</v>
      </c>
      <c r="D250" s="37" t="s">
        <v>1375</v>
      </c>
      <c r="E250" s="37" t="s">
        <v>1376</v>
      </c>
      <c r="F250" s="37" t="s">
        <v>1117</v>
      </c>
      <c r="G250" s="16">
        <v>0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13" t="s">
        <v>7</v>
      </c>
      <c r="B251" s="35" t="s">
        <v>1377</v>
      </c>
      <c r="C251" s="37" t="s">
        <v>1378</v>
      </c>
      <c r="D251" s="37" t="s">
        <v>1380</v>
      </c>
      <c r="E251" s="37" t="s">
        <v>1382</v>
      </c>
      <c r="F251" s="37" t="s">
        <v>1117</v>
      </c>
      <c r="G251" s="16">
        <v>0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13" t="s">
        <v>7</v>
      </c>
      <c r="B252" s="35" t="s">
        <v>1383</v>
      </c>
      <c r="C252" s="37" t="s">
        <v>1384</v>
      </c>
      <c r="D252" s="37" t="s">
        <v>1385</v>
      </c>
      <c r="E252" s="37" t="s">
        <v>1386</v>
      </c>
      <c r="F252" s="37" t="s">
        <v>1117</v>
      </c>
      <c r="G252" s="16">
        <v>0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13" t="s">
        <v>7</v>
      </c>
      <c r="B253" s="35" t="s">
        <v>1389</v>
      </c>
      <c r="C253" s="37" t="s">
        <v>1390</v>
      </c>
      <c r="D253" s="37" t="s">
        <v>1391</v>
      </c>
      <c r="E253" s="37" t="s">
        <v>1392</v>
      </c>
      <c r="F253" s="37" t="s">
        <v>1117</v>
      </c>
      <c r="G253" s="16">
        <v>0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13" t="s">
        <v>7</v>
      </c>
      <c r="B254" s="35" t="s">
        <v>1395</v>
      </c>
      <c r="C254" s="37" t="s">
        <v>1396</v>
      </c>
      <c r="D254" s="37" t="s">
        <v>1397</v>
      </c>
      <c r="E254" s="37" t="s">
        <v>1398</v>
      </c>
      <c r="F254" s="37" t="s">
        <v>1117</v>
      </c>
      <c r="G254" s="16">
        <v>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13" t="s">
        <v>7</v>
      </c>
      <c r="B255" s="35" t="s">
        <v>1401</v>
      </c>
      <c r="C255" s="37" t="s">
        <v>1402</v>
      </c>
      <c r="D255" s="37" t="s">
        <v>1403</v>
      </c>
      <c r="E255" s="37" t="s">
        <v>1404</v>
      </c>
      <c r="F255" s="37" t="s">
        <v>1117</v>
      </c>
      <c r="G255" s="16">
        <v>0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13" t="s">
        <v>7</v>
      </c>
      <c r="B256" s="35" t="s">
        <v>1407</v>
      </c>
      <c r="C256" s="37" t="s">
        <v>1408</v>
      </c>
      <c r="D256" s="37" t="s">
        <v>1409</v>
      </c>
      <c r="E256" s="37" t="s">
        <v>1410</v>
      </c>
      <c r="F256" s="37" t="s">
        <v>1117</v>
      </c>
      <c r="G256" s="16">
        <v>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13" t="s">
        <v>7</v>
      </c>
      <c r="B257" s="35" t="s">
        <v>1411</v>
      </c>
      <c r="C257" s="37" t="s">
        <v>1412</v>
      </c>
      <c r="D257" s="37" t="s">
        <v>1413</v>
      </c>
      <c r="E257" s="37" t="s">
        <v>1414</v>
      </c>
      <c r="F257" s="37" t="s">
        <v>1117</v>
      </c>
      <c r="G257" s="16">
        <v>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13" t="s">
        <v>7</v>
      </c>
      <c r="B258" s="35" t="s">
        <v>1417</v>
      </c>
      <c r="C258" s="37" t="s">
        <v>1418</v>
      </c>
      <c r="D258" s="37" t="s">
        <v>1419</v>
      </c>
      <c r="E258" s="37" t="s">
        <v>1420</v>
      </c>
      <c r="F258" s="37" t="s">
        <v>1117</v>
      </c>
      <c r="G258" s="16">
        <v>0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13" t="s">
        <v>7</v>
      </c>
      <c r="B259" s="35" t="s">
        <v>1423</v>
      </c>
      <c r="C259" s="37" t="s">
        <v>1424</v>
      </c>
      <c r="D259" s="37" t="s">
        <v>1425</v>
      </c>
      <c r="E259" s="37" t="s">
        <v>1426</v>
      </c>
      <c r="F259" s="37" t="s">
        <v>1117</v>
      </c>
      <c r="G259" s="16">
        <v>0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13" t="s">
        <v>7</v>
      </c>
      <c r="B260" s="35" t="s">
        <v>1429</v>
      </c>
      <c r="C260" s="37" t="s">
        <v>1430</v>
      </c>
      <c r="D260" s="37" t="s">
        <v>1431</v>
      </c>
      <c r="E260" s="37" t="s">
        <v>1432</v>
      </c>
      <c r="F260" s="37" t="s">
        <v>1117</v>
      </c>
      <c r="G260" s="16">
        <v>0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13" t="s">
        <v>7</v>
      </c>
      <c r="B261" s="35" t="s">
        <v>1435</v>
      </c>
      <c r="C261" s="37" t="s">
        <v>1436</v>
      </c>
      <c r="D261" s="37" t="s">
        <v>1437</v>
      </c>
      <c r="E261" s="37" t="s">
        <v>1438</v>
      </c>
      <c r="F261" s="37" t="s">
        <v>1117</v>
      </c>
      <c r="G261" s="16">
        <v>0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13" t="s">
        <v>7</v>
      </c>
      <c r="B262" s="35" t="s">
        <v>1441</v>
      </c>
      <c r="C262" s="37" t="s">
        <v>1442</v>
      </c>
      <c r="D262" s="37" t="s">
        <v>1443</v>
      </c>
      <c r="E262" s="37" t="s">
        <v>1444</v>
      </c>
      <c r="F262" s="37" t="s">
        <v>1117</v>
      </c>
      <c r="G262" s="16">
        <v>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13" t="s">
        <v>7</v>
      </c>
      <c r="B263" s="35" t="s">
        <v>1447</v>
      </c>
      <c r="C263" s="37" t="s">
        <v>1448</v>
      </c>
      <c r="D263" s="37" t="s">
        <v>1449</v>
      </c>
      <c r="E263" s="37" t="s">
        <v>1450</v>
      </c>
      <c r="F263" s="37" t="s">
        <v>60</v>
      </c>
      <c r="G263" s="16">
        <v>0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13" t="s">
        <v>7</v>
      </c>
      <c r="B264" s="35" t="s">
        <v>1453</v>
      </c>
      <c r="C264" s="37" t="s">
        <v>1454</v>
      </c>
      <c r="D264" s="37" t="s">
        <v>1455</v>
      </c>
      <c r="E264" s="37" t="s">
        <v>1456</v>
      </c>
      <c r="F264" s="37" t="s">
        <v>60</v>
      </c>
      <c r="G264" s="16">
        <v>590000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13" t="s">
        <v>7</v>
      </c>
      <c r="B265" s="35" t="s">
        <v>1457</v>
      </c>
      <c r="C265" s="37" t="s">
        <v>1458</v>
      </c>
      <c r="D265" s="37" t="s">
        <v>1459</v>
      </c>
      <c r="E265" s="37" t="s">
        <v>1460</v>
      </c>
      <c r="F265" s="37" t="s">
        <v>60</v>
      </c>
      <c r="G265" s="16">
        <v>590000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13" t="s">
        <v>7</v>
      </c>
      <c r="B266" s="35" t="s">
        <v>1463</v>
      </c>
      <c r="C266" s="37" t="s">
        <v>1464</v>
      </c>
      <c r="D266" s="37" t="s">
        <v>1465</v>
      </c>
      <c r="E266" s="37" t="s">
        <v>1466</v>
      </c>
      <c r="F266" s="37" t="s">
        <v>60</v>
      </c>
      <c r="G266" s="16">
        <v>890000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13" t="s">
        <v>7</v>
      </c>
      <c r="B267" s="35" t="s">
        <v>1469</v>
      </c>
      <c r="C267" s="37" t="s">
        <v>1470</v>
      </c>
      <c r="D267" s="37" t="s">
        <v>1471</v>
      </c>
      <c r="E267" s="37" t="s">
        <v>1472</v>
      </c>
      <c r="F267" s="37" t="s">
        <v>60</v>
      </c>
      <c r="G267" s="16">
        <v>890000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13" t="s">
        <v>7</v>
      </c>
      <c r="B268" s="35" t="s">
        <v>1475</v>
      </c>
      <c r="C268" s="37" t="s">
        <v>1476</v>
      </c>
      <c r="D268" s="37" t="s">
        <v>1477</v>
      </c>
      <c r="E268" s="37" t="s">
        <v>1478</v>
      </c>
      <c r="F268" s="37" t="s">
        <v>60</v>
      </c>
      <c r="G268" s="16">
        <v>890000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13" t="s">
        <v>7</v>
      </c>
      <c r="B269" s="35" t="s">
        <v>1481</v>
      </c>
      <c r="C269" s="37" t="s">
        <v>1482</v>
      </c>
      <c r="D269" s="37" t="s">
        <v>1483</v>
      </c>
      <c r="E269" s="37" t="s">
        <v>1484</v>
      </c>
      <c r="F269" s="37" t="s">
        <v>60</v>
      </c>
      <c r="G269" s="16">
        <v>890000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13" t="s">
        <v>7</v>
      </c>
      <c r="B270" s="35" t="s">
        <v>1485</v>
      </c>
      <c r="C270" s="37" t="s">
        <v>1486</v>
      </c>
      <c r="D270" s="37" t="s">
        <v>1487</v>
      </c>
      <c r="E270" s="37" t="s">
        <v>1488</v>
      </c>
      <c r="F270" s="37" t="s">
        <v>60</v>
      </c>
      <c r="G270" s="16">
        <v>890000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13" t="s">
        <v>7</v>
      </c>
      <c r="B271" s="35" t="s">
        <v>1491</v>
      </c>
      <c r="C271" s="37" t="s">
        <v>1492</v>
      </c>
      <c r="D271" s="37" t="s">
        <v>1493</v>
      </c>
      <c r="E271" s="37" t="s">
        <v>1494</v>
      </c>
      <c r="F271" s="37" t="s">
        <v>60</v>
      </c>
      <c r="G271" s="16">
        <v>890000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13" t="s">
        <v>7</v>
      </c>
      <c r="B272" s="35" t="s">
        <v>1497</v>
      </c>
      <c r="C272" s="37" t="s">
        <v>1498</v>
      </c>
      <c r="D272" s="37" t="s">
        <v>1499</v>
      </c>
      <c r="E272" s="37" t="s">
        <v>1500</v>
      </c>
      <c r="F272" s="37" t="s">
        <v>60</v>
      </c>
      <c r="G272" s="16">
        <v>890000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13" t="s">
        <v>7</v>
      </c>
      <c r="B273" s="35" t="s">
        <v>1501</v>
      </c>
      <c r="C273" s="37" t="s">
        <v>1502</v>
      </c>
      <c r="D273" s="37" t="s">
        <v>1503</v>
      </c>
      <c r="E273" s="37" t="s">
        <v>1504</v>
      </c>
      <c r="F273" s="37" t="s">
        <v>60</v>
      </c>
      <c r="G273" s="16">
        <v>890000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13" t="s">
        <v>7</v>
      </c>
      <c r="B274" s="35" t="s">
        <v>1507</v>
      </c>
      <c r="C274" s="37" t="s">
        <v>1508</v>
      </c>
      <c r="D274" s="37" t="s">
        <v>1509</v>
      </c>
      <c r="E274" s="37" t="s">
        <v>1510</v>
      </c>
      <c r="F274" s="37" t="s">
        <v>60</v>
      </c>
      <c r="G274" s="16">
        <v>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13" t="s">
        <v>7</v>
      </c>
      <c r="B275" s="35" t="s">
        <v>1511</v>
      </c>
      <c r="C275" s="37" t="s">
        <v>1512</v>
      </c>
      <c r="D275" s="37" t="s">
        <v>1513</v>
      </c>
      <c r="E275" s="37" t="s">
        <v>1514</v>
      </c>
      <c r="F275" s="37" t="s">
        <v>60</v>
      </c>
      <c r="G275" s="16">
        <v>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13" t="s">
        <v>7</v>
      </c>
      <c r="B276" s="35" t="s">
        <v>1517</v>
      </c>
      <c r="C276" s="37" t="s">
        <v>1518</v>
      </c>
      <c r="D276" s="37" t="s">
        <v>1519</v>
      </c>
      <c r="E276" s="37" t="s">
        <v>1520</v>
      </c>
      <c r="F276" s="37" t="s">
        <v>60</v>
      </c>
      <c r="G276" s="16">
        <v>0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13" t="s">
        <v>7</v>
      </c>
      <c r="B277" s="35" t="s">
        <v>1523</v>
      </c>
      <c r="C277" s="37" t="s">
        <v>1524</v>
      </c>
      <c r="D277" s="37" t="s">
        <v>1525</v>
      </c>
      <c r="E277" s="37" t="s">
        <v>1526</v>
      </c>
      <c r="F277" s="37" t="s">
        <v>60</v>
      </c>
      <c r="G277" s="16">
        <v>0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13" t="s">
        <v>7</v>
      </c>
      <c r="B278" s="35" t="s">
        <v>1527</v>
      </c>
      <c r="C278" s="37" t="s">
        <v>1528</v>
      </c>
      <c r="D278" s="37" t="s">
        <v>1530</v>
      </c>
      <c r="E278" s="37" t="s">
        <v>1532</v>
      </c>
      <c r="F278" s="37" t="s">
        <v>60</v>
      </c>
      <c r="G278" s="16">
        <v>0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13" t="s">
        <v>7</v>
      </c>
      <c r="B279" s="35" t="s">
        <v>1533</v>
      </c>
      <c r="C279" s="37" t="s">
        <v>1534</v>
      </c>
      <c r="D279" s="37" t="s">
        <v>1535</v>
      </c>
      <c r="E279" s="37" t="s">
        <v>1536</v>
      </c>
      <c r="F279" s="37" t="s">
        <v>60</v>
      </c>
      <c r="G279" s="16">
        <v>0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13" t="s">
        <v>7</v>
      </c>
      <c r="B280" s="35" t="s">
        <v>1539</v>
      </c>
      <c r="C280" s="37" t="s">
        <v>1540</v>
      </c>
      <c r="D280" s="37" t="s">
        <v>1541</v>
      </c>
      <c r="E280" s="37" t="s">
        <v>1541</v>
      </c>
      <c r="F280" s="37" t="s">
        <v>53</v>
      </c>
      <c r="G280" s="16">
        <v>590000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13" t="s">
        <v>1544</v>
      </c>
      <c r="B281" s="35" t="s">
        <v>1545</v>
      </c>
      <c r="C281" s="37" t="s">
        <v>1546</v>
      </c>
      <c r="D281" s="37" t="s">
        <v>1547</v>
      </c>
      <c r="E281" s="37" t="s">
        <v>1547</v>
      </c>
      <c r="F281" s="37" t="s">
        <v>1548</v>
      </c>
      <c r="G281" s="16">
        <v>0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13" t="s">
        <v>1544</v>
      </c>
      <c r="B282" s="35" t="s">
        <v>1551</v>
      </c>
      <c r="C282" s="37" t="s">
        <v>1552</v>
      </c>
      <c r="D282" s="37" t="s">
        <v>1553</v>
      </c>
      <c r="E282" s="37" t="s">
        <v>1553</v>
      </c>
      <c r="F282" s="37" t="s">
        <v>1554</v>
      </c>
      <c r="G282" s="16">
        <v>0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13" t="s">
        <v>1544</v>
      </c>
      <c r="B283" s="35" t="s">
        <v>1555</v>
      </c>
      <c r="C283" s="37" t="s">
        <v>1557</v>
      </c>
      <c r="D283" s="37" t="s">
        <v>1559</v>
      </c>
      <c r="E283" s="37" t="s">
        <v>1559</v>
      </c>
      <c r="F283" s="37" t="s">
        <v>1554</v>
      </c>
      <c r="G283" s="16">
        <v>0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13" t="s">
        <v>1544</v>
      </c>
      <c r="B284" s="35" t="s">
        <v>1560</v>
      </c>
      <c r="C284" s="37" t="s">
        <v>1561</v>
      </c>
      <c r="D284" s="37" t="s">
        <v>1562</v>
      </c>
      <c r="E284" s="37" t="s">
        <v>1562</v>
      </c>
      <c r="F284" s="37" t="s">
        <v>1554</v>
      </c>
      <c r="G284" s="16">
        <v>0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13" t="s">
        <v>1544</v>
      </c>
      <c r="B285" s="35" t="s">
        <v>1565</v>
      </c>
      <c r="C285" s="37" t="s">
        <v>1566</v>
      </c>
      <c r="D285" s="37" t="s">
        <v>1567</v>
      </c>
      <c r="E285" s="37" t="s">
        <v>1567</v>
      </c>
      <c r="F285" s="37" t="s">
        <v>1554</v>
      </c>
      <c r="G285" s="16">
        <v>0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13" t="s">
        <v>1544</v>
      </c>
      <c r="B286" s="35" t="s">
        <v>1570</v>
      </c>
      <c r="C286" s="37" t="s">
        <v>1571</v>
      </c>
      <c r="D286" s="37" t="s">
        <v>1572</v>
      </c>
      <c r="E286" s="37" t="s">
        <v>1572</v>
      </c>
      <c r="F286" s="37" t="s">
        <v>1554</v>
      </c>
      <c r="G286" s="16">
        <v>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13" t="s">
        <v>1575</v>
      </c>
      <c r="B287" s="14">
        <v>11963</v>
      </c>
      <c r="C287" s="14" t="s">
        <v>1576</v>
      </c>
      <c r="D287" s="15" t="s">
        <v>1577</v>
      </c>
      <c r="E287" s="15" t="s">
        <v>1578</v>
      </c>
      <c r="F287" s="14" t="s">
        <v>1554</v>
      </c>
      <c r="G287" s="16">
        <v>0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13" t="s">
        <v>1575</v>
      </c>
      <c r="B288" s="14">
        <v>11965</v>
      </c>
      <c r="C288" s="14" t="s">
        <v>1581</v>
      </c>
      <c r="D288" s="15" t="s">
        <v>1582</v>
      </c>
      <c r="E288" s="15" t="s">
        <v>1583</v>
      </c>
      <c r="F288" s="14" t="s">
        <v>1554</v>
      </c>
      <c r="G288" s="16">
        <v>0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13" t="s">
        <v>1575</v>
      </c>
      <c r="B289" s="14">
        <v>11966</v>
      </c>
      <c r="C289" s="14" t="s">
        <v>1586</v>
      </c>
      <c r="D289" s="15" t="s">
        <v>1587</v>
      </c>
      <c r="E289" s="15" t="s">
        <v>1588</v>
      </c>
      <c r="F289" s="14" t="s">
        <v>1554</v>
      </c>
      <c r="G289" s="16">
        <v>0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13" t="s">
        <v>1575</v>
      </c>
      <c r="B290" s="14">
        <v>11964</v>
      </c>
      <c r="C290" s="14" t="s">
        <v>1591</v>
      </c>
      <c r="D290" s="15" t="s">
        <v>1592</v>
      </c>
      <c r="E290" s="15" t="s">
        <v>1593</v>
      </c>
      <c r="F290" s="14" t="s">
        <v>1554</v>
      </c>
      <c r="G290" s="16">
        <v>0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13" t="s">
        <v>1575</v>
      </c>
      <c r="B291" s="14">
        <v>12314</v>
      </c>
      <c r="C291" s="14" t="s">
        <v>1594</v>
      </c>
      <c r="D291" s="15" t="s">
        <v>1596</v>
      </c>
      <c r="E291" s="15" t="s">
        <v>1598</v>
      </c>
      <c r="F291" s="14" t="s">
        <v>1554</v>
      </c>
      <c r="G291" s="16">
        <v>0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13" t="s">
        <v>1575</v>
      </c>
      <c r="B292" s="14">
        <v>12004</v>
      </c>
      <c r="C292" s="14" t="s">
        <v>1599</v>
      </c>
      <c r="D292" s="15" t="s">
        <v>1600</v>
      </c>
      <c r="E292" s="15" t="s">
        <v>1601</v>
      </c>
      <c r="F292" s="14" t="s">
        <v>1554</v>
      </c>
      <c r="G292" s="16">
        <v>0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13" t="s">
        <v>1575</v>
      </c>
      <c r="B293" s="14">
        <v>12316</v>
      </c>
      <c r="C293" s="14" t="s">
        <v>1604</v>
      </c>
      <c r="D293" s="15" t="s">
        <v>1605</v>
      </c>
      <c r="E293" s="15" t="s">
        <v>1606</v>
      </c>
      <c r="F293" s="14" t="s">
        <v>1554</v>
      </c>
      <c r="G293" s="16">
        <v>0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13" t="s">
        <v>1575</v>
      </c>
      <c r="B294" s="14">
        <v>11836</v>
      </c>
      <c r="C294" s="14" t="s">
        <v>1609</v>
      </c>
      <c r="D294" s="15" t="s">
        <v>1610</v>
      </c>
      <c r="E294" s="15" t="s">
        <v>1611</v>
      </c>
      <c r="F294" s="14" t="s">
        <v>1548</v>
      </c>
      <c r="G294" s="16">
        <v>0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13" t="s">
        <v>1575</v>
      </c>
      <c r="B295" s="14">
        <v>11013</v>
      </c>
      <c r="C295" s="14" t="s">
        <v>1614</v>
      </c>
      <c r="D295" s="15" t="s">
        <v>1615</v>
      </c>
      <c r="E295" s="15" t="s">
        <v>1616</v>
      </c>
      <c r="F295" s="14" t="s">
        <v>1554</v>
      </c>
      <c r="G295" s="16">
        <v>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13" t="s">
        <v>1575</v>
      </c>
      <c r="B296" s="14">
        <v>11015</v>
      </c>
      <c r="C296" s="14" t="s">
        <v>1619</v>
      </c>
      <c r="D296" s="15" t="s">
        <v>1620</v>
      </c>
      <c r="E296" s="15" t="s">
        <v>1621</v>
      </c>
      <c r="F296" s="14" t="s">
        <v>1554</v>
      </c>
      <c r="G296" s="16">
        <v>0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13" t="s">
        <v>1575</v>
      </c>
      <c r="B297" s="14">
        <v>11014</v>
      </c>
      <c r="C297" s="14" t="s">
        <v>1623</v>
      </c>
      <c r="D297" s="15" t="s">
        <v>1625</v>
      </c>
      <c r="E297" s="15" t="s">
        <v>1626</v>
      </c>
      <c r="F297" s="14" t="s">
        <v>1554</v>
      </c>
      <c r="G297" s="16">
        <v>0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13" t="s">
        <v>1575</v>
      </c>
      <c r="B298" s="14">
        <v>12006</v>
      </c>
      <c r="C298" s="14" t="s">
        <v>1627</v>
      </c>
      <c r="D298" s="15" t="s">
        <v>1628</v>
      </c>
      <c r="E298" s="15" t="s">
        <v>1629</v>
      </c>
      <c r="F298" s="14" t="s">
        <v>1554</v>
      </c>
      <c r="G298" s="16">
        <v>0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13" t="s">
        <v>1575</v>
      </c>
      <c r="B299" s="14">
        <v>12008</v>
      </c>
      <c r="C299" s="14" t="s">
        <v>1632</v>
      </c>
      <c r="D299" s="15" t="s">
        <v>1633</v>
      </c>
      <c r="E299" s="15" t="s">
        <v>1634</v>
      </c>
      <c r="F299" s="14" t="s">
        <v>1554</v>
      </c>
      <c r="G299" s="16">
        <v>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13" t="s">
        <v>1575</v>
      </c>
      <c r="B300" s="14">
        <v>12007</v>
      </c>
      <c r="C300" s="14" t="s">
        <v>1637</v>
      </c>
      <c r="D300" s="15" t="s">
        <v>1638</v>
      </c>
      <c r="E300" s="15" t="s">
        <v>1639</v>
      </c>
      <c r="F300" s="14" t="s">
        <v>1554</v>
      </c>
      <c r="G300" s="16">
        <v>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13" t="s">
        <v>1575</v>
      </c>
      <c r="B301" s="14">
        <v>12102</v>
      </c>
      <c r="C301" s="14" t="s">
        <v>1642</v>
      </c>
      <c r="D301" s="15" t="s">
        <v>1643</v>
      </c>
      <c r="E301" s="15" t="s">
        <v>1644</v>
      </c>
      <c r="F301" s="14" t="s">
        <v>1554</v>
      </c>
      <c r="G301" s="16">
        <v>0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13" t="s">
        <v>1575</v>
      </c>
      <c r="B302" s="14">
        <v>11009</v>
      </c>
      <c r="C302" s="14" t="s">
        <v>1647</v>
      </c>
      <c r="D302" s="15" t="s">
        <v>1648</v>
      </c>
      <c r="E302" s="15" t="s">
        <v>1649</v>
      </c>
      <c r="F302" s="14" t="s">
        <v>1554</v>
      </c>
      <c r="G302" s="16">
        <v>0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13" t="s">
        <v>1575</v>
      </c>
      <c r="B303" s="14">
        <v>11001</v>
      </c>
      <c r="C303" s="14" t="s">
        <v>1652</v>
      </c>
      <c r="D303" s="15" t="s">
        <v>1653</v>
      </c>
      <c r="E303" s="15" t="s">
        <v>1654</v>
      </c>
      <c r="F303" s="14" t="s">
        <v>1554</v>
      </c>
      <c r="G303" s="16">
        <v>0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13" t="s">
        <v>1575</v>
      </c>
      <c r="B304" s="14">
        <v>11869</v>
      </c>
      <c r="C304" s="14" t="s">
        <v>1655</v>
      </c>
      <c r="D304" s="15" t="s">
        <v>1657</v>
      </c>
      <c r="E304" s="15" t="s">
        <v>1659</v>
      </c>
      <c r="F304" s="14" t="s">
        <v>1554</v>
      </c>
      <c r="G304" s="16">
        <v>0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13" t="s">
        <v>1575</v>
      </c>
      <c r="B305" s="14">
        <v>11002</v>
      </c>
      <c r="C305" s="14" t="s">
        <v>1660</v>
      </c>
      <c r="D305" s="15" t="s">
        <v>1661</v>
      </c>
      <c r="E305" s="15" t="s">
        <v>1662</v>
      </c>
      <c r="F305" s="14" t="s">
        <v>1554</v>
      </c>
      <c r="G305" s="16">
        <v>0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13" t="s">
        <v>1575</v>
      </c>
      <c r="B306" s="35">
        <v>11494</v>
      </c>
      <c r="C306" s="37" t="s">
        <v>1665</v>
      </c>
      <c r="D306" s="37" t="s">
        <v>1666</v>
      </c>
      <c r="E306" s="37" t="s">
        <v>1667</v>
      </c>
      <c r="F306" s="37" t="s">
        <v>1548</v>
      </c>
      <c r="G306" s="16">
        <v>0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13" t="s">
        <v>1575</v>
      </c>
      <c r="B307" s="35">
        <v>11036</v>
      </c>
      <c r="C307" s="37" t="s">
        <v>1668</v>
      </c>
      <c r="D307" s="37" t="s">
        <v>1669</v>
      </c>
      <c r="E307" s="37" t="s">
        <v>1670</v>
      </c>
      <c r="F307" s="37" t="s">
        <v>1548</v>
      </c>
      <c r="G307" s="16">
        <v>0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13" t="s">
        <v>1575</v>
      </c>
      <c r="B308" s="35">
        <v>11037</v>
      </c>
      <c r="C308" s="37" t="s">
        <v>1673</v>
      </c>
      <c r="D308" s="37" t="s">
        <v>1674</v>
      </c>
      <c r="E308" s="37" t="s">
        <v>1675</v>
      </c>
      <c r="F308" s="37" t="s">
        <v>1548</v>
      </c>
      <c r="G308" s="16">
        <v>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13" t="s">
        <v>1575</v>
      </c>
      <c r="B309" s="35">
        <v>11040</v>
      </c>
      <c r="C309" s="37" t="s">
        <v>1676</v>
      </c>
      <c r="D309" s="37" t="s">
        <v>1677</v>
      </c>
      <c r="E309" s="37" t="s">
        <v>1680</v>
      </c>
      <c r="F309" s="37" t="s">
        <v>1548</v>
      </c>
      <c r="G309" s="16">
        <v>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13" t="s">
        <v>1575</v>
      </c>
      <c r="B310" s="35">
        <v>11041</v>
      </c>
      <c r="C310" s="37" t="s">
        <v>1683</v>
      </c>
      <c r="D310" s="37" t="s">
        <v>1684</v>
      </c>
      <c r="E310" s="37" t="s">
        <v>1685</v>
      </c>
      <c r="F310" s="37" t="s">
        <v>1548</v>
      </c>
      <c r="G310" s="16">
        <v>0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13" t="s">
        <v>1575</v>
      </c>
      <c r="B311" s="35">
        <v>11510</v>
      </c>
      <c r="C311" s="37" t="s">
        <v>1688</v>
      </c>
      <c r="D311" s="37" t="s">
        <v>1689</v>
      </c>
      <c r="E311" s="37" t="s">
        <v>1690</v>
      </c>
      <c r="F311" s="37" t="s">
        <v>1548</v>
      </c>
      <c r="G311" s="16">
        <v>0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13" t="s">
        <v>1575</v>
      </c>
      <c r="B312" s="35">
        <v>11511</v>
      </c>
      <c r="C312" s="37" t="s">
        <v>1691</v>
      </c>
      <c r="D312" s="37" t="s">
        <v>1694</v>
      </c>
      <c r="E312" s="37" t="s">
        <v>1695</v>
      </c>
      <c r="F312" s="37" t="s">
        <v>1548</v>
      </c>
      <c r="G312" s="16">
        <v>0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13" t="s">
        <v>1575</v>
      </c>
      <c r="B313" s="35">
        <v>12484</v>
      </c>
      <c r="C313" s="37" t="s">
        <v>1696</v>
      </c>
      <c r="D313" s="37" t="s">
        <v>1697</v>
      </c>
      <c r="E313" s="37" t="s">
        <v>1698</v>
      </c>
      <c r="F313" s="37" t="s">
        <v>1548</v>
      </c>
      <c r="G313" s="16">
        <v>0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13" t="s">
        <v>1575</v>
      </c>
      <c r="B314" s="35">
        <v>10952</v>
      </c>
      <c r="C314" s="37" t="s">
        <v>1701</v>
      </c>
      <c r="D314" s="37" t="s">
        <v>1702</v>
      </c>
      <c r="E314" s="37" t="s">
        <v>1703</v>
      </c>
      <c r="F314" s="37" t="s">
        <v>142</v>
      </c>
      <c r="G314" s="16">
        <v>0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13" t="s">
        <v>1575</v>
      </c>
      <c r="B315" s="35">
        <v>10954</v>
      </c>
      <c r="C315" s="37" t="s">
        <v>1706</v>
      </c>
      <c r="D315" s="37" t="s">
        <v>1707</v>
      </c>
      <c r="E315" s="37" t="s">
        <v>1708</v>
      </c>
      <c r="F315" s="37" t="s">
        <v>142</v>
      </c>
      <c r="G315" s="16">
        <v>0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13" t="s">
        <v>1575</v>
      </c>
      <c r="B316" s="35">
        <v>10953</v>
      </c>
      <c r="C316" s="37" t="s">
        <v>1711</v>
      </c>
      <c r="D316" s="37" t="s">
        <v>1712</v>
      </c>
      <c r="E316" s="37" t="s">
        <v>1713</v>
      </c>
      <c r="F316" s="37" t="s">
        <v>142</v>
      </c>
      <c r="G316" s="16">
        <v>0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13" t="s">
        <v>1575</v>
      </c>
      <c r="B317" s="35">
        <v>10971</v>
      </c>
      <c r="C317" s="37" t="s">
        <v>1714</v>
      </c>
      <c r="D317" s="37" t="s">
        <v>1715</v>
      </c>
      <c r="E317" s="37" t="s">
        <v>1716</v>
      </c>
      <c r="F317" s="37" t="s">
        <v>142</v>
      </c>
      <c r="G317" s="16">
        <v>0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13" t="s">
        <v>1575</v>
      </c>
      <c r="B318" s="35">
        <v>10973</v>
      </c>
      <c r="C318" s="37" t="s">
        <v>1719</v>
      </c>
      <c r="D318" s="37" t="s">
        <v>1720</v>
      </c>
      <c r="E318" s="37" t="s">
        <v>1721</v>
      </c>
      <c r="F318" s="37" t="s">
        <v>142</v>
      </c>
      <c r="G318" s="16">
        <v>0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13" t="s">
        <v>1575</v>
      </c>
      <c r="B319" s="35">
        <v>10976</v>
      </c>
      <c r="C319" s="37" t="s">
        <v>1723</v>
      </c>
      <c r="D319" s="37" t="s">
        <v>1725</v>
      </c>
      <c r="E319" s="37" t="s">
        <v>1726</v>
      </c>
      <c r="F319" s="37" t="s">
        <v>142</v>
      </c>
      <c r="G319" s="16">
        <v>0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13" t="s">
        <v>1575</v>
      </c>
      <c r="B320" s="35">
        <v>10933</v>
      </c>
      <c r="C320" s="37" t="s">
        <v>1727</v>
      </c>
      <c r="D320" s="37" t="s">
        <v>1728</v>
      </c>
      <c r="E320" s="37" t="s">
        <v>1729</v>
      </c>
      <c r="F320" s="37" t="s">
        <v>142</v>
      </c>
      <c r="G320" s="16">
        <v>499000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13" t="s">
        <v>1575</v>
      </c>
      <c r="B321" s="35">
        <v>10977</v>
      </c>
      <c r="C321" s="37" t="s">
        <v>1732</v>
      </c>
      <c r="D321" s="37" t="s">
        <v>1733</v>
      </c>
      <c r="E321" s="37" t="s">
        <v>1734</v>
      </c>
      <c r="F321" s="37" t="s">
        <v>142</v>
      </c>
      <c r="G321" s="16">
        <v>0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13" t="s">
        <v>1575</v>
      </c>
      <c r="B322" s="35">
        <v>10964</v>
      </c>
      <c r="C322" s="37" t="s">
        <v>1737</v>
      </c>
      <c r="D322" s="37" t="s">
        <v>1738</v>
      </c>
      <c r="E322" s="37" t="s">
        <v>1739</v>
      </c>
      <c r="F322" s="37" t="s">
        <v>142</v>
      </c>
      <c r="G322" s="16">
        <v>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13" t="s">
        <v>1575</v>
      </c>
      <c r="B323" s="35">
        <v>10965</v>
      </c>
      <c r="C323" s="37" t="s">
        <v>1742</v>
      </c>
      <c r="D323" s="37" t="s">
        <v>1743</v>
      </c>
      <c r="E323" s="37" t="s">
        <v>1744</v>
      </c>
      <c r="F323" s="37" t="s">
        <v>142</v>
      </c>
      <c r="G323" s="16">
        <v>0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13" t="s">
        <v>1575</v>
      </c>
      <c r="B324" s="35">
        <v>11946</v>
      </c>
      <c r="C324" s="37" t="s">
        <v>1746</v>
      </c>
      <c r="D324" s="37" t="s">
        <v>1748</v>
      </c>
      <c r="E324" s="37" t="s">
        <v>1749</v>
      </c>
      <c r="F324" s="37" t="s">
        <v>142</v>
      </c>
      <c r="G324" s="16">
        <v>0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13" t="s">
        <v>1575</v>
      </c>
      <c r="B325" s="35">
        <v>11948</v>
      </c>
      <c r="C325" s="37" t="s">
        <v>1750</v>
      </c>
      <c r="D325" s="37" t="s">
        <v>1751</v>
      </c>
      <c r="E325" s="37" t="s">
        <v>1752</v>
      </c>
      <c r="F325" s="37" t="s">
        <v>142</v>
      </c>
      <c r="G325" s="16">
        <v>0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13" t="s">
        <v>1575</v>
      </c>
      <c r="B326" s="35">
        <v>11947</v>
      </c>
      <c r="C326" s="37" t="s">
        <v>1755</v>
      </c>
      <c r="D326" s="37" t="s">
        <v>1756</v>
      </c>
      <c r="E326" s="37" t="s">
        <v>1757</v>
      </c>
      <c r="F326" s="37" t="s">
        <v>142</v>
      </c>
      <c r="G326" s="16">
        <v>0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13" t="s">
        <v>1575</v>
      </c>
      <c r="B327" s="35">
        <v>11802</v>
      </c>
      <c r="C327" s="37" t="s">
        <v>1760</v>
      </c>
      <c r="D327" s="37" t="s">
        <v>1761</v>
      </c>
      <c r="E327" s="37" t="s">
        <v>1762</v>
      </c>
      <c r="F327" s="37" t="s">
        <v>1548</v>
      </c>
      <c r="G327" s="16">
        <v>0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13" t="s">
        <v>1575</v>
      </c>
      <c r="B328" s="35">
        <v>11065</v>
      </c>
      <c r="C328" s="37" t="s">
        <v>1765</v>
      </c>
      <c r="D328" s="37" t="s">
        <v>1766</v>
      </c>
      <c r="E328" s="37" t="s">
        <v>1766</v>
      </c>
      <c r="F328" s="37" t="s">
        <v>1554</v>
      </c>
      <c r="G328" s="16">
        <v>0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13" t="s">
        <v>280</v>
      </c>
      <c r="B329" s="14" t="s">
        <v>1769</v>
      </c>
      <c r="C329" s="14" t="s">
        <v>1770</v>
      </c>
      <c r="D329" s="15" t="s">
        <v>1771</v>
      </c>
      <c r="E329" s="15" t="s">
        <v>284</v>
      </c>
      <c r="F329" s="14"/>
      <c r="G329" s="16">
        <v>0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13" t="s">
        <v>324</v>
      </c>
      <c r="B330" s="14" t="s">
        <v>1774</v>
      </c>
      <c r="C330" s="14" t="s">
        <v>1775</v>
      </c>
      <c r="D330" s="15" t="s">
        <v>1776</v>
      </c>
      <c r="E330" s="15" t="s">
        <v>1777</v>
      </c>
      <c r="F330" s="14" t="s">
        <v>1778</v>
      </c>
      <c r="G330" s="16">
        <v>0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13" t="s">
        <v>324</v>
      </c>
      <c r="B331" s="14" t="s">
        <v>1781</v>
      </c>
      <c r="C331" s="14" t="s">
        <v>1782</v>
      </c>
      <c r="D331" s="15" t="s">
        <v>1783</v>
      </c>
      <c r="E331" s="15" t="s">
        <v>1783</v>
      </c>
      <c r="F331" s="14" t="s">
        <v>1554</v>
      </c>
      <c r="G331" s="16">
        <v>0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13" t="s">
        <v>324</v>
      </c>
      <c r="B332" s="14" t="s">
        <v>1784</v>
      </c>
      <c r="C332" s="14" t="s">
        <v>1785</v>
      </c>
      <c r="D332" s="15" t="s">
        <v>1787</v>
      </c>
      <c r="E332" s="15" t="s">
        <v>1783</v>
      </c>
      <c r="F332" s="14" t="s">
        <v>1789</v>
      </c>
      <c r="G332" s="16">
        <v>1690000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13" t="s">
        <v>324</v>
      </c>
      <c r="B333" s="14" t="s">
        <v>1790</v>
      </c>
      <c r="C333" s="14" t="s">
        <v>1791</v>
      </c>
      <c r="D333" s="15" t="s">
        <v>1792</v>
      </c>
      <c r="E333" s="15" t="s">
        <v>1793</v>
      </c>
      <c r="F333" s="14" t="s">
        <v>1794</v>
      </c>
      <c r="G333" s="16">
        <v>384000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13" t="s">
        <v>324</v>
      </c>
      <c r="B334" s="14" t="s">
        <v>326</v>
      </c>
      <c r="C334" s="14" t="s">
        <v>1797</v>
      </c>
      <c r="D334" s="15" t="s">
        <v>1798</v>
      </c>
      <c r="E334" s="15" t="s">
        <v>1799</v>
      </c>
      <c r="F334" s="14" t="s">
        <v>1554</v>
      </c>
      <c r="G334" s="16">
        <v>99000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13" t="s">
        <v>324</v>
      </c>
      <c r="B335" s="14" t="s">
        <v>1800</v>
      </c>
      <c r="C335" s="14" t="s">
        <v>1801</v>
      </c>
      <c r="D335" s="15" t="s">
        <v>1803</v>
      </c>
      <c r="E335" s="15" t="s">
        <v>1805</v>
      </c>
      <c r="F335" s="14" t="s">
        <v>142</v>
      </c>
      <c r="G335" s="16">
        <v>0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13" t="s">
        <v>324</v>
      </c>
      <c r="B336" s="14" t="s">
        <v>1806</v>
      </c>
      <c r="C336" s="14" t="s">
        <v>1807</v>
      </c>
      <c r="D336" s="15" t="s">
        <v>1808</v>
      </c>
      <c r="E336" s="15" t="s">
        <v>1809</v>
      </c>
      <c r="F336" s="14" t="s">
        <v>1778</v>
      </c>
      <c r="G336" s="16">
        <v>6599000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13" t="s">
        <v>324</v>
      </c>
      <c r="B337" s="14" t="s">
        <v>1812</v>
      </c>
      <c r="C337" s="14" t="s">
        <v>1813</v>
      </c>
      <c r="D337" s="15" t="s">
        <v>1814</v>
      </c>
      <c r="E337" s="15" t="s">
        <v>1815</v>
      </c>
      <c r="F337" s="14" t="s">
        <v>1816</v>
      </c>
      <c r="G337" s="16">
        <v>0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13" t="s">
        <v>324</v>
      </c>
      <c r="B338" s="14" t="s">
        <v>1817</v>
      </c>
      <c r="C338" s="14" t="s">
        <v>1818</v>
      </c>
      <c r="D338" s="15" t="s">
        <v>1819</v>
      </c>
      <c r="E338" s="15" t="s">
        <v>1820</v>
      </c>
      <c r="F338" s="14" t="s">
        <v>1821</v>
      </c>
      <c r="G338" s="16">
        <v>829000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24" t="s">
        <v>324</v>
      </c>
      <c r="B339" s="15" t="s">
        <v>1822</v>
      </c>
      <c r="C339" s="15" t="s">
        <v>1823</v>
      </c>
      <c r="D339" s="15" t="s">
        <v>1824</v>
      </c>
      <c r="E339" s="15" t="s">
        <v>1825</v>
      </c>
      <c r="F339" s="15" t="s">
        <v>1548</v>
      </c>
      <c r="G339" s="16">
        <v>289000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24" t="s">
        <v>324</v>
      </c>
      <c r="B340" s="15" t="s">
        <v>1826</v>
      </c>
      <c r="C340" s="15" t="s">
        <v>1827</v>
      </c>
      <c r="D340" s="15" t="s">
        <v>1828</v>
      </c>
      <c r="E340" s="15" t="s">
        <v>1829</v>
      </c>
      <c r="F340" s="15" t="s">
        <v>1548</v>
      </c>
      <c r="G340" s="16">
        <v>189000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24" t="s">
        <v>324</v>
      </c>
      <c r="B341" s="15" t="s">
        <v>1832</v>
      </c>
      <c r="C341" s="15" t="s">
        <v>1833</v>
      </c>
      <c r="D341" s="15" t="s">
        <v>1834</v>
      </c>
      <c r="E341" s="15" t="s">
        <v>1835</v>
      </c>
      <c r="F341" s="15" t="s">
        <v>1836</v>
      </c>
      <c r="G341" s="16">
        <v>0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24" t="s">
        <v>324</v>
      </c>
      <c r="B342" s="15" t="s">
        <v>1839</v>
      </c>
      <c r="C342" s="15" t="s">
        <v>1840</v>
      </c>
      <c r="D342" s="15" t="s">
        <v>1841</v>
      </c>
      <c r="E342" s="15" t="s">
        <v>1842</v>
      </c>
      <c r="F342" s="15" t="s">
        <v>1836</v>
      </c>
      <c r="G342" s="16">
        <v>0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24" t="s">
        <v>324</v>
      </c>
      <c r="B343" s="15" t="s">
        <v>1845</v>
      </c>
      <c r="C343" s="15" t="s">
        <v>1846</v>
      </c>
      <c r="D343" s="15" t="s">
        <v>1847</v>
      </c>
      <c r="E343" s="15" t="s">
        <v>1848</v>
      </c>
      <c r="F343" s="15" t="s">
        <v>1548</v>
      </c>
      <c r="G343" s="16">
        <v>0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24" t="s">
        <v>324</v>
      </c>
      <c r="B344" s="15" t="s">
        <v>1849</v>
      </c>
      <c r="C344" s="15" t="s">
        <v>1850</v>
      </c>
      <c r="D344" s="15" t="s">
        <v>1852</v>
      </c>
      <c r="E344" s="15" t="s">
        <v>1854</v>
      </c>
      <c r="F344" s="15" t="s">
        <v>1554</v>
      </c>
      <c r="G344" s="16">
        <v>1303000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17" t="s">
        <v>324</v>
      </c>
      <c r="B345" s="14" t="s">
        <v>1855</v>
      </c>
      <c r="C345" s="14" t="s">
        <v>1856</v>
      </c>
      <c r="D345" s="14" t="s">
        <v>1857</v>
      </c>
      <c r="E345" s="14" t="s">
        <v>1859</v>
      </c>
      <c r="F345" s="14" t="s">
        <v>1548</v>
      </c>
      <c r="G345" s="16">
        <v>839000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17" t="s">
        <v>324</v>
      </c>
      <c r="B346" s="14" t="s">
        <v>1861</v>
      </c>
      <c r="C346" s="14" t="s">
        <v>1862</v>
      </c>
      <c r="D346" s="14" t="s">
        <v>1863</v>
      </c>
      <c r="E346" s="14" t="s">
        <v>1864</v>
      </c>
      <c r="F346" s="14" t="s">
        <v>1548</v>
      </c>
      <c r="G346" s="16">
        <v>349000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17" t="s">
        <v>324</v>
      </c>
      <c r="B347" s="14" t="s">
        <v>1867</v>
      </c>
      <c r="C347" s="14" t="s">
        <v>1868</v>
      </c>
      <c r="D347" s="14" t="s">
        <v>1869</v>
      </c>
      <c r="E347" s="14" t="s">
        <v>1870</v>
      </c>
      <c r="F347" s="14" t="s">
        <v>1548</v>
      </c>
      <c r="G347" s="16">
        <v>569000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17" t="s">
        <v>324</v>
      </c>
      <c r="B348" s="14" t="s">
        <v>1873</v>
      </c>
      <c r="C348" s="14" t="s">
        <v>1874</v>
      </c>
      <c r="D348" s="14" t="s">
        <v>1875</v>
      </c>
      <c r="E348" s="14" t="s">
        <v>1876</v>
      </c>
      <c r="F348" s="14" t="s">
        <v>1548</v>
      </c>
      <c r="G348" s="16">
        <v>749000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13" t="s">
        <v>324</v>
      </c>
      <c r="B349" s="35" t="s">
        <v>1879</v>
      </c>
      <c r="C349" s="37" t="s">
        <v>1880</v>
      </c>
      <c r="D349" s="37" t="s">
        <v>1881</v>
      </c>
      <c r="E349" s="37" t="s">
        <v>1882</v>
      </c>
      <c r="F349" s="37" t="s">
        <v>1883</v>
      </c>
      <c r="G349" s="16">
        <v>0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13" t="s">
        <v>324</v>
      </c>
      <c r="B350" s="35" t="s">
        <v>1886</v>
      </c>
      <c r="C350" s="37" t="s">
        <v>1887</v>
      </c>
      <c r="D350" s="37" t="s">
        <v>1888</v>
      </c>
      <c r="E350" s="37" t="s">
        <v>1889</v>
      </c>
      <c r="F350" s="37" t="s">
        <v>1794</v>
      </c>
      <c r="G350" s="16">
        <v>879000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13" t="s">
        <v>324</v>
      </c>
      <c r="B351" s="35" t="s">
        <v>1892</v>
      </c>
      <c r="C351" s="37" t="s">
        <v>1893</v>
      </c>
      <c r="D351" s="37" t="s">
        <v>1894</v>
      </c>
      <c r="E351" s="37" t="s">
        <v>1895</v>
      </c>
      <c r="F351" s="37" t="s">
        <v>1896</v>
      </c>
      <c r="G351" s="16">
        <v>959000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13" t="s">
        <v>324</v>
      </c>
      <c r="B352" s="35" t="s">
        <v>1899</v>
      </c>
      <c r="C352" s="37" t="s">
        <v>1900</v>
      </c>
      <c r="D352" s="37" t="s">
        <v>1901</v>
      </c>
      <c r="E352" s="37" t="s">
        <v>1902</v>
      </c>
      <c r="F352" s="37" t="s">
        <v>1896</v>
      </c>
      <c r="G352" s="16">
        <v>959000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13" t="s">
        <v>324</v>
      </c>
      <c r="B353" s="35" t="s">
        <v>1905</v>
      </c>
      <c r="C353" s="37" t="s">
        <v>1906</v>
      </c>
      <c r="D353" s="37" t="s">
        <v>1907</v>
      </c>
      <c r="E353" s="37" t="s">
        <v>1895</v>
      </c>
      <c r="F353" s="37" t="s">
        <v>1896</v>
      </c>
      <c r="G353" s="16">
        <v>959000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13" t="s">
        <v>324</v>
      </c>
      <c r="B354" s="35" t="s">
        <v>1910</v>
      </c>
      <c r="C354" s="37" t="s">
        <v>1911</v>
      </c>
      <c r="D354" s="37" t="s">
        <v>1912</v>
      </c>
      <c r="E354" s="37" t="s">
        <v>1913</v>
      </c>
      <c r="F354" s="37" t="s">
        <v>1554</v>
      </c>
      <c r="G354" s="16">
        <v>1286000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13" t="s">
        <v>324</v>
      </c>
      <c r="B355" s="35" t="s">
        <v>1916</v>
      </c>
      <c r="C355" s="37" t="s">
        <v>1917</v>
      </c>
      <c r="D355" s="37" t="s">
        <v>1918</v>
      </c>
      <c r="E355" s="37" t="s">
        <v>1919</v>
      </c>
      <c r="F355" s="37" t="s">
        <v>1554</v>
      </c>
      <c r="G355" s="16">
        <v>966000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13" t="s">
        <v>324</v>
      </c>
      <c r="B356" s="35" t="s">
        <v>1920</v>
      </c>
      <c r="C356" s="37" t="s">
        <v>1922</v>
      </c>
      <c r="D356" s="37" t="s">
        <v>1924</v>
      </c>
      <c r="E356" s="37" t="s">
        <v>1924</v>
      </c>
      <c r="F356" s="37" t="s">
        <v>1548</v>
      </c>
      <c r="G356" s="16">
        <v>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13" t="s">
        <v>324</v>
      </c>
      <c r="B357" s="35" t="s">
        <v>1925</v>
      </c>
      <c r="C357" s="37" t="s">
        <v>1926</v>
      </c>
      <c r="D357" s="37" t="s">
        <v>1927</v>
      </c>
      <c r="E357" s="37" t="s">
        <v>1928</v>
      </c>
      <c r="F357" s="37" t="s">
        <v>1548</v>
      </c>
      <c r="G357" s="16">
        <v>1655000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13" t="s">
        <v>324</v>
      </c>
      <c r="B358" s="35" t="s">
        <v>1931</v>
      </c>
      <c r="C358" s="37" t="s">
        <v>1932</v>
      </c>
      <c r="D358" s="37" t="s">
        <v>1933</v>
      </c>
      <c r="E358" s="37" t="s">
        <v>1933</v>
      </c>
      <c r="F358" s="37" t="s">
        <v>1548</v>
      </c>
      <c r="G358" s="16">
        <v>1812000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13" t="s">
        <v>324</v>
      </c>
      <c r="B359" s="35" t="s">
        <v>1936</v>
      </c>
      <c r="C359" s="37" t="s">
        <v>1937</v>
      </c>
      <c r="D359" s="37" t="s">
        <v>1938</v>
      </c>
      <c r="E359" s="37" t="s">
        <v>1939</v>
      </c>
      <c r="F359" s="37" t="s">
        <v>1548</v>
      </c>
      <c r="G359" s="16">
        <v>4586000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13" t="s">
        <v>324</v>
      </c>
      <c r="B360" s="35" t="s">
        <v>1940</v>
      </c>
      <c r="C360" s="37" t="s">
        <v>1941</v>
      </c>
      <c r="D360" s="37" t="s">
        <v>1942</v>
      </c>
      <c r="E360" s="37" t="s">
        <v>1943</v>
      </c>
      <c r="F360" s="37" t="s">
        <v>1548</v>
      </c>
      <c r="G360" s="16">
        <v>4919000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13" t="s">
        <v>324</v>
      </c>
      <c r="B361" s="35" t="s">
        <v>1944</v>
      </c>
      <c r="C361" s="37" t="s">
        <v>1945</v>
      </c>
      <c r="D361" s="37" t="s">
        <v>1946</v>
      </c>
      <c r="E361" s="37" t="s">
        <v>1947</v>
      </c>
      <c r="F361" s="37" t="s">
        <v>60</v>
      </c>
      <c r="G361" s="16">
        <v>459000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13" t="s">
        <v>324</v>
      </c>
      <c r="B362" s="35" t="s">
        <v>1950</v>
      </c>
      <c r="C362" s="37" t="s">
        <v>1951</v>
      </c>
      <c r="D362" s="37" t="s">
        <v>1952</v>
      </c>
      <c r="E362" s="37" t="s">
        <v>1953</v>
      </c>
      <c r="F362" s="37" t="s">
        <v>1954</v>
      </c>
      <c r="G362" s="16">
        <v>8229000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13" t="s">
        <v>324</v>
      </c>
      <c r="B363" s="35" t="s">
        <v>1957</v>
      </c>
      <c r="C363" s="37" t="s">
        <v>1958</v>
      </c>
      <c r="D363" s="37" t="s">
        <v>1959</v>
      </c>
      <c r="E363" s="37" t="s">
        <v>1960</v>
      </c>
      <c r="F363" s="37" t="s">
        <v>1954</v>
      </c>
      <c r="G363" s="16">
        <v>0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13" t="s">
        <v>324</v>
      </c>
      <c r="B364" s="35" t="s">
        <v>1961</v>
      </c>
      <c r="C364" s="37" t="s">
        <v>1962</v>
      </c>
      <c r="D364" s="37" t="s">
        <v>1964</v>
      </c>
      <c r="E364" s="37" t="s">
        <v>1966</v>
      </c>
      <c r="F364" s="37" t="s">
        <v>1954</v>
      </c>
      <c r="G364" s="16">
        <v>9949000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13" t="s">
        <v>324</v>
      </c>
      <c r="B365" s="35" t="s">
        <v>1967</v>
      </c>
      <c r="C365" s="37" t="s">
        <v>1968</v>
      </c>
      <c r="D365" s="37" t="s">
        <v>1969</v>
      </c>
      <c r="E365" s="37" t="s">
        <v>1970</v>
      </c>
      <c r="F365" s="37" t="s">
        <v>60</v>
      </c>
      <c r="G365" s="16">
        <v>3439000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13" t="s">
        <v>324</v>
      </c>
      <c r="B366" s="35" t="s">
        <v>1973</v>
      </c>
      <c r="C366" s="37" t="s">
        <v>1974</v>
      </c>
      <c r="D366" s="37" t="s">
        <v>1975</v>
      </c>
      <c r="E366" s="37" t="s">
        <v>1975</v>
      </c>
      <c r="F366" s="37" t="s">
        <v>142</v>
      </c>
      <c r="G366" s="16">
        <v>0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13" t="s">
        <v>324</v>
      </c>
      <c r="B367" s="35" t="s">
        <v>1978</v>
      </c>
      <c r="C367" s="37" t="s">
        <v>1979</v>
      </c>
      <c r="D367" s="37" t="s">
        <v>1980</v>
      </c>
      <c r="E367" s="37" t="s">
        <v>1981</v>
      </c>
      <c r="F367" s="37" t="s">
        <v>60</v>
      </c>
      <c r="G367" s="16">
        <v>579000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13" t="s">
        <v>324</v>
      </c>
      <c r="B368" s="35" t="s">
        <v>1984</v>
      </c>
      <c r="C368" s="37" t="s">
        <v>1985</v>
      </c>
      <c r="D368" s="37" t="s">
        <v>1986</v>
      </c>
      <c r="E368" s="37" t="s">
        <v>1987</v>
      </c>
      <c r="F368" s="37" t="s">
        <v>1554</v>
      </c>
      <c r="G368" s="16">
        <v>1529000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13" t="s">
        <v>324</v>
      </c>
      <c r="B369" s="35" t="s">
        <v>1990</v>
      </c>
      <c r="C369" s="37" t="s">
        <v>1991</v>
      </c>
      <c r="D369" s="37" t="s">
        <v>1992</v>
      </c>
      <c r="E369" s="37" t="s">
        <v>1993</v>
      </c>
      <c r="F369" s="37" t="s">
        <v>1554</v>
      </c>
      <c r="G369" s="16">
        <v>1729000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13" t="s">
        <v>324</v>
      </c>
      <c r="B370" s="35" t="s">
        <v>1995</v>
      </c>
      <c r="C370" s="37" t="s">
        <v>1997</v>
      </c>
      <c r="D370" s="37" t="s">
        <v>1998</v>
      </c>
      <c r="E370" s="37" t="s">
        <v>1999</v>
      </c>
      <c r="F370" s="37" t="s">
        <v>1554</v>
      </c>
      <c r="G370" s="16">
        <v>449000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13" t="s">
        <v>324</v>
      </c>
      <c r="B371" s="35" t="s">
        <v>2000</v>
      </c>
      <c r="C371" s="37" t="s">
        <v>2001</v>
      </c>
      <c r="D371" s="37" t="s">
        <v>2002</v>
      </c>
      <c r="E371" s="37" t="s">
        <v>2003</v>
      </c>
      <c r="F371" s="37" t="s">
        <v>1554</v>
      </c>
      <c r="G371" s="16">
        <v>0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13" t="s">
        <v>324</v>
      </c>
      <c r="B372" s="35" t="s">
        <v>2006</v>
      </c>
      <c r="C372" s="37" t="s">
        <v>2007</v>
      </c>
      <c r="D372" s="37" t="s">
        <v>2008</v>
      </c>
      <c r="E372" s="37" t="s">
        <v>2009</v>
      </c>
      <c r="F372" s="37" t="s">
        <v>2010</v>
      </c>
      <c r="G372" s="16">
        <v>499000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13" t="s">
        <v>324</v>
      </c>
      <c r="B373" s="35" t="s">
        <v>2013</v>
      </c>
      <c r="C373" s="37" t="s">
        <v>2014</v>
      </c>
      <c r="D373" s="37" t="s">
        <v>2015</v>
      </c>
      <c r="E373" s="37" t="s">
        <v>2016</v>
      </c>
      <c r="F373" s="37" t="s">
        <v>2010</v>
      </c>
      <c r="G373" s="16">
        <v>1059000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13" t="s">
        <v>324</v>
      </c>
      <c r="B374" s="35" t="s">
        <v>2019</v>
      </c>
      <c r="C374" s="37" t="s">
        <v>2020</v>
      </c>
      <c r="D374" s="37" t="s">
        <v>2021</v>
      </c>
      <c r="E374" s="37" t="s">
        <v>2022</v>
      </c>
      <c r="F374" s="37" t="s">
        <v>1548</v>
      </c>
      <c r="G374" s="16">
        <v>1149000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13" t="s">
        <v>324</v>
      </c>
      <c r="B375" s="35" t="s">
        <v>2023</v>
      </c>
      <c r="C375" s="37" t="s">
        <v>2024</v>
      </c>
      <c r="D375" s="37" t="s">
        <v>2026</v>
      </c>
      <c r="E375" s="37" t="s">
        <v>2028</v>
      </c>
      <c r="F375" s="37" t="s">
        <v>1548</v>
      </c>
      <c r="G375" s="16">
        <v>0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13" t="s">
        <v>324</v>
      </c>
      <c r="B376" s="35" t="s">
        <v>2029</v>
      </c>
      <c r="C376" s="37" t="s">
        <v>2030</v>
      </c>
      <c r="D376" s="37" t="s">
        <v>2031</v>
      </c>
      <c r="E376" s="37" t="s">
        <v>2032</v>
      </c>
      <c r="F376" s="37" t="s">
        <v>1548</v>
      </c>
      <c r="G376" s="16">
        <v>3109000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13" t="s">
        <v>324</v>
      </c>
      <c r="B377" s="35" t="s">
        <v>2035</v>
      </c>
      <c r="C377" s="37" t="s">
        <v>2036</v>
      </c>
      <c r="D377" s="37" t="s">
        <v>2037</v>
      </c>
      <c r="E377" s="37" t="s">
        <v>2038</v>
      </c>
      <c r="F377" s="37" t="s">
        <v>1554</v>
      </c>
      <c r="G377" s="16">
        <v>599000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13" t="s">
        <v>324</v>
      </c>
      <c r="B378" s="35" t="s">
        <v>2041</v>
      </c>
      <c r="C378" s="37" t="s">
        <v>2042</v>
      </c>
      <c r="D378" s="37" t="s">
        <v>2043</v>
      </c>
      <c r="E378" s="37" t="s">
        <v>2044</v>
      </c>
      <c r="F378" s="37" t="s">
        <v>1554</v>
      </c>
      <c r="G378" s="16">
        <v>489000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13" t="s">
        <v>324</v>
      </c>
      <c r="B379" s="35" t="s">
        <v>2047</v>
      </c>
      <c r="C379" s="37" t="s">
        <v>2048</v>
      </c>
      <c r="D379" s="37" t="s">
        <v>2049</v>
      </c>
      <c r="E379" s="37" t="s">
        <v>2050</v>
      </c>
      <c r="F379" s="37" t="s">
        <v>1554</v>
      </c>
      <c r="G379" s="16">
        <v>0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13" t="s">
        <v>324</v>
      </c>
      <c r="B380" s="35" t="s">
        <v>2053</v>
      </c>
      <c r="C380" s="37" t="s">
        <v>2054</v>
      </c>
      <c r="D380" s="37" t="s">
        <v>2055</v>
      </c>
      <c r="E380" s="37" t="s">
        <v>2056</v>
      </c>
      <c r="F380" s="37" t="s">
        <v>60</v>
      </c>
      <c r="G380" s="16">
        <v>1549000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13" t="s">
        <v>324</v>
      </c>
      <c r="B381" s="35" t="s">
        <v>2059</v>
      </c>
      <c r="C381" s="37" t="s">
        <v>2060</v>
      </c>
      <c r="D381" s="37" t="s">
        <v>2061</v>
      </c>
      <c r="E381" s="37" t="s">
        <v>2062</v>
      </c>
      <c r="F381" s="37" t="s">
        <v>1778</v>
      </c>
      <c r="G381" s="16">
        <v>3009000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13" t="s">
        <v>324</v>
      </c>
      <c r="B382" s="35" t="s">
        <v>2065</v>
      </c>
      <c r="C382" s="37" t="s">
        <v>2066</v>
      </c>
      <c r="D382" s="37" t="s">
        <v>2067</v>
      </c>
      <c r="E382" s="37" t="s">
        <v>2068</v>
      </c>
      <c r="F382" s="37" t="s">
        <v>1778</v>
      </c>
      <c r="G382" s="16">
        <v>1319000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13" t="s">
        <v>324</v>
      </c>
      <c r="B383" s="35" t="s">
        <v>2071</v>
      </c>
      <c r="C383" s="37" t="s">
        <v>2072</v>
      </c>
      <c r="D383" s="37" t="s">
        <v>2073</v>
      </c>
      <c r="E383" s="37" t="s">
        <v>2074</v>
      </c>
      <c r="F383" s="37" t="s">
        <v>1778</v>
      </c>
      <c r="G383" s="16">
        <v>819000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13" t="s">
        <v>324</v>
      </c>
      <c r="B384" s="35" t="s">
        <v>2075</v>
      </c>
      <c r="C384" s="37" t="s">
        <v>2078</v>
      </c>
      <c r="D384" s="37" t="s">
        <v>2079</v>
      </c>
      <c r="E384" s="37" t="s">
        <v>2080</v>
      </c>
      <c r="F384" s="37" t="s">
        <v>1778</v>
      </c>
      <c r="G384" s="16">
        <v>929000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13" t="s">
        <v>324</v>
      </c>
      <c r="B385" s="35" t="s">
        <v>2083</v>
      </c>
      <c r="C385" s="37" t="s">
        <v>2084</v>
      </c>
      <c r="D385" s="37" t="s">
        <v>2085</v>
      </c>
      <c r="E385" s="37" t="s">
        <v>2086</v>
      </c>
      <c r="F385" s="37" t="s">
        <v>1778</v>
      </c>
      <c r="G385" s="16">
        <v>1299000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13" t="s">
        <v>324</v>
      </c>
      <c r="B386" s="35" t="s">
        <v>2087</v>
      </c>
      <c r="C386" s="37" t="s">
        <v>2088</v>
      </c>
      <c r="D386" s="37" t="s">
        <v>2089</v>
      </c>
      <c r="E386" s="37" t="s">
        <v>2091</v>
      </c>
      <c r="F386" s="37" t="s">
        <v>1778</v>
      </c>
      <c r="G386" s="16">
        <v>2019000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13" t="s">
        <v>324</v>
      </c>
      <c r="B387" s="35" t="s">
        <v>2093</v>
      </c>
      <c r="C387" s="37" t="s">
        <v>2094</v>
      </c>
      <c r="D387" s="37" t="s">
        <v>2095</v>
      </c>
      <c r="E387" s="37" t="s">
        <v>2096</v>
      </c>
      <c r="F387" s="37" t="s">
        <v>60</v>
      </c>
      <c r="G387" s="16">
        <v>1719000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13" t="s">
        <v>324</v>
      </c>
      <c r="B388" s="35" t="s">
        <v>2099</v>
      </c>
      <c r="C388" s="37" t="s">
        <v>2100</v>
      </c>
      <c r="D388" s="37" t="s">
        <v>2101</v>
      </c>
      <c r="E388" s="37" t="s">
        <v>2102</v>
      </c>
      <c r="F388" s="37" t="s">
        <v>60</v>
      </c>
      <c r="G388" s="16">
        <v>2159000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13" t="s">
        <v>324</v>
      </c>
      <c r="B389" s="35" t="s">
        <v>2105</v>
      </c>
      <c r="C389" s="37" t="s">
        <v>2106</v>
      </c>
      <c r="D389" s="37" t="s">
        <v>2107</v>
      </c>
      <c r="E389" s="37" t="s">
        <v>2108</v>
      </c>
      <c r="F389" s="37" t="s">
        <v>1896</v>
      </c>
      <c r="G389" s="16">
        <v>919000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13" t="s">
        <v>324</v>
      </c>
      <c r="B390" s="35" t="s">
        <v>2109</v>
      </c>
      <c r="C390" s="37" t="s">
        <v>2110</v>
      </c>
      <c r="D390" s="37" t="s">
        <v>2111</v>
      </c>
      <c r="E390" s="37" t="s">
        <v>2108</v>
      </c>
      <c r="F390" s="37" t="s">
        <v>1896</v>
      </c>
      <c r="G390" s="16">
        <v>919000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13" t="s">
        <v>324</v>
      </c>
      <c r="B391" s="35" t="s">
        <v>2114</v>
      </c>
      <c r="C391" s="37" t="s">
        <v>2115</v>
      </c>
      <c r="D391" s="37" t="s">
        <v>2116</v>
      </c>
      <c r="E391" s="37" t="s">
        <v>2117</v>
      </c>
      <c r="F391" s="37" t="s">
        <v>1548</v>
      </c>
      <c r="G391" s="16">
        <v>989000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13" t="s">
        <v>324</v>
      </c>
      <c r="B392" s="35" t="s">
        <v>2120</v>
      </c>
      <c r="C392" s="37" t="s">
        <v>2121</v>
      </c>
      <c r="D392" s="37" t="s">
        <v>2122</v>
      </c>
      <c r="E392" s="37" t="s">
        <v>2123</v>
      </c>
      <c r="F392" s="37" t="s">
        <v>1548</v>
      </c>
      <c r="G392" s="16">
        <v>989000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13" t="s">
        <v>324</v>
      </c>
      <c r="B393" s="35" t="s">
        <v>2126</v>
      </c>
      <c r="C393" s="37" t="s">
        <v>2127</v>
      </c>
      <c r="D393" s="37" t="s">
        <v>2128</v>
      </c>
      <c r="E393" s="37" t="s">
        <v>2129</v>
      </c>
      <c r="F393" s="37" t="s">
        <v>1548</v>
      </c>
      <c r="G393" s="16">
        <v>809000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13" t="s">
        <v>324</v>
      </c>
      <c r="B394" s="35" t="s">
        <v>2132</v>
      </c>
      <c r="C394" s="37" t="s">
        <v>2133</v>
      </c>
      <c r="D394" s="37" t="s">
        <v>2134</v>
      </c>
      <c r="E394" s="37" t="s">
        <v>2135</v>
      </c>
      <c r="F394" s="37" t="s">
        <v>1548</v>
      </c>
      <c r="G394" s="16">
        <v>2569000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13" t="s">
        <v>324</v>
      </c>
      <c r="B395" s="35" t="s">
        <v>2138</v>
      </c>
      <c r="C395" s="37" t="s">
        <v>2139</v>
      </c>
      <c r="D395" s="37" t="s">
        <v>2140</v>
      </c>
      <c r="E395" s="37" t="s">
        <v>2141</v>
      </c>
      <c r="F395" s="37" t="s">
        <v>1548</v>
      </c>
      <c r="G395" s="16">
        <v>949000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13" t="s">
        <v>324</v>
      </c>
      <c r="B396" s="35" t="s">
        <v>2142</v>
      </c>
      <c r="C396" s="37" t="s">
        <v>2143</v>
      </c>
      <c r="D396" s="37" t="s">
        <v>2144</v>
      </c>
      <c r="E396" s="37" t="s">
        <v>2146</v>
      </c>
      <c r="F396" s="37" t="s">
        <v>1548</v>
      </c>
      <c r="G396" s="16">
        <v>949000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13" t="s">
        <v>324</v>
      </c>
      <c r="B397" s="35" t="s">
        <v>2148</v>
      </c>
      <c r="C397" s="37" t="s">
        <v>2149</v>
      </c>
      <c r="D397" s="37" t="s">
        <v>2150</v>
      </c>
      <c r="E397" s="37" t="s">
        <v>2151</v>
      </c>
      <c r="F397" s="37" t="s">
        <v>1548</v>
      </c>
      <c r="G397" s="16">
        <v>479000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13" t="s">
        <v>324</v>
      </c>
      <c r="B398" s="35" t="s">
        <v>2154</v>
      </c>
      <c r="C398" s="37" t="s">
        <v>2155</v>
      </c>
      <c r="D398" s="37" t="s">
        <v>2156</v>
      </c>
      <c r="E398" s="37" t="s">
        <v>2157</v>
      </c>
      <c r="F398" s="37" t="s">
        <v>142</v>
      </c>
      <c r="G398" s="16">
        <v>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13" t="s">
        <v>324</v>
      </c>
      <c r="B399" s="35" t="s">
        <v>2164</v>
      </c>
      <c r="C399" s="37" t="s">
        <v>2165</v>
      </c>
      <c r="D399" s="37" t="s">
        <v>2166</v>
      </c>
      <c r="E399" s="37" t="s">
        <v>2167</v>
      </c>
      <c r="F399" s="37" t="s">
        <v>1816</v>
      </c>
      <c r="G399" s="16">
        <v>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13" t="s">
        <v>324</v>
      </c>
      <c r="B400" s="35" t="s">
        <v>2170</v>
      </c>
      <c r="C400" s="37" t="s">
        <v>2171</v>
      </c>
      <c r="D400" s="37" t="s">
        <v>2172</v>
      </c>
      <c r="E400" s="37" t="s">
        <v>2173</v>
      </c>
      <c r="F400" s="37" t="s">
        <v>1816</v>
      </c>
      <c r="G400" s="16">
        <v>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13" t="s">
        <v>324</v>
      </c>
      <c r="B401" s="35" t="s">
        <v>2176</v>
      </c>
      <c r="C401" s="37" t="s">
        <v>2177</v>
      </c>
      <c r="D401" s="37" t="s">
        <v>2178</v>
      </c>
      <c r="E401" s="37" t="s">
        <v>2179</v>
      </c>
      <c r="F401" s="37" t="s">
        <v>1816</v>
      </c>
      <c r="G401" s="16">
        <v>521000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13" t="s">
        <v>324</v>
      </c>
      <c r="B402" s="35" t="s">
        <v>2180</v>
      </c>
      <c r="C402" s="37" t="s">
        <v>2181</v>
      </c>
      <c r="D402" s="37" t="s">
        <v>2183</v>
      </c>
      <c r="E402" s="37" t="s">
        <v>2183</v>
      </c>
      <c r="F402" s="37" t="s">
        <v>1816</v>
      </c>
      <c r="G402" s="16">
        <v>0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13" t="s">
        <v>324</v>
      </c>
      <c r="B403" s="35" t="s">
        <v>2187</v>
      </c>
      <c r="C403" s="37" t="s">
        <v>2188</v>
      </c>
      <c r="D403" s="37" t="s">
        <v>2189</v>
      </c>
      <c r="E403" s="37" t="s">
        <v>2190</v>
      </c>
      <c r="F403" s="37" t="s">
        <v>1816</v>
      </c>
      <c r="G403" s="16">
        <v>999000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13" t="s">
        <v>324</v>
      </c>
      <c r="B404" s="35" t="s">
        <v>2192</v>
      </c>
      <c r="C404" s="37" t="s">
        <v>2193</v>
      </c>
      <c r="D404" s="37" t="s">
        <v>2194</v>
      </c>
      <c r="E404" s="37" t="s">
        <v>2195</v>
      </c>
      <c r="F404" s="37" t="s">
        <v>1836</v>
      </c>
      <c r="G404" s="16">
        <v>0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13" t="s">
        <v>324</v>
      </c>
      <c r="B405" s="35" t="s">
        <v>2196</v>
      </c>
      <c r="C405" s="37" t="s">
        <v>2197</v>
      </c>
      <c r="D405" s="37" t="s">
        <v>2198</v>
      </c>
      <c r="E405" s="37" t="s">
        <v>2199</v>
      </c>
      <c r="F405" s="37" t="s">
        <v>1836</v>
      </c>
      <c r="G405" s="16">
        <v>0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13" t="s">
        <v>324</v>
      </c>
      <c r="B406" s="35" t="s">
        <v>2207</v>
      </c>
      <c r="C406" s="37" t="s">
        <v>2208</v>
      </c>
      <c r="D406" s="37" t="s">
        <v>2209</v>
      </c>
      <c r="E406" s="37" t="s">
        <v>2209</v>
      </c>
      <c r="F406" s="37" t="s">
        <v>2210</v>
      </c>
      <c r="G406" s="16">
        <v>1149000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13" t="s">
        <v>324</v>
      </c>
      <c r="B407" s="35" t="s">
        <v>2213</v>
      </c>
      <c r="C407" s="37" t="s">
        <v>2214</v>
      </c>
      <c r="D407" s="37" t="s">
        <v>2215</v>
      </c>
      <c r="E407" s="37" t="s">
        <v>2215</v>
      </c>
      <c r="F407" s="37" t="s">
        <v>2210</v>
      </c>
      <c r="G407" s="16">
        <v>1149000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13" t="s">
        <v>324</v>
      </c>
      <c r="B408" s="35" t="s">
        <v>2220</v>
      </c>
      <c r="C408" s="37" t="s">
        <v>2221</v>
      </c>
      <c r="D408" s="37" t="s">
        <v>2222</v>
      </c>
      <c r="E408" s="37" t="s">
        <v>2223</v>
      </c>
      <c r="F408" s="37" t="s">
        <v>1554</v>
      </c>
      <c r="G408" s="16">
        <v>0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13" t="s">
        <v>324</v>
      </c>
      <c r="B409" s="35" t="s">
        <v>2226</v>
      </c>
      <c r="C409" s="37" t="s">
        <v>2227</v>
      </c>
      <c r="D409" s="37" t="s">
        <v>2228</v>
      </c>
      <c r="E409" s="37" t="s">
        <v>2229</v>
      </c>
      <c r="F409" s="37" t="s">
        <v>1554</v>
      </c>
      <c r="G409" s="16">
        <v>0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13" t="s">
        <v>324</v>
      </c>
      <c r="B410" s="35" t="s">
        <v>2230</v>
      </c>
      <c r="C410" s="37" t="s">
        <v>2232</v>
      </c>
      <c r="D410" s="37" t="s">
        <v>2234</v>
      </c>
      <c r="E410" s="37" t="s">
        <v>2234</v>
      </c>
      <c r="F410" s="37" t="s">
        <v>1548</v>
      </c>
      <c r="G410" s="16">
        <v>0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13" t="s">
        <v>324</v>
      </c>
      <c r="B411" s="35" t="s">
        <v>1897</v>
      </c>
      <c r="C411" s="37" t="s">
        <v>2235</v>
      </c>
      <c r="D411" s="37" t="s">
        <v>2236</v>
      </c>
      <c r="E411" s="37" t="s">
        <v>1898</v>
      </c>
      <c r="F411" s="37" t="s">
        <v>1548</v>
      </c>
      <c r="G411" s="16">
        <v>209000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13" t="s">
        <v>324</v>
      </c>
      <c r="B412" s="35" t="s">
        <v>2237</v>
      </c>
      <c r="C412" s="37" t="s">
        <v>2239</v>
      </c>
      <c r="D412" s="37" t="s">
        <v>2241</v>
      </c>
      <c r="E412" s="37" t="s">
        <v>2242</v>
      </c>
      <c r="F412" s="37" t="s">
        <v>1554</v>
      </c>
      <c r="G412" s="16">
        <v>0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13" t="s">
        <v>324</v>
      </c>
      <c r="B413" s="35" t="s">
        <v>2243</v>
      </c>
      <c r="C413" s="37" t="s">
        <v>2244</v>
      </c>
      <c r="D413" s="37" t="s">
        <v>2245</v>
      </c>
      <c r="E413" s="37" t="s">
        <v>2246</v>
      </c>
      <c r="F413" s="37" t="s">
        <v>1554</v>
      </c>
      <c r="G413" s="16">
        <v>0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13" t="s">
        <v>324</v>
      </c>
      <c r="B414" s="35" t="s">
        <v>2249</v>
      </c>
      <c r="C414" s="37" t="s">
        <v>2250</v>
      </c>
      <c r="D414" s="37" t="s">
        <v>2251</v>
      </c>
      <c r="E414" s="37" t="s">
        <v>2252</v>
      </c>
      <c r="F414" s="37" t="s">
        <v>1554</v>
      </c>
      <c r="G414" s="16">
        <v>0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13" t="s">
        <v>324</v>
      </c>
      <c r="B415" s="35" t="s">
        <v>2255</v>
      </c>
      <c r="C415" s="37" t="s">
        <v>2256</v>
      </c>
      <c r="D415" s="37" t="s">
        <v>2257</v>
      </c>
      <c r="E415" s="37" t="s">
        <v>2258</v>
      </c>
      <c r="F415" s="37" t="s">
        <v>1554</v>
      </c>
      <c r="G415" s="16">
        <v>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13" t="s">
        <v>324</v>
      </c>
      <c r="B416" s="35" t="s">
        <v>2261</v>
      </c>
      <c r="C416" s="37" t="s">
        <v>2262</v>
      </c>
      <c r="D416" s="37" t="s">
        <v>2263</v>
      </c>
      <c r="E416" s="37" t="s">
        <v>2264</v>
      </c>
      <c r="F416" s="37" t="s">
        <v>1548</v>
      </c>
      <c r="G416" s="16">
        <v>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13" t="s">
        <v>324</v>
      </c>
      <c r="B417" s="35" t="s">
        <v>2267</v>
      </c>
      <c r="C417" s="37" t="s">
        <v>2268</v>
      </c>
      <c r="D417" s="37" t="s">
        <v>2269</v>
      </c>
      <c r="E417" s="37" t="s">
        <v>2270</v>
      </c>
      <c r="F417" s="37" t="s">
        <v>1548</v>
      </c>
      <c r="G417" s="16">
        <v>0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13" t="s">
        <v>324</v>
      </c>
      <c r="B418" s="35" t="s">
        <v>2272</v>
      </c>
      <c r="C418" s="37" t="s">
        <v>2274</v>
      </c>
      <c r="D418" s="37" t="s">
        <v>2275</v>
      </c>
      <c r="E418" s="37" t="s">
        <v>2276</v>
      </c>
      <c r="F418" s="37" t="s">
        <v>1778</v>
      </c>
      <c r="G418" s="16">
        <v>0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13" t="s">
        <v>324</v>
      </c>
      <c r="B419" s="35" t="s">
        <v>2277</v>
      </c>
      <c r="C419" s="37" t="s">
        <v>2278</v>
      </c>
      <c r="D419" s="37" t="s">
        <v>2280</v>
      </c>
      <c r="E419" s="37" t="s">
        <v>2282</v>
      </c>
      <c r="F419" s="37" t="s">
        <v>1778</v>
      </c>
      <c r="G419" s="16">
        <v>0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13" t="s">
        <v>324</v>
      </c>
      <c r="B420" s="35" t="s">
        <v>2283</v>
      </c>
      <c r="C420" s="37" t="s">
        <v>2284</v>
      </c>
      <c r="D420" s="37" t="s">
        <v>2285</v>
      </c>
      <c r="E420" s="37" t="s">
        <v>2286</v>
      </c>
      <c r="F420" s="37" t="s">
        <v>1778</v>
      </c>
      <c r="G420" s="16">
        <v>0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13" t="s">
        <v>324</v>
      </c>
      <c r="B421" s="35" t="s">
        <v>2289</v>
      </c>
      <c r="C421" s="37" t="s">
        <v>2290</v>
      </c>
      <c r="D421" s="37" t="s">
        <v>2291</v>
      </c>
      <c r="E421" s="37" t="s">
        <v>2291</v>
      </c>
      <c r="F421" s="37" t="s">
        <v>1554</v>
      </c>
      <c r="G421" s="16">
        <v>0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13" t="s">
        <v>324</v>
      </c>
      <c r="B422" s="35" t="s">
        <v>2294</v>
      </c>
      <c r="C422" s="37" t="s">
        <v>2295</v>
      </c>
      <c r="D422" s="37" t="s">
        <v>2296</v>
      </c>
      <c r="E422" s="37" t="s">
        <v>2297</v>
      </c>
      <c r="F422" s="37" t="s">
        <v>627</v>
      </c>
      <c r="G422" s="16">
        <v>999000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13" t="s">
        <v>324</v>
      </c>
      <c r="B423" s="35" t="s">
        <v>2300</v>
      </c>
      <c r="C423" s="37" t="s">
        <v>2301</v>
      </c>
      <c r="D423" s="37" t="s">
        <v>2302</v>
      </c>
      <c r="E423" s="37" t="s">
        <v>2303</v>
      </c>
      <c r="F423" s="37" t="s">
        <v>627</v>
      </c>
      <c r="G423" s="16">
        <v>999000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13" t="s">
        <v>324</v>
      </c>
      <c r="B424" s="35" t="s">
        <v>2306</v>
      </c>
      <c r="C424" s="37" t="s">
        <v>2307</v>
      </c>
      <c r="D424" s="37" t="s">
        <v>2308</v>
      </c>
      <c r="E424" s="37" t="s">
        <v>2308</v>
      </c>
      <c r="F424" s="37" t="s">
        <v>1778</v>
      </c>
      <c r="G424" s="16">
        <v>0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13" t="s">
        <v>324</v>
      </c>
      <c r="B425" s="35" t="s">
        <v>2311</v>
      </c>
      <c r="C425" s="37" t="s">
        <v>2312</v>
      </c>
      <c r="D425" s="37" t="s">
        <v>2313</v>
      </c>
      <c r="E425" s="37" t="s">
        <v>2314</v>
      </c>
      <c r="F425" s="37" t="s">
        <v>1778</v>
      </c>
      <c r="G425" s="16">
        <v>0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13" t="s">
        <v>324</v>
      </c>
      <c r="B426" s="35" t="s">
        <v>2317</v>
      </c>
      <c r="C426" s="37" t="s">
        <v>2318</v>
      </c>
      <c r="D426" s="37" t="s">
        <v>2319</v>
      </c>
      <c r="E426" s="37" t="s">
        <v>2320</v>
      </c>
      <c r="F426" s="37" t="s">
        <v>1554</v>
      </c>
      <c r="G426" s="16">
        <v>0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13" t="s">
        <v>324</v>
      </c>
      <c r="B427" s="35" t="s">
        <v>2321</v>
      </c>
      <c r="C427" s="37" t="s">
        <v>2323</v>
      </c>
      <c r="D427" s="37" t="s">
        <v>2325</v>
      </c>
      <c r="E427" s="37" t="s">
        <v>2325</v>
      </c>
      <c r="F427" s="37" t="s">
        <v>1554</v>
      </c>
      <c r="G427" s="16">
        <v>0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13" t="s">
        <v>324</v>
      </c>
      <c r="B428" s="35" t="s">
        <v>2326</v>
      </c>
      <c r="C428" s="37" t="s">
        <v>2327</v>
      </c>
      <c r="D428" s="37" t="s">
        <v>2328</v>
      </c>
      <c r="E428" s="37" t="s">
        <v>2329</v>
      </c>
      <c r="F428" s="37" t="s">
        <v>1554</v>
      </c>
      <c r="G428" s="16">
        <v>0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13" t="s">
        <v>324</v>
      </c>
      <c r="B429" s="35" t="s">
        <v>2332</v>
      </c>
      <c r="C429" s="37" t="s">
        <v>2333</v>
      </c>
      <c r="D429" s="37" t="s">
        <v>2334</v>
      </c>
      <c r="E429" s="37" t="s">
        <v>2335</v>
      </c>
      <c r="F429" s="37" t="s">
        <v>1554</v>
      </c>
      <c r="G429" s="16">
        <v>607000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13" t="s">
        <v>324</v>
      </c>
      <c r="B430" s="35" t="s">
        <v>2340</v>
      </c>
      <c r="C430" s="37" t="s">
        <v>2341</v>
      </c>
      <c r="D430" s="37" t="s">
        <v>2342</v>
      </c>
      <c r="E430" s="37" t="s">
        <v>2343</v>
      </c>
      <c r="F430" s="37" t="s">
        <v>1548</v>
      </c>
      <c r="G430" s="16">
        <v>389000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13" t="s">
        <v>324</v>
      </c>
      <c r="B431" s="35" t="s">
        <v>2346</v>
      </c>
      <c r="C431" s="37" t="s">
        <v>2347</v>
      </c>
      <c r="D431" s="37" t="s">
        <v>2348</v>
      </c>
      <c r="E431" s="37" t="s">
        <v>2349</v>
      </c>
      <c r="F431" s="37" t="s">
        <v>1548</v>
      </c>
      <c r="G431" s="16">
        <v>0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13" t="s">
        <v>324</v>
      </c>
      <c r="B432" s="35" t="s">
        <v>2352</v>
      </c>
      <c r="C432" s="37" t="s">
        <v>2353</v>
      </c>
      <c r="D432" s="37" t="s">
        <v>2354</v>
      </c>
      <c r="E432" s="37" t="s">
        <v>2355</v>
      </c>
      <c r="F432" s="37" t="s">
        <v>1554</v>
      </c>
      <c r="G432" s="16">
        <v>959000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13" t="s">
        <v>324</v>
      </c>
      <c r="B433" s="35" t="s">
        <v>2358</v>
      </c>
      <c r="C433" s="37" t="s">
        <v>2359</v>
      </c>
      <c r="D433" s="37" t="s">
        <v>2360</v>
      </c>
      <c r="E433" s="37" t="s">
        <v>2361</v>
      </c>
      <c r="F433" s="37" t="s">
        <v>1554</v>
      </c>
      <c r="G433" s="16">
        <v>959000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13" t="s">
        <v>324</v>
      </c>
      <c r="B434" s="35" t="s">
        <v>2364</v>
      </c>
      <c r="C434" s="37" t="s">
        <v>2365</v>
      </c>
      <c r="D434" s="37" t="s">
        <v>2366</v>
      </c>
      <c r="E434" s="37" t="s">
        <v>2367</v>
      </c>
      <c r="F434" s="37" t="s">
        <v>1554</v>
      </c>
      <c r="G434" s="16">
        <v>139000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13" t="s">
        <v>324</v>
      </c>
      <c r="B435" s="35" t="s">
        <v>2368</v>
      </c>
      <c r="C435" s="37" t="s">
        <v>2370</v>
      </c>
      <c r="D435" s="37" t="s">
        <v>2372</v>
      </c>
      <c r="E435" s="37" t="s">
        <v>2373</v>
      </c>
      <c r="F435" s="37" t="s">
        <v>1554</v>
      </c>
      <c r="G435" s="16">
        <v>149000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13" t="s">
        <v>324</v>
      </c>
      <c r="B436" s="35" t="s">
        <v>504</v>
      </c>
      <c r="C436" s="37" t="s">
        <v>2374</v>
      </c>
      <c r="D436" s="37" t="s">
        <v>2375</v>
      </c>
      <c r="E436" s="37" t="s">
        <v>2373</v>
      </c>
      <c r="F436" s="37" t="s">
        <v>1554</v>
      </c>
      <c r="G436" s="16">
        <v>149000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13" t="s">
        <v>324</v>
      </c>
      <c r="B437" s="35" t="s">
        <v>2378</v>
      </c>
      <c r="C437" s="37" t="s">
        <v>2379</v>
      </c>
      <c r="D437" s="37" t="s">
        <v>2380</v>
      </c>
      <c r="E437" s="37" t="s">
        <v>2381</v>
      </c>
      <c r="F437" s="37" t="s">
        <v>1554</v>
      </c>
      <c r="G437" s="16">
        <v>149000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13" t="s">
        <v>324</v>
      </c>
      <c r="B438" s="35" t="s">
        <v>2384</v>
      </c>
      <c r="C438" s="37" t="s">
        <v>2385</v>
      </c>
      <c r="D438" s="37" t="s">
        <v>2386</v>
      </c>
      <c r="E438" s="37" t="s">
        <v>2387</v>
      </c>
      <c r="F438" s="37" t="s">
        <v>1554</v>
      </c>
      <c r="G438" s="16">
        <v>409000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13" t="s">
        <v>324</v>
      </c>
      <c r="B439" s="35" t="s">
        <v>2390</v>
      </c>
      <c r="C439" s="37" t="s">
        <v>2391</v>
      </c>
      <c r="D439" s="37" t="s">
        <v>2392</v>
      </c>
      <c r="E439" s="37" t="s">
        <v>2393</v>
      </c>
      <c r="F439" s="37" t="s">
        <v>1554</v>
      </c>
      <c r="G439" s="16">
        <v>709000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13" t="s">
        <v>324</v>
      </c>
      <c r="B440" s="35" t="s">
        <v>2396</v>
      </c>
      <c r="C440" s="37" t="s">
        <v>2397</v>
      </c>
      <c r="D440" s="37" t="s">
        <v>2398</v>
      </c>
      <c r="E440" s="37" t="s">
        <v>2399</v>
      </c>
      <c r="F440" s="37" t="s">
        <v>1554</v>
      </c>
      <c r="G440" s="16">
        <v>709000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13" t="s">
        <v>324</v>
      </c>
      <c r="B441" s="35" t="s">
        <v>2402</v>
      </c>
      <c r="C441" s="37" t="s">
        <v>2403</v>
      </c>
      <c r="D441" s="37" t="s">
        <v>2404</v>
      </c>
      <c r="E441" s="37" t="s">
        <v>2405</v>
      </c>
      <c r="F441" s="37" t="s">
        <v>1554</v>
      </c>
      <c r="G441" s="16">
        <v>1629000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13" t="s">
        <v>324</v>
      </c>
      <c r="B442" s="35" t="s">
        <v>2408</v>
      </c>
      <c r="C442" s="37" t="s">
        <v>2409</v>
      </c>
      <c r="D442" s="37" t="s">
        <v>2410</v>
      </c>
      <c r="E442" s="37" t="s">
        <v>2411</v>
      </c>
      <c r="F442" s="37" t="s">
        <v>1554</v>
      </c>
      <c r="G442" s="16">
        <v>409000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13" t="s">
        <v>324</v>
      </c>
      <c r="B443" s="35" t="s">
        <v>2412</v>
      </c>
      <c r="C443" s="37" t="s">
        <v>2414</v>
      </c>
      <c r="D443" s="37" t="s">
        <v>2416</v>
      </c>
      <c r="E443" s="37" t="s">
        <v>2417</v>
      </c>
      <c r="F443" s="37" t="s">
        <v>1554</v>
      </c>
      <c r="G443" s="16">
        <v>409000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13" t="s">
        <v>324</v>
      </c>
      <c r="B444" s="35" t="s">
        <v>2418</v>
      </c>
      <c r="C444" s="37" t="s">
        <v>2419</v>
      </c>
      <c r="D444" s="37" t="s">
        <v>2420</v>
      </c>
      <c r="E444" s="37" t="s">
        <v>2421</v>
      </c>
      <c r="F444" s="37" t="s">
        <v>1554</v>
      </c>
      <c r="G444" s="16">
        <v>409000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13" t="s">
        <v>324</v>
      </c>
      <c r="B445" s="35" t="s">
        <v>2424</v>
      </c>
      <c r="C445" s="37" t="s">
        <v>2425</v>
      </c>
      <c r="D445" s="37" t="s">
        <v>2426</v>
      </c>
      <c r="E445" s="37" t="s">
        <v>2427</v>
      </c>
      <c r="F445" s="37" t="s">
        <v>1554</v>
      </c>
      <c r="G445" s="16">
        <v>409000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13" t="s">
        <v>324</v>
      </c>
      <c r="B446" s="35" t="s">
        <v>2430</v>
      </c>
      <c r="C446" s="37" t="s">
        <v>2431</v>
      </c>
      <c r="D446" s="37" t="s">
        <v>2432</v>
      </c>
      <c r="E446" s="37" t="s">
        <v>2433</v>
      </c>
      <c r="F446" s="37" t="s">
        <v>1554</v>
      </c>
      <c r="G446" s="16">
        <v>619000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13" t="s">
        <v>324</v>
      </c>
      <c r="B447" s="35" t="s">
        <v>2436</v>
      </c>
      <c r="C447" s="37" t="s">
        <v>2437</v>
      </c>
      <c r="D447" s="37" t="s">
        <v>2438</v>
      </c>
      <c r="E447" s="37" t="s">
        <v>2439</v>
      </c>
      <c r="F447" s="37" t="s">
        <v>1554</v>
      </c>
      <c r="G447" s="16">
        <v>2059000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13" t="s">
        <v>324</v>
      </c>
      <c r="B448" s="35" t="s">
        <v>2442</v>
      </c>
      <c r="C448" s="37" t="s">
        <v>2443</v>
      </c>
      <c r="D448" s="37" t="s">
        <v>2444</v>
      </c>
      <c r="E448" s="37" t="s">
        <v>2445</v>
      </c>
      <c r="F448" s="37" t="s">
        <v>1554</v>
      </c>
      <c r="G448" s="16">
        <v>1069000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13" t="s">
        <v>324</v>
      </c>
      <c r="B449" s="35" t="s">
        <v>2446</v>
      </c>
      <c r="C449" s="37" t="s">
        <v>2447</v>
      </c>
      <c r="D449" s="37" t="s">
        <v>2448</v>
      </c>
      <c r="E449" s="37" t="s">
        <v>2449</v>
      </c>
      <c r="F449" s="37" t="s">
        <v>2450</v>
      </c>
      <c r="G449" s="16">
        <v>619000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13" t="s">
        <v>324</v>
      </c>
      <c r="B450" s="35" t="s">
        <v>2453</v>
      </c>
      <c r="C450" s="37" t="s">
        <v>2454</v>
      </c>
      <c r="D450" s="37" t="s">
        <v>2455</v>
      </c>
      <c r="E450" s="37" t="s">
        <v>2456</v>
      </c>
      <c r="F450" s="37" t="s">
        <v>2450</v>
      </c>
      <c r="G450" s="16">
        <v>479000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13" t="s">
        <v>324</v>
      </c>
      <c r="B451" s="35" t="s">
        <v>2458</v>
      </c>
      <c r="C451" s="37" t="s">
        <v>2460</v>
      </c>
      <c r="D451" s="37" t="s">
        <v>2461</v>
      </c>
      <c r="E451" s="37" t="s">
        <v>2462</v>
      </c>
      <c r="F451" s="37" t="s">
        <v>2450</v>
      </c>
      <c r="G451" s="16">
        <v>479000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13" t="s">
        <v>324</v>
      </c>
      <c r="B452" s="35" t="s">
        <v>2463</v>
      </c>
      <c r="C452" s="37" t="s">
        <v>2464</v>
      </c>
      <c r="D452" s="37" t="s">
        <v>2466</v>
      </c>
      <c r="E452" s="37" t="s">
        <v>2468</v>
      </c>
      <c r="F452" s="37" t="s">
        <v>2450</v>
      </c>
      <c r="G452" s="16">
        <v>479000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13" t="s">
        <v>324</v>
      </c>
      <c r="B453" s="35" t="s">
        <v>2469</v>
      </c>
      <c r="C453" s="37" t="s">
        <v>2470</v>
      </c>
      <c r="D453" s="37" t="s">
        <v>2471</v>
      </c>
      <c r="E453" s="37" t="s">
        <v>2472</v>
      </c>
      <c r="F453" s="37" t="s">
        <v>2450</v>
      </c>
      <c r="G453" s="16">
        <v>499000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13" t="s">
        <v>324</v>
      </c>
      <c r="B454" s="35" t="s">
        <v>2475</v>
      </c>
      <c r="C454" s="37" t="s">
        <v>2476</v>
      </c>
      <c r="D454" s="37" t="s">
        <v>2477</v>
      </c>
      <c r="E454" s="37" t="s">
        <v>2478</v>
      </c>
      <c r="F454" s="37" t="s">
        <v>2450</v>
      </c>
      <c r="G454" s="16">
        <v>499000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13" t="s">
        <v>324</v>
      </c>
      <c r="B455" s="35" t="s">
        <v>2481</v>
      </c>
      <c r="C455" s="37" t="s">
        <v>2482</v>
      </c>
      <c r="D455" s="37" t="s">
        <v>2483</v>
      </c>
      <c r="E455" s="37" t="s">
        <v>2484</v>
      </c>
      <c r="F455" s="37" t="s">
        <v>2450</v>
      </c>
      <c r="G455" s="16">
        <v>929000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13" t="s">
        <v>324</v>
      </c>
      <c r="B456" s="35" t="s">
        <v>2487</v>
      </c>
      <c r="C456" s="37" t="s">
        <v>2488</v>
      </c>
      <c r="D456" s="37" t="s">
        <v>2489</v>
      </c>
      <c r="E456" s="37" t="s">
        <v>2490</v>
      </c>
      <c r="F456" s="37" t="s">
        <v>2450</v>
      </c>
      <c r="G456" s="16">
        <v>929000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13" t="s">
        <v>324</v>
      </c>
      <c r="B457" s="35" t="s">
        <v>2493</v>
      </c>
      <c r="C457" s="37" t="s">
        <v>2494</v>
      </c>
      <c r="D457" s="37" t="s">
        <v>2495</v>
      </c>
      <c r="E457" s="37" t="s">
        <v>2496</v>
      </c>
      <c r="F457" s="37" t="s">
        <v>2450</v>
      </c>
      <c r="G457" s="16">
        <v>1979000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13" t="s">
        <v>324</v>
      </c>
      <c r="B458" s="35" t="s">
        <v>2499</v>
      </c>
      <c r="C458" s="37" t="s">
        <v>2500</v>
      </c>
      <c r="D458" s="37" t="s">
        <v>2501</v>
      </c>
      <c r="E458" s="37" t="s">
        <v>2502</v>
      </c>
      <c r="F458" s="37" t="s">
        <v>1836</v>
      </c>
      <c r="G458" s="16">
        <v>0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13" t="s">
        <v>324</v>
      </c>
      <c r="B459" s="35" t="s">
        <v>2505</v>
      </c>
      <c r="C459" s="37" t="s">
        <v>2506</v>
      </c>
      <c r="D459" s="37" t="s">
        <v>2507</v>
      </c>
      <c r="E459" s="37" t="s">
        <v>2508</v>
      </c>
      <c r="F459" s="37" t="s">
        <v>1816</v>
      </c>
      <c r="G459" s="16">
        <v>0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13" t="s">
        <v>324</v>
      </c>
      <c r="B460" s="35" t="s">
        <v>2511</v>
      </c>
      <c r="C460" s="37" t="s">
        <v>2512</v>
      </c>
      <c r="D460" s="37" t="s">
        <v>2513</v>
      </c>
      <c r="E460" s="37" t="s">
        <v>2514</v>
      </c>
      <c r="F460" s="37" t="s">
        <v>1554</v>
      </c>
      <c r="G460" s="16">
        <v>1059000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13" t="s">
        <v>324</v>
      </c>
      <c r="B461" s="35" t="s">
        <v>2515</v>
      </c>
      <c r="C461" s="37" t="s">
        <v>2516</v>
      </c>
      <c r="D461" s="37" t="s">
        <v>2517</v>
      </c>
      <c r="E461" s="37" t="s">
        <v>2518</v>
      </c>
      <c r="F461" s="37" t="s">
        <v>1554</v>
      </c>
      <c r="G461" s="16">
        <v>1969000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13" t="s">
        <v>324</v>
      </c>
      <c r="B462" s="35" t="s">
        <v>2521</v>
      </c>
      <c r="C462" s="37" t="s">
        <v>2522</v>
      </c>
      <c r="D462" s="37" t="s">
        <v>2523</v>
      </c>
      <c r="E462" s="37" t="s">
        <v>2524</v>
      </c>
      <c r="F462" s="37" t="s">
        <v>1816</v>
      </c>
      <c r="G462" s="16">
        <v>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13" t="s">
        <v>324</v>
      </c>
      <c r="B463" s="35" t="s">
        <v>2525</v>
      </c>
      <c r="C463" s="37" t="s">
        <v>2527</v>
      </c>
      <c r="D463" s="37" t="s">
        <v>2529</v>
      </c>
      <c r="E463" s="37" t="s">
        <v>2530</v>
      </c>
      <c r="F463" s="37" t="s">
        <v>2010</v>
      </c>
      <c r="G463" s="16">
        <v>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13" t="s">
        <v>324</v>
      </c>
      <c r="B464" s="35" t="s">
        <v>2531</v>
      </c>
      <c r="C464" s="37" t="s">
        <v>2532</v>
      </c>
      <c r="D464" s="37" t="s">
        <v>2533</v>
      </c>
      <c r="E464" s="37" t="s">
        <v>2535</v>
      </c>
      <c r="F464" s="37" t="s">
        <v>1816</v>
      </c>
      <c r="G464" s="16">
        <v>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13" t="s">
        <v>324</v>
      </c>
      <c r="B465" s="35" t="s">
        <v>2537</v>
      </c>
      <c r="C465" s="37" t="s">
        <v>2538</v>
      </c>
      <c r="D465" s="37" t="s">
        <v>2539</v>
      </c>
      <c r="E465" s="37" t="s">
        <v>2540</v>
      </c>
      <c r="F465" s="37" t="s">
        <v>1836</v>
      </c>
      <c r="G465" s="16">
        <v>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13" t="s">
        <v>324</v>
      </c>
      <c r="B466" s="35" t="s">
        <v>2543</v>
      </c>
      <c r="C466" s="37" t="s">
        <v>2544</v>
      </c>
      <c r="D466" s="37" t="s">
        <v>2545</v>
      </c>
      <c r="E466" s="37" t="s">
        <v>2546</v>
      </c>
      <c r="F466" s="37" t="s">
        <v>1836</v>
      </c>
      <c r="G466" s="16">
        <v>0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13" t="s">
        <v>324</v>
      </c>
      <c r="B467" s="35" t="s">
        <v>2549</v>
      </c>
      <c r="C467" s="37" t="s">
        <v>2550</v>
      </c>
      <c r="D467" s="37" t="s">
        <v>2551</v>
      </c>
      <c r="E467" s="37" t="s">
        <v>2552</v>
      </c>
      <c r="F467" s="37" t="s">
        <v>1816</v>
      </c>
      <c r="G467" s="16">
        <v>0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13" t="s">
        <v>324</v>
      </c>
      <c r="B468" s="35" t="s">
        <v>2555</v>
      </c>
      <c r="C468" s="37" t="s">
        <v>2556</v>
      </c>
      <c r="D468" s="37" t="s">
        <v>2557</v>
      </c>
      <c r="E468" s="37" t="s">
        <v>2558</v>
      </c>
      <c r="F468" s="37" t="s">
        <v>2450</v>
      </c>
      <c r="G468" s="16">
        <v>949000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13" t="s">
        <v>324</v>
      </c>
      <c r="B469" s="35" t="s">
        <v>2561</v>
      </c>
      <c r="C469" s="37" t="s">
        <v>2562</v>
      </c>
      <c r="D469" s="37" t="s">
        <v>2563</v>
      </c>
      <c r="E469" s="37" t="s">
        <v>2564</v>
      </c>
      <c r="F469" s="37" t="s">
        <v>2450</v>
      </c>
      <c r="G469" s="16">
        <v>1499000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13" t="s">
        <v>324</v>
      </c>
      <c r="B470" s="35" t="s">
        <v>2567</v>
      </c>
      <c r="C470" s="37" t="s">
        <v>2568</v>
      </c>
      <c r="D470" s="37" t="s">
        <v>2569</v>
      </c>
      <c r="E470" s="37" t="s">
        <v>2570</v>
      </c>
      <c r="F470" s="37" t="s">
        <v>2450</v>
      </c>
      <c r="G470" s="16">
        <v>2599000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13" t="s">
        <v>324</v>
      </c>
      <c r="B471" s="35" t="s">
        <v>2573</v>
      </c>
      <c r="C471" s="37" t="s">
        <v>2574</v>
      </c>
      <c r="D471" s="37" t="s">
        <v>2575</v>
      </c>
      <c r="E471" s="37" t="s">
        <v>2576</v>
      </c>
      <c r="F471" s="37" t="s">
        <v>1816</v>
      </c>
      <c r="G471" s="16">
        <v>3202000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13" t="s">
        <v>324</v>
      </c>
      <c r="B472" s="35" t="s">
        <v>2579</v>
      </c>
      <c r="C472" s="37" t="s">
        <v>2580</v>
      </c>
      <c r="D472" s="37" t="s">
        <v>2581</v>
      </c>
      <c r="E472" s="37" t="s">
        <v>2582</v>
      </c>
      <c r="F472" s="37" t="s">
        <v>2450</v>
      </c>
      <c r="G472" s="16">
        <v>4399000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13" t="s">
        <v>324</v>
      </c>
      <c r="B473" s="35" t="s">
        <v>2585</v>
      </c>
      <c r="C473" s="37" t="s">
        <v>2586</v>
      </c>
      <c r="D473" s="37" t="s">
        <v>2587</v>
      </c>
      <c r="E473" s="37" t="s">
        <v>2588</v>
      </c>
      <c r="F473" s="37" t="s">
        <v>627</v>
      </c>
      <c r="G473" s="16">
        <v>659000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13" t="s">
        <v>324</v>
      </c>
      <c r="B474" s="35" t="s">
        <v>2591</v>
      </c>
      <c r="C474" s="37" t="s">
        <v>2592</v>
      </c>
      <c r="D474" s="37" t="s">
        <v>2593</v>
      </c>
      <c r="E474" s="37" t="s">
        <v>2594</v>
      </c>
      <c r="F474" s="37" t="s">
        <v>627</v>
      </c>
      <c r="G474" s="16">
        <v>659000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13" t="s">
        <v>324</v>
      </c>
      <c r="B475" s="35" t="s">
        <v>2597</v>
      </c>
      <c r="C475" s="37" t="s">
        <v>2598</v>
      </c>
      <c r="D475" s="37" t="s">
        <v>2599</v>
      </c>
      <c r="E475" s="37" t="s">
        <v>2600</v>
      </c>
      <c r="F475" s="37" t="s">
        <v>627</v>
      </c>
      <c r="G475" s="16">
        <v>659000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13" t="s">
        <v>324</v>
      </c>
      <c r="B476" s="35" t="s">
        <v>2603</v>
      </c>
      <c r="C476" s="37" t="s">
        <v>2604</v>
      </c>
      <c r="D476" s="37" t="s">
        <v>2605</v>
      </c>
      <c r="E476" s="37" t="s">
        <v>2606</v>
      </c>
      <c r="F476" s="37" t="s">
        <v>627</v>
      </c>
      <c r="G476" s="16">
        <v>659000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13" t="s">
        <v>324</v>
      </c>
      <c r="B477" s="35" t="s">
        <v>2609</v>
      </c>
      <c r="C477" s="37" t="s">
        <v>2610</v>
      </c>
      <c r="D477" s="37" t="s">
        <v>2611</v>
      </c>
      <c r="E477" s="37" t="s">
        <v>2612</v>
      </c>
      <c r="F477" s="37" t="s">
        <v>1816</v>
      </c>
      <c r="G477" s="16">
        <v>634000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13" t="s">
        <v>324</v>
      </c>
      <c r="B478" s="35" t="s">
        <v>2614</v>
      </c>
      <c r="C478" s="37" t="s">
        <v>2616</v>
      </c>
      <c r="D478" s="37" t="s">
        <v>2617</v>
      </c>
      <c r="E478" s="37" t="s">
        <v>1882</v>
      </c>
      <c r="F478" s="37" t="s">
        <v>1954</v>
      </c>
      <c r="G478" s="16">
        <v>3001000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13" t="s">
        <v>324</v>
      </c>
      <c r="B479" s="35" t="s">
        <v>2618</v>
      </c>
      <c r="C479" s="37" t="s">
        <v>2620</v>
      </c>
      <c r="D479" s="37" t="s">
        <v>2622</v>
      </c>
      <c r="E479" s="37" t="s">
        <v>2623</v>
      </c>
      <c r="F479" s="37" t="s">
        <v>1954</v>
      </c>
      <c r="G479" s="16">
        <v>1479000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13" t="s">
        <v>324</v>
      </c>
      <c r="B480" s="35" t="s">
        <v>2624</v>
      </c>
      <c r="C480" s="37" t="s">
        <v>2625</v>
      </c>
      <c r="D480" s="37" t="s">
        <v>2626</v>
      </c>
      <c r="E480" s="37" t="s">
        <v>2627</v>
      </c>
      <c r="F480" s="37" t="s">
        <v>60</v>
      </c>
      <c r="G480" s="16">
        <v>219000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13" t="s">
        <v>324</v>
      </c>
      <c r="B481" s="35" t="s">
        <v>2630</v>
      </c>
      <c r="C481" s="37" t="s">
        <v>2631</v>
      </c>
      <c r="D481" s="37" t="s">
        <v>2632</v>
      </c>
      <c r="E481" s="37" t="s">
        <v>2633</v>
      </c>
      <c r="F481" s="37" t="s">
        <v>60</v>
      </c>
      <c r="G481" s="16">
        <v>219000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13" t="s">
        <v>324</v>
      </c>
      <c r="B482" s="35" t="s">
        <v>2636</v>
      </c>
      <c r="C482" s="37" t="s">
        <v>2637</v>
      </c>
      <c r="D482" s="37" t="s">
        <v>2638</v>
      </c>
      <c r="E482" s="37" t="s">
        <v>2639</v>
      </c>
      <c r="F482" s="37" t="s">
        <v>60</v>
      </c>
      <c r="G482" s="16">
        <v>379000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13" t="s">
        <v>324</v>
      </c>
      <c r="B483" s="35" t="s">
        <v>2642</v>
      </c>
      <c r="C483" s="37" t="s">
        <v>2643</v>
      </c>
      <c r="D483" s="37" t="s">
        <v>2644</v>
      </c>
      <c r="E483" s="37" t="s">
        <v>2645</v>
      </c>
      <c r="F483" s="37" t="s">
        <v>142</v>
      </c>
      <c r="G483" s="16">
        <v>0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13" t="s">
        <v>324</v>
      </c>
      <c r="B484" s="35" t="s">
        <v>2648</v>
      </c>
      <c r="C484" s="37" t="s">
        <v>2649</v>
      </c>
      <c r="D484" s="37" t="s">
        <v>2650</v>
      </c>
      <c r="E484" s="37" t="s">
        <v>2639</v>
      </c>
      <c r="F484" s="37" t="s">
        <v>60</v>
      </c>
      <c r="G484" s="16">
        <v>379000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13" t="s">
        <v>324</v>
      </c>
      <c r="B485" s="35" t="s">
        <v>2653</v>
      </c>
      <c r="C485" s="37" t="s">
        <v>2654</v>
      </c>
      <c r="D485" s="37" t="s">
        <v>2655</v>
      </c>
      <c r="E485" s="37" t="s">
        <v>2639</v>
      </c>
      <c r="F485" s="37" t="s">
        <v>60</v>
      </c>
      <c r="G485" s="16">
        <v>379000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13" t="s">
        <v>324</v>
      </c>
      <c r="B486" s="35" t="s">
        <v>2657</v>
      </c>
      <c r="C486" s="37" t="s">
        <v>2659</v>
      </c>
      <c r="D486" s="37" t="s">
        <v>2660</v>
      </c>
      <c r="E486" s="37" t="s">
        <v>2661</v>
      </c>
      <c r="F486" s="37" t="s">
        <v>142</v>
      </c>
      <c r="G486" s="16">
        <v>0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13" t="s">
        <v>324</v>
      </c>
      <c r="B487" s="35" t="s">
        <v>2664</v>
      </c>
      <c r="C487" s="37" t="s">
        <v>2665</v>
      </c>
      <c r="D487" s="37" t="s">
        <v>2666</v>
      </c>
      <c r="E487" s="37" t="s">
        <v>2667</v>
      </c>
      <c r="F487" s="37" t="s">
        <v>60</v>
      </c>
      <c r="G487" s="16">
        <v>379000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13" t="s">
        <v>324</v>
      </c>
      <c r="B488" s="35" t="s">
        <v>2668</v>
      </c>
      <c r="C488" s="37" t="s">
        <v>2669</v>
      </c>
      <c r="D488" s="37" t="s">
        <v>2671</v>
      </c>
      <c r="E488" s="37" t="s">
        <v>2673</v>
      </c>
      <c r="F488" s="37" t="s">
        <v>142</v>
      </c>
      <c r="G488" s="16">
        <v>0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13" t="s">
        <v>324</v>
      </c>
      <c r="B489" s="35" t="s">
        <v>2674</v>
      </c>
      <c r="C489" s="37" t="s">
        <v>2675</v>
      </c>
      <c r="D489" s="37" t="s">
        <v>2676</v>
      </c>
      <c r="E489" s="37" t="s">
        <v>2677</v>
      </c>
      <c r="F489" s="37" t="s">
        <v>142</v>
      </c>
      <c r="G489" s="16">
        <v>0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13" t="s">
        <v>324</v>
      </c>
      <c r="B490" s="35" t="s">
        <v>2681</v>
      </c>
      <c r="C490" s="37" t="s">
        <v>2682</v>
      </c>
      <c r="D490" s="37" t="s">
        <v>2683</v>
      </c>
      <c r="E490" s="37" t="s">
        <v>2677</v>
      </c>
      <c r="F490" s="37" t="s">
        <v>142</v>
      </c>
      <c r="G490" s="16">
        <v>0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13" t="s">
        <v>324</v>
      </c>
      <c r="B491" s="35" t="s">
        <v>2684</v>
      </c>
      <c r="C491" s="37" t="s">
        <v>2685</v>
      </c>
      <c r="D491" s="37" t="s">
        <v>2687</v>
      </c>
      <c r="E491" s="37" t="s">
        <v>2689</v>
      </c>
      <c r="F491" s="37" t="s">
        <v>1816</v>
      </c>
      <c r="G491" s="16">
        <v>0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13" t="s">
        <v>324</v>
      </c>
      <c r="B492" s="35" t="s">
        <v>2690</v>
      </c>
      <c r="C492" s="37" t="s">
        <v>2691</v>
      </c>
      <c r="D492" s="37" t="s">
        <v>2692</v>
      </c>
      <c r="E492" s="37" t="s">
        <v>2693</v>
      </c>
      <c r="F492" s="37" t="s">
        <v>2450</v>
      </c>
      <c r="G492" s="16">
        <v>289000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13" t="s">
        <v>324</v>
      </c>
      <c r="B493" s="35" t="s">
        <v>2696</v>
      </c>
      <c r="C493" s="37" t="s">
        <v>2697</v>
      </c>
      <c r="D493" s="37" t="s">
        <v>2698</v>
      </c>
      <c r="E493" s="37" t="s">
        <v>2699</v>
      </c>
      <c r="F493" s="37" t="s">
        <v>2450</v>
      </c>
      <c r="G493" s="16">
        <v>2639000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13" t="s">
        <v>324</v>
      </c>
      <c r="B494" s="35" t="s">
        <v>2702</v>
      </c>
      <c r="C494" s="37" t="s">
        <v>2703</v>
      </c>
      <c r="D494" s="37" t="s">
        <v>2704</v>
      </c>
      <c r="E494" s="37" t="s">
        <v>2705</v>
      </c>
      <c r="F494" s="37" t="s">
        <v>2450</v>
      </c>
      <c r="G494" s="16">
        <v>10119000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13" t="s">
        <v>324</v>
      </c>
      <c r="B495" s="35" t="s">
        <v>2708</v>
      </c>
      <c r="C495" s="37" t="s">
        <v>2709</v>
      </c>
      <c r="D495" s="37" t="s">
        <v>2710</v>
      </c>
      <c r="E495" s="37" t="s">
        <v>2711</v>
      </c>
      <c r="F495" s="37" t="s">
        <v>1816</v>
      </c>
      <c r="G495" s="16">
        <v>0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13" t="s">
        <v>324</v>
      </c>
      <c r="B496" s="35" t="s">
        <v>2714</v>
      </c>
      <c r="C496" s="37" t="s">
        <v>2715</v>
      </c>
      <c r="D496" s="37" t="s">
        <v>2716</v>
      </c>
      <c r="E496" s="37" t="s">
        <v>2717</v>
      </c>
      <c r="F496" s="37" t="s">
        <v>1554</v>
      </c>
      <c r="G496" s="16">
        <v>0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13" t="s">
        <v>324</v>
      </c>
      <c r="B497" s="35" t="s">
        <v>2720</v>
      </c>
      <c r="C497" s="37" t="s">
        <v>2721</v>
      </c>
      <c r="D497" s="37" t="s">
        <v>2722</v>
      </c>
      <c r="E497" s="37" t="s">
        <v>2724</v>
      </c>
      <c r="F497" s="37" t="s">
        <v>1554</v>
      </c>
      <c r="G497" s="16">
        <v>0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13" t="s">
        <v>324</v>
      </c>
      <c r="B498" s="35" t="s">
        <v>2726</v>
      </c>
      <c r="C498" s="37" t="s">
        <v>2728</v>
      </c>
      <c r="D498" s="37" t="s">
        <v>2730</v>
      </c>
      <c r="E498" s="37" t="s">
        <v>2731</v>
      </c>
      <c r="F498" s="37" t="s">
        <v>142</v>
      </c>
      <c r="G498" s="16">
        <v>0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13" t="s">
        <v>324</v>
      </c>
      <c r="B499" s="35" t="s">
        <v>2733</v>
      </c>
      <c r="C499" s="37" t="s">
        <v>2735</v>
      </c>
      <c r="D499" s="37" t="s">
        <v>2736</v>
      </c>
      <c r="E499" s="37" t="s">
        <v>2736</v>
      </c>
      <c r="F499" s="37" t="s">
        <v>142</v>
      </c>
      <c r="G499" s="16">
        <v>0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13" t="s">
        <v>324</v>
      </c>
      <c r="B500" s="35" t="s">
        <v>2739</v>
      </c>
      <c r="C500" s="37" t="s">
        <v>2740</v>
      </c>
      <c r="D500" s="37" t="s">
        <v>2741</v>
      </c>
      <c r="E500" s="37" t="s">
        <v>2742</v>
      </c>
      <c r="F500" s="37" t="s">
        <v>142</v>
      </c>
      <c r="G500" s="16">
        <v>0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13" t="s">
        <v>324</v>
      </c>
      <c r="B501" s="35" t="s">
        <v>2745</v>
      </c>
      <c r="C501" s="37" t="s">
        <v>2746</v>
      </c>
      <c r="D501" s="37" t="s">
        <v>2747</v>
      </c>
      <c r="E501" s="37" t="s">
        <v>2748</v>
      </c>
      <c r="F501" s="37" t="s">
        <v>142</v>
      </c>
      <c r="G501" s="16">
        <v>0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13" t="s">
        <v>324</v>
      </c>
      <c r="B502" s="35" t="s">
        <v>2751</v>
      </c>
      <c r="C502" s="37" t="s">
        <v>2752</v>
      </c>
      <c r="D502" s="37" t="s">
        <v>2753</v>
      </c>
      <c r="E502" s="37" t="s">
        <v>2748</v>
      </c>
      <c r="F502" s="37" t="s">
        <v>142</v>
      </c>
      <c r="G502" s="16">
        <v>0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13" t="s">
        <v>324</v>
      </c>
      <c r="B503" s="35" t="s">
        <v>2756</v>
      </c>
      <c r="C503" s="37" t="s">
        <v>2757</v>
      </c>
      <c r="D503" s="37" t="s">
        <v>2758</v>
      </c>
      <c r="E503" s="37" t="s">
        <v>2748</v>
      </c>
      <c r="F503" s="37" t="s">
        <v>142</v>
      </c>
      <c r="G503" s="16">
        <v>0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13" t="s">
        <v>324</v>
      </c>
      <c r="B504" s="35" t="s">
        <v>2759</v>
      </c>
      <c r="C504" s="37" t="s">
        <v>2761</v>
      </c>
      <c r="D504" s="37" t="s">
        <v>2763</v>
      </c>
      <c r="E504" s="37" t="s">
        <v>2764</v>
      </c>
      <c r="F504" s="37" t="s">
        <v>142</v>
      </c>
      <c r="G504" s="16">
        <v>0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13" t="s">
        <v>324</v>
      </c>
      <c r="B505" s="35" t="s">
        <v>2765</v>
      </c>
      <c r="C505" s="37" t="s">
        <v>2766</v>
      </c>
      <c r="D505" s="37" t="s">
        <v>2768</v>
      </c>
      <c r="E505" s="37" t="s">
        <v>2764</v>
      </c>
      <c r="F505" s="37" t="s">
        <v>142</v>
      </c>
      <c r="G505" s="16">
        <v>0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13" t="s">
        <v>324</v>
      </c>
      <c r="B506" s="35" t="s">
        <v>2770</v>
      </c>
      <c r="C506" s="37" t="s">
        <v>2771</v>
      </c>
      <c r="D506" s="37" t="s">
        <v>2772</v>
      </c>
      <c r="E506" s="37" t="s">
        <v>2764</v>
      </c>
      <c r="F506" s="37" t="s">
        <v>142</v>
      </c>
      <c r="G506" s="16">
        <v>0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13" t="s">
        <v>324</v>
      </c>
      <c r="B507" s="35" t="s">
        <v>2775</v>
      </c>
      <c r="C507" s="37" t="s">
        <v>2776</v>
      </c>
      <c r="D507" s="37" t="s">
        <v>2777</v>
      </c>
      <c r="E507" s="37" t="s">
        <v>2778</v>
      </c>
      <c r="F507" s="37" t="s">
        <v>142</v>
      </c>
      <c r="G507" s="16">
        <v>0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13" t="s">
        <v>324</v>
      </c>
      <c r="B508" s="35" t="s">
        <v>2781</v>
      </c>
      <c r="C508" s="37" t="s">
        <v>2782</v>
      </c>
      <c r="D508" s="37" t="s">
        <v>2783</v>
      </c>
      <c r="E508" s="37" t="s">
        <v>2784</v>
      </c>
      <c r="F508" s="37" t="s">
        <v>142</v>
      </c>
      <c r="G508" s="16">
        <v>0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13" t="s">
        <v>324</v>
      </c>
      <c r="B509" s="35" t="s">
        <v>2787</v>
      </c>
      <c r="C509" s="37" t="s">
        <v>2788</v>
      </c>
      <c r="D509" s="37" t="s">
        <v>2789</v>
      </c>
      <c r="E509" s="37" t="s">
        <v>2790</v>
      </c>
      <c r="F509" s="37" t="s">
        <v>142</v>
      </c>
      <c r="G509" s="16">
        <v>0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13" t="s">
        <v>324</v>
      </c>
      <c r="B510" s="35" t="s">
        <v>2793</v>
      </c>
      <c r="C510" s="37" t="s">
        <v>2794</v>
      </c>
      <c r="D510" s="37" t="s">
        <v>2795</v>
      </c>
      <c r="E510" s="37" t="s">
        <v>2796</v>
      </c>
      <c r="F510" s="37" t="s">
        <v>142</v>
      </c>
      <c r="G510" s="16">
        <v>1158000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13" t="s">
        <v>324</v>
      </c>
      <c r="B511" s="35" t="s">
        <v>2799</v>
      </c>
      <c r="C511" s="37" t="s">
        <v>2800</v>
      </c>
      <c r="D511" s="37" t="s">
        <v>2801</v>
      </c>
      <c r="E511" s="37" t="s">
        <v>2802</v>
      </c>
      <c r="F511" s="37" t="s">
        <v>142</v>
      </c>
      <c r="G511" s="16">
        <v>0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13" t="s">
        <v>324</v>
      </c>
      <c r="B512" s="35" t="s">
        <v>2803</v>
      </c>
      <c r="C512" s="37" t="s">
        <v>2804</v>
      </c>
      <c r="D512" s="37" t="s">
        <v>2805</v>
      </c>
      <c r="E512" s="37" t="s">
        <v>2807</v>
      </c>
      <c r="F512" s="37" t="s">
        <v>142</v>
      </c>
      <c r="G512" s="16">
        <v>1735000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13" t="s">
        <v>324</v>
      </c>
      <c r="B513" s="35" t="s">
        <v>2809</v>
      </c>
      <c r="C513" s="37" t="s">
        <v>2810</v>
      </c>
      <c r="D513" s="37" t="s">
        <v>2811</v>
      </c>
      <c r="E513" s="37" t="s">
        <v>2812</v>
      </c>
      <c r="F513" s="37" t="s">
        <v>142</v>
      </c>
      <c r="G513" s="16">
        <v>0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13" t="s">
        <v>324</v>
      </c>
      <c r="B514" s="35" t="s">
        <v>2815</v>
      </c>
      <c r="C514" s="37" t="s">
        <v>2816</v>
      </c>
      <c r="D514" s="37" t="s">
        <v>2817</v>
      </c>
      <c r="E514" s="37" t="s">
        <v>2818</v>
      </c>
      <c r="F514" s="37" t="s">
        <v>142</v>
      </c>
      <c r="G514" s="16">
        <v>2121000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13" t="s">
        <v>324</v>
      </c>
      <c r="B515" s="35" t="s">
        <v>2821</v>
      </c>
      <c r="C515" s="37" t="s">
        <v>2822</v>
      </c>
      <c r="D515" s="37" t="s">
        <v>2823</v>
      </c>
      <c r="E515" s="37" t="s">
        <v>2824</v>
      </c>
      <c r="F515" s="37" t="s">
        <v>1548</v>
      </c>
      <c r="G515" s="16">
        <v>0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13" t="s">
        <v>324</v>
      </c>
      <c r="B516" s="35" t="s">
        <v>2827</v>
      </c>
      <c r="C516" s="37" t="s">
        <v>2828</v>
      </c>
      <c r="D516" s="37" t="s">
        <v>2829</v>
      </c>
      <c r="E516" s="37" t="s">
        <v>2830</v>
      </c>
      <c r="F516" s="37" t="s">
        <v>1548</v>
      </c>
      <c r="G516" s="16">
        <v>2299000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13" t="s">
        <v>324</v>
      </c>
      <c r="B517" s="35" t="s">
        <v>2833</v>
      </c>
      <c r="C517" s="37" t="s">
        <v>2834</v>
      </c>
      <c r="D517" s="37" t="s">
        <v>2835</v>
      </c>
      <c r="E517" s="37" t="s">
        <v>2830</v>
      </c>
      <c r="F517" s="37" t="s">
        <v>1548</v>
      </c>
      <c r="G517" s="16">
        <v>2299000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13" t="s">
        <v>324</v>
      </c>
      <c r="B518" s="35" t="s">
        <v>2838</v>
      </c>
      <c r="C518" s="37" t="s">
        <v>2839</v>
      </c>
      <c r="D518" s="37" t="s">
        <v>2840</v>
      </c>
      <c r="E518" s="37" t="s">
        <v>2841</v>
      </c>
      <c r="F518" s="37" t="s">
        <v>1548</v>
      </c>
      <c r="G518" s="16">
        <v>2129000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13" t="s">
        <v>324</v>
      </c>
      <c r="B519" s="35" t="s">
        <v>2842</v>
      </c>
      <c r="C519" s="37" t="s">
        <v>2844</v>
      </c>
      <c r="D519" s="37" t="s">
        <v>2846</v>
      </c>
      <c r="E519" s="37" t="s">
        <v>2841</v>
      </c>
      <c r="F519" s="37" t="s">
        <v>1548</v>
      </c>
      <c r="G519" s="16">
        <v>2129000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13" t="s">
        <v>324</v>
      </c>
      <c r="B520" s="35" t="s">
        <v>2849</v>
      </c>
      <c r="C520" s="37" t="s">
        <v>2850</v>
      </c>
      <c r="D520" s="37" t="s">
        <v>2851</v>
      </c>
      <c r="E520" s="37" t="s">
        <v>2841</v>
      </c>
      <c r="F520" s="37" t="s">
        <v>1548</v>
      </c>
      <c r="G520" s="16">
        <v>2129000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13" t="s">
        <v>324</v>
      </c>
      <c r="B521" s="35" t="s">
        <v>2852</v>
      </c>
      <c r="C521" s="37" t="s">
        <v>2853</v>
      </c>
      <c r="D521" s="37" t="s">
        <v>2855</v>
      </c>
      <c r="E521" s="37" t="s">
        <v>2857</v>
      </c>
      <c r="F521" s="37" t="s">
        <v>142</v>
      </c>
      <c r="G521" s="16">
        <v>0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13" t="s">
        <v>324</v>
      </c>
      <c r="B522" s="35" t="s">
        <v>2858</v>
      </c>
      <c r="C522" s="37" t="s">
        <v>2859</v>
      </c>
      <c r="D522" s="37" t="s">
        <v>2862</v>
      </c>
      <c r="E522" s="37" t="s">
        <v>2863</v>
      </c>
      <c r="F522" s="37" t="s">
        <v>60</v>
      </c>
      <c r="G522" s="16">
        <v>709000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13" t="s">
        <v>324</v>
      </c>
      <c r="B523" s="35" t="s">
        <v>2864</v>
      </c>
      <c r="C523" s="37" t="s">
        <v>2865</v>
      </c>
      <c r="D523" s="37" t="s">
        <v>2866</v>
      </c>
      <c r="E523" s="37" t="s">
        <v>2867</v>
      </c>
      <c r="F523" s="37" t="s">
        <v>60</v>
      </c>
      <c r="G523" s="16">
        <v>1029000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13" t="s">
        <v>324</v>
      </c>
      <c r="B524" s="35" t="s">
        <v>2870</v>
      </c>
      <c r="C524" s="37" t="s">
        <v>2871</v>
      </c>
      <c r="D524" s="37" t="s">
        <v>2872</v>
      </c>
      <c r="E524" s="37" t="s">
        <v>2873</v>
      </c>
      <c r="F524" s="37" t="s">
        <v>142</v>
      </c>
      <c r="G524" s="16">
        <v>0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13" t="s">
        <v>324</v>
      </c>
      <c r="B525" s="35" t="s">
        <v>2876</v>
      </c>
      <c r="C525" s="37" t="s">
        <v>2877</v>
      </c>
      <c r="D525" s="37" t="s">
        <v>2878</v>
      </c>
      <c r="E525" s="37" t="s">
        <v>2879</v>
      </c>
      <c r="F525" s="37" t="s">
        <v>60</v>
      </c>
      <c r="G525" s="16">
        <v>1379000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13" t="s">
        <v>324</v>
      </c>
      <c r="B526" s="35" t="s">
        <v>2882</v>
      </c>
      <c r="C526" s="37" t="s">
        <v>2883</v>
      </c>
      <c r="D526" s="37" t="s">
        <v>2884</v>
      </c>
      <c r="E526" s="37" t="s">
        <v>2885</v>
      </c>
      <c r="F526" s="37" t="s">
        <v>1554</v>
      </c>
      <c r="G526" s="16">
        <v>0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13" t="s">
        <v>324</v>
      </c>
      <c r="B527" s="35" t="s">
        <v>2886</v>
      </c>
      <c r="C527" s="37" t="s">
        <v>2888</v>
      </c>
      <c r="D527" s="37" t="s">
        <v>2890</v>
      </c>
      <c r="E527" s="37" t="s">
        <v>2885</v>
      </c>
      <c r="F527" s="37" t="s">
        <v>1554</v>
      </c>
      <c r="G527" s="16">
        <v>0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13" t="s">
        <v>324</v>
      </c>
      <c r="B528" s="35" t="s">
        <v>2891</v>
      </c>
      <c r="C528" s="37" t="s">
        <v>2892</v>
      </c>
      <c r="D528" s="37" t="s">
        <v>2893</v>
      </c>
      <c r="E528" s="37" t="s">
        <v>2894</v>
      </c>
      <c r="F528" s="37" t="s">
        <v>1778</v>
      </c>
      <c r="G528" s="16">
        <v>549000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13" t="s">
        <v>324</v>
      </c>
      <c r="B529" s="35" t="s">
        <v>2897</v>
      </c>
      <c r="C529" s="37" t="s">
        <v>2898</v>
      </c>
      <c r="D529" s="37" t="s">
        <v>2899</v>
      </c>
      <c r="E529" s="37" t="s">
        <v>2900</v>
      </c>
      <c r="F529" s="37" t="s">
        <v>1778</v>
      </c>
      <c r="G529" s="16">
        <v>3479000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13" t="s">
        <v>324</v>
      </c>
      <c r="B530" s="35" t="s">
        <v>2903</v>
      </c>
      <c r="C530" s="37" t="s">
        <v>2904</v>
      </c>
      <c r="D530" s="37" t="s">
        <v>2905</v>
      </c>
      <c r="E530" s="37" t="s">
        <v>2906</v>
      </c>
      <c r="F530" s="37" t="s">
        <v>1778</v>
      </c>
      <c r="G530" s="16">
        <v>22219000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13" t="s">
        <v>324</v>
      </c>
      <c r="B531" s="35" t="s">
        <v>2909</v>
      </c>
      <c r="C531" s="37" t="s">
        <v>2910</v>
      </c>
      <c r="D531" s="37" t="s">
        <v>2911</v>
      </c>
      <c r="E531" s="37" t="s">
        <v>2912</v>
      </c>
      <c r="F531" s="37" t="s">
        <v>1778</v>
      </c>
      <c r="G531" s="16">
        <v>639000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13" t="s">
        <v>324</v>
      </c>
      <c r="B532" s="35" t="s">
        <v>2915</v>
      </c>
      <c r="C532" s="37" t="s">
        <v>2916</v>
      </c>
      <c r="D532" s="37" t="s">
        <v>2917</v>
      </c>
      <c r="E532" s="37" t="s">
        <v>2918</v>
      </c>
      <c r="F532" s="37" t="s">
        <v>1548</v>
      </c>
      <c r="G532" s="16">
        <v>499000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13" t="s">
        <v>324</v>
      </c>
      <c r="B533" s="35" t="s">
        <v>2922</v>
      </c>
      <c r="C533" s="37" t="s">
        <v>2923</v>
      </c>
      <c r="D533" s="37" t="s">
        <v>2924</v>
      </c>
      <c r="E533" s="37" t="s">
        <v>2925</v>
      </c>
      <c r="F533" s="37" t="s">
        <v>1548</v>
      </c>
      <c r="G533" s="16">
        <v>509000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13" t="s">
        <v>324</v>
      </c>
      <c r="B534" s="35" t="s">
        <v>2926</v>
      </c>
      <c r="C534" s="37" t="s">
        <v>2927</v>
      </c>
      <c r="D534" s="37" t="s">
        <v>2929</v>
      </c>
      <c r="E534" s="37" t="s">
        <v>2925</v>
      </c>
      <c r="F534" s="37" t="s">
        <v>1548</v>
      </c>
      <c r="G534" s="16">
        <v>509000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13" t="s">
        <v>324</v>
      </c>
      <c r="B535" s="35" t="s">
        <v>2931</v>
      </c>
      <c r="C535" s="37" t="s">
        <v>2932</v>
      </c>
      <c r="D535" s="37" t="s">
        <v>2933</v>
      </c>
      <c r="E535" s="37" t="s">
        <v>2934</v>
      </c>
      <c r="F535" s="37" t="s">
        <v>1548</v>
      </c>
      <c r="G535" s="16">
        <v>0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13" t="s">
        <v>324</v>
      </c>
      <c r="B536" s="35" t="s">
        <v>2937</v>
      </c>
      <c r="C536" s="37" t="s">
        <v>2938</v>
      </c>
      <c r="D536" s="37" t="s">
        <v>2939</v>
      </c>
      <c r="E536" s="37" t="s">
        <v>2941</v>
      </c>
      <c r="F536" s="37" t="s">
        <v>1548</v>
      </c>
      <c r="G536" s="16">
        <v>551000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13" t="s">
        <v>324</v>
      </c>
      <c r="B537" s="35" t="s">
        <v>2943</v>
      </c>
      <c r="C537" s="37" t="s">
        <v>2944</v>
      </c>
      <c r="D537" s="37" t="s">
        <v>2945</v>
      </c>
      <c r="E537" s="37" t="s">
        <v>2946</v>
      </c>
      <c r="F537" s="37" t="s">
        <v>1548</v>
      </c>
      <c r="G537" s="16">
        <v>1109000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13" t="s">
        <v>324</v>
      </c>
      <c r="B538" s="35" t="s">
        <v>2949</v>
      </c>
      <c r="C538" s="37" t="s">
        <v>2950</v>
      </c>
      <c r="D538" s="37" t="s">
        <v>2952</v>
      </c>
      <c r="E538" s="37" t="s">
        <v>2954</v>
      </c>
      <c r="F538" s="37" t="s">
        <v>1548</v>
      </c>
      <c r="G538" s="16">
        <v>0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13" t="s">
        <v>324</v>
      </c>
      <c r="B539" s="35" t="s">
        <v>2955</v>
      </c>
      <c r="C539" s="37" t="s">
        <v>2956</v>
      </c>
      <c r="D539" s="37" t="s">
        <v>2957</v>
      </c>
      <c r="E539" s="37" t="s">
        <v>2958</v>
      </c>
      <c r="F539" s="37" t="s">
        <v>1548</v>
      </c>
      <c r="G539" s="16">
        <v>809000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13" t="s">
        <v>324</v>
      </c>
      <c r="B540" s="35" t="s">
        <v>2961</v>
      </c>
      <c r="C540" s="37" t="s">
        <v>2962</v>
      </c>
      <c r="D540" s="37" t="s">
        <v>2963</v>
      </c>
      <c r="E540" s="37" t="s">
        <v>2964</v>
      </c>
      <c r="F540" s="37" t="s">
        <v>1548</v>
      </c>
      <c r="G540" s="16">
        <v>0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13" t="s">
        <v>324</v>
      </c>
      <c r="B541" s="35" t="s">
        <v>2967</v>
      </c>
      <c r="C541" s="37" t="s">
        <v>2968</v>
      </c>
      <c r="D541" s="37" t="s">
        <v>2969</v>
      </c>
      <c r="E541" s="37" t="s">
        <v>2970</v>
      </c>
      <c r="F541" s="37" t="s">
        <v>1554</v>
      </c>
      <c r="G541" s="16">
        <v>2229000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13" t="s">
        <v>324</v>
      </c>
      <c r="B542" s="35" t="s">
        <v>2971</v>
      </c>
      <c r="C542" s="37" t="s">
        <v>2973</v>
      </c>
      <c r="D542" s="37" t="s">
        <v>2975</v>
      </c>
      <c r="E542" s="37" t="s">
        <v>2976</v>
      </c>
      <c r="F542" s="37" t="s">
        <v>1554</v>
      </c>
      <c r="G542" s="16">
        <v>339000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13" t="s">
        <v>324</v>
      </c>
      <c r="B543" s="35" t="s">
        <v>2977</v>
      </c>
      <c r="C543" s="37" t="s">
        <v>2978</v>
      </c>
      <c r="D543" s="37" t="s">
        <v>2979</v>
      </c>
      <c r="E543" s="37" t="s">
        <v>2976</v>
      </c>
      <c r="F543" s="37" t="s">
        <v>1554</v>
      </c>
      <c r="G543" s="16">
        <v>339000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13" t="s">
        <v>324</v>
      </c>
      <c r="B544" s="35" t="s">
        <v>2982</v>
      </c>
      <c r="C544" s="37" t="s">
        <v>2983</v>
      </c>
      <c r="D544" s="37" t="s">
        <v>2984</v>
      </c>
      <c r="E544" s="37" t="s">
        <v>2976</v>
      </c>
      <c r="F544" s="37" t="s">
        <v>1554</v>
      </c>
      <c r="G544" s="16">
        <v>339000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13" t="s">
        <v>324</v>
      </c>
      <c r="B545" s="35" t="s">
        <v>2987</v>
      </c>
      <c r="C545" s="37" t="s">
        <v>2988</v>
      </c>
      <c r="D545" s="37" t="s">
        <v>2989</v>
      </c>
      <c r="E545" s="37" t="s">
        <v>2976</v>
      </c>
      <c r="F545" s="37" t="s">
        <v>1554</v>
      </c>
      <c r="G545" s="16">
        <v>339000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13" t="s">
        <v>324</v>
      </c>
      <c r="B546" s="35" t="s">
        <v>2990</v>
      </c>
      <c r="C546" s="37" t="s">
        <v>2991</v>
      </c>
      <c r="D546" s="37" t="s">
        <v>2993</v>
      </c>
      <c r="E546" s="37" t="s">
        <v>2976</v>
      </c>
      <c r="F546" s="37" t="s">
        <v>1554</v>
      </c>
      <c r="G546" s="16">
        <v>339000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13" t="s">
        <v>324</v>
      </c>
      <c r="B547" s="35" t="s">
        <v>2995</v>
      </c>
      <c r="C547" s="37" t="s">
        <v>2996</v>
      </c>
      <c r="D547" s="37" t="s">
        <v>2997</v>
      </c>
      <c r="E547" s="37" t="s">
        <v>2998</v>
      </c>
      <c r="F547" s="37" t="s">
        <v>1554</v>
      </c>
      <c r="G547" s="16">
        <v>229000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13" t="s">
        <v>324</v>
      </c>
      <c r="B548" s="35" t="s">
        <v>1929</v>
      </c>
      <c r="C548" s="37" t="s">
        <v>3001</v>
      </c>
      <c r="D548" s="37" t="s">
        <v>3002</v>
      </c>
      <c r="E548" s="37" t="s">
        <v>3003</v>
      </c>
      <c r="F548" s="37" t="s">
        <v>1554</v>
      </c>
      <c r="G548" s="16">
        <v>299000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13" t="s">
        <v>324</v>
      </c>
      <c r="B549" s="35" t="s">
        <v>1921</v>
      </c>
      <c r="C549" s="37" t="s">
        <v>3006</v>
      </c>
      <c r="D549" s="37" t="s">
        <v>3007</v>
      </c>
      <c r="E549" s="37" t="s">
        <v>3008</v>
      </c>
      <c r="F549" s="37" t="s">
        <v>1554</v>
      </c>
      <c r="G549" s="16">
        <v>299000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13" t="s">
        <v>324</v>
      </c>
      <c r="B550" s="35" t="s">
        <v>1914</v>
      </c>
      <c r="C550" s="37" t="s">
        <v>3009</v>
      </c>
      <c r="D550" s="37" t="s">
        <v>3010</v>
      </c>
      <c r="E550" s="37" t="s">
        <v>3012</v>
      </c>
      <c r="F550" s="37" t="s">
        <v>1554</v>
      </c>
      <c r="G550" s="16">
        <v>299000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13" t="s">
        <v>324</v>
      </c>
      <c r="B551" s="35" t="s">
        <v>3014</v>
      </c>
      <c r="C551" s="37" t="s">
        <v>3015</v>
      </c>
      <c r="D551" s="37" t="s">
        <v>3016</v>
      </c>
      <c r="E551" s="37" t="s">
        <v>3017</v>
      </c>
      <c r="F551" s="37" t="s">
        <v>1554</v>
      </c>
      <c r="G551" s="16">
        <v>0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13" t="s">
        <v>324</v>
      </c>
      <c r="B552" s="35" t="s">
        <v>3020</v>
      </c>
      <c r="C552" s="37" t="s">
        <v>3021</v>
      </c>
      <c r="D552" s="37" t="s">
        <v>3017</v>
      </c>
      <c r="E552" s="37" t="s">
        <v>3022</v>
      </c>
      <c r="F552" s="37" t="s">
        <v>1554</v>
      </c>
      <c r="G552" s="16">
        <v>342000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13" t="s">
        <v>324</v>
      </c>
      <c r="B553" s="35" t="s">
        <v>3023</v>
      </c>
      <c r="C553" s="37" t="s">
        <v>3024</v>
      </c>
      <c r="D553" s="37" t="s">
        <v>3025</v>
      </c>
      <c r="E553" s="37" t="s">
        <v>3026</v>
      </c>
      <c r="F553" s="37" t="s">
        <v>1554</v>
      </c>
      <c r="G553" s="16">
        <v>399000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13" t="s">
        <v>324</v>
      </c>
      <c r="B554" s="35" t="s">
        <v>3029</v>
      </c>
      <c r="C554" s="37" t="s">
        <v>3030</v>
      </c>
      <c r="D554" s="37" t="s">
        <v>3031</v>
      </c>
      <c r="E554" s="37" t="s">
        <v>3026</v>
      </c>
      <c r="F554" s="37" t="s">
        <v>1554</v>
      </c>
      <c r="G554" s="16">
        <v>399000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13" t="s">
        <v>324</v>
      </c>
      <c r="B555" s="35" t="s">
        <v>3034</v>
      </c>
      <c r="C555" s="37" t="s">
        <v>3035</v>
      </c>
      <c r="D555" s="37" t="s">
        <v>3036</v>
      </c>
      <c r="E555" s="37" t="s">
        <v>3037</v>
      </c>
      <c r="F555" s="37" t="s">
        <v>1554</v>
      </c>
      <c r="G555" s="16">
        <v>0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13" t="s">
        <v>324</v>
      </c>
      <c r="B556" s="35" t="s">
        <v>3040</v>
      </c>
      <c r="C556" s="37" t="s">
        <v>3041</v>
      </c>
      <c r="D556" s="37" t="s">
        <v>3037</v>
      </c>
      <c r="E556" s="37" t="s">
        <v>3042</v>
      </c>
      <c r="F556" s="37" t="s">
        <v>1554</v>
      </c>
      <c r="G556" s="16">
        <v>342000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13" t="s">
        <v>324</v>
      </c>
      <c r="B557" s="35" t="s">
        <v>3045</v>
      </c>
      <c r="C557" s="37" t="s">
        <v>3046</v>
      </c>
      <c r="D557" s="37" t="s">
        <v>3047</v>
      </c>
      <c r="E557" s="37" t="s">
        <v>3026</v>
      </c>
      <c r="F557" s="37" t="s">
        <v>1554</v>
      </c>
      <c r="G557" s="16">
        <v>399000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13" t="s">
        <v>324</v>
      </c>
      <c r="B558" s="35" t="s">
        <v>3048</v>
      </c>
      <c r="C558" s="37" t="s">
        <v>3049</v>
      </c>
      <c r="D558" s="37" t="s">
        <v>3050</v>
      </c>
      <c r="E558" s="37" t="s">
        <v>3026</v>
      </c>
      <c r="F558" s="37" t="s">
        <v>1554</v>
      </c>
      <c r="G558" s="16">
        <v>399000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13" t="s">
        <v>324</v>
      </c>
      <c r="B559" s="35" t="s">
        <v>3053</v>
      </c>
      <c r="C559" s="37" t="s">
        <v>3054</v>
      </c>
      <c r="D559" s="37" t="s">
        <v>3055</v>
      </c>
      <c r="E559" s="37" t="s">
        <v>3056</v>
      </c>
      <c r="F559" s="37" t="s">
        <v>1554</v>
      </c>
      <c r="G559" s="16">
        <v>0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13" t="s">
        <v>324</v>
      </c>
      <c r="B560" s="35" t="s">
        <v>3059</v>
      </c>
      <c r="C560" s="37" t="s">
        <v>3060</v>
      </c>
      <c r="D560" s="37" t="s">
        <v>3056</v>
      </c>
      <c r="E560" s="37" t="s">
        <v>3061</v>
      </c>
      <c r="F560" s="37" t="s">
        <v>1554</v>
      </c>
      <c r="G560" s="16">
        <v>342000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13" t="s">
        <v>324</v>
      </c>
      <c r="B561" s="35" t="s">
        <v>3064</v>
      </c>
      <c r="C561" s="37" t="s">
        <v>3065</v>
      </c>
      <c r="D561" s="37" t="s">
        <v>3066</v>
      </c>
      <c r="E561" s="37" t="s">
        <v>3067</v>
      </c>
      <c r="F561" s="37" t="s">
        <v>1554</v>
      </c>
      <c r="G561" s="16">
        <v>399000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13" t="s">
        <v>324</v>
      </c>
      <c r="B562" s="35" t="s">
        <v>3070</v>
      </c>
      <c r="C562" s="37" t="s">
        <v>3071</v>
      </c>
      <c r="D562" s="37" t="s">
        <v>3072</v>
      </c>
      <c r="E562" s="37" t="s">
        <v>3067</v>
      </c>
      <c r="F562" s="37" t="s">
        <v>1554</v>
      </c>
      <c r="G562" s="16">
        <v>399000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13" t="s">
        <v>324</v>
      </c>
      <c r="B563" s="35" t="s">
        <v>3075</v>
      </c>
      <c r="C563" s="37" t="s">
        <v>3076</v>
      </c>
      <c r="D563" s="37" t="s">
        <v>3077</v>
      </c>
      <c r="E563" s="37" t="s">
        <v>3067</v>
      </c>
      <c r="F563" s="37" t="s">
        <v>1554</v>
      </c>
      <c r="G563" s="16">
        <v>399000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13" t="s">
        <v>324</v>
      </c>
      <c r="B564" s="35" t="s">
        <v>3078</v>
      </c>
      <c r="C564" s="37" t="s">
        <v>3079</v>
      </c>
      <c r="D564" s="37" t="s">
        <v>3080</v>
      </c>
      <c r="E564" s="37" t="s">
        <v>3081</v>
      </c>
      <c r="F564" s="37" t="s">
        <v>1554</v>
      </c>
      <c r="G564" s="16">
        <v>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13" t="s">
        <v>324</v>
      </c>
      <c r="B565" s="35" t="s">
        <v>3084</v>
      </c>
      <c r="C565" s="37" t="s">
        <v>3085</v>
      </c>
      <c r="D565" s="37" t="s">
        <v>3086</v>
      </c>
      <c r="E565" s="37" t="s">
        <v>3087</v>
      </c>
      <c r="F565" s="37" t="s">
        <v>1554</v>
      </c>
      <c r="G565" s="16">
        <v>0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13" t="s">
        <v>324</v>
      </c>
      <c r="B566" s="35" t="s">
        <v>3090</v>
      </c>
      <c r="C566" s="37" t="s">
        <v>3091</v>
      </c>
      <c r="D566" s="37" t="s">
        <v>3092</v>
      </c>
      <c r="E566" s="37" t="s">
        <v>3093</v>
      </c>
      <c r="F566" s="37" t="s">
        <v>1554</v>
      </c>
      <c r="G566" s="16">
        <v>499000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13" t="s">
        <v>324</v>
      </c>
      <c r="B567" s="35" t="s">
        <v>3096</v>
      </c>
      <c r="C567" s="37" t="s">
        <v>3097</v>
      </c>
      <c r="D567" s="37" t="s">
        <v>3098</v>
      </c>
      <c r="E567" s="37" t="s">
        <v>3099</v>
      </c>
      <c r="F567" s="37" t="s">
        <v>1554</v>
      </c>
      <c r="G567" s="16">
        <v>433000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13" t="s">
        <v>324</v>
      </c>
      <c r="B568" s="35" t="s">
        <v>3102</v>
      </c>
      <c r="C568" s="37" t="s">
        <v>3103</v>
      </c>
      <c r="D568" s="37" t="s">
        <v>3104</v>
      </c>
      <c r="E568" s="37" t="s">
        <v>3105</v>
      </c>
      <c r="F568" s="37" t="s">
        <v>1554</v>
      </c>
      <c r="G568" s="16">
        <v>499000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13" t="s">
        <v>324</v>
      </c>
      <c r="B569" s="35" t="s">
        <v>3108</v>
      </c>
      <c r="C569" s="37" t="s">
        <v>3109</v>
      </c>
      <c r="D569" s="37" t="s">
        <v>3110</v>
      </c>
      <c r="E569" s="37" t="s">
        <v>3105</v>
      </c>
      <c r="F569" s="37" t="s">
        <v>1554</v>
      </c>
      <c r="G569" s="16">
        <v>499000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13" t="s">
        <v>324</v>
      </c>
      <c r="B570" s="35" t="s">
        <v>3113</v>
      </c>
      <c r="C570" s="37" t="s">
        <v>3114</v>
      </c>
      <c r="D570" s="37" t="s">
        <v>3115</v>
      </c>
      <c r="E570" s="37" t="s">
        <v>3116</v>
      </c>
      <c r="F570" s="37" t="s">
        <v>1554</v>
      </c>
      <c r="G570" s="16">
        <v>499000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13" t="s">
        <v>324</v>
      </c>
      <c r="B571" s="35" t="s">
        <v>3119</v>
      </c>
      <c r="C571" s="37" t="s">
        <v>3120</v>
      </c>
      <c r="D571" s="37" t="s">
        <v>3121</v>
      </c>
      <c r="E571" s="37" t="s">
        <v>3122</v>
      </c>
      <c r="F571" s="37" t="s">
        <v>1554</v>
      </c>
      <c r="G571" s="16">
        <v>433000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13" t="s">
        <v>324</v>
      </c>
      <c r="B572" s="35" t="s">
        <v>3123</v>
      </c>
      <c r="C572" s="37" t="s">
        <v>3124</v>
      </c>
      <c r="D572" s="37" t="s">
        <v>3126</v>
      </c>
      <c r="E572" s="37" t="s">
        <v>3128</v>
      </c>
      <c r="F572" s="37" t="s">
        <v>1554</v>
      </c>
      <c r="G572" s="16">
        <v>433000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13" t="s">
        <v>324</v>
      </c>
      <c r="B573" s="35" t="s">
        <v>3129</v>
      </c>
      <c r="C573" s="37" t="s">
        <v>3130</v>
      </c>
      <c r="D573" s="37" t="s">
        <v>3131</v>
      </c>
      <c r="E573" s="37" t="s">
        <v>3132</v>
      </c>
      <c r="F573" s="37" t="s">
        <v>1554</v>
      </c>
      <c r="G573" s="16">
        <v>0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13" t="s">
        <v>324</v>
      </c>
      <c r="B574" s="35" t="s">
        <v>3135</v>
      </c>
      <c r="C574" s="37" t="s">
        <v>3136</v>
      </c>
      <c r="D574" s="37" t="s">
        <v>3137</v>
      </c>
      <c r="E574" s="37" t="s">
        <v>3138</v>
      </c>
      <c r="F574" s="37" t="s">
        <v>1554</v>
      </c>
      <c r="G574" s="16">
        <v>0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13" t="s">
        <v>324</v>
      </c>
      <c r="B575" s="35" t="s">
        <v>3141</v>
      </c>
      <c r="C575" s="37" t="s">
        <v>3142</v>
      </c>
      <c r="D575" s="37" t="s">
        <v>3143</v>
      </c>
      <c r="E575" s="37" t="s">
        <v>3144</v>
      </c>
      <c r="F575" s="37" t="s">
        <v>1554</v>
      </c>
      <c r="G575" s="16">
        <v>0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13" t="s">
        <v>324</v>
      </c>
      <c r="B576" s="35" t="s">
        <v>3147</v>
      </c>
      <c r="C576" s="37" t="s">
        <v>3148</v>
      </c>
      <c r="D576" s="37" t="s">
        <v>3149</v>
      </c>
      <c r="E576" s="37" t="s">
        <v>3150</v>
      </c>
      <c r="F576" s="37" t="s">
        <v>1554</v>
      </c>
      <c r="G576" s="16">
        <v>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13" t="s">
        <v>324</v>
      </c>
      <c r="B577" s="35" t="s">
        <v>3153</v>
      </c>
      <c r="C577" s="37" t="s">
        <v>3154</v>
      </c>
      <c r="D577" s="37" t="s">
        <v>3155</v>
      </c>
      <c r="E577" s="37" t="s">
        <v>3156</v>
      </c>
      <c r="F577" s="37" t="s">
        <v>1554</v>
      </c>
      <c r="G577" s="16">
        <v>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13" t="s">
        <v>324</v>
      </c>
      <c r="B578" s="35" t="s">
        <v>3158</v>
      </c>
      <c r="C578" s="37" t="s">
        <v>3160</v>
      </c>
      <c r="D578" s="37" t="s">
        <v>3161</v>
      </c>
      <c r="E578" s="37" t="s">
        <v>3162</v>
      </c>
      <c r="F578" s="37" t="s">
        <v>1554</v>
      </c>
      <c r="G578" s="16">
        <v>0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13" t="s">
        <v>324</v>
      </c>
      <c r="B579" s="35" t="s">
        <v>3163</v>
      </c>
      <c r="C579" s="37" t="s">
        <v>3164</v>
      </c>
      <c r="D579" s="37" t="s">
        <v>3166</v>
      </c>
      <c r="E579" s="37" t="s">
        <v>3168</v>
      </c>
      <c r="F579" s="37" t="s">
        <v>1554</v>
      </c>
      <c r="G579" s="16">
        <v>0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13" t="s">
        <v>324</v>
      </c>
      <c r="B580" s="35" t="s">
        <v>3169</v>
      </c>
      <c r="C580" s="37" t="s">
        <v>3170</v>
      </c>
      <c r="D580" s="37" t="s">
        <v>3171</v>
      </c>
      <c r="E580" s="37" t="s">
        <v>3172</v>
      </c>
      <c r="F580" s="37" t="s">
        <v>1554</v>
      </c>
      <c r="G580" s="16">
        <v>0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13" t="s">
        <v>324</v>
      </c>
      <c r="B581" s="35" t="s">
        <v>3175</v>
      </c>
      <c r="C581" s="37" t="s">
        <v>3176</v>
      </c>
      <c r="D581" s="37" t="s">
        <v>3177</v>
      </c>
      <c r="E581" s="37" t="s">
        <v>3178</v>
      </c>
      <c r="F581" s="37" t="s">
        <v>1554</v>
      </c>
      <c r="G581" s="16">
        <v>619000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13" t="s">
        <v>324</v>
      </c>
      <c r="B582" s="35" t="s">
        <v>3181</v>
      </c>
      <c r="C582" s="37" t="s">
        <v>3182</v>
      </c>
      <c r="D582" s="37" t="s">
        <v>3183</v>
      </c>
      <c r="E582" s="37" t="s">
        <v>3184</v>
      </c>
      <c r="F582" s="37" t="s">
        <v>1554</v>
      </c>
      <c r="G582" s="16">
        <v>619000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13" t="s">
        <v>324</v>
      </c>
      <c r="B583" s="35" t="s">
        <v>3185</v>
      </c>
      <c r="C583" s="37" t="s">
        <v>3186</v>
      </c>
      <c r="D583" s="37" t="s">
        <v>3188</v>
      </c>
      <c r="E583" s="37" t="s">
        <v>3190</v>
      </c>
      <c r="F583" s="37" t="s">
        <v>1548</v>
      </c>
      <c r="G583" s="16">
        <v>0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13" t="s">
        <v>324</v>
      </c>
      <c r="B584" s="35" t="s">
        <v>3191</v>
      </c>
      <c r="C584" s="37" t="s">
        <v>3192</v>
      </c>
      <c r="D584" s="37" t="s">
        <v>3193</v>
      </c>
      <c r="E584" s="37" t="s">
        <v>3194</v>
      </c>
      <c r="F584" s="37" t="s">
        <v>1548</v>
      </c>
      <c r="G584" s="16">
        <v>1109000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13" t="s">
        <v>324</v>
      </c>
      <c r="B585" s="35" t="s">
        <v>3197</v>
      </c>
      <c r="C585" s="37" t="s">
        <v>3198</v>
      </c>
      <c r="D585" s="37" t="s">
        <v>3199</v>
      </c>
      <c r="E585" s="37" t="s">
        <v>3194</v>
      </c>
      <c r="F585" s="37" t="s">
        <v>1548</v>
      </c>
      <c r="G585" s="16">
        <v>1109000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13" t="s">
        <v>324</v>
      </c>
      <c r="B586" s="35" t="s">
        <v>3202</v>
      </c>
      <c r="C586" s="37" t="s">
        <v>3203</v>
      </c>
      <c r="D586" s="37" t="s">
        <v>3204</v>
      </c>
      <c r="E586" s="37" t="s">
        <v>3205</v>
      </c>
      <c r="F586" s="37" t="s">
        <v>1554</v>
      </c>
      <c r="G586" s="16">
        <v>1112000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13" t="s">
        <v>324</v>
      </c>
      <c r="B587" s="35" t="s">
        <v>3208</v>
      </c>
      <c r="C587" s="37" t="s">
        <v>3209</v>
      </c>
      <c r="D587" s="37" t="s">
        <v>3210</v>
      </c>
      <c r="E587" s="37" t="s">
        <v>3211</v>
      </c>
      <c r="F587" s="37" t="s">
        <v>627</v>
      </c>
      <c r="G587" s="16">
        <v>999000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13" t="s">
        <v>324</v>
      </c>
      <c r="B588" s="35" t="s">
        <v>3212</v>
      </c>
      <c r="C588" s="37" t="s">
        <v>3213</v>
      </c>
      <c r="D588" s="37" t="s">
        <v>3214</v>
      </c>
      <c r="E588" s="37" t="s">
        <v>3211</v>
      </c>
      <c r="F588" s="37" t="s">
        <v>627</v>
      </c>
      <c r="G588" s="16">
        <v>999000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13" t="s">
        <v>324</v>
      </c>
      <c r="B589" s="35" t="s">
        <v>3217</v>
      </c>
      <c r="C589" s="37" t="s">
        <v>3218</v>
      </c>
      <c r="D589" s="37" t="s">
        <v>3219</v>
      </c>
      <c r="E589" s="37" t="s">
        <v>3220</v>
      </c>
      <c r="F589" s="37" t="s">
        <v>1554</v>
      </c>
      <c r="G589" s="16">
        <v>873000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13" t="s">
        <v>324</v>
      </c>
      <c r="B590" s="35" t="s">
        <v>3221</v>
      </c>
      <c r="C590" s="37" t="s">
        <v>3222</v>
      </c>
      <c r="D590" s="37" t="s">
        <v>3223</v>
      </c>
      <c r="E590" s="37" t="s">
        <v>3225</v>
      </c>
      <c r="F590" s="37" t="s">
        <v>1554</v>
      </c>
      <c r="G590" s="16">
        <v>873000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13" t="s">
        <v>324</v>
      </c>
      <c r="B591" s="35" t="s">
        <v>3227</v>
      </c>
      <c r="C591" s="37" t="s">
        <v>3228</v>
      </c>
      <c r="D591" s="37" t="s">
        <v>3229</v>
      </c>
      <c r="E591" s="37" t="s">
        <v>3230</v>
      </c>
      <c r="F591" s="37" t="s">
        <v>1554</v>
      </c>
      <c r="G591" s="16">
        <v>873000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13" t="s">
        <v>354</v>
      </c>
      <c r="B592" s="14" t="s">
        <v>3233</v>
      </c>
      <c r="C592" s="14" t="s">
        <v>3234</v>
      </c>
      <c r="D592" s="15" t="s">
        <v>3235</v>
      </c>
      <c r="E592" s="15" t="s">
        <v>3236</v>
      </c>
      <c r="F592" s="14" t="s">
        <v>3237</v>
      </c>
      <c r="G592" s="16">
        <v>549000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13" t="s">
        <v>354</v>
      </c>
      <c r="B593" s="14" t="s">
        <v>3240</v>
      </c>
      <c r="C593" s="14" t="s">
        <v>3241</v>
      </c>
      <c r="D593" s="15" t="s">
        <v>3242</v>
      </c>
      <c r="E593" s="15" t="s">
        <v>3243</v>
      </c>
      <c r="F593" s="14" t="s">
        <v>3244</v>
      </c>
      <c r="G593" s="16">
        <v>449000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13" t="s">
        <v>354</v>
      </c>
      <c r="B594" s="14" t="s">
        <v>3247</v>
      </c>
      <c r="C594" s="14" t="s">
        <v>3248</v>
      </c>
      <c r="D594" s="15" t="s">
        <v>3249</v>
      </c>
      <c r="E594" s="15" t="s">
        <v>3250</v>
      </c>
      <c r="F594" s="14" t="s">
        <v>3244</v>
      </c>
      <c r="G594" s="16">
        <v>329000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13" t="s">
        <v>354</v>
      </c>
      <c r="B595" s="14" t="s">
        <v>3251</v>
      </c>
      <c r="C595" s="14" t="s">
        <v>3252</v>
      </c>
      <c r="D595" s="15" t="s">
        <v>3253</v>
      </c>
      <c r="E595" s="15" t="s">
        <v>3254</v>
      </c>
      <c r="F595" s="14" t="s">
        <v>3244</v>
      </c>
      <c r="G595" s="16">
        <v>399000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13" t="s">
        <v>354</v>
      </c>
      <c r="B596" s="14" t="s">
        <v>3224</v>
      </c>
      <c r="C596" s="14" t="s">
        <v>3257</v>
      </c>
      <c r="D596" s="15" t="s">
        <v>3258</v>
      </c>
      <c r="E596" s="15" t="s">
        <v>3226</v>
      </c>
      <c r="F596" s="14" t="s">
        <v>3237</v>
      </c>
      <c r="G596" s="16">
        <v>349000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13" t="s">
        <v>354</v>
      </c>
      <c r="B597" s="14" t="s">
        <v>1505</v>
      </c>
      <c r="C597" s="14" t="s">
        <v>3261</v>
      </c>
      <c r="D597" s="15" t="s">
        <v>3262</v>
      </c>
      <c r="E597" s="15" t="s">
        <v>1506</v>
      </c>
      <c r="F597" s="14" t="s">
        <v>3244</v>
      </c>
      <c r="G597" s="16">
        <v>199000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13" t="s">
        <v>354</v>
      </c>
      <c r="B598" s="14" t="s">
        <v>3266</v>
      </c>
      <c r="C598" s="14" t="s">
        <v>3268</v>
      </c>
      <c r="D598" s="15" t="s">
        <v>3269</v>
      </c>
      <c r="E598" s="15" t="s">
        <v>3270</v>
      </c>
      <c r="F598" s="14" t="s">
        <v>3237</v>
      </c>
      <c r="G598" s="16">
        <v>599000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13" t="s">
        <v>354</v>
      </c>
      <c r="B599" s="14" t="s">
        <v>1479</v>
      </c>
      <c r="C599" s="14" t="s">
        <v>3271</v>
      </c>
      <c r="D599" s="15" t="s">
        <v>3272</v>
      </c>
      <c r="E599" s="15" t="s">
        <v>1480</v>
      </c>
      <c r="F599" s="14" t="s">
        <v>3244</v>
      </c>
      <c r="G599" s="16">
        <v>199000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13" t="s">
        <v>354</v>
      </c>
      <c r="B600" s="14" t="s">
        <v>3275</v>
      </c>
      <c r="C600" s="14" t="s">
        <v>3276</v>
      </c>
      <c r="D600" s="15" t="s">
        <v>3277</v>
      </c>
      <c r="E600" s="15" t="s">
        <v>3278</v>
      </c>
      <c r="F600" s="14" t="s">
        <v>3244</v>
      </c>
      <c r="G600" s="16">
        <v>699000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13" t="s">
        <v>354</v>
      </c>
      <c r="B601" s="14" t="s">
        <v>3281</v>
      </c>
      <c r="C601" s="14" t="s">
        <v>3282</v>
      </c>
      <c r="D601" s="15" t="s">
        <v>3283</v>
      </c>
      <c r="E601" s="15" t="s">
        <v>3284</v>
      </c>
      <c r="F601" s="14" t="s">
        <v>3244</v>
      </c>
      <c r="G601" s="16">
        <v>489000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13" t="s">
        <v>354</v>
      </c>
      <c r="B602" s="14" t="s">
        <v>3285</v>
      </c>
      <c r="C602" s="14" t="s">
        <v>3287</v>
      </c>
      <c r="D602" s="15" t="s">
        <v>3289</v>
      </c>
      <c r="E602" s="15" t="s">
        <v>3290</v>
      </c>
      <c r="F602" s="14" t="s">
        <v>3237</v>
      </c>
      <c r="G602" s="16">
        <v>469000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13" t="s">
        <v>354</v>
      </c>
      <c r="B603" s="14" t="s">
        <v>3291</v>
      </c>
      <c r="C603" s="14" t="s">
        <v>3292</v>
      </c>
      <c r="D603" s="15" t="s">
        <v>3293</v>
      </c>
      <c r="E603" s="15" t="s">
        <v>3295</v>
      </c>
      <c r="F603" s="14" t="s">
        <v>3237</v>
      </c>
      <c r="G603" s="16">
        <v>389000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13" t="s">
        <v>354</v>
      </c>
      <c r="B604" s="14" t="s">
        <v>2743</v>
      </c>
      <c r="C604" s="14" t="s">
        <v>3297</v>
      </c>
      <c r="D604" s="15" t="s">
        <v>3298</v>
      </c>
      <c r="E604" s="15" t="s">
        <v>2744</v>
      </c>
      <c r="F604" s="14" t="s">
        <v>3244</v>
      </c>
      <c r="G604" s="16">
        <v>299000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13" t="s">
        <v>354</v>
      </c>
      <c r="B605" s="14" t="s">
        <v>3301</v>
      </c>
      <c r="C605" s="14" t="s">
        <v>3302</v>
      </c>
      <c r="D605" s="15" t="s">
        <v>3303</v>
      </c>
      <c r="E605" s="15" t="s">
        <v>3304</v>
      </c>
      <c r="F605" s="14" t="s">
        <v>3237</v>
      </c>
      <c r="G605" s="16">
        <v>299000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13" t="s">
        <v>354</v>
      </c>
      <c r="B606" s="14" t="s">
        <v>3307</v>
      </c>
      <c r="C606" s="14" t="s">
        <v>3308</v>
      </c>
      <c r="D606" s="15" t="s">
        <v>3309</v>
      </c>
      <c r="E606" s="15" t="s">
        <v>3310</v>
      </c>
      <c r="F606" s="14" t="s">
        <v>3237</v>
      </c>
      <c r="G606" s="16">
        <v>399000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13" t="s">
        <v>354</v>
      </c>
      <c r="B607" s="14" t="s">
        <v>3313</v>
      </c>
      <c r="C607" s="14" t="s">
        <v>3314</v>
      </c>
      <c r="D607" s="15" t="s">
        <v>3315</v>
      </c>
      <c r="E607" s="15" t="s">
        <v>3316</v>
      </c>
      <c r="F607" s="14" t="s">
        <v>3237</v>
      </c>
      <c r="G607" s="16">
        <v>229000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13" t="s">
        <v>354</v>
      </c>
      <c r="B608" s="14" t="s">
        <v>3317</v>
      </c>
      <c r="C608" s="14" t="s">
        <v>3318</v>
      </c>
      <c r="D608" s="15" t="s">
        <v>3319</v>
      </c>
      <c r="E608" s="15" t="s">
        <v>3321</v>
      </c>
      <c r="F608" s="14" t="s">
        <v>3237</v>
      </c>
      <c r="G608" s="16">
        <v>269000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13" t="s">
        <v>354</v>
      </c>
      <c r="B609" s="14" t="s">
        <v>3323</v>
      </c>
      <c r="C609" s="14" t="s">
        <v>3324</v>
      </c>
      <c r="D609" s="15" t="s">
        <v>3325</v>
      </c>
      <c r="E609" s="15" t="s">
        <v>3326</v>
      </c>
      <c r="F609" s="14" t="s">
        <v>3237</v>
      </c>
      <c r="G609" s="16">
        <v>289000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13" t="s">
        <v>354</v>
      </c>
      <c r="B610" s="14" t="s">
        <v>3329</v>
      </c>
      <c r="C610" s="14" t="s">
        <v>3330</v>
      </c>
      <c r="D610" s="15" t="s">
        <v>3331</v>
      </c>
      <c r="E610" s="15" t="s">
        <v>3332</v>
      </c>
      <c r="F610" s="14" t="s">
        <v>3237</v>
      </c>
      <c r="G610" s="16">
        <v>289000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13" t="s">
        <v>354</v>
      </c>
      <c r="B611" s="14" t="s">
        <v>3335</v>
      </c>
      <c r="C611" s="14" t="s">
        <v>3336</v>
      </c>
      <c r="D611" s="15" t="s">
        <v>3338</v>
      </c>
      <c r="E611" s="15" t="s">
        <v>3340</v>
      </c>
      <c r="F611" s="14" t="s">
        <v>3237</v>
      </c>
      <c r="G611" s="16">
        <v>289000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13" t="s">
        <v>354</v>
      </c>
      <c r="B612" s="14" t="s">
        <v>3343</v>
      </c>
      <c r="C612" s="14" t="s">
        <v>3344</v>
      </c>
      <c r="D612" s="15" t="s">
        <v>3345</v>
      </c>
      <c r="E612" s="15" t="s">
        <v>3346</v>
      </c>
      <c r="F612" s="14" t="s">
        <v>3237</v>
      </c>
      <c r="G612" s="16">
        <v>289000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13" t="s">
        <v>354</v>
      </c>
      <c r="B613" s="14" t="s">
        <v>2124</v>
      </c>
      <c r="C613" s="14" t="s">
        <v>3349</v>
      </c>
      <c r="D613" s="15" t="s">
        <v>3350</v>
      </c>
      <c r="E613" s="15" t="s">
        <v>2125</v>
      </c>
      <c r="F613" s="14" t="s">
        <v>3351</v>
      </c>
      <c r="G613" s="16">
        <v>239000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13" t="s">
        <v>354</v>
      </c>
      <c r="B614" s="14" t="s">
        <v>1495</v>
      </c>
      <c r="C614" s="14" t="s">
        <v>3354</v>
      </c>
      <c r="D614" s="15" t="s">
        <v>3355</v>
      </c>
      <c r="E614" s="15" t="s">
        <v>1496</v>
      </c>
      <c r="F614" s="14" t="s">
        <v>3244</v>
      </c>
      <c r="G614" s="16">
        <v>199000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13" t="s">
        <v>354</v>
      </c>
      <c r="B615" s="14" t="s">
        <v>379</v>
      </c>
      <c r="C615" s="14" t="s">
        <v>3356</v>
      </c>
      <c r="D615" s="15" t="s">
        <v>3358</v>
      </c>
      <c r="E615" s="15" t="s">
        <v>381</v>
      </c>
      <c r="F615" s="14" t="s">
        <v>3360</v>
      </c>
      <c r="G615" s="16">
        <v>99000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13" t="s">
        <v>354</v>
      </c>
      <c r="B616" s="14" t="s">
        <v>3361</v>
      </c>
      <c r="C616" s="14" t="s">
        <v>3362</v>
      </c>
      <c r="D616" s="15" t="s">
        <v>3364</v>
      </c>
      <c r="E616" s="15" t="s">
        <v>3366</v>
      </c>
      <c r="F616" s="14" t="s">
        <v>3367</v>
      </c>
      <c r="G616" s="16">
        <v>799000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13" t="s">
        <v>354</v>
      </c>
      <c r="B617" s="14" t="s">
        <v>3368</v>
      </c>
      <c r="C617" s="14" t="s">
        <v>3369</v>
      </c>
      <c r="D617" s="15" t="s">
        <v>3370</v>
      </c>
      <c r="E617" s="15" t="s">
        <v>3371</v>
      </c>
      <c r="F617" s="14" t="s">
        <v>16</v>
      </c>
      <c r="G617" s="16">
        <v>699000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13" t="s">
        <v>354</v>
      </c>
      <c r="B618" s="14" t="s">
        <v>3376</v>
      </c>
      <c r="C618" s="14" t="s">
        <v>3377</v>
      </c>
      <c r="D618" s="15" t="s">
        <v>3378</v>
      </c>
      <c r="E618" s="15" t="s">
        <v>3379</v>
      </c>
      <c r="F618" s="14" t="s">
        <v>16</v>
      </c>
      <c r="G618" s="16">
        <v>699000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13" t="s">
        <v>354</v>
      </c>
      <c r="B619" s="14" t="s">
        <v>3382</v>
      </c>
      <c r="C619" s="14" t="s">
        <v>3383</v>
      </c>
      <c r="D619" s="15" t="s">
        <v>3384</v>
      </c>
      <c r="E619" s="15" t="s">
        <v>3385</v>
      </c>
      <c r="F619" s="14" t="s">
        <v>16</v>
      </c>
      <c r="G619" s="16">
        <v>899000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13" t="s">
        <v>354</v>
      </c>
      <c r="B620" s="14" t="s">
        <v>3387</v>
      </c>
      <c r="C620" s="14" t="s">
        <v>3389</v>
      </c>
      <c r="D620" s="15" t="s">
        <v>3390</v>
      </c>
      <c r="E620" s="15" t="s">
        <v>3391</v>
      </c>
      <c r="F620" s="14" t="s">
        <v>16</v>
      </c>
      <c r="G620" s="16">
        <v>599000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17" t="s">
        <v>354</v>
      </c>
      <c r="B621" s="14" t="s">
        <v>3392</v>
      </c>
      <c r="C621" s="14" t="s">
        <v>3393</v>
      </c>
      <c r="D621" s="15" t="s">
        <v>3395</v>
      </c>
      <c r="E621" s="15" t="s">
        <v>3397</v>
      </c>
      <c r="F621" s="14" t="s">
        <v>627</v>
      </c>
      <c r="G621" s="16">
        <v>599000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17" t="s">
        <v>354</v>
      </c>
      <c r="B622" s="14" t="s">
        <v>3398</v>
      </c>
      <c r="C622" s="15" t="s">
        <v>3399</v>
      </c>
      <c r="D622" s="15" t="s">
        <v>3400</v>
      </c>
      <c r="E622" s="15" t="s">
        <v>3402</v>
      </c>
      <c r="F622" s="14" t="s">
        <v>16</v>
      </c>
      <c r="G622" s="16">
        <v>849000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17" t="s">
        <v>354</v>
      </c>
      <c r="B623" s="14" t="s">
        <v>3404</v>
      </c>
      <c r="C623" s="15" t="s">
        <v>3405</v>
      </c>
      <c r="D623" s="15" t="s">
        <v>3406</v>
      </c>
      <c r="E623" s="15" t="s">
        <v>3407</v>
      </c>
      <c r="F623" s="15" t="s">
        <v>16</v>
      </c>
      <c r="G623" s="16">
        <v>1179000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17" t="s">
        <v>354</v>
      </c>
      <c r="B624" s="14" t="s">
        <v>2712</v>
      </c>
      <c r="C624" s="15" t="s">
        <v>3410</v>
      </c>
      <c r="D624" s="15" t="s">
        <v>3411</v>
      </c>
      <c r="E624" s="15" t="s">
        <v>3412</v>
      </c>
      <c r="F624" s="15" t="s">
        <v>3415</v>
      </c>
      <c r="G624" s="16">
        <v>299000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17" t="s">
        <v>354</v>
      </c>
      <c r="B625" s="14" t="s">
        <v>3215</v>
      </c>
      <c r="C625" s="15" t="s">
        <v>3416</v>
      </c>
      <c r="D625" s="15" t="s">
        <v>3417</v>
      </c>
      <c r="E625" s="15" t="s">
        <v>3216</v>
      </c>
      <c r="F625" s="15" t="s">
        <v>3244</v>
      </c>
      <c r="G625" s="16">
        <v>349000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17" t="s">
        <v>354</v>
      </c>
      <c r="B626" s="14" t="s">
        <v>3420</v>
      </c>
      <c r="C626" s="15" t="s">
        <v>3421</v>
      </c>
      <c r="D626" s="15" t="s">
        <v>3422</v>
      </c>
      <c r="E626" s="15" t="s">
        <v>3423</v>
      </c>
      <c r="F626" s="15" t="s">
        <v>3244</v>
      </c>
      <c r="G626" s="16">
        <v>549000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17" t="s">
        <v>354</v>
      </c>
      <c r="B627" s="14" t="s">
        <v>3206</v>
      </c>
      <c r="C627" s="15" t="s">
        <v>3424</v>
      </c>
      <c r="D627" s="15" t="s">
        <v>3425</v>
      </c>
      <c r="E627" s="15" t="s">
        <v>3207</v>
      </c>
      <c r="F627" s="15" t="s">
        <v>3244</v>
      </c>
      <c r="G627" s="16">
        <v>349000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24" t="s">
        <v>354</v>
      </c>
      <c r="B628" s="15" t="s">
        <v>1461</v>
      </c>
      <c r="C628" s="15" t="s">
        <v>3426</v>
      </c>
      <c r="D628" s="15" t="s">
        <v>3427</v>
      </c>
      <c r="E628" s="15" t="s">
        <v>1462</v>
      </c>
      <c r="F628" s="15" t="s">
        <v>3244</v>
      </c>
      <c r="G628" s="16">
        <v>199000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17" t="s">
        <v>354</v>
      </c>
      <c r="B629" s="14" t="s">
        <v>3428</v>
      </c>
      <c r="C629" s="14" t="s">
        <v>3429</v>
      </c>
      <c r="D629" s="14" t="s">
        <v>3430</v>
      </c>
      <c r="E629" s="14" t="s">
        <v>3431</v>
      </c>
      <c r="F629" s="14" t="s">
        <v>3244</v>
      </c>
      <c r="G629" s="16">
        <v>349000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17" t="s">
        <v>354</v>
      </c>
      <c r="B630" s="14" t="s">
        <v>1489</v>
      </c>
      <c r="C630" s="14" t="s">
        <v>3432</v>
      </c>
      <c r="D630" s="14" t="s">
        <v>3433</v>
      </c>
      <c r="E630" s="14" t="s">
        <v>1490</v>
      </c>
      <c r="F630" s="14" t="s">
        <v>3244</v>
      </c>
      <c r="G630" s="16">
        <v>199000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17" t="s">
        <v>354</v>
      </c>
      <c r="B631" s="14" t="s">
        <v>3434</v>
      </c>
      <c r="C631" s="14" t="s">
        <v>3435</v>
      </c>
      <c r="D631" s="14" t="s">
        <v>3436</v>
      </c>
      <c r="E631" s="14" t="s">
        <v>3438</v>
      </c>
      <c r="F631" s="14" t="s">
        <v>3244</v>
      </c>
      <c r="G631" s="16">
        <v>449000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17" t="s">
        <v>354</v>
      </c>
      <c r="B632" s="14" t="s">
        <v>1467</v>
      </c>
      <c r="C632" s="14" t="s">
        <v>3440</v>
      </c>
      <c r="D632" s="14" t="s">
        <v>3441</v>
      </c>
      <c r="E632" s="14" t="s">
        <v>1468</v>
      </c>
      <c r="F632" s="14" t="s">
        <v>3244</v>
      </c>
      <c r="G632" s="16">
        <v>199000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17" t="s">
        <v>354</v>
      </c>
      <c r="B633" s="14" t="s">
        <v>3444</v>
      </c>
      <c r="C633" s="14" t="s">
        <v>3445</v>
      </c>
      <c r="D633" s="14" t="s">
        <v>3446</v>
      </c>
      <c r="E633" s="14" t="s">
        <v>3447</v>
      </c>
      <c r="F633" s="14" t="s">
        <v>3244</v>
      </c>
      <c r="G633" s="16">
        <v>209000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13" t="s">
        <v>354</v>
      </c>
      <c r="B634" s="35" t="s">
        <v>3450</v>
      </c>
      <c r="C634" s="37" t="s">
        <v>3451</v>
      </c>
      <c r="D634" s="37" t="s">
        <v>3452</v>
      </c>
      <c r="E634" s="37" t="s">
        <v>3453</v>
      </c>
      <c r="F634" s="37" t="s">
        <v>3351</v>
      </c>
      <c r="G634" s="16">
        <v>559000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13" t="s">
        <v>354</v>
      </c>
      <c r="B635" s="35" t="s">
        <v>3456</v>
      </c>
      <c r="C635" s="37" t="s">
        <v>3457</v>
      </c>
      <c r="D635" s="37" t="s">
        <v>3458</v>
      </c>
      <c r="E635" s="37" t="s">
        <v>3459</v>
      </c>
      <c r="F635" s="37" t="s">
        <v>3460</v>
      </c>
      <c r="G635" s="16">
        <v>849000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13" t="s">
        <v>354</v>
      </c>
      <c r="B636" s="35" t="s">
        <v>3463</v>
      </c>
      <c r="C636" s="37" t="s">
        <v>3464</v>
      </c>
      <c r="D636" s="37" t="s">
        <v>3465</v>
      </c>
      <c r="E636" s="37" t="s">
        <v>3466</v>
      </c>
      <c r="F636" s="37" t="s">
        <v>3460</v>
      </c>
      <c r="G636" s="16">
        <v>699000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13" t="s">
        <v>354</v>
      </c>
      <c r="B637" s="35" t="s">
        <v>3468</v>
      </c>
      <c r="C637" s="37" t="s">
        <v>3470</v>
      </c>
      <c r="D637" s="37" t="s">
        <v>3471</v>
      </c>
      <c r="E637" s="37" t="s">
        <v>3472</v>
      </c>
      <c r="F637" s="37" t="s">
        <v>3460</v>
      </c>
      <c r="G637" s="16">
        <v>799000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13" t="s">
        <v>354</v>
      </c>
      <c r="B638" s="35" t="s">
        <v>2737</v>
      </c>
      <c r="C638" s="37" t="s">
        <v>3473</v>
      </c>
      <c r="D638" s="37" t="s">
        <v>3475</v>
      </c>
      <c r="E638" s="37" t="s">
        <v>2738</v>
      </c>
      <c r="F638" s="37" t="s">
        <v>3460</v>
      </c>
      <c r="G638" s="16">
        <v>299000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13" t="s">
        <v>354</v>
      </c>
      <c r="B639" s="35" t="s">
        <v>3477</v>
      </c>
      <c r="C639" s="37" t="s">
        <v>3478</v>
      </c>
      <c r="D639" s="37" t="s">
        <v>3479</v>
      </c>
      <c r="E639" s="37" t="s">
        <v>3480</v>
      </c>
      <c r="F639" s="37" t="s">
        <v>3460</v>
      </c>
      <c r="G639" s="16">
        <v>749000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13" t="s">
        <v>354</v>
      </c>
      <c r="B640" s="35" t="s">
        <v>3483</v>
      </c>
      <c r="C640" s="37" t="s">
        <v>3484</v>
      </c>
      <c r="D640" s="37" t="s">
        <v>3485</v>
      </c>
      <c r="E640" s="37" t="s">
        <v>3486</v>
      </c>
      <c r="F640" s="37" t="s">
        <v>3487</v>
      </c>
      <c r="G640" s="16">
        <v>399000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13" t="s">
        <v>354</v>
      </c>
      <c r="B641" s="35" t="s">
        <v>2749</v>
      </c>
      <c r="C641" s="37" t="s">
        <v>3490</v>
      </c>
      <c r="D641" s="37" t="s">
        <v>3491</v>
      </c>
      <c r="E641" s="37" t="s">
        <v>2750</v>
      </c>
      <c r="F641" s="37" t="s">
        <v>3492</v>
      </c>
      <c r="G641" s="16">
        <v>279000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13" t="s">
        <v>354</v>
      </c>
      <c r="B642" s="35" t="s">
        <v>3493</v>
      </c>
      <c r="C642" s="37" t="s">
        <v>3494</v>
      </c>
      <c r="D642" s="37" t="s">
        <v>3495</v>
      </c>
      <c r="E642" s="37" t="s">
        <v>3497</v>
      </c>
      <c r="F642" s="37" t="s">
        <v>3351</v>
      </c>
      <c r="G642" s="16">
        <v>129000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13" t="s">
        <v>354</v>
      </c>
      <c r="B643" s="35" t="s">
        <v>2999</v>
      </c>
      <c r="C643" s="37" t="s">
        <v>3499</v>
      </c>
      <c r="D643" s="37" t="s">
        <v>3500</v>
      </c>
      <c r="E643" s="37" t="s">
        <v>3000</v>
      </c>
      <c r="F643" s="37" t="s">
        <v>3492</v>
      </c>
      <c r="G643" s="16">
        <v>309000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13" t="s">
        <v>354</v>
      </c>
      <c r="B644" s="35" t="s">
        <v>3195</v>
      </c>
      <c r="C644" s="37" t="s">
        <v>3503</v>
      </c>
      <c r="D644" s="37" t="s">
        <v>3504</v>
      </c>
      <c r="E644" s="37" t="s">
        <v>3196</v>
      </c>
      <c r="F644" s="37" t="s">
        <v>3487</v>
      </c>
      <c r="G644" s="16">
        <v>349000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13" t="s">
        <v>354</v>
      </c>
      <c r="B645" s="35" t="s">
        <v>3507</v>
      </c>
      <c r="C645" s="37" t="s">
        <v>3508</v>
      </c>
      <c r="D645" s="37" t="s">
        <v>3509</v>
      </c>
      <c r="E645" s="37" t="s">
        <v>3510</v>
      </c>
      <c r="F645" s="37" t="s">
        <v>3487</v>
      </c>
      <c r="G645" s="16">
        <v>399000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13" t="s">
        <v>354</v>
      </c>
      <c r="B646" s="35" t="s">
        <v>3513</v>
      </c>
      <c r="C646" s="37" t="s">
        <v>3514</v>
      </c>
      <c r="D646" s="37" t="s">
        <v>3515</v>
      </c>
      <c r="E646" s="37" t="s">
        <v>3516</v>
      </c>
      <c r="F646" s="37" t="s">
        <v>3487</v>
      </c>
      <c r="G646" s="16">
        <v>399000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13" t="s">
        <v>354</v>
      </c>
      <c r="B647" s="35" t="s">
        <v>3200</v>
      </c>
      <c r="C647" s="37" t="s">
        <v>3520</v>
      </c>
      <c r="D647" s="37" t="s">
        <v>3521</v>
      </c>
      <c r="E647" s="37" t="s">
        <v>3201</v>
      </c>
      <c r="F647" s="37" t="s">
        <v>3487</v>
      </c>
      <c r="G647" s="16">
        <v>349000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13" t="s">
        <v>354</v>
      </c>
      <c r="B648" s="35" t="s">
        <v>3524</v>
      </c>
      <c r="C648" s="37" t="s">
        <v>3525</v>
      </c>
      <c r="D648" s="37" t="s">
        <v>3526</v>
      </c>
      <c r="E648" s="37" t="s">
        <v>3527</v>
      </c>
      <c r="F648" s="37" t="s">
        <v>3487</v>
      </c>
      <c r="G648" s="16">
        <v>399000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13" t="s">
        <v>354</v>
      </c>
      <c r="B649" s="35" t="s">
        <v>3529</v>
      </c>
      <c r="C649" s="37" t="s">
        <v>3531</v>
      </c>
      <c r="D649" s="37" t="s">
        <v>3532</v>
      </c>
      <c r="E649" s="37" t="s">
        <v>3533</v>
      </c>
      <c r="F649" s="37" t="s">
        <v>3487</v>
      </c>
      <c r="G649" s="16">
        <v>399000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13" t="s">
        <v>354</v>
      </c>
      <c r="B650" s="35" t="s">
        <v>3534</v>
      </c>
      <c r="C650" s="37" t="s">
        <v>3535</v>
      </c>
      <c r="D650" s="37" t="s">
        <v>3536</v>
      </c>
      <c r="E650" s="37" t="s">
        <v>3537</v>
      </c>
      <c r="F650" s="37" t="s">
        <v>3487</v>
      </c>
      <c r="G650" s="16">
        <v>399000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13" t="s">
        <v>354</v>
      </c>
      <c r="B651" s="35" t="s">
        <v>3540</v>
      </c>
      <c r="C651" s="37" t="s">
        <v>3541</v>
      </c>
      <c r="D651" s="37" t="s">
        <v>3542</v>
      </c>
      <c r="E651" s="37" t="s">
        <v>3543</v>
      </c>
      <c r="F651" s="37" t="s">
        <v>3487</v>
      </c>
      <c r="G651" s="16">
        <v>399000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13" t="s">
        <v>354</v>
      </c>
      <c r="B652" s="35" t="s">
        <v>3018</v>
      </c>
      <c r="C652" s="37" t="s">
        <v>3546</v>
      </c>
      <c r="D652" s="37" t="s">
        <v>3548</v>
      </c>
      <c r="E652" s="37" t="s">
        <v>3019</v>
      </c>
      <c r="F652" s="37" t="s">
        <v>3367</v>
      </c>
      <c r="G652" s="16">
        <v>329000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13" t="s">
        <v>354</v>
      </c>
      <c r="B653" s="35" t="s">
        <v>3550</v>
      </c>
      <c r="C653" s="37" t="s">
        <v>3551</v>
      </c>
      <c r="D653" s="37" t="s">
        <v>3552</v>
      </c>
      <c r="E653" s="37" t="s">
        <v>3553</v>
      </c>
      <c r="F653" s="37" t="s">
        <v>3487</v>
      </c>
      <c r="G653" s="16">
        <v>379000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13" t="s">
        <v>354</v>
      </c>
      <c r="B654" s="35" t="s">
        <v>3554</v>
      </c>
      <c r="C654" s="37" t="s">
        <v>3555</v>
      </c>
      <c r="D654" s="37" t="s">
        <v>3556</v>
      </c>
      <c r="E654" s="37" t="s">
        <v>3558</v>
      </c>
      <c r="F654" s="37" t="s">
        <v>3487</v>
      </c>
      <c r="G654" s="16">
        <v>389000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13" t="s">
        <v>354</v>
      </c>
      <c r="B655" s="35" t="s">
        <v>3560</v>
      </c>
      <c r="C655" s="37" t="s">
        <v>3561</v>
      </c>
      <c r="D655" s="37" t="s">
        <v>3562</v>
      </c>
      <c r="E655" s="37" t="s">
        <v>3563</v>
      </c>
      <c r="F655" s="37" t="s">
        <v>997</v>
      </c>
      <c r="G655" s="16">
        <v>439000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13" t="s">
        <v>354</v>
      </c>
      <c r="B656" s="35" t="s">
        <v>3566</v>
      </c>
      <c r="C656" s="37" t="s">
        <v>3567</v>
      </c>
      <c r="D656" s="37" t="s">
        <v>3568</v>
      </c>
      <c r="E656" s="37" t="s">
        <v>3569</v>
      </c>
      <c r="F656" s="37" t="s">
        <v>997</v>
      </c>
      <c r="G656" s="16">
        <v>759000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13" t="s">
        <v>354</v>
      </c>
      <c r="B657" s="35" t="s">
        <v>3572</v>
      </c>
      <c r="C657" s="37" t="s">
        <v>3573</v>
      </c>
      <c r="D657" s="37" t="s">
        <v>3574</v>
      </c>
      <c r="E657" s="37" t="s">
        <v>3575</v>
      </c>
      <c r="F657" s="37" t="s">
        <v>3351</v>
      </c>
      <c r="G657" s="16">
        <v>239000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13" t="s">
        <v>354</v>
      </c>
      <c r="B658" s="35" t="s">
        <v>2081</v>
      </c>
      <c r="C658" s="37" t="s">
        <v>3578</v>
      </c>
      <c r="D658" s="37" t="s">
        <v>3579</v>
      </c>
      <c r="E658" s="37" t="s">
        <v>2082</v>
      </c>
      <c r="F658" s="37" t="s">
        <v>1836</v>
      </c>
      <c r="G658" s="16">
        <v>249000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13" t="s">
        <v>354</v>
      </c>
      <c r="B659" s="35" t="s">
        <v>3580</v>
      </c>
      <c r="C659" s="37" t="s">
        <v>3581</v>
      </c>
      <c r="D659" s="37" t="s">
        <v>3582</v>
      </c>
      <c r="E659" s="37" t="s">
        <v>3583</v>
      </c>
      <c r="F659" s="37" t="s">
        <v>3351</v>
      </c>
      <c r="G659" s="16">
        <v>179000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13" t="s">
        <v>354</v>
      </c>
      <c r="B660" s="35" t="s">
        <v>3584</v>
      </c>
      <c r="C660" s="37" t="s">
        <v>3585</v>
      </c>
      <c r="D660" s="37" t="s">
        <v>3586</v>
      </c>
      <c r="E660" s="37" t="s">
        <v>3587</v>
      </c>
      <c r="F660" s="37" t="s">
        <v>3351</v>
      </c>
      <c r="G660" s="16">
        <v>199000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13" t="s">
        <v>354</v>
      </c>
      <c r="B661" s="35" t="s">
        <v>3588</v>
      </c>
      <c r="C661" s="37" t="s">
        <v>3589</v>
      </c>
      <c r="D661" s="37" t="s">
        <v>3590</v>
      </c>
      <c r="E661" s="37" t="s">
        <v>3591</v>
      </c>
      <c r="F661" s="37" t="s">
        <v>1836</v>
      </c>
      <c r="G661" s="16">
        <v>549000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13" t="s">
        <v>354</v>
      </c>
      <c r="B662" s="35" t="s">
        <v>3592</v>
      </c>
      <c r="C662" s="37" t="s">
        <v>3593</v>
      </c>
      <c r="D662" s="37" t="s">
        <v>3594</v>
      </c>
      <c r="E662" s="37" t="s">
        <v>3595</v>
      </c>
      <c r="F662" s="37" t="s">
        <v>16</v>
      </c>
      <c r="G662" s="16">
        <v>459000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13" t="s">
        <v>354</v>
      </c>
      <c r="B663" s="35" t="s">
        <v>3596</v>
      </c>
      <c r="C663" s="37" t="s">
        <v>3597</v>
      </c>
      <c r="D663" s="37" t="s">
        <v>3598</v>
      </c>
      <c r="E663" s="37" t="s">
        <v>3599</v>
      </c>
      <c r="F663" s="37" t="s">
        <v>16</v>
      </c>
      <c r="G663" s="16">
        <v>699000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13" t="s">
        <v>354</v>
      </c>
      <c r="B664" s="35" t="s">
        <v>3600</v>
      </c>
      <c r="C664" s="37" t="s">
        <v>3601</v>
      </c>
      <c r="D664" s="37" t="s">
        <v>3602</v>
      </c>
      <c r="E664" s="37" t="s">
        <v>3603</v>
      </c>
      <c r="F664" s="37" t="s">
        <v>16</v>
      </c>
      <c r="G664" s="16">
        <v>399000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13" t="s">
        <v>354</v>
      </c>
      <c r="B665" s="35" t="s">
        <v>3606</v>
      </c>
      <c r="C665" s="37" t="s">
        <v>3607</v>
      </c>
      <c r="D665" s="37" t="s">
        <v>3608</v>
      </c>
      <c r="E665" s="37" t="s">
        <v>3609</v>
      </c>
      <c r="F665" s="37" t="s">
        <v>997</v>
      </c>
      <c r="G665" s="16">
        <v>439000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13" t="s">
        <v>354</v>
      </c>
      <c r="B666" s="35" t="s">
        <v>3612</v>
      </c>
      <c r="C666" s="37" t="s">
        <v>3613</v>
      </c>
      <c r="D666" s="37" t="s">
        <v>3614</v>
      </c>
      <c r="E666" s="37" t="s">
        <v>3615</v>
      </c>
      <c r="F666" s="37" t="s">
        <v>997</v>
      </c>
      <c r="G666" s="16">
        <v>699000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13" t="s">
        <v>354</v>
      </c>
      <c r="B667" s="35" t="s">
        <v>3557</v>
      </c>
      <c r="C667" s="37" t="s">
        <v>3616</v>
      </c>
      <c r="D667" s="37" t="s">
        <v>3617</v>
      </c>
      <c r="E667" s="37" t="s">
        <v>3559</v>
      </c>
      <c r="F667" s="37" t="s">
        <v>3618</v>
      </c>
      <c r="G667" s="16">
        <v>399000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13" t="s">
        <v>354</v>
      </c>
      <c r="B668" s="35" t="s">
        <v>3621</v>
      </c>
      <c r="C668" s="37" t="s">
        <v>3622</v>
      </c>
      <c r="D668" s="37" t="s">
        <v>3623</v>
      </c>
      <c r="E668" s="37" t="s">
        <v>3624</v>
      </c>
      <c r="F668" s="37" t="s">
        <v>3618</v>
      </c>
      <c r="G668" s="16">
        <v>449000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13" t="s">
        <v>354</v>
      </c>
      <c r="B669" s="35" t="s">
        <v>2376</v>
      </c>
      <c r="C669" s="37" t="s">
        <v>3626</v>
      </c>
      <c r="D669" s="37" t="s">
        <v>3627</v>
      </c>
      <c r="E669" s="37" t="s">
        <v>2377</v>
      </c>
      <c r="F669" s="37" t="s">
        <v>3492</v>
      </c>
      <c r="G669" s="16">
        <v>269000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13" t="s">
        <v>354</v>
      </c>
      <c r="B670" s="35" t="s">
        <v>3629</v>
      </c>
      <c r="C670" s="37" t="s">
        <v>3630</v>
      </c>
      <c r="D670" s="37" t="s">
        <v>3631</v>
      </c>
      <c r="E670" s="37" t="s">
        <v>3632</v>
      </c>
      <c r="F670" s="37" t="s">
        <v>3360</v>
      </c>
      <c r="G670" s="16">
        <v>129000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13" t="s">
        <v>354</v>
      </c>
      <c r="B671" s="35" t="s">
        <v>358</v>
      </c>
      <c r="C671" s="37" t="s">
        <v>3635</v>
      </c>
      <c r="D671" s="37" t="s">
        <v>3636</v>
      </c>
      <c r="E671" s="37" t="s">
        <v>359</v>
      </c>
      <c r="F671" s="37" t="s">
        <v>3360</v>
      </c>
      <c r="G671" s="16">
        <v>99000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13" t="s">
        <v>354</v>
      </c>
      <c r="B672" s="35" t="s">
        <v>2700</v>
      </c>
      <c r="C672" s="37" t="s">
        <v>3639</v>
      </c>
      <c r="D672" s="37" t="s">
        <v>3640</v>
      </c>
      <c r="E672" s="37" t="s">
        <v>2701</v>
      </c>
      <c r="F672" s="37" t="s">
        <v>3237</v>
      </c>
      <c r="G672" s="16">
        <v>299000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13" t="s">
        <v>354</v>
      </c>
      <c r="B673" s="35" t="s">
        <v>2694</v>
      </c>
      <c r="C673" s="37" t="s">
        <v>3643</v>
      </c>
      <c r="D673" s="37" t="s">
        <v>3644</v>
      </c>
      <c r="E673" s="37" t="s">
        <v>2695</v>
      </c>
      <c r="F673" s="37" t="s">
        <v>3237</v>
      </c>
      <c r="G673" s="16">
        <v>299000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13" t="s">
        <v>354</v>
      </c>
      <c r="B674" s="35" t="s">
        <v>2686</v>
      </c>
      <c r="C674" s="37" t="s">
        <v>3647</v>
      </c>
      <c r="D674" s="37" t="s">
        <v>3648</v>
      </c>
      <c r="E674" s="37" t="s">
        <v>2688</v>
      </c>
      <c r="F674" s="37" t="s">
        <v>3237</v>
      </c>
      <c r="G674" s="16">
        <v>299000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13" t="s">
        <v>354</v>
      </c>
      <c r="B675" s="35" t="s">
        <v>3649</v>
      </c>
      <c r="C675" s="37" t="s">
        <v>3650</v>
      </c>
      <c r="D675" s="37" t="s">
        <v>3652</v>
      </c>
      <c r="E675" s="37" t="s">
        <v>3654</v>
      </c>
      <c r="F675" s="37" t="s">
        <v>3244</v>
      </c>
      <c r="G675" s="16">
        <v>459000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13" t="s">
        <v>354</v>
      </c>
      <c r="B676" s="35" t="s">
        <v>3655</v>
      </c>
      <c r="C676" s="37" t="s">
        <v>3656</v>
      </c>
      <c r="D676" s="37" t="s">
        <v>3657</v>
      </c>
      <c r="E676" s="37" t="s">
        <v>3658</v>
      </c>
      <c r="F676" s="37" t="s">
        <v>3244</v>
      </c>
      <c r="G676" s="16">
        <v>449000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13" t="s">
        <v>354</v>
      </c>
      <c r="B677" s="35" t="s">
        <v>3661</v>
      </c>
      <c r="C677" s="37" t="s">
        <v>3662</v>
      </c>
      <c r="D677" s="37" t="s">
        <v>3663</v>
      </c>
      <c r="E677" s="37" t="s">
        <v>3664</v>
      </c>
      <c r="F677" s="37" t="s">
        <v>3360</v>
      </c>
      <c r="G677" s="16">
        <v>139000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13" t="s">
        <v>354</v>
      </c>
      <c r="B678" s="35" t="s">
        <v>2718</v>
      </c>
      <c r="C678" s="37" t="s">
        <v>3667</v>
      </c>
      <c r="D678" s="37" t="s">
        <v>3668</v>
      </c>
      <c r="E678" s="37" t="s">
        <v>2719</v>
      </c>
      <c r="F678" s="37" t="s">
        <v>3669</v>
      </c>
      <c r="G678" s="16">
        <v>299000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13" t="s">
        <v>354</v>
      </c>
      <c r="B679" s="35" t="s">
        <v>3619</v>
      </c>
      <c r="C679" s="37" t="s">
        <v>3672</v>
      </c>
      <c r="D679" s="37" t="s">
        <v>3673</v>
      </c>
      <c r="E679" s="37" t="s">
        <v>3620</v>
      </c>
      <c r="F679" s="37" t="s">
        <v>3487</v>
      </c>
      <c r="G679" s="16">
        <v>399000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13" t="s">
        <v>354</v>
      </c>
      <c r="B680" s="35" t="s">
        <v>3231</v>
      </c>
      <c r="C680" s="37" t="s">
        <v>3676</v>
      </c>
      <c r="D680" s="37" t="s">
        <v>3677</v>
      </c>
      <c r="E680" s="37" t="s">
        <v>3232</v>
      </c>
      <c r="F680" s="37" t="s">
        <v>3351</v>
      </c>
      <c r="G680" s="16">
        <v>249000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13" t="s">
        <v>354</v>
      </c>
      <c r="B681" s="35" t="s">
        <v>1473</v>
      </c>
      <c r="C681" s="37" t="s">
        <v>3680</v>
      </c>
      <c r="D681" s="37" t="s">
        <v>3681</v>
      </c>
      <c r="E681" s="37" t="s">
        <v>1474</v>
      </c>
      <c r="F681" s="37" t="s">
        <v>3351</v>
      </c>
      <c r="G681" s="16">
        <v>199000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13" t="s">
        <v>354</v>
      </c>
      <c r="B682" s="35" t="s">
        <v>2118</v>
      </c>
      <c r="C682" s="37" t="s">
        <v>3684</v>
      </c>
      <c r="D682" s="37" t="s">
        <v>3685</v>
      </c>
      <c r="E682" s="37" t="s">
        <v>2119</v>
      </c>
      <c r="F682" s="37" t="s">
        <v>3351</v>
      </c>
      <c r="G682" s="16">
        <v>249000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13" t="s">
        <v>354</v>
      </c>
      <c r="B683" s="35" t="s">
        <v>3688</v>
      </c>
      <c r="C683" s="37" t="s">
        <v>3689</v>
      </c>
      <c r="D683" s="37" t="s">
        <v>3690</v>
      </c>
      <c r="E683" s="37" t="s">
        <v>3691</v>
      </c>
      <c r="F683" s="37" t="s">
        <v>3351</v>
      </c>
      <c r="G683" s="16">
        <v>419000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13" t="s">
        <v>354</v>
      </c>
      <c r="B684" s="35" t="s">
        <v>1451</v>
      </c>
      <c r="C684" s="37" t="s">
        <v>3694</v>
      </c>
      <c r="D684" s="37" t="s">
        <v>3695</v>
      </c>
      <c r="E684" s="37" t="s">
        <v>1452</v>
      </c>
      <c r="F684" s="37" t="s">
        <v>3696</v>
      </c>
      <c r="G684" s="16">
        <v>199000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13" t="s">
        <v>354</v>
      </c>
      <c r="B685" s="35" t="s">
        <v>1445</v>
      </c>
      <c r="C685" s="37" t="s">
        <v>3698</v>
      </c>
      <c r="D685" s="37" t="s">
        <v>3700</v>
      </c>
      <c r="E685" s="37" t="s">
        <v>1446</v>
      </c>
      <c r="F685" s="37" t="s">
        <v>3696</v>
      </c>
      <c r="G685" s="16">
        <v>199000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13" t="s">
        <v>354</v>
      </c>
      <c r="B686" s="35" t="s">
        <v>1439</v>
      </c>
      <c r="C686" s="37" t="s">
        <v>3703</v>
      </c>
      <c r="D686" s="37" t="s">
        <v>3704</v>
      </c>
      <c r="E686" s="37" t="s">
        <v>1440</v>
      </c>
      <c r="F686" s="37" t="s">
        <v>3696</v>
      </c>
      <c r="G686" s="16">
        <v>199000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13" t="s">
        <v>354</v>
      </c>
      <c r="B687" s="35" t="s">
        <v>688</v>
      </c>
      <c r="C687" s="37" t="s">
        <v>3705</v>
      </c>
      <c r="D687" s="37" t="s">
        <v>3706</v>
      </c>
      <c r="E687" s="37" t="s">
        <v>3707</v>
      </c>
      <c r="F687" s="37" t="s">
        <v>3708</v>
      </c>
      <c r="G687" s="16">
        <v>149000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13" t="s">
        <v>354</v>
      </c>
      <c r="B688" s="35" t="s">
        <v>678</v>
      </c>
      <c r="C688" s="37" t="s">
        <v>3711</v>
      </c>
      <c r="D688" s="37" t="s">
        <v>3712</v>
      </c>
      <c r="E688" s="37" t="s">
        <v>3713</v>
      </c>
      <c r="F688" s="37" t="s">
        <v>3708</v>
      </c>
      <c r="G688" s="16">
        <v>149000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13" t="s">
        <v>354</v>
      </c>
      <c r="B689" s="35" t="s">
        <v>672</v>
      </c>
      <c r="C689" s="37" t="s">
        <v>3716</v>
      </c>
      <c r="D689" s="37" t="s">
        <v>3717</v>
      </c>
      <c r="E689" s="37" t="s">
        <v>3718</v>
      </c>
      <c r="F689" s="37" t="s">
        <v>3708</v>
      </c>
      <c r="G689" s="16">
        <v>149000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13" t="s">
        <v>354</v>
      </c>
      <c r="B690" s="35" t="s">
        <v>666</v>
      </c>
      <c r="C690" s="37" t="s">
        <v>3721</v>
      </c>
      <c r="D690" s="37" t="s">
        <v>3722</v>
      </c>
      <c r="E690" s="37" t="s">
        <v>3723</v>
      </c>
      <c r="F690" s="37" t="s">
        <v>3708</v>
      </c>
      <c r="G690" s="16">
        <v>149000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13" t="s">
        <v>354</v>
      </c>
      <c r="B691" s="35" t="s">
        <v>660</v>
      </c>
      <c r="C691" s="37" t="s">
        <v>3726</v>
      </c>
      <c r="D691" s="37" t="s">
        <v>3727</v>
      </c>
      <c r="E691" s="37" t="s">
        <v>3728</v>
      </c>
      <c r="F691" s="37" t="s">
        <v>3708</v>
      </c>
      <c r="G691" s="16">
        <v>149000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13" t="s">
        <v>354</v>
      </c>
      <c r="B692" s="35" t="s">
        <v>2103</v>
      </c>
      <c r="C692" s="37" t="s">
        <v>3731</v>
      </c>
      <c r="D692" s="37" t="s">
        <v>3732</v>
      </c>
      <c r="E692" s="37" t="s">
        <v>3733</v>
      </c>
      <c r="F692" s="37" t="s">
        <v>3708</v>
      </c>
      <c r="G692" s="16">
        <v>249000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13" t="s">
        <v>354</v>
      </c>
      <c r="B693" s="35" t="s">
        <v>2097</v>
      </c>
      <c r="C693" s="37" t="s">
        <v>3736</v>
      </c>
      <c r="D693" s="37" t="s">
        <v>3737</v>
      </c>
      <c r="E693" s="37" t="s">
        <v>3738</v>
      </c>
      <c r="F693" s="37" t="s">
        <v>3708</v>
      </c>
      <c r="G693" s="16">
        <v>249000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13" t="s">
        <v>354</v>
      </c>
      <c r="B694" s="35" t="s">
        <v>650</v>
      </c>
      <c r="C694" s="37" t="s">
        <v>3741</v>
      </c>
      <c r="D694" s="37" t="s">
        <v>3742</v>
      </c>
      <c r="E694" s="37" t="s">
        <v>652</v>
      </c>
      <c r="F694" s="37" t="s">
        <v>3708</v>
      </c>
      <c r="G694" s="16">
        <v>149000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13" t="s">
        <v>354</v>
      </c>
      <c r="B695" s="35" t="s">
        <v>644</v>
      </c>
      <c r="C695" s="37" t="s">
        <v>3745</v>
      </c>
      <c r="D695" s="37" t="s">
        <v>3746</v>
      </c>
      <c r="E695" s="37" t="s">
        <v>645</v>
      </c>
      <c r="F695" s="37" t="s">
        <v>3708</v>
      </c>
      <c r="G695" s="16">
        <v>149000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13" t="s">
        <v>354</v>
      </c>
      <c r="B696" s="35" t="s">
        <v>2090</v>
      </c>
      <c r="C696" s="37" t="s">
        <v>3749</v>
      </c>
      <c r="D696" s="37" t="s">
        <v>3750</v>
      </c>
      <c r="E696" s="37" t="s">
        <v>2092</v>
      </c>
      <c r="F696" s="37" t="s">
        <v>3708</v>
      </c>
      <c r="G696" s="16">
        <v>249000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13" t="s">
        <v>354</v>
      </c>
      <c r="B697" s="35" t="s">
        <v>2727</v>
      </c>
      <c r="C697" s="37" t="s">
        <v>3753</v>
      </c>
      <c r="D697" s="37" t="s">
        <v>3754</v>
      </c>
      <c r="E697" s="37" t="s">
        <v>2729</v>
      </c>
      <c r="F697" s="37" t="s">
        <v>3708</v>
      </c>
      <c r="G697" s="16">
        <v>299000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13" t="s">
        <v>354</v>
      </c>
      <c r="B698" s="35" t="s">
        <v>2723</v>
      </c>
      <c r="C698" s="37" t="s">
        <v>3756</v>
      </c>
      <c r="D698" s="37" t="s">
        <v>3758</v>
      </c>
      <c r="E698" s="37" t="s">
        <v>2725</v>
      </c>
      <c r="F698" s="37" t="s">
        <v>3708</v>
      </c>
      <c r="G698" s="16">
        <v>299000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13" t="s">
        <v>354</v>
      </c>
      <c r="B699" s="35" t="s">
        <v>638</v>
      </c>
      <c r="C699" s="37" t="s">
        <v>3759</v>
      </c>
      <c r="D699" s="37" t="s">
        <v>3760</v>
      </c>
      <c r="E699" s="37" t="s">
        <v>639</v>
      </c>
      <c r="F699" s="37" t="s">
        <v>3708</v>
      </c>
      <c r="G699" s="16">
        <v>149000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13" t="s">
        <v>354</v>
      </c>
      <c r="B700" s="35" t="s">
        <v>630</v>
      </c>
      <c r="C700" s="37" t="s">
        <v>3763</v>
      </c>
      <c r="D700" s="37" t="s">
        <v>3764</v>
      </c>
      <c r="E700" s="37" t="s">
        <v>632</v>
      </c>
      <c r="F700" s="37" t="s">
        <v>3708</v>
      </c>
      <c r="G700" s="16">
        <v>149000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13" t="s">
        <v>354</v>
      </c>
      <c r="B701" s="35" t="s">
        <v>2732</v>
      </c>
      <c r="C701" s="37" t="s">
        <v>3767</v>
      </c>
      <c r="D701" s="37" t="s">
        <v>3768</v>
      </c>
      <c r="E701" s="37" t="s">
        <v>2734</v>
      </c>
      <c r="F701" s="37" t="s">
        <v>3708</v>
      </c>
      <c r="G701" s="16">
        <v>299000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13" t="s">
        <v>354</v>
      </c>
      <c r="B702" s="35" t="s">
        <v>3610</v>
      </c>
      <c r="C702" s="37" t="s">
        <v>3771</v>
      </c>
      <c r="D702" s="37" t="s">
        <v>3772</v>
      </c>
      <c r="E702" s="37" t="s">
        <v>3611</v>
      </c>
      <c r="F702" s="37" t="s">
        <v>3487</v>
      </c>
      <c r="G702" s="16">
        <v>399000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13" t="s">
        <v>354</v>
      </c>
      <c r="B703" s="35" t="s">
        <v>3734</v>
      </c>
      <c r="C703" s="37" t="s">
        <v>3775</v>
      </c>
      <c r="D703" s="37" t="s">
        <v>3776</v>
      </c>
      <c r="E703" s="37" t="s">
        <v>3735</v>
      </c>
      <c r="F703" s="37" t="s">
        <v>3244</v>
      </c>
      <c r="G703" s="16">
        <v>419000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13" t="s">
        <v>354</v>
      </c>
      <c r="B704" s="35" t="s">
        <v>3779</v>
      </c>
      <c r="C704" s="37" t="s">
        <v>3780</v>
      </c>
      <c r="D704" s="37" t="s">
        <v>3781</v>
      </c>
      <c r="E704" s="37" t="s">
        <v>3782</v>
      </c>
      <c r="F704" s="37" t="s">
        <v>3244</v>
      </c>
      <c r="G704" s="16">
        <v>439000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13" t="s">
        <v>354</v>
      </c>
      <c r="B705" s="35" t="s">
        <v>3785</v>
      </c>
      <c r="C705" s="37" t="s">
        <v>3786</v>
      </c>
      <c r="D705" s="37" t="s">
        <v>3787</v>
      </c>
      <c r="E705" s="37" t="s">
        <v>3788</v>
      </c>
      <c r="F705" s="37" t="s">
        <v>3244</v>
      </c>
      <c r="G705" s="16">
        <v>439000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13" t="s">
        <v>354</v>
      </c>
      <c r="B706" s="35" t="s">
        <v>3790</v>
      </c>
      <c r="C706" s="37" t="s">
        <v>3792</v>
      </c>
      <c r="D706" s="37" t="s">
        <v>3793</v>
      </c>
      <c r="E706" s="37" t="s">
        <v>3794</v>
      </c>
      <c r="F706" s="37" t="s">
        <v>3244</v>
      </c>
      <c r="G706" s="16">
        <v>439000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13" t="s">
        <v>354</v>
      </c>
      <c r="B707" s="35" t="s">
        <v>3795</v>
      </c>
      <c r="C707" s="37" t="s">
        <v>3796</v>
      </c>
      <c r="D707" s="37" t="s">
        <v>3797</v>
      </c>
      <c r="E707" s="37" t="s">
        <v>3799</v>
      </c>
      <c r="F707" s="37" t="s">
        <v>3244</v>
      </c>
      <c r="G707" s="16">
        <v>439000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13" t="s">
        <v>354</v>
      </c>
      <c r="B708" s="35" t="s">
        <v>3801</v>
      </c>
      <c r="C708" s="37" t="s">
        <v>3802</v>
      </c>
      <c r="D708" s="37" t="s">
        <v>3803</v>
      </c>
      <c r="E708" s="37" t="s">
        <v>3804</v>
      </c>
      <c r="F708" s="37" t="s">
        <v>3244</v>
      </c>
      <c r="G708" s="16">
        <v>439000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13" t="s">
        <v>354</v>
      </c>
      <c r="B709" s="35" t="s">
        <v>3807</v>
      </c>
      <c r="C709" s="37" t="s">
        <v>3808</v>
      </c>
      <c r="D709" s="37" t="s">
        <v>3809</v>
      </c>
      <c r="E709" s="37" t="s">
        <v>3810</v>
      </c>
      <c r="F709" s="37" t="s">
        <v>3244</v>
      </c>
      <c r="G709" s="16">
        <v>199000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13" t="s">
        <v>354</v>
      </c>
      <c r="B710" s="35" t="s">
        <v>3813</v>
      </c>
      <c r="C710" s="37" t="s">
        <v>3814</v>
      </c>
      <c r="D710" s="37" t="s">
        <v>3815</v>
      </c>
      <c r="E710" s="37" t="s">
        <v>3816</v>
      </c>
      <c r="F710" s="37" t="s">
        <v>3244</v>
      </c>
      <c r="G710" s="16">
        <v>199000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13" t="s">
        <v>354</v>
      </c>
      <c r="B711" s="35" t="s">
        <v>2706</v>
      </c>
      <c r="C711" s="37" t="s">
        <v>3818</v>
      </c>
      <c r="D711" s="37" t="s">
        <v>3820</v>
      </c>
      <c r="E711" s="37" t="s">
        <v>2707</v>
      </c>
      <c r="F711" s="37" t="s">
        <v>3492</v>
      </c>
      <c r="G711" s="16">
        <v>299000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13" t="s">
        <v>354</v>
      </c>
      <c r="B712" s="35" t="s">
        <v>3821</v>
      </c>
      <c r="C712" s="37" t="s">
        <v>3823</v>
      </c>
      <c r="D712" s="37" t="s">
        <v>3825</v>
      </c>
      <c r="E712" s="37" t="s">
        <v>3826</v>
      </c>
      <c r="F712" s="37" t="s">
        <v>3492</v>
      </c>
      <c r="G712" s="16">
        <v>349000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13" t="s">
        <v>354</v>
      </c>
      <c r="B713" s="35" t="s">
        <v>3576</v>
      </c>
      <c r="C713" s="37" t="s">
        <v>3827</v>
      </c>
      <c r="D713" s="37" t="s">
        <v>3829</v>
      </c>
      <c r="E713" s="37" t="s">
        <v>3577</v>
      </c>
      <c r="F713" s="37" t="s">
        <v>3492</v>
      </c>
      <c r="G713" s="16">
        <v>399000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13" t="s">
        <v>354</v>
      </c>
      <c r="B714" s="35" t="s">
        <v>3831</v>
      </c>
      <c r="C714" s="37" t="s">
        <v>3832</v>
      </c>
      <c r="D714" s="37" t="s">
        <v>3833</v>
      </c>
      <c r="E714" s="37" t="s">
        <v>3834</v>
      </c>
      <c r="F714" s="37" t="s">
        <v>3492</v>
      </c>
      <c r="G714" s="16">
        <v>449000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13" t="s">
        <v>354</v>
      </c>
      <c r="B715" s="35" t="s">
        <v>3837</v>
      </c>
      <c r="C715" s="37" t="s">
        <v>3838</v>
      </c>
      <c r="D715" s="37" t="s">
        <v>3839</v>
      </c>
      <c r="E715" s="37" t="s">
        <v>3840</v>
      </c>
      <c r="F715" s="37" t="s">
        <v>3492</v>
      </c>
      <c r="G715" s="16">
        <v>699000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13" t="s">
        <v>354</v>
      </c>
      <c r="B716" s="35" t="s">
        <v>366</v>
      </c>
      <c r="C716" s="37" t="s">
        <v>3841</v>
      </c>
      <c r="D716" s="37" t="s">
        <v>3842</v>
      </c>
      <c r="E716" s="37" t="s">
        <v>367</v>
      </c>
      <c r="F716" s="37" t="s">
        <v>3492</v>
      </c>
      <c r="G716" s="16">
        <v>99000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13" t="s">
        <v>354</v>
      </c>
      <c r="B717" s="35" t="s">
        <v>3570</v>
      </c>
      <c r="C717" s="37" t="s">
        <v>3843</v>
      </c>
      <c r="D717" s="37" t="s">
        <v>3844</v>
      </c>
      <c r="E717" s="37" t="s">
        <v>3571</v>
      </c>
      <c r="F717" s="37" t="s">
        <v>3487</v>
      </c>
      <c r="G717" s="16">
        <v>399000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13" t="s">
        <v>354</v>
      </c>
      <c r="B718" s="35" t="s">
        <v>3564</v>
      </c>
      <c r="C718" s="37" t="s">
        <v>3845</v>
      </c>
      <c r="D718" s="37" t="s">
        <v>3846</v>
      </c>
      <c r="E718" s="37" t="s">
        <v>3565</v>
      </c>
      <c r="F718" s="37" t="s">
        <v>3487</v>
      </c>
      <c r="G718" s="16">
        <v>399000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13" t="s">
        <v>354</v>
      </c>
      <c r="B719" s="35" t="s">
        <v>360</v>
      </c>
      <c r="C719" s="37" t="s">
        <v>3847</v>
      </c>
      <c r="D719" s="37" t="s">
        <v>3848</v>
      </c>
      <c r="E719" s="37" t="s">
        <v>361</v>
      </c>
      <c r="F719" s="37" t="s">
        <v>3487</v>
      </c>
      <c r="G719" s="16">
        <v>99000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13" t="s">
        <v>354</v>
      </c>
      <c r="B720" s="35" t="s">
        <v>698</v>
      </c>
      <c r="C720" s="37" t="s">
        <v>3849</v>
      </c>
      <c r="D720" s="37" t="s">
        <v>3850</v>
      </c>
      <c r="E720" s="37" t="s">
        <v>699</v>
      </c>
      <c r="F720" s="37" t="s">
        <v>3487</v>
      </c>
      <c r="G720" s="16">
        <v>149000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13" t="s">
        <v>354</v>
      </c>
      <c r="B721" s="35" t="s">
        <v>372</v>
      </c>
      <c r="C721" s="37" t="s">
        <v>3851</v>
      </c>
      <c r="D721" s="37" t="s">
        <v>3852</v>
      </c>
      <c r="E721" s="37" t="s">
        <v>373</v>
      </c>
      <c r="F721" s="37" t="s">
        <v>3487</v>
      </c>
      <c r="G721" s="16">
        <v>99000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13" t="s">
        <v>354</v>
      </c>
      <c r="B722" s="35" t="s">
        <v>704</v>
      </c>
      <c r="C722" s="37" t="s">
        <v>3853</v>
      </c>
      <c r="D722" s="37" t="s">
        <v>3854</v>
      </c>
      <c r="E722" s="37" t="s">
        <v>705</v>
      </c>
      <c r="F722" s="37" t="s">
        <v>3487</v>
      </c>
      <c r="G722" s="16">
        <v>149000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13" t="s">
        <v>354</v>
      </c>
      <c r="B723" s="35" t="s">
        <v>2112</v>
      </c>
      <c r="C723" s="37" t="s">
        <v>3855</v>
      </c>
      <c r="D723" s="37" t="s">
        <v>3856</v>
      </c>
      <c r="E723" s="37" t="s">
        <v>2113</v>
      </c>
      <c r="F723" s="37" t="s">
        <v>3487</v>
      </c>
      <c r="G723" s="16">
        <v>249000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13" t="s">
        <v>354</v>
      </c>
      <c r="B724" s="35" t="s">
        <v>3857</v>
      </c>
      <c r="C724" s="37" t="s">
        <v>3858</v>
      </c>
      <c r="D724" s="37" t="s">
        <v>3859</v>
      </c>
      <c r="E724" s="37" t="s">
        <v>3860</v>
      </c>
      <c r="F724" s="37" t="s">
        <v>3487</v>
      </c>
      <c r="G724" s="16">
        <v>79000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13" t="s">
        <v>354</v>
      </c>
      <c r="B725" s="35" t="s">
        <v>3604</v>
      </c>
      <c r="C725" s="37" t="s">
        <v>3861</v>
      </c>
      <c r="D725" s="37" t="s">
        <v>3862</v>
      </c>
      <c r="E725" s="37" t="s">
        <v>3605</v>
      </c>
      <c r="F725" s="37" t="s">
        <v>3863</v>
      </c>
      <c r="G725" s="16">
        <v>399000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13" t="s">
        <v>354</v>
      </c>
      <c r="B726" s="35" t="s">
        <v>723</v>
      </c>
      <c r="C726" s="37" t="s">
        <v>3864</v>
      </c>
      <c r="D726" s="37" t="s">
        <v>3865</v>
      </c>
      <c r="E726" s="37" t="s">
        <v>724</v>
      </c>
      <c r="F726" s="37" t="s">
        <v>3360</v>
      </c>
      <c r="G726" s="16">
        <v>149000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13" t="s">
        <v>354</v>
      </c>
      <c r="B727" s="35" t="s">
        <v>717</v>
      </c>
      <c r="C727" s="37" t="s">
        <v>3866</v>
      </c>
      <c r="D727" s="37" t="s">
        <v>3868</v>
      </c>
      <c r="E727" s="37" t="s">
        <v>718</v>
      </c>
      <c r="F727" s="37" t="s">
        <v>3360</v>
      </c>
      <c r="G727" s="16">
        <v>149000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13" t="s">
        <v>354</v>
      </c>
      <c r="B728" s="35" t="s">
        <v>710</v>
      </c>
      <c r="C728" s="37" t="s">
        <v>3870</v>
      </c>
      <c r="D728" s="37" t="s">
        <v>3872</v>
      </c>
      <c r="E728" s="37" t="s">
        <v>711</v>
      </c>
      <c r="F728" s="37" t="s">
        <v>3360</v>
      </c>
      <c r="G728" s="16">
        <v>149000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24" t="s">
        <v>824</v>
      </c>
      <c r="B729" s="15"/>
      <c r="C729" s="15" t="s">
        <v>3874</v>
      </c>
      <c r="D729" s="15" t="s">
        <v>3877</v>
      </c>
      <c r="E729" s="15" t="s">
        <v>3877</v>
      </c>
      <c r="F729" s="15" t="s">
        <v>1816</v>
      </c>
      <c r="G729" s="16">
        <v>0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24" t="s">
        <v>824</v>
      </c>
      <c r="B730" s="15"/>
      <c r="C730" s="15" t="s">
        <v>3880</v>
      </c>
      <c r="D730" s="15" t="s">
        <v>3881</v>
      </c>
      <c r="E730" s="15" t="s">
        <v>3881</v>
      </c>
      <c r="F730" s="15" t="s">
        <v>1816</v>
      </c>
      <c r="G730" s="16">
        <v>0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24" t="s">
        <v>824</v>
      </c>
      <c r="B731" s="15" t="s">
        <v>3884</v>
      </c>
      <c r="C731" s="15" t="s">
        <v>3885</v>
      </c>
      <c r="D731" s="15" t="s">
        <v>3884</v>
      </c>
      <c r="E731" s="15" t="s">
        <v>3884</v>
      </c>
      <c r="F731" s="15" t="s">
        <v>1816</v>
      </c>
      <c r="G731" s="16">
        <v>0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13" t="s">
        <v>824</v>
      </c>
      <c r="B732" s="35" t="s">
        <v>3888</v>
      </c>
      <c r="C732" s="37" t="s">
        <v>3889</v>
      </c>
      <c r="D732" s="37" t="s">
        <v>3890</v>
      </c>
      <c r="E732" s="37" t="s">
        <v>3890</v>
      </c>
      <c r="F732" s="37" t="s">
        <v>1816</v>
      </c>
      <c r="G732" s="16">
        <v>0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13" t="s">
        <v>824</v>
      </c>
      <c r="B733" s="35" t="s">
        <v>3893</v>
      </c>
      <c r="C733" s="37" t="s">
        <v>3894</v>
      </c>
      <c r="D733" s="37" t="s">
        <v>3895</v>
      </c>
      <c r="E733" s="37" t="s">
        <v>3895</v>
      </c>
      <c r="F733" s="37" t="s">
        <v>1816</v>
      </c>
      <c r="G733" s="16">
        <v>0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13" t="s">
        <v>824</v>
      </c>
      <c r="B734" s="35" t="s">
        <v>3898</v>
      </c>
      <c r="C734" s="37" t="s">
        <v>3899</v>
      </c>
      <c r="D734" s="37" t="s">
        <v>3900</v>
      </c>
      <c r="E734" s="37" t="s">
        <v>3900</v>
      </c>
      <c r="F734" s="37" t="s">
        <v>142</v>
      </c>
      <c r="G734" s="16">
        <v>1199000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13" t="s">
        <v>824</v>
      </c>
      <c r="B735" s="35" t="s">
        <v>3903</v>
      </c>
      <c r="C735" s="37" t="s">
        <v>3904</v>
      </c>
      <c r="D735" s="37" t="s">
        <v>3905</v>
      </c>
      <c r="E735" s="37" t="s">
        <v>3905</v>
      </c>
      <c r="F735" s="37" t="s">
        <v>142</v>
      </c>
      <c r="G735" s="16">
        <v>2915000.0000000005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13" t="s">
        <v>824</v>
      </c>
      <c r="B736" s="35" t="s">
        <v>3907</v>
      </c>
      <c r="C736" s="37" t="s">
        <v>3909</v>
      </c>
      <c r="D736" s="37" t="s">
        <v>3910</v>
      </c>
      <c r="E736" s="37" t="s">
        <v>3911</v>
      </c>
      <c r="F736" s="37" t="s">
        <v>1816</v>
      </c>
      <c r="G736" s="16">
        <v>0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13" t="s">
        <v>824</v>
      </c>
      <c r="B737" s="35" t="s">
        <v>3912</v>
      </c>
      <c r="C737" s="37" t="s">
        <v>3913</v>
      </c>
      <c r="D737" s="37" t="s">
        <v>3914</v>
      </c>
      <c r="E737" s="37" t="s">
        <v>3914</v>
      </c>
      <c r="F737" s="37" t="s">
        <v>1816</v>
      </c>
      <c r="G737" s="16">
        <v>0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13" t="s">
        <v>824</v>
      </c>
      <c r="B738" s="35" t="s">
        <v>3917</v>
      </c>
      <c r="C738" s="37" t="s">
        <v>3918</v>
      </c>
      <c r="D738" s="37" t="s">
        <v>3919</v>
      </c>
      <c r="E738" s="37" t="s">
        <v>3920</v>
      </c>
      <c r="F738" s="37" t="s">
        <v>1816</v>
      </c>
      <c r="G738" s="16">
        <v>3960000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13" t="s">
        <v>824</v>
      </c>
      <c r="B739" s="35" t="s">
        <v>3923</v>
      </c>
      <c r="C739" s="37" t="s">
        <v>3924</v>
      </c>
      <c r="D739" s="37" t="s">
        <v>3925</v>
      </c>
      <c r="E739" s="37" t="s">
        <v>3920</v>
      </c>
      <c r="F739" s="37" t="s">
        <v>1816</v>
      </c>
      <c r="G739" s="16">
        <v>3960000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13" t="s">
        <v>824</v>
      </c>
      <c r="B740" s="35" t="s">
        <v>3928</v>
      </c>
      <c r="C740" s="37" t="s">
        <v>3929</v>
      </c>
      <c r="D740" s="37" t="s">
        <v>3930</v>
      </c>
      <c r="E740" s="37" t="s">
        <v>3920</v>
      </c>
      <c r="F740" s="37" t="s">
        <v>1816</v>
      </c>
      <c r="G740" s="16">
        <v>3960000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13" t="s">
        <v>824</v>
      </c>
      <c r="B741" s="35" t="s">
        <v>3933</v>
      </c>
      <c r="C741" s="37" t="s">
        <v>3934</v>
      </c>
      <c r="D741" s="37" t="s">
        <v>3935</v>
      </c>
      <c r="E741" s="37" t="s">
        <v>3920</v>
      </c>
      <c r="F741" s="37" t="s">
        <v>1816</v>
      </c>
      <c r="G741" s="16">
        <v>3960000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13" t="s">
        <v>824</v>
      </c>
      <c r="B742" s="35" t="s">
        <v>3938</v>
      </c>
      <c r="C742" s="37" t="s">
        <v>3939</v>
      </c>
      <c r="D742" s="37" t="s">
        <v>3940</v>
      </c>
      <c r="E742" s="37" t="s">
        <v>3941</v>
      </c>
      <c r="F742" s="37" t="s">
        <v>1816</v>
      </c>
      <c r="G742" s="16">
        <v>1485000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13" t="s">
        <v>824</v>
      </c>
      <c r="B743" s="35" t="s">
        <v>3938</v>
      </c>
      <c r="C743" s="37" t="s">
        <v>3944</v>
      </c>
      <c r="D743" s="37" t="s">
        <v>3940</v>
      </c>
      <c r="E743" s="37" t="s">
        <v>3941</v>
      </c>
      <c r="F743" s="37" t="s">
        <v>1816</v>
      </c>
      <c r="G743" s="16">
        <v>1485000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13" t="s">
        <v>824</v>
      </c>
      <c r="B744" s="35" t="s">
        <v>3947</v>
      </c>
      <c r="C744" s="37" t="s">
        <v>3948</v>
      </c>
      <c r="D744" s="37" t="s">
        <v>3949</v>
      </c>
      <c r="E744" s="37" t="s">
        <v>3941</v>
      </c>
      <c r="F744" s="37" t="s">
        <v>1816</v>
      </c>
      <c r="G744" s="16">
        <v>1485000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13" t="s">
        <v>824</v>
      </c>
      <c r="B745" s="35" t="s">
        <v>3950</v>
      </c>
      <c r="C745" s="37" t="s">
        <v>3952</v>
      </c>
      <c r="D745" s="37" t="s">
        <v>3954</v>
      </c>
      <c r="E745" s="37" t="s">
        <v>3941</v>
      </c>
      <c r="F745" s="37" t="s">
        <v>1816</v>
      </c>
      <c r="G745" s="16">
        <v>1485000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13" t="s">
        <v>824</v>
      </c>
      <c r="B746" s="35" t="s">
        <v>3955</v>
      </c>
      <c r="C746" s="37" t="s">
        <v>3956</v>
      </c>
      <c r="D746" s="37" t="s">
        <v>3957</v>
      </c>
      <c r="E746" s="37" t="s">
        <v>3941</v>
      </c>
      <c r="F746" s="37" t="s">
        <v>1816</v>
      </c>
      <c r="G746" s="16">
        <v>1485000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13" t="s">
        <v>824</v>
      </c>
      <c r="B747" s="35" t="s">
        <v>3958</v>
      </c>
      <c r="C747" s="37" t="s">
        <v>3959</v>
      </c>
      <c r="D747" s="37" t="s">
        <v>3961</v>
      </c>
      <c r="E747" s="37" t="s">
        <v>3941</v>
      </c>
      <c r="F747" s="37" t="s">
        <v>1816</v>
      </c>
      <c r="G747" s="16">
        <v>1485000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13" t="s">
        <v>824</v>
      </c>
      <c r="B748" s="35" t="s">
        <v>3963</v>
      </c>
      <c r="C748" s="37" t="s">
        <v>3964</v>
      </c>
      <c r="D748" s="37" t="s">
        <v>3966</v>
      </c>
      <c r="E748" s="37" t="s">
        <v>3968</v>
      </c>
      <c r="F748" s="37" t="s">
        <v>1816</v>
      </c>
      <c r="G748" s="16">
        <v>2860000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13" t="s">
        <v>824</v>
      </c>
      <c r="B749" s="35" t="s">
        <v>3969</v>
      </c>
      <c r="C749" s="37" t="s">
        <v>3970</v>
      </c>
      <c r="D749" s="37" t="s">
        <v>3971</v>
      </c>
      <c r="E749" s="37" t="s">
        <v>3968</v>
      </c>
      <c r="F749" s="37" t="s">
        <v>1816</v>
      </c>
      <c r="G749" s="16">
        <v>2860000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13" t="s">
        <v>824</v>
      </c>
      <c r="B750" s="35" t="s">
        <v>3974</v>
      </c>
      <c r="C750" s="37" t="s">
        <v>3975</v>
      </c>
      <c r="D750" s="37" t="s">
        <v>3976</v>
      </c>
      <c r="E750" s="37" t="s">
        <v>3968</v>
      </c>
      <c r="F750" s="37" t="s">
        <v>1816</v>
      </c>
      <c r="G750" s="16">
        <v>2860000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13" t="s">
        <v>824</v>
      </c>
      <c r="B751" s="35" t="s">
        <v>3979</v>
      </c>
      <c r="C751" s="37" t="s">
        <v>3980</v>
      </c>
      <c r="D751" s="37" t="s">
        <v>3981</v>
      </c>
      <c r="E751" s="37" t="s">
        <v>3968</v>
      </c>
      <c r="F751" s="37" t="s">
        <v>1816</v>
      </c>
      <c r="G751" s="16">
        <v>2860000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13" t="s">
        <v>824</v>
      </c>
      <c r="B752" s="35" t="s">
        <v>3984</v>
      </c>
      <c r="C752" s="37" t="s">
        <v>3985</v>
      </c>
      <c r="D752" s="37" t="s">
        <v>3986</v>
      </c>
      <c r="E752" s="37" t="s">
        <v>3968</v>
      </c>
      <c r="F752" s="37" t="s">
        <v>1816</v>
      </c>
      <c r="G752" s="16">
        <v>0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13" t="s">
        <v>824</v>
      </c>
      <c r="B753" s="35" t="s">
        <v>3987</v>
      </c>
      <c r="C753" s="37" t="s">
        <v>3988</v>
      </c>
      <c r="D753" s="37" t="s">
        <v>3989</v>
      </c>
      <c r="E753" s="37" t="s">
        <v>3990</v>
      </c>
      <c r="F753" s="37" t="s">
        <v>1816</v>
      </c>
      <c r="G753" s="16">
        <v>2750000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13" t="s">
        <v>824</v>
      </c>
      <c r="B754" s="35" t="s">
        <v>3991</v>
      </c>
      <c r="C754" s="37" t="s">
        <v>3992</v>
      </c>
      <c r="D754" s="37" t="s">
        <v>3993</v>
      </c>
      <c r="E754" s="37" t="s">
        <v>3993</v>
      </c>
      <c r="F754" s="37" t="s">
        <v>1816</v>
      </c>
      <c r="G754" s="16">
        <v>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13" t="s">
        <v>824</v>
      </c>
      <c r="B755" s="35" t="s">
        <v>3994</v>
      </c>
      <c r="C755" s="37" t="s">
        <v>3995</v>
      </c>
      <c r="D755" s="37" t="s">
        <v>3994</v>
      </c>
      <c r="E755" s="37" t="s">
        <v>3994</v>
      </c>
      <c r="F755" s="37" t="s">
        <v>1816</v>
      </c>
      <c r="G755" s="16">
        <v>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13" t="s">
        <v>824</v>
      </c>
      <c r="B756" s="35" t="s">
        <v>3996</v>
      </c>
      <c r="C756" s="37" t="s">
        <v>3997</v>
      </c>
      <c r="D756" s="37" t="s">
        <v>3996</v>
      </c>
      <c r="E756" s="37" t="s">
        <v>3996</v>
      </c>
      <c r="F756" s="37" t="s">
        <v>1816</v>
      </c>
      <c r="G756" s="16">
        <v>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13" t="s">
        <v>824</v>
      </c>
      <c r="B757" s="35" t="s">
        <v>3998</v>
      </c>
      <c r="C757" s="37" t="s">
        <v>4000</v>
      </c>
      <c r="D757" s="37" t="s">
        <v>3998</v>
      </c>
      <c r="E757" s="37" t="s">
        <v>3998</v>
      </c>
      <c r="F757" s="37" t="s">
        <v>1816</v>
      </c>
      <c r="G757" s="16">
        <v>0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13" t="s">
        <v>824</v>
      </c>
      <c r="B758" s="35" t="s">
        <v>4002</v>
      </c>
      <c r="C758" s="37" t="s">
        <v>4004</v>
      </c>
      <c r="D758" s="37" t="s">
        <v>4002</v>
      </c>
      <c r="E758" s="37" t="s">
        <v>4002</v>
      </c>
      <c r="F758" s="37" t="s">
        <v>1816</v>
      </c>
      <c r="G758" s="16">
        <v>0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13" t="s">
        <v>824</v>
      </c>
      <c r="B759" s="35" t="s">
        <v>4008</v>
      </c>
      <c r="C759" s="37" t="s">
        <v>4009</v>
      </c>
      <c r="D759" s="37" t="s">
        <v>4008</v>
      </c>
      <c r="E759" s="37" t="s">
        <v>4008</v>
      </c>
      <c r="F759" s="37" t="s">
        <v>1816</v>
      </c>
      <c r="G759" s="16">
        <v>0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13" t="s">
        <v>824</v>
      </c>
      <c r="B760" s="35" t="s">
        <v>4012</v>
      </c>
      <c r="C760" s="37" t="s">
        <v>4013</v>
      </c>
      <c r="D760" s="37" t="s">
        <v>4012</v>
      </c>
      <c r="E760" s="37" t="s">
        <v>4012</v>
      </c>
      <c r="F760" s="37" t="s">
        <v>1816</v>
      </c>
      <c r="G760" s="16">
        <v>0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13" t="s">
        <v>824</v>
      </c>
      <c r="B761" s="35" t="s">
        <v>4016</v>
      </c>
      <c r="C761" s="37" t="s">
        <v>4017</v>
      </c>
      <c r="D761" s="37" t="s">
        <v>4016</v>
      </c>
      <c r="E761" s="37" t="s">
        <v>4016</v>
      </c>
      <c r="F761" s="37" t="s">
        <v>1816</v>
      </c>
      <c r="G761" s="16">
        <v>0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13" t="s">
        <v>824</v>
      </c>
      <c r="B762" s="35" t="s">
        <v>4020</v>
      </c>
      <c r="C762" s="37" t="s">
        <v>4021</v>
      </c>
      <c r="D762" s="37" t="s">
        <v>4020</v>
      </c>
      <c r="E762" s="37" t="s">
        <v>4020</v>
      </c>
      <c r="F762" s="37" t="s">
        <v>1816</v>
      </c>
      <c r="G762" s="16">
        <v>0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13" t="s">
        <v>824</v>
      </c>
      <c r="B763" s="35" t="s">
        <v>4023</v>
      </c>
      <c r="C763" s="37" t="s">
        <v>4025</v>
      </c>
      <c r="D763" s="37" t="s">
        <v>4023</v>
      </c>
      <c r="E763" s="37" t="s">
        <v>4023</v>
      </c>
      <c r="F763" s="37" t="s">
        <v>1816</v>
      </c>
      <c r="G763" s="16">
        <v>0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13" t="s">
        <v>824</v>
      </c>
      <c r="B764" s="35" t="s">
        <v>4026</v>
      </c>
      <c r="C764" s="37" t="s">
        <v>4027</v>
      </c>
      <c r="D764" s="37" t="s">
        <v>4026</v>
      </c>
      <c r="E764" s="37" t="s">
        <v>4026</v>
      </c>
      <c r="F764" s="37" t="s">
        <v>1816</v>
      </c>
      <c r="G764" s="16">
        <v>0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13" t="s">
        <v>824</v>
      </c>
      <c r="B765" s="35" t="s">
        <v>4030</v>
      </c>
      <c r="C765" s="37" t="s">
        <v>4031</v>
      </c>
      <c r="D765" s="37" t="s">
        <v>4030</v>
      </c>
      <c r="E765" s="37" t="s">
        <v>4030</v>
      </c>
      <c r="F765" s="37" t="s">
        <v>1816</v>
      </c>
      <c r="G765" s="16">
        <v>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13" t="s">
        <v>824</v>
      </c>
      <c r="B766" s="35" t="s">
        <v>4033</v>
      </c>
      <c r="C766" s="37" t="s">
        <v>4035</v>
      </c>
      <c r="D766" s="37" t="s">
        <v>4036</v>
      </c>
      <c r="E766" s="37" t="s">
        <v>4036</v>
      </c>
      <c r="F766" s="37" t="s">
        <v>1816</v>
      </c>
      <c r="G766" s="16">
        <v>0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13" t="s">
        <v>824</v>
      </c>
      <c r="B767" s="35" t="s">
        <v>4037</v>
      </c>
      <c r="C767" s="37" t="s">
        <v>4038</v>
      </c>
      <c r="D767" s="37" t="s">
        <v>4037</v>
      </c>
      <c r="E767" s="37" t="s">
        <v>4037</v>
      </c>
      <c r="F767" s="37" t="s">
        <v>1816</v>
      </c>
      <c r="G767" s="16">
        <v>0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13" t="s">
        <v>824</v>
      </c>
      <c r="B768" s="35" t="s">
        <v>4041</v>
      </c>
      <c r="C768" s="37" t="s">
        <v>4043</v>
      </c>
      <c r="D768" s="37" t="s">
        <v>4045</v>
      </c>
      <c r="E768" s="37" t="s">
        <v>4045</v>
      </c>
      <c r="F768" s="37" t="s">
        <v>142</v>
      </c>
      <c r="G768" s="16">
        <v>0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13" t="s">
        <v>824</v>
      </c>
      <c r="B769" s="35" t="s">
        <v>4046</v>
      </c>
      <c r="C769" s="37" t="s">
        <v>4047</v>
      </c>
      <c r="D769" s="37" t="s">
        <v>4046</v>
      </c>
      <c r="E769" s="37" t="s">
        <v>4046</v>
      </c>
      <c r="F769" s="37" t="s">
        <v>142</v>
      </c>
      <c r="G769" s="16">
        <v>0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13" t="s">
        <v>824</v>
      </c>
      <c r="B770" s="35" t="s">
        <v>4050</v>
      </c>
      <c r="C770" s="37" t="s">
        <v>4051</v>
      </c>
      <c r="D770" s="37" t="s">
        <v>4050</v>
      </c>
      <c r="E770" s="37" t="s">
        <v>4050</v>
      </c>
      <c r="F770" s="37" t="s">
        <v>1816</v>
      </c>
      <c r="G770" s="16">
        <v>0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13" t="s">
        <v>824</v>
      </c>
      <c r="B771" s="35" t="s">
        <v>4053</v>
      </c>
      <c r="C771" s="37" t="s">
        <v>4055</v>
      </c>
      <c r="D771" s="37" t="s">
        <v>4053</v>
      </c>
      <c r="E771" s="37" t="s">
        <v>4053</v>
      </c>
      <c r="F771" s="37" t="s">
        <v>1816</v>
      </c>
      <c r="G771" s="16">
        <v>6600000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13" t="s">
        <v>824</v>
      </c>
      <c r="B772" s="35" t="s">
        <v>4056</v>
      </c>
      <c r="C772" s="37" t="s">
        <v>4057</v>
      </c>
      <c r="D772" s="37" t="s">
        <v>4058</v>
      </c>
      <c r="E772" s="37" t="s">
        <v>4058</v>
      </c>
      <c r="F772" s="37" t="s">
        <v>142</v>
      </c>
      <c r="G772" s="16">
        <v>2849000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13" t="s">
        <v>4059</v>
      </c>
      <c r="B773" s="35" t="s">
        <v>4060</v>
      </c>
      <c r="C773" s="37" t="s">
        <v>4061</v>
      </c>
      <c r="D773" s="37" t="s">
        <v>4062</v>
      </c>
      <c r="E773" s="37" t="s">
        <v>4063</v>
      </c>
      <c r="F773" s="37" t="s">
        <v>1554</v>
      </c>
      <c r="G773" s="16">
        <v>0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13" t="s">
        <v>4066</v>
      </c>
      <c r="B774" s="14" t="s">
        <v>4067</v>
      </c>
      <c r="C774" s="14" t="s">
        <v>4068</v>
      </c>
      <c r="D774" s="15" t="s">
        <v>4069</v>
      </c>
      <c r="E774" s="15" t="s">
        <v>4070</v>
      </c>
      <c r="F774" s="14" t="s">
        <v>1548</v>
      </c>
      <c r="G774" s="16">
        <v>1159000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13" t="s">
        <v>4066</v>
      </c>
      <c r="B775" s="14" t="s">
        <v>4073</v>
      </c>
      <c r="C775" s="14" t="s">
        <v>4074</v>
      </c>
      <c r="D775" s="15" t="s">
        <v>4075</v>
      </c>
      <c r="E775" s="15" t="s">
        <v>4075</v>
      </c>
      <c r="F775" s="14" t="s">
        <v>1548</v>
      </c>
      <c r="G775" s="16">
        <v>989000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13" t="s">
        <v>4066</v>
      </c>
      <c r="B776" s="14" t="s">
        <v>4078</v>
      </c>
      <c r="C776" s="14" t="s">
        <v>4079</v>
      </c>
      <c r="D776" s="15" t="s">
        <v>4080</v>
      </c>
      <c r="E776" s="15" t="s">
        <v>4080</v>
      </c>
      <c r="F776" s="14" t="s">
        <v>1548</v>
      </c>
      <c r="G776" s="16">
        <v>989000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13" t="s">
        <v>4066</v>
      </c>
      <c r="B777" s="14" t="s">
        <v>4083</v>
      </c>
      <c r="C777" s="14" t="s">
        <v>4084</v>
      </c>
      <c r="D777" s="15" t="s">
        <v>4085</v>
      </c>
      <c r="E777" s="15" t="s">
        <v>4085</v>
      </c>
      <c r="F777" s="14" t="s">
        <v>1548</v>
      </c>
      <c r="G777" s="16">
        <v>0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13" t="s">
        <v>4066</v>
      </c>
      <c r="B778" s="14" t="s">
        <v>4088</v>
      </c>
      <c r="C778" s="14" t="s">
        <v>4089</v>
      </c>
      <c r="D778" s="15" t="s">
        <v>4090</v>
      </c>
      <c r="E778" s="15" t="s">
        <v>4090</v>
      </c>
      <c r="F778" s="14" t="s">
        <v>1548</v>
      </c>
      <c r="G778" s="16">
        <v>0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13" t="s">
        <v>4066</v>
      </c>
      <c r="B779" s="14" t="s">
        <v>4093</v>
      </c>
      <c r="C779" s="14" t="s">
        <v>4094</v>
      </c>
      <c r="D779" s="15" t="s">
        <v>4095</v>
      </c>
      <c r="E779" s="15" t="s">
        <v>4095</v>
      </c>
      <c r="F779" s="14" t="s">
        <v>1548</v>
      </c>
      <c r="G779" s="16">
        <v>789000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13" t="s">
        <v>4066</v>
      </c>
      <c r="B780" s="14" t="s">
        <v>4098</v>
      </c>
      <c r="C780" s="14" t="s">
        <v>4099</v>
      </c>
      <c r="D780" s="15" t="s">
        <v>4100</v>
      </c>
      <c r="E780" s="15" t="s">
        <v>4101</v>
      </c>
      <c r="F780" s="14" t="s">
        <v>1548</v>
      </c>
      <c r="G780" s="16">
        <v>1159000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13" t="s">
        <v>4066</v>
      </c>
      <c r="B781" s="14" t="s">
        <v>4102</v>
      </c>
      <c r="C781" s="14" t="s">
        <v>4104</v>
      </c>
      <c r="D781" s="15" t="s">
        <v>4106</v>
      </c>
      <c r="E781" s="15" t="s">
        <v>4106</v>
      </c>
      <c r="F781" s="14" t="s">
        <v>1548</v>
      </c>
      <c r="G781" s="16">
        <v>1229000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13" t="s">
        <v>4066</v>
      </c>
      <c r="B782" s="14" t="s">
        <v>4107</v>
      </c>
      <c r="C782" s="14" t="s">
        <v>4108</v>
      </c>
      <c r="D782" s="15" t="s">
        <v>4110</v>
      </c>
      <c r="E782" s="15" t="s">
        <v>4110</v>
      </c>
      <c r="F782" s="14" t="s">
        <v>1548</v>
      </c>
      <c r="G782" s="16">
        <v>1229000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13" t="s">
        <v>4066</v>
      </c>
      <c r="B783" s="14" t="s">
        <v>4112</v>
      </c>
      <c r="C783" s="14" t="s">
        <v>4113</v>
      </c>
      <c r="D783" s="15" t="s">
        <v>4114</v>
      </c>
      <c r="E783" s="15" t="s">
        <v>4114</v>
      </c>
      <c r="F783" s="14" t="s">
        <v>1896</v>
      </c>
      <c r="G783" s="16">
        <v>399000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13" t="s">
        <v>4066</v>
      </c>
      <c r="B784" s="14" t="s">
        <v>4117</v>
      </c>
      <c r="C784" s="14" t="s">
        <v>4118</v>
      </c>
      <c r="D784" s="15" t="s">
        <v>4119</v>
      </c>
      <c r="E784" s="15" t="s">
        <v>4119</v>
      </c>
      <c r="F784" s="14" t="s">
        <v>1896</v>
      </c>
      <c r="G784" s="16">
        <v>399000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13" t="s">
        <v>4066</v>
      </c>
      <c r="B785" s="14" t="s">
        <v>4122</v>
      </c>
      <c r="C785" s="14" t="s">
        <v>4123</v>
      </c>
      <c r="D785" s="15" t="s">
        <v>4124</v>
      </c>
      <c r="E785" s="15" t="s">
        <v>4124</v>
      </c>
      <c r="F785" s="14" t="s">
        <v>1896</v>
      </c>
      <c r="G785" s="16">
        <v>399000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13" t="s">
        <v>4066</v>
      </c>
      <c r="B786" s="14" t="s">
        <v>4127</v>
      </c>
      <c r="C786" s="14" t="s">
        <v>4128</v>
      </c>
      <c r="D786" s="15" t="s">
        <v>4129</v>
      </c>
      <c r="E786" s="15" t="s">
        <v>4129</v>
      </c>
      <c r="F786" s="14" t="s">
        <v>997</v>
      </c>
      <c r="G786" s="16">
        <v>3899000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13" t="s">
        <v>4066</v>
      </c>
      <c r="B787" s="14" t="s">
        <v>4132</v>
      </c>
      <c r="C787" s="14" t="s">
        <v>4133</v>
      </c>
      <c r="D787" s="15" t="s">
        <v>4134</v>
      </c>
      <c r="E787" s="15" t="s">
        <v>4135</v>
      </c>
      <c r="F787" s="14" t="s">
        <v>2210</v>
      </c>
      <c r="G787" s="16">
        <v>359000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13" t="s">
        <v>4066</v>
      </c>
      <c r="B788" s="14" t="s">
        <v>4138</v>
      </c>
      <c r="C788" s="14" t="s">
        <v>4139</v>
      </c>
      <c r="D788" s="15" t="s">
        <v>4140</v>
      </c>
      <c r="E788" s="15" t="s">
        <v>4141</v>
      </c>
      <c r="F788" s="14" t="s">
        <v>2210</v>
      </c>
      <c r="G788" s="16">
        <v>349000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17" t="s">
        <v>4066</v>
      </c>
      <c r="B789" s="14" t="s">
        <v>4144</v>
      </c>
      <c r="C789" s="15" t="s">
        <v>4145</v>
      </c>
      <c r="D789" s="15" t="s">
        <v>4146</v>
      </c>
      <c r="E789" s="15" t="s">
        <v>4147</v>
      </c>
      <c r="F789" s="15" t="s">
        <v>142</v>
      </c>
      <c r="G789" s="16">
        <v>939000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17" t="s">
        <v>4066</v>
      </c>
      <c r="B790" s="14" t="s">
        <v>4150</v>
      </c>
      <c r="C790" s="15" t="s">
        <v>4151</v>
      </c>
      <c r="D790" s="15" t="s">
        <v>4152</v>
      </c>
      <c r="E790" s="15" t="s">
        <v>4153</v>
      </c>
      <c r="F790" s="15" t="s">
        <v>142</v>
      </c>
      <c r="G790" s="16">
        <v>939000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17" t="s">
        <v>4066</v>
      </c>
      <c r="B791" s="14" t="s">
        <v>4154</v>
      </c>
      <c r="C791" s="15" t="s">
        <v>4156</v>
      </c>
      <c r="D791" s="15" t="s">
        <v>4158</v>
      </c>
      <c r="E791" s="15" t="s">
        <v>4159</v>
      </c>
      <c r="F791" s="15" t="s">
        <v>142</v>
      </c>
      <c r="G791" s="16">
        <v>2499000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17" t="s">
        <v>4066</v>
      </c>
      <c r="B792" s="14" t="s">
        <v>4160</v>
      </c>
      <c r="C792" s="15" t="s">
        <v>4161</v>
      </c>
      <c r="D792" s="15" t="s">
        <v>4162</v>
      </c>
      <c r="E792" s="15" t="s">
        <v>4163</v>
      </c>
      <c r="F792" s="15" t="s">
        <v>142</v>
      </c>
      <c r="G792" s="16">
        <v>2499000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17" t="s">
        <v>4066</v>
      </c>
      <c r="B793" s="14" t="s">
        <v>4166</v>
      </c>
      <c r="C793" s="15" t="s">
        <v>4167</v>
      </c>
      <c r="D793" s="15" t="s">
        <v>4168</v>
      </c>
      <c r="E793" s="15" t="s">
        <v>4169</v>
      </c>
      <c r="F793" s="15" t="s">
        <v>142</v>
      </c>
      <c r="G793" s="16">
        <v>1709000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17" t="s">
        <v>4066</v>
      </c>
      <c r="B794" s="14" t="s">
        <v>4172</v>
      </c>
      <c r="C794" s="15" t="s">
        <v>4173</v>
      </c>
      <c r="D794" s="15" t="s">
        <v>4174</v>
      </c>
      <c r="E794" s="15" t="s">
        <v>4175</v>
      </c>
      <c r="F794" s="15" t="s">
        <v>142</v>
      </c>
      <c r="G794" s="16">
        <v>1709000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17" t="s">
        <v>4066</v>
      </c>
      <c r="B795" s="14" t="s">
        <v>4178</v>
      </c>
      <c r="C795" s="15" t="s">
        <v>4179</v>
      </c>
      <c r="D795" s="15" t="s">
        <v>4180</v>
      </c>
      <c r="E795" s="15" t="s">
        <v>4181</v>
      </c>
      <c r="F795" s="15" t="s">
        <v>142</v>
      </c>
      <c r="G795" s="16">
        <v>399000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17" t="s">
        <v>4066</v>
      </c>
      <c r="B796" s="14" t="s">
        <v>4182</v>
      </c>
      <c r="C796" s="15" t="s">
        <v>4183</v>
      </c>
      <c r="D796" s="15" t="s">
        <v>4185</v>
      </c>
      <c r="E796" s="15" t="s">
        <v>4187</v>
      </c>
      <c r="F796" s="14" t="s">
        <v>142</v>
      </c>
      <c r="G796" s="16">
        <v>399000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17" t="s">
        <v>4066</v>
      </c>
      <c r="B797" s="14" t="s">
        <v>4190</v>
      </c>
      <c r="C797" s="15" t="s">
        <v>4191</v>
      </c>
      <c r="D797" s="15" t="s">
        <v>4192</v>
      </c>
      <c r="E797" s="15" t="s">
        <v>4193</v>
      </c>
      <c r="F797" s="14" t="s">
        <v>142</v>
      </c>
      <c r="G797" s="16">
        <v>399000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17" t="s">
        <v>4066</v>
      </c>
      <c r="B798" s="14" t="s">
        <v>4196</v>
      </c>
      <c r="C798" s="15" t="s">
        <v>4197</v>
      </c>
      <c r="D798" s="15" t="s">
        <v>4198</v>
      </c>
      <c r="E798" s="15" t="s">
        <v>4199</v>
      </c>
      <c r="F798" s="15" t="s">
        <v>142</v>
      </c>
      <c r="G798" s="16">
        <v>399000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17" t="s">
        <v>4066</v>
      </c>
      <c r="B799" s="14" t="s">
        <v>4202</v>
      </c>
      <c r="C799" s="15" t="s">
        <v>4203</v>
      </c>
      <c r="D799" s="15" t="s">
        <v>4204</v>
      </c>
      <c r="E799" s="15" t="s">
        <v>4205</v>
      </c>
      <c r="F799" s="15" t="s">
        <v>142</v>
      </c>
      <c r="G799" s="16">
        <v>999000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17" t="s">
        <v>4066</v>
      </c>
      <c r="B800" s="14" t="s">
        <v>4206</v>
      </c>
      <c r="C800" s="15" t="s">
        <v>4207</v>
      </c>
      <c r="D800" s="15" t="s">
        <v>4208</v>
      </c>
      <c r="E800" s="15" t="s">
        <v>4209</v>
      </c>
      <c r="F800" s="15" t="s">
        <v>142</v>
      </c>
      <c r="G800" s="16">
        <v>999000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17" t="s">
        <v>4066</v>
      </c>
      <c r="B801" s="14" t="s">
        <v>4212</v>
      </c>
      <c r="C801" s="15" t="s">
        <v>4213</v>
      </c>
      <c r="D801" s="15" t="s">
        <v>4214</v>
      </c>
      <c r="E801" s="15" t="s">
        <v>4215</v>
      </c>
      <c r="F801" s="15" t="s">
        <v>142</v>
      </c>
      <c r="G801" s="16">
        <v>999000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17" t="s">
        <v>4066</v>
      </c>
      <c r="B802" s="14" t="s">
        <v>4218</v>
      </c>
      <c r="C802" s="15" t="s">
        <v>4219</v>
      </c>
      <c r="D802" s="15" t="s">
        <v>4220</v>
      </c>
      <c r="E802" s="15" t="s">
        <v>4221</v>
      </c>
      <c r="F802" s="15" t="s">
        <v>142</v>
      </c>
      <c r="G802" s="16">
        <v>999000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17" t="s">
        <v>4066</v>
      </c>
      <c r="B803" s="14" t="s">
        <v>4224</v>
      </c>
      <c r="C803" s="15" t="s">
        <v>4225</v>
      </c>
      <c r="D803" s="15" t="s">
        <v>4226</v>
      </c>
      <c r="E803" s="15" t="s">
        <v>4228</v>
      </c>
      <c r="F803" s="15" t="s">
        <v>142</v>
      </c>
      <c r="G803" s="16">
        <v>999000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17" t="s">
        <v>4066</v>
      </c>
      <c r="B804" s="14" t="s">
        <v>4230</v>
      </c>
      <c r="C804" s="15" t="s">
        <v>4231</v>
      </c>
      <c r="D804" s="15" t="s">
        <v>4232</v>
      </c>
      <c r="E804" s="15" t="s">
        <v>4233</v>
      </c>
      <c r="F804" s="15" t="s">
        <v>142</v>
      </c>
      <c r="G804" s="16">
        <v>999000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17" t="s">
        <v>4066</v>
      </c>
      <c r="B805" s="14" t="s">
        <v>4236</v>
      </c>
      <c r="C805" s="15" t="s">
        <v>4237</v>
      </c>
      <c r="D805" s="15" t="s">
        <v>4238</v>
      </c>
      <c r="E805" s="15" t="s">
        <v>4239</v>
      </c>
      <c r="F805" s="15" t="s">
        <v>142</v>
      </c>
      <c r="G805" s="16">
        <v>999000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17" t="s">
        <v>4066</v>
      </c>
      <c r="B806" s="14" t="s">
        <v>4242</v>
      </c>
      <c r="C806" s="15" t="s">
        <v>4243</v>
      </c>
      <c r="D806" s="15" t="s">
        <v>4244</v>
      </c>
      <c r="E806" s="15" t="s">
        <v>4245</v>
      </c>
      <c r="F806" s="15" t="s">
        <v>142</v>
      </c>
      <c r="G806" s="16">
        <v>999000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17" t="s">
        <v>4066</v>
      </c>
      <c r="B807" s="14" t="s">
        <v>4246</v>
      </c>
      <c r="C807" s="15" t="s">
        <v>4247</v>
      </c>
      <c r="D807" s="15" t="s">
        <v>4249</v>
      </c>
      <c r="E807" s="15" t="s">
        <v>4251</v>
      </c>
      <c r="F807" s="15" t="s">
        <v>142</v>
      </c>
      <c r="G807" s="16">
        <v>999000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17" t="s">
        <v>4066</v>
      </c>
      <c r="B808" s="14" t="s">
        <v>4252</v>
      </c>
      <c r="C808" s="15" t="s">
        <v>4253</v>
      </c>
      <c r="D808" s="15" t="s">
        <v>4254</v>
      </c>
      <c r="E808" s="15" t="s">
        <v>4255</v>
      </c>
      <c r="F808" s="15" t="s">
        <v>142</v>
      </c>
      <c r="G808" s="16">
        <v>999000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17" t="s">
        <v>4066</v>
      </c>
      <c r="B809" s="14" t="s">
        <v>4258</v>
      </c>
      <c r="C809" s="15" t="s">
        <v>4259</v>
      </c>
      <c r="D809" s="15" t="s">
        <v>4260</v>
      </c>
      <c r="E809" s="15" t="s">
        <v>4260</v>
      </c>
      <c r="F809" s="15" t="s">
        <v>2210</v>
      </c>
      <c r="G809" s="16">
        <v>229000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17" t="s">
        <v>4066</v>
      </c>
      <c r="B810" s="14" t="s">
        <v>4263</v>
      </c>
      <c r="C810" s="15" t="s">
        <v>4264</v>
      </c>
      <c r="D810" s="15" t="s">
        <v>4265</v>
      </c>
      <c r="E810" s="15" t="s">
        <v>4265</v>
      </c>
      <c r="F810" s="15" t="s">
        <v>2210</v>
      </c>
      <c r="G810" s="16">
        <v>229000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17" t="s">
        <v>4066</v>
      </c>
      <c r="B811" s="14" t="s">
        <v>4267</v>
      </c>
      <c r="C811" s="15" t="s">
        <v>4269</v>
      </c>
      <c r="D811" s="15" t="s">
        <v>4270</v>
      </c>
      <c r="E811" s="15" t="s">
        <v>4270</v>
      </c>
      <c r="F811" s="15" t="s">
        <v>2210</v>
      </c>
      <c r="G811" s="16">
        <v>229000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17" t="s">
        <v>4066</v>
      </c>
      <c r="B812" s="14" t="s">
        <v>4271</v>
      </c>
      <c r="C812" s="15" t="s">
        <v>4272</v>
      </c>
      <c r="D812" s="15" t="s">
        <v>4273</v>
      </c>
      <c r="E812" s="15" t="s">
        <v>4273</v>
      </c>
      <c r="F812" s="15" t="s">
        <v>2210</v>
      </c>
      <c r="G812" s="16">
        <v>499000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17" t="s">
        <v>4066</v>
      </c>
      <c r="B813" s="14" t="s">
        <v>4276</v>
      </c>
      <c r="C813" s="15" t="s">
        <v>4277</v>
      </c>
      <c r="D813" s="15" t="s">
        <v>4279</v>
      </c>
      <c r="E813" s="15" t="s">
        <v>4279</v>
      </c>
      <c r="F813" s="15" t="s">
        <v>2210</v>
      </c>
      <c r="G813" s="16">
        <v>229000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17" t="s">
        <v>4066</v>
      </c>
      <c r="B814" s="14" t="s">
        <v>4281</v>
      </c>
      <c r="C814" s="15" t="s">
        <v>4284</v>
      </c>
      <c r="D814" s="15" t="s">
        <v>4285</v>
      </c>
      <c r="E814" s="15" t="s">
        <v>4285</v>
      </c>
      <c r="F814" s="15" t="s">
        <v>2210</v>
      </c>
      <c r="G814" s="16">
        <v>369000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17" t="s">
        <v>4066</v>
      </c>
      <c r="B815" s="14" t="s">
        <v>4288</v>
      </c>
      <c r="C815" s="15" t="s">
        <v>4289</v>
      </c>
      <c r="D815" s="15" t="s">
        <v>4290</v>
      </c>
      <c r="E815" s="15" t="s">
        <v>4290</v>
      </c>
      <c r="F815" s="15" t="s">
        <v>2210</v>
      </c>
      <c r="G815" s="16">
        <v>289000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17" t="s">
        <v>4066</v>
      </c>
      <c r="B816" s="14" t="s">
        <v>4291</v>
      </c>
      <c r="C816" s="15" t="s">
        <v>4292</v>
      </c>
      <c r="D816" s="15" t="s">
        <v>4293</v>
      </c>
      <c r="E816" s="15" t="s">
        <v>4293</v>
      </c>
      <c r="F816" s="15" t="s">
        <v>2210</v>
      </c>
      <c r="G816" s="16">
        <v>399000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17" t="s">
        <v>4066</v>
      </c>
      <c r="B817" s="14" t="s">
        <v>4296</v>
      </c>
      <c r="C817" s="15" t="s">
        <v>4297</v>
      </c>
      <c r="D817" s="15" t="s">
        <v>4298</v>
      </c>
      <c r="E817" s="15" t="s">
        <v>4298</v>
      </c>
      <c r="F817" s="15" t="s">
        <v>2210</v>
      </c>
      <c r="G817" s="16">
        <v>399000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17" t="s">
        <v>4066</v>
      </c>
      <c r="B818" s="14" t="s">
        <v>4301</v>
      </c>
      <c r="C818" s="15" t="s">
        <v>4302</v>
      </c>
      <c r="D818" s="15" t="s">
        <v>4303</v>
      </c>
      <c r="E818" s="15" t="s">
        <v>4303</v>
      </c>
      <c r="F818" s="14" t="s">
        <v>2210</v>
      </c>
      <c r="G818" s="16">
        <v>369000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17" t="s">
        <v>4066</v>
      </c>
      <c r="B819" s="14" t="s">
        <v>4304</v>
      </c>
      <c r="C819" s="15" t="s">
        <v>4305</v>
      </c>
      <c r="D819" s="15" t="s">
        <v>4306</v>
      </c>
      <c r="E819" s="15" t="s">
        <v>4306</v>
      </c>
      <c r="F819" s="14" t="s">
        <v>2210</v>
      </c>
      <c r="G819" s="16">
        <v>289000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17" t="s">
        <v>4066</v>
      </c>
      <c r="B820" s="14" t="s">
        <v>4309</v>
      </c>
      <c r="C820" s="15" t="s">
        <v>4310</v>
      </c>
      <c r="D820" s="15" t="s">
        <v>4311</v>
      </c>
      <c r="E820" s="15" t="s">
        <v>4311</v>
      </c>
      <c r="F820" s="14" t="s">
        <v>2210</v>
      </c>
      <c r="G820" s="16">
        <v>399000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17" t="s">
        <v>4066</v>
      </c>
      <c r="B821" s="14" t="s">
        <v>4314</v>
      </c>
      <c r="C821" s="15" t="s">
        <v>4315</v>
      </c>
      <c r="D821" s="15" t="s">
        <v>4316</v>
      </c>
      <c r="E821" s="15" t="s">
        <v>4316</v>
      </c>
      <c r="F821" s="14" t="s">
        <v>2210</v>
      </c>
      <c r="G821" s="16">
        <v>499000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17" t="s">
        <v>4066</v>
      </c>
      <c r="B822" s="14" t="s">
        <v>4319</v>
      </c>
      <c r="C822" s="15" t="s">
        <v>4320</v>
      </c>
      <c r="D822" s="15" t="s">
        <v>4321</v>
      </c>
      <c r="E822" s="15" t="s">
        <v>4321</v>
      </c>
      <c r="F822" s="14" t="s">
        <v>2210</v>
      </c>
      <c r="G822" s="16">
        <v>389000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17" t="s">
        <v>4066</v>
      </c>
      <c r="B823" s="14" t="s">
        <v>4322</v>
      </c>
      <c r="C823" s="15" t="s">
        <v>4323</v>
      </c>
      <c r="D823" s="15" t="s">
        <v>4324</v>
      </c>
      <c r="E823" s="15" t="s">
        <v>4324</v>
      </c>
      <c r="F823" s="14" t="s">
        <v>2210</v>
      </c>
      <c r="G823" s="16">
        <v>499000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17" t="s">
        <v>4066</v>
      </c>
      <c r="B824" s="14" t="s">
        <v>4325</v>
      </c>
      <c r="C824" s="15" t="s">
        <v>4326</v>
      </c>
      <c r="D824" s="15" t="s">
        <v>4327</v>
      </c>
      <c r="E824" s="15" t="s">
        <v>4327</v>
      </c>
      <c r="F824" s="15" t="s">
        <v>2210</v>
      </c>
      <c r="G824" s="16">
        <v>369000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17" t="s">
        <v>4066</v>
      </c>
      <c r="B825" s="14" t="s">
        <v>4330</v>
      </c>
      <c r="C825" s="15" t="s">
        <v>4331</v>
      </c>
      <c r="D825" s="15" t="s">
        <v>4332</v>
      </c>
      <c r="E825" s="15" t="s">
        <v>4332</v>
      </c>
      <c r="F825" s="15" t="s">
        <v>2210</v>
      </c>
      <c r="G825" s="16">
        <v>289000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17" t="s">
        <v>4066</v>
      </c>
      <c r="B826" s="14" t="s">
        <v>4335</v>
      </c>
      <c r="C826" s="15" t="s">
        <v>4336</v>
      </c>
      <c r="D826" s="15" t="s">
        <v>4339</v>
      </c>
      <c r="E826" s="15" t="s">
        <v>4339</v>
      </c>
      <c r="F826" s="15" t="s">
        <v>2210</v>
      </c>
      <c r="G826" s="16">
        <v>399000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17" t="s">
        <v>4066</v>
      </c>
      <c r="B827" s="14" t="s">
        <v>4340</v>
      </c>
      <c r="C827" s="15" t="s">
        <v>4341</v>
      </c>
      <c r="D827" s="15" t="s">
        <v>4342</v>
      </c>
      <c r="E827" s="15" t="s">
        <v>4342</v>
      </c>
      <c r="F827" s="15" t="s">
        <v>2210</v>
      </c>
      <c r="G827" s="16">
        <v>389000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17" t="s">
        <v>4066</v>
      </c>
      <c r="B828" s="14" t="s">
        <v>4344</v>
      </c>
      <c r="C828" s="15" t="s">
        <v>4345</v>
      </c>
      <c r="D828" s="15" t="s">
        <v>4346</v>
      </c>
      <c r="E828" s="15" t="s">
        <v>4346</v>
      </c>
      <c r="F828" s="15" t="s">
        <v>2210</v>
      </c>
      <c r="G828" s="16">
        <v>289000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17" t="s">
        <v>4066</v>
      </c>
      <c r="B829" s="14" t="s">
        <v>4349</v>
      </c>
      <c r="C829" s="15" t="s">
        <v>4350</v>
      </c>
      <c r="D829" s="15" t="s">
        <v>4351</v>
      </c>
      <c r="E829" s="15" t="s">
        <v>4351</v>
      </c>
      <c r="F829" s="15" t="s">
        <v>2210</v>
      </c>
      <c r="G829" s="16">
        <v>369000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17" t="s">
        <v>4066</v>
      </c>
      <c r="B830" s="14" t="s">
        <v>4352</v>
      </c>
      <c r="C830" s="15" t="s">
        <v>4353</v>
      </c>
      <c r="D830" s="15" t="s">
        <v>4354</v>
      </c>
      <c r="E830" s="15" t="s">
        <v>4354</v>
      </c>
      <c r="F830" s="15" t="s">
        <v>2210</v>
      </c>
      <c r="G830" s="16">
        <v>399000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17" t="s">
        <v>4066</v>
      </c>
      <c r="B831" s="14" t="s">
        <v>4357</v>
      </c>
      <c r="C831" s="15" t="s">
        <v>4358</v>
      </c>
      <c r="D831" s="15" t="s">
        <v>4359</v>
      </c>
      <c r="E831" s="15" t="s">
        <v>4359</v>
      </c>
      <c r="F831" s="15" t="s">
        <v>2210</v>
      </c>
      <c r="G831" s="16">
        <v>829000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17" t="s">
        <v>4066</v>
      </c>
      <c r="B832" s="14" t="s">
        <v>4362</v>
      </c>
      <c r="C832" s="15" t="s">
        <v>4363</v>
      </c>
      <c r="D832" s="15" t="s">
        <v>4364</v>
      </c>
      <c r="E832" s="15" t="s">
        <v>4364</v>
      </c>
      <c r="F832" s="15" t="s">
        <v>2210</v>
      </c>
      <c r="G832" s="16">
        <v>339000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17" t="s">
        <v>4066</v>
      </c>
      <c r="B833" s="14" t="s">
        <v>4365</v>
      </c>
      <c r="C833" s="15" t="s">
        <v>4366</v>
      </c>
      <c r="D833" s="15" t="s">
        <v>4368</v>
      </c>
      <c r="E833" s="15" t="s">
        <v>4368</v>
      </c>
      <c r="F833" s="15" t="s">
        <v>2210</v>
      </c>
      <c r="G833" s="16">
        <v>749000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17" t="s">
        <v>4066</v>
      </c>
      <c r="B834" s="14" t="s">
        <v>4369</v>
      </c>
      <c r="C834" s="15" t="s">
        <v>4370</v>
      </c>
      <c r="D834" s="15" t="s">
        <v>4371</v>
      </c>
      <c r="E834" s="15" t="s">
        <v>4371</v>
      </c>
      <c r="F834" s="15" t="s">
        <v>1554</v>
      </c>
      <c r="G834" s="16">
        <v>0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17" t="s">
        <v>4066</v>
      </c>
      <c r="B835" s="14" t="s">
        <v>4379</v>
      </c>
      <c r="C835" s="15" t="s">
        <v>4380</v>
      </c>
      <c r="D835" s="15" t="s">
        <v>4381</v>
      </c>
      <c r="E835" s="15" t="s">
        <v>4381</v>
      </c>
      <c r="F835" s="15" t="s">
        <v>1554</v>
      </c>
      <c r="G835" s="16">
        <v>0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17" t="s">
        <v>4066</v>
      </c>
      <c r="B836" s="14" t="s">
        <v>4384</v>
      </c>
      <c r="C836" s="15" t="s">
        <v>4385</v>
      </c>
      <c r="D836" s="15" t="s">
        <v>4386</v>
      </c>
      <c r="E836" s="15" t="s">
        <v>4387</v>
      </c>
      <c r="F836" s="15" t="s">
        <v>4388</v>
      </c>
      <c r="G836" s="16">
        <v>749000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17" t="s">
        <v>4066</v>
      </c>
      <c r="B837" s="14" t="s">
        <v>4391</v>
      </c>
      <c r="C837" s="15" t="s">
        <v>4392</v>
      </c>
      <c r="D837" s="15" t="s">
        <v>4393</v>
      </c>
      <c r="E837" s="15" t="s">
        <v>4394</v>
      </c>
      <c r="F837" s="14" t="s">
        <v>4388</v>
      </c>
      <c r="G837" s="16">
        <v>749000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17" t="s">
        <v>4066</v>
      </c>
      <c r="B838" s="14" t="s">
        <v>4395</v>
      </c>
      <c r="C838" s="15" t="s">
        <v>4396</v>
      </c>
      <c r="D838" s="15" t="s">
        <v>4398</v>
      </c>
      <c r="E838" s="15" t="s">
        <v>4399</v>
      </c>
      <c r="F838" s="14" t="s">
        <v>4388</v>
      </c>
      <c r="G838" s="16">
        <v>579000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17" t="s">
        <v>4066</v>
      </c>
      <c r="B839" s="14" t="s">
        <v>4401</v>
      </c>
      <c r="C839" s="15" t="s">
        <v>4402</v>
      </c>
      <c r="D839" s="15" t="s">
        <v>4403</v>
      </c>
      <c r="E839" s="15" t="s">
        <v>4404</v>
      </c>
      <c r="F839" s="15" t="s">
        <v>4388</v>
      </c>
      <c r="G839" s="16">
        <v>579000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17" t="s">
        <v>4066</v>
      </c>
      <c r="B840" s="14" t="s">
        <v>4407</v>
      </c>
      <c r="C840" s="15" t="s">
        <v>4408</v>
      </c>
      <c r="D840" s="15" t="s">
        <v>4409</v>
      </c>
      <c r="E840" s="15" t="s">
        <v>4410</v>
      </c>
      <c r="F840" s="15" t="s">
        <v>4388</v>
      </c>
      <c r="G840" s="16">
        <v>319000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17" t="s">
        <v>4066</v>
      </c>
      <c r="B841" s="14" t="s">
        <v>4413</v>
      </c>
      <c r="C841" s="15" t="s">
        <v>4414</v>
      </c>
      <c r="D841" s="15" t="s">
        <v>4415</v>
      </c>
      <c r="E841" s="15" t="s">
        <v>4416</v>
      </c>
      <c r="F841" s="15" t="s">
        <v>4388</v>
      </c>
      <c r="G841" s="16">
        <v>129000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17" t="s">
        <v>4066</v>
      </c>
      <c r="B842" s="14" t="s">
        <v>4417</v>
      </c>
      <c r="C842" s="15" t="s">
        <v>4418</v>
      </c>
      <c r="D842" s="15" t="s">
        <v>4419</v>
      </c>
      <c r="E842" s="15" t="s">
        <v>4420</v>
      </c>
      <c r="F842" s="15" t="s">
        <v>4388</v>
      </c>
      <c r="G842" s="16">
        <v>79000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17" t="s">
        <v>4066</v>
      </c>
      <c r="B843" s="14" t="s">
        <v>4421</v>
      </c>
      <c r="C843" s="15" t="s">
        <v>4422</v>
      </c>
      <c r="D843" s="15" t="s">
        <v>4423</v>
      </c>
      <c r="E843" s="15" t="s">
        <v>4424</v>
      </c>
      <c r="F843" s="15" t="s">
        <v>4388</v>
      </c>
      <c r="G843" s="16">
        <v>89000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17" t="s">
        <v>4066</v>
      </c>
      <c r="B844" s="14" t="s">
        <v>4425</v>
      </c>
      <c r="C844" s="15" t="s">
        <v>4426</v>
      </c>
      <c r="D844" s="15" t="s">
        <v>4427</v>
      </c>
      <c r="E844" s="15" t="s">
        <v>4428</v>
      </c>
      <c r="F844" s="15" t="s">
        <v>4388</v>
      </c>
      <c r="G844" s="16">
        <v>279000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17" t="s">
        <v>4066</v>
      </c>
      <c r="B845" s="14" t="s">
        <v>4429</v>
      </c>
      <c r="C845" s="15" t="s">
        <v>4430</v>
      </c>
      <c r="D845" s="15" t="s">
        <v>4431</v>
      </c>
      <c r="E845" s="15" t="s">
        <v>4432</v>
      </c>
      <c r="F845" s="15" t="s">
        <v>4388</v>
      </c>
      <c r="G845" s="16">
        <v>279000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17" t="s">
        <v>4066</v>
      </c>
      <c r="B846" s="14" t="s">
        <v>4433</v>
      </c>
      <c r="C846" s="15" t="s">
        <v>4435</v>
      </c>
      <c r="D846" s="15" t="s">
        <v>4437</v>
      </c>
      <c r="E846" s="15" t="s">
        <v>4438</v>
      </c>
      <c r="F846" s="15" t="s">
        <v>4388</v>
      </c>
      <c r="G846" s="16">
        <v>309000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17" t="s">
        <v>4066</v>
      </c>
      <c r="B847" s="14" t="s">
        <v>4439</v>
      </c>
      <c r="C847" s="15" t="s">
        <v>4440</v>
      </c>
      <c r="D847" s="15" t="s">
        <v>4441</v>
      </c>
      <c r="E847" s="15" t="s">
        <v>4442</v>
      </c>
      <c r="F847" s="15" t="s">
        <v>4388</v>
      </c>
      <c r="G847" s="16">
        <v>279000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17" t="s">
        <v>4066</v>
      </c>
      <c r="B848" s="14" t="s">
        <v>4445</v>
      </c>
      <c r="C848" s="15" t="s">
        <v>4446</v>
      </c>
      <c r="D848" s="15" t="s">
        <v>4447</v>
      </c>
      <c r="E848" s="15" t="s">
        <v>4448</v>
      </c>
      <c r="F848" s="15" t="s">
        <v>4388</v>
      </c>
      <c r="G848" s="16">
        <v>279000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17" t="s">
        <v>4066</v>
      </c>
      <c r="B849" s="14" t="s">
        <v>4450</v>
      </c>
      <c r="C849" s="15" t="s">
        <v>4452</v>
      </c>
      <c r="D849" s="15" t="s">
        <v>4453</v>
      </c>
      <c r="E849" s="15" t="s">
        <v>4454</v>
      </c>
      <c r="F849" s="15" t="s">
        <v>4388</v>
      </c>
      <c r="G849" s="16">
        <v>309000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17" t="s">
        <v>4066</v>
      </c>
      <c r="B850" s="14" t="s">
        <v>4457</v>
      </c>
      <c r="C850" s="15" t="s">
        <v>4458</v>
      </c>
      <c r="D850" s="15" t="s">
        <v>4459</v>
      </c>
      <c r="E850" s="15" t="s">
        <v>4460</v>
      </c>
      <c r="F850" s="15" t="s">
        <v>4388</v>
      </c>
      <c r="G850" s="16">
        <v>309000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17" t="s">
        <v>4066</v>
      </c>
      <c r="B851" s="14" t="s">
        <v>4463</v>
      </c>
      <c r="C851" s="15" t="s">
        <v>4464</v>
      </c>
      <c r="D851" s="15" t="s">
        <v>4465</v>
      </c>
      <c r="E851" s="15" t="s">
        <v>4466</v>
      </c>
      <c r="F851" s="15" t="s">
        <v>4388</v>
      </c>
      <c r="G851" s="16">
        <v>999000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17" t="s">
        <v>4066</v>
      </c>
      <c r="B852" s="14" t="s">
        <v>4469</v>
      </c>
      <c r="C852" s="15" t="s">
        <v>4470</v>
      </c>
      <c r="D852" s="15" t="s">
        <v>4471</v>
      </c>
      <c r="E852" s="15" t="s">
        <v>4472</v>
      </c>
      <c r="F852" s="15" t="s">
        <v>4388</v>
      </c>
      <c r="G852" s="16">
        <v>999000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17" t="s">
        <v>4066</v>
      </c>
      <c r="B853" s="14" t="s">
        <v>4475</v>
      </c>
      <c r="C853" s="15" t="s">
        <v>4476</v>
      </c>
      <c r="D853" s="15" t="s">
        <v>4477</v>
      </c>
      <c r="E853" s="15" t="s">
        <v>4478</v>
      </c>
      <c r="F853" s="15" t="s">
        <v>4388</v>
      </c>
      <c r="G853" s="16">
        <v>759000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17" t="s">
        <v>4066</v>
      </c>
      <c r="B854" s="14" t="s">
        <v>4481</v>
      </c>
      <c r="C854" s="15" t="s">
        <v>4482</v>
      </c>
      <c r="D854" s="15" t="s">
        <v>4483</v>
      </c>
      <c r="E854" s="15" t="s">
        <v>4484</v>
      </c>
      <c r="F854" s="15" t="s">
        <v>4388</v>
      </c>
      <c r="G854" s="16">
        <v>759000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17" t="s">
        <v>4066</v>
      </c>
      <c r="B855" s="14" t="s">
        <v>4487</v>
      </c>
      <c r="C855" s="15" t="s">
        <v>4488</v>
      </c>
      <c r="D855" s="15" t="s">
        <v>4489</v>
      </c>
      <c r="E855" s="15" t="s">
        <v>4490</v>
      </c>
      <c r="F855" s="15" t="s">
        <v>4388</v>
      </c>
      <c r="G855" s="16">
        <v>729000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17" t="s">
        <v>4066</v>
      </c>
      <c r="B856" s="14" t="s">
        <v>4491</v>
      </c>
      <c r="C856" s="15" t="s">
        <v>4492</v>
      </c>
      <c r="D856" s="15" t="s">
        <v>4494</v>
      </c>
      <c r="E856" s="15" t="s">
        <v>4496</v>
      </c>
      <c r="F856" s="15" t="s">
        <v>4388</v>
      </c>
      <c r="G856" s="16">
        <v>189000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17" t="s">
        <v>4066</v>
      </c>
      <c r="B857" s="14" t="s">
        <v>4498</v>
      </c>
      <c r="C857" s="15" t="s">
        <v>4500</v>
      </c>
      <c r="D857" s="15" t="s">
        <v>4501</v>
      </c>
      <c r="E857" s="15" t="s">
        <v>4502</v>
      </c>
      <c r="F857" s="15" t="s">
        <v>4388</v>
      </c>
      <c r="G857" s="16">
        <v>49000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17" t="s">
        <v>4066</v>
      </c>
      <c r="B858" s="14" t="s">
        <v>4503</v>
      </c>
      <c r="C858" s="15" t="s">
        <v>4504</v>
      </c>
      <c r="D858" s="15" t="s">
        <v>4506</v>
      </c>
      <c r="E858" s="15" t="s">
        <v>4508</v>
      </c>
      <c r="F858" s="14" t="s">
        <v>4388</v>
      </c>
      <c r="G858" s="16">
        <v>89000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17" t="s">
        <v>4066</v>
      </c>
      <c r="B859" s="14" t="s">
        <v>4509</v>
      </c>
      <c r="C859" s="15" t="s">
        <v>4510</v>
      </c>
      <c r="D859" s="15" t="s">
        <v>4511</v>
      </c>
      <c r="E859" s="15" t="s">
        <v>4512</v>
      </c>
      <c r="F859" s="14" t="s">
        <v>4388</v>
      </c>
      <c r="G859" s="16">
        <v>339000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17" t="s">
        <v>4066</v>
      </c>
      <c r="B860" s="14" t="s">
        <v>4515</v>
      </c>
      <c r="C860" s="15" t="s">
        <v>4516</v>
      </c>
      <c r="D860" s="15" t="s">
        <v>4517</v>
      </c>
      <c r="E860" s="15" t="s">
        <v>4518</v>
      </c>
      <c r="F860" s="15" t="s">
        <v>4388</v>
      </c>
      <c r="G860" s="16">
        <v>339000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17" t="s">
        <v>4066</v>
      </c>
      <c r="B861" s="14" t="s">
        <v>4520</v>
      </c>
      <c r="C861" s="15" t="s">
        <v>4521</v>
      </c>
      <c r="D861" s="15" t="s">
        <v>4522</v>
      </c>
      <c r="E861" s="15" t="s">
        <v>4523</v>
      </c>
      <c r="F861" s="14" t="s">
        <v>4388</v>
      </c>
      <c r="G861" s="16">
        <v>339000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17" t="s">
        <v>4066</v>
      </c>
      <c r="B862" s="14" t="s">
        <v>4526</v>
      </c>
      <c r="C862" s="15" t="s">
        <v>4527</v>
      </c>
      <c r="D862" s="15" t="s">
        <v>4528</v>
      </c>
      <c r="E862" s="15" t="s">
        <v>4529</v>
      </c>
      <c r="F862" s="14" t="s">
        <v>4388</v>
      </c>
      <c r="G862" s="16">
        <v>429000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17" t="s">
        <v>4066</v>
      </c>
      <c r="B863" s="14" t="s">
        <v>4530</v>
      </c>
      <c r="C863" s="15" t="s">
        <v>4531</v>
      </c>
      <c r="D863" s="15" t="s">
        <v>4532</v>
      </c>
      <c r="E863" s="15" t="s">
        <v>4533</v>
      </c>
      <c r="F863" s="14" t="s">
        <v>4388</v>
      </c>
      <c r="G863" s="16">
        <v>429000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17" t="s">
        <v>4066</v>
      </c>
      <c r="B864" s="14" t="s">
        <v>4534</v>
      </c>
      <c r="C864" s="15" t="s">
        <v>4536</v>
      </c>
      <c r="D864" s="15" t="s">
        <v>4538</v>
      </c>
      <c r="E864" s="15" t="s">
        <v>4539</v>
      </c>
      <c r="F864" s="15" t="s">
        <v>4388</v>
      </c>
      <c r="G864" s="16">
        <v>429000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17" t="s">
        <v>4066</v>
      </c>
      <c r="B865" s="14" t="s">
        <v>4540</v>
      </c>
      <c r="C865" s="15" t="s">
        <v>4541</v>
      </c>
      <c r="D865" s="15" t="s">
        <v>4542</v>
      </c>
      <c r="E865" s="15" t="s">
        <v>4543</v>
      </c>
      <c r="F865" s="14" t="s">
        <v>4388</v>
      </c>
      <c r="G865" s="16">
        <v>69000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17" t="s">
        <v>4066</v>
      </c>
      <c r="B866" s="14" t="s">
        <v>4546</v>
      </c>
      <c r="C866" s="15" t="s">
        <v>4547</v>
      </c>
      <c r="D866" s="15" t="s">
        <v>4548</v>
      </c>
      <c r="E866" s="15" t="s">
        <v>4549</v>
      </c>
      <c r="F866" s="14" t="s">
        <v>4388</v>
      </c>
      <c r="G866" s="16">
        <v>109000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17" t="s">
        <v>4066</v>
      </c>
      <c r="B867" s="14" t="s">
        <v>4552</v>
      </c>
      <c r="C867" s="15" t="s">
        <v>4553</v>
      </c>
      <c r="D867" s="15" t="s">
        <v>4554</v>
      </c>
      <c r="E867" s="15" t="s">
        <v>4555</v>
      </c>
      <c r="F867" s="14" t="s">
        <v>4388</v>
      </c>
      <c r="G867" s="16">
        <v>99000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17" t="s">
        <v>4066</v>
      </c>
      <c r="B868" s="14" t="s">
        <v>4556</v>
      </c>
      <c r="C868" s="15" t="s">
        <v>4557</v>
      </c>
      <c r="D868" s="15" t="s">
        <v>4558</v>
      </c>
      <c r="E868" s="15" t="s">
        <v>4559</v>
      </c>
      <c r="F868" s="14" t="s">
        <v>4388</v>
      </c>
      <c r="G868" s="16">
        <v>299000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17" t="s">
        <v>4066</v>
      </c>
      <c r="B869" s="14" t="s">
        <v>4560</v>
      </c>
      <c r="C869" s="15" t="s">
        <v>4561</v>
      </c>
      <c r="D869" s="15" t="s">
        <v>4562</v>
      </c>
      <c r="E869" s="15" t="s">
        <v>4565</v>
      </c>
      <c r="F869" s="15" t="s">
        <v>4388</v>
      </c>
      <c r="G869" s="16">
        <v>349000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17" t="s">
        <v>4066</v>
      </c>
      <c r="B870" s="14" t="s">
        <v>4566</v>
      </c>
      <c r="C870" s="15" t="s">
        <v>4567</v>
      </c>
      <c r="D870" s="15" t="s">
        <v>4568</v>
      </c>
      <c r="E870" s="15" t="s">
        <v>4569</v>
      </c>
      <c r="F870" s="15" t="s">
        <v>4388</v>
      </c>
      <c r="G870" s="16">
        <v>399000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17" t="s">
        <v>4066</v>
      </c>
      <c r="B871" s="14" t="s">
        <v>4572</v>
      </c>
      <c r="C871" s="15" t="s">
        <v>4573</v>
      </c>
      <c r="D871" s="15" t="s">
        <v>4574</v>
      </c>
      <c r="E871" s="15" t="s">
        <v>4575</v>
      </c>
      <c r="F871" s="15" t="s">
        <v>4388</v>
      </c>
      <c r="G871" s="16">
        <v>279000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17" t="s">
        <v>4066</v>
      </c>
      <c r="B872" s="14" t="s">
        <v>4578</v>
      </c>
      <c r="C872" s="15" t="s">
        <v>4579</v>
      </c>
      <c r="D872" s="15" t="s">
        <v>4580</v>
      </c>
      <c r="E872" s="15" t="s">
        <v>4581</v>
      </c>
      <c r="F872" s="15" t="s">
        <v>4388</v>
      </c>
      <c r="G872" s="16">
        <v>589000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17" t="s">
        <v>4066</v>
      </c>
      <c r="B873" s="14" t="s">
        <v>4584</v>
      </c>
      <c r="C873" s="15" t="s">
        <v>4585</v>
      </c>
      <c r="D873" s="15" t="s">
        <v>4586</v>
      </c>
      <c r="E873" s="15" t="s">
        <v>4587</v>
      </c>
      <c r="F873" s="15" t="s">
        <v>4388</v>
      </c>
      <c r="G873" s="16">
        <v>209000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17" t="s">
        <v>4066</v>
      </c>
      <c r="B874" s="14" t="s">
        <v>4590</v>
      </c>
      <c r="C874" s="15" t="s">
        <v>4591</v>
      </c>
      <c r="D874" s="15" t="s">
        <v>4592</v>
      </c>
      <c r="E874" s="15" t="s">
        <v>4592</v>
      </c>
      <c r="F874" s="15" t="s">
        <v>4388</v>
      </c>
      <c r="G874" s="16">
        <v>589000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17" t="s">
        <v>4066</v>
      </c>
      <c r="B875" s="14" t="s">
        <v>4593</v>
      </c>
      <c r="C875" s="15" t="s">
        <v>4594</v>
      </c>
      <c r="D875" s="15" t="s">
        <v>4595</v>
      </c>
      <c r="E875" s="15" t="s">
        <v>4595</v>
      </c>
      <c r="F875" s="15" t="s">
        <v>4388</v>
      </c>
      <c r="G875" s="16">
        <v>639000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17" t="s">
        <v>4066</v>
      </c>
      <c r="B876" s="14" t="s">
        <v>4596</v>
      </c>
      <c r="C876" s="15" t="s">
        <v>4597</v>
      </c>
      <c r="D876" s="15" t="s">
        <v>4598</v>
      </c>
      <c r="E876" s="15" t="s">
        <v>4598</v>
      </c>
      <c r="F876" s="15" t="s">
        <v>4388</v>
      </c>
      <c r="G876" s="16">
        <v>679000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17" t="s">
        <v>4066</v>
      </c>
      <c r="B877" s="14" t="s">
        <v>4599</v>
      </c>
      <c r="C877" s="15" t="s">
        <v>4600</v>
      </c>
      <c r="D877" s="15" t="s">
        <v>4601</v>
      </c>
      <c r="E877" s="15" t="s">
        <v>4601</v>
      </c>
      <c r="F877" s="15" t="s">
        <v>4388</v>
      </c>
      <c r="G877" s="16">
        <v>589000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17" t="s">
        <v>4066</v>
      </c>
      <c r="B878" s="14" t="s">
        <v>4602</v>
      </c>
      <c r="C878" s="15" t="s">
        <v>4603</v>
      </c>
      <c r="D878" s="15" t="s">
        <v>4604</v>
      </c>
      <c r="E878" s="15" t="s">
        <v>4604</v>
      </c>
      <c r="F878" s="15" t="s">
        <v>4388</v>
      </c>
      <c r="G878" s="16">
        <v>639000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17" t="s">
        <v>4066</v>
      </c>
      <c r="B879" s="14" t="s">
        <v>4605</v>
      </c>
      <c r="C879" s="15" t="s">
        <v>4606</v>
      </c>
      <c r="D879" s="15" t="s">
        <v>4607</v>
      </c>
      <c r="E879" s="15" t="s">
        <v>4607</v>
      </c>
      <c r="F879" s="15" t="s">
        <v>4388</v>
      </c>
      <c r="G879" s="16">
        <v>679000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17" t="s">
        <v>4066</v>
      </c>
      <c r="B880" s="14" t="s">
        <v>4608</v>
      </c>
      <c r="C880" s="15" t="s">
        <v>4609</v>
      </c>
      <c r="D880" s="15" t="s">
        <v>4610</v>
      </c>
      <c r="E880" s="15" t="s">
        <v>4610</v>
      </c>
      <c r="F880" s="15" t="s">
        <v>4388</v>
      </c>
      <c r="G880" s="16">
        <v>419000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17" t="s">
        <v>4066</v>
      </c>
      <c r="B881" s="14" t="s">
        <v>4611</v>
      </c>
      <c r="C881" s="15" t="s">
        <v>4612</v>
      </c>
      <c r="D881" s="15" t="s">
        <v>4613</v>
      </c>
      <c r="E881" s="15" t="s">
        <v>4613</v>
      </c>
      <c r="F881" s="15" t="s">
        <v>4388</v>
      </c>
      <c r="G881" s="16">
        <v>579000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17" t="s">
        <v>4066</v>
      </c>
      <c r="B882" s="14" t="s">
        <v>4616</v>
      </c>
      <c r="C882" s="100" t="s">
        <v>4617</v>
      </c>
      <c r="D882" s="15" t="s">
        <v>4622</v>
      </c>
      <c r="E882" s="15" t="s">
        <v>4622</v>
      </c>
      <c r="F882" s="15" t="s">
        <v>4388</v>
      </c>
      <c r="G882" s="16">
        <v>659000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17" t="s">
        <v>4066</v>
      </c>
      <c r="B883" s="14" t="s">
        <v>4625</v>
      </c>
      <c r="C883" s="100" t="s">
        <v>4626</v>
      </c>
      <c r="D883" s="15" t="s">
        <v>4627</v>
      </c>
      <c r="E883" s="15" t="s">
        <v>4627</v>
      </c>
      <c r="F883" s="15" t="s">
        <v>4388</v>
      </c>
      <c r="G883" s="16">
        <v>729000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17" t="s">
        <v>4066</v>
      </c>
      <c r="B884" s="14" t="s">
        <v>4630</v>
      </c>
      <c r="C884" s="15" t="s">
        <v>4631</v>
      </c>
      <c r="D884" s="15" t="s">
        <v>4632</v>
      </c>
      <c r="E884" s="15" t="s">
        <v>4632</v>
      </c>
      <c r="F884" s="15" t="s">
        <v>4388</v>
      </c>
      <c r="G884" s="16">
        <v>0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17" t="s">
        <v>4066</v>
      </c>
      <c r="B885" s="14" t="s">
        <v>4635</v>
      </c>
      <c r="C885" s="15" t="s">
        <v>4636</v>
      </c>
      <c r="D885" s="15" t="s">
        <v>4632</v>
      </c>
      <c r="E885" s="15" t="s">
        <v>4632</v>
      </c>
      <c r="F885" s="15" t="s">
        <v>4388</v>
      </c>
      <c r="G885" s="16">
        <v>1519000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17" t="s">
        <v>4066</v>
      </c>
      <c r="B886" s="14" t="s">
        <v>4639</v>
      </c>
      <c r="C886" s="15" t="s">
        <v>4640</v>
      </c>
      <c r="D886" s="15" t="s">
        <v>4641</v>
      </c>
      <c r="E886" s="15" t="s">
        <v>4641</v>
      </c>
      <c r="F886" s="15" t="s">
        <v>4388</v>
      </c>
      <c r="G886" s="16">
        <v>139000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17" t="s">
        <v>4066</v>
      </c>
      <c r="B887" s="14" t="s">
        <v>4642</v>
      </c>
      <c r="C887" s="15" t="s">
        <v>4643</v>
      </c>
      <c r="D887" s="15" t="s">
        <v>4644</v>
      </c>
      <c r="E887" s="15" t="s">
        <v>4644</v>
      </c>
      <c r="F887" s="15" t="s">
        <v>4388</v>
      </c>
      <c r="G887" s="16">
        <v>149000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17" t="s">
        <v>4066</v>
      </c>
      <c r="B888" s="14" t="s">
        <v>4647</v>
      </c>
      <c r="C888" s="15" t="s">
        <v>4648</v>
      </c>
      <c r="D888" s="15" t="s">
        <v>4649</v>
      </c>
      <c r="E888" s="15" t="s">
        <v>4649</v>
      </c>
      <c r="F888" s="15" t="s">
        <v>4388</v>
      </c>
      <c r="G888" s="16">
        <v>469000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17" t="s">
        <v>4066</v>
      </c>
      <c r="B889" s="14" t="s">
        <v>4652</v>
      </c>
      <c r="C889" s="15" t="s">
        <v>4653</v>
      </c>
      <c r="D889" s="15" t="s">
        <v>4654</v>
      </c>
      <c r="E889" s="15" t="s">
        <v>4654</v>
      </c>
      <c r="F889" s="15" t="s">
        <v>4388</v>
      </c>
      <c r="G889" s="16">
        <v>699000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17" t="s">
        <v>4066</v>
      </c>
      <c r="B890" s="14" t="s">
        <v>4656</v>
      </c>
      <c r="C890" s="15" t="s">
        <v>4657</v>
      </c>
      <c r="D890" s="15" t="s">
        <v>4658</v>
      </c>
      <c r="E890" s="15" t="s">
        <v>4658</v>
      </c>
      <c r="F890" s="15" t="s">
        <v>4388</v>
      </c>
      <c r="G890" s="16">
        <v>319000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17" t="s">
        <v>4066</v>
      </c>
      <c r="B891" s="14" t="s">
        <v>4661</v>
      </c>
      <c r="C891" s="15" t="s">
        <v>4662</v>
      </c>
      <c r="D891" s="15" t="s">
        <v>4663</v>
      </c>
      <c r="E891" s="15" t="s">
        <v>4663</v>
      </c>
      <c r="F891" s="15" t="s">
        <v>4388</v>
      </c>
      <c r="G891" s="16">
        <v>1299000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17" t="s">
        <v>4066</v>
      </c>
      <c r="B892" s="14" t="s">
        <v>4664</v>
      </c>
      <c r="C892" s="15" t="s">
        <v>4666</v>
      </c>
      <c r="D892" s="15" t="s">
        <v>4668</v>
      </c>
      <c r="E892" s="15" t="s">
        <v>4668</v>
      </c>
      <c r="F892" s="15" t="s">
        <v>4388</v>
      </c>
      <c r="G892" s="16">
        <v>69000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17" t="s">
        <v>4066</v>
      </c>
      <c r="B893" s="14" t="s">
        <v>4669</v>
      </c>
      <c r="C893" s="15" t="s">
        <v>4670</v>
      </c>
      <c r="D893" s="15" t="s">
        <v>4671</v>
      </c>
      <c r="E893" s="15" t="s">
        <v>4671</v>
      </c>
      <c r="F893" s="15" t="s">
        <v>4388</v>
      </c>
      <c r="G893" s="16">
        <v>69000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17" t="s">
        <v>4066</v>
      </c>
      <c r="B894" s="14" t="s">
        <v>4674</v>
      </c>
      <c r="C894" s="15" t="s">
        <v>4675</v>
      </c>
      <c r="D894" s="15" t="s">
        <v>4676</v>
      </c>
      <c r="E894" s="15" t="s">
        <v>4676</v>
      </c>
      <c r="F894" s="15" t="s">
        <v>4388</v>
      </c>
      <c r="G894" s="16">
        <v>69000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17" t="s">
        <v>4066</v>
      </c>
      <c r="B895" s="14" t="s">
        <v>4677</v>
      </c>
      <c r="C895" s="15" t="s">
        <v>4678</v>
      </c>
      <c r="D895" s="15" t="s">
        <v>4679</v>
      </c>
      <c r="E895" s="15" t="s">
        <v>4679</v>
      </c>
      <c r="F895" s="15" t="s">
        <v>4388</v>
      </c>
      <c r="G895" s="16">
        <v>69000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17" t="s">
        <v>4066</v>
      </c>
      <c r="B896" s="14" t="s">
        <v>4680</v>
      </c>
      <c r="C896" s="15" t="s">
        <v>4681</v>
      </c>
      <c r="D896" s="15" t="s">
        <v>4682</v>
      </c>
      <c r="E896" s="15" t="s">
        <v>4682</v>
      </c>
      <c r="F896" s="15" t="s">
        <v>4388</v>
      </c>
      <c r="G896" s="16">
        <v>79000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17" t="s">
        <v>4066</v>
      </c>
      <c r="B897" s="14" t="s">
        <v>4683</v>
      </c>
      <c r="C897" s="15" t="s">
        <v>4684</v>
      </c>
      <c r="D897" s="15" t="s">
        <v>4685</v>
      </c>
      <c r="E897" s="15" t="s">
        <v>4685</v>
      </c>
      <c r="F897" s="15" t="s">
        <v>4388</v>
      </c>
      <c r="G897" s="16">
        <v>69000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17" t="s">
        <v>4066</v>
      </c>
      <c r="B898" s="14" t="s">
        <v>4686</v>
      </c>
      <c r="C898" s="15" t="s">
        <v>4687</v>
      </c>
      <c r="D898" s="15" t="s">
        <v>4688</v>
      </c>
      <c r="E898" s="15" t="s">
        <v>4688</v>
      </c>
      <c r="F898" s="15" t="s">
        <v>4388</v>
      </c>
      <c r="G898" s="16">
        <v>79000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17" t="s">
        <v>4066</v>
      </c>
      <c r="B899" s="14" t="s">
        <v>4690</v>
      </c>
      <c r="C899" s="15" t="s">
        <v>4691</v>
      </c>
      <c r="D899" s="15" t="s">
        <v>4692</v>
      </c>
      <c r="E899" s="15" t="s">
        <v>4692</v>
      </c>
      <c r="F899" s="15" t="s">
        <v>4388</v>
      </c>
      <c r="G899" s="16">
        <v>259000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17" t="s">
        <v>4066</v>
      </c>
      <c r="B900" s="14" t="s">
        <v>4695</v>
      </c>
      <c r="C900" s="15" t="s">
        <v>4696</v>
      </c>
      <c r="D900" s="15" t="s">
        <v>4697</v>
      </c>
      <c r="E900" s="15" t="s">
        <v>4697</v>
      </c>
      <c r="F900" s="15" t="s">
        <v>4388</v>
      </c>
      <c r="G900" s="16">
        <v>259000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17" t="s">
        <v>4066</v>
      </c>
      <c r="B901" s="14" t="s">
        <v>4698</v>
      </c>
      <c r="C901" s="15" t="s">
        <v>4699</v>
      </c>
      <c r="D901" s="15" t="s">
        <v>4700</v>
      </c>
      <c r="E901" s="15" t="s">
        <v>4700</v>
      </c>
      <c r="F901" s="15" t="s">
        <v>4388</v>
      </c>
      <c r="G901" s="16">
        <v>199000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17" t="s">
        <v>4066</v>
      </c>
      <c r="B902" s="14" t="s">
        <v>4701</v>
      </c>
      <c r="C902" s="15" t="s">
        <v>4702</v>
      </c>
      <c r="D902" s="15" t="s">
        <v>4703</v>
      </c>
      <c r="E902" s="15" t="s">
        <v>4703</v>
      </c>
      <c r="F902" s="15" t="s">
        <v>1883</v>
      </c>
      <c r="G902" s="16">
        <v>209000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17" t="s">
        <v>4066</v>
      </c>
      <c r="B903" s="14" t="s">
        <v>4704</v>
      </c>
      <c r="C903" s="15" t="s">
        <v>4705</v>
      </c>
      <c r="D903" s="15" t="s">
        <v>4707</v>
      </c>
      <c r="E903" s="15" t="s">
        <v>4707</v>
      </c>
      <c r="F903" s="15" t="s">
        <v>4388</v>
      </c>
      <c r="G903" s="16">
        <v>199000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17" t="s">
        <v>4066</v>
      </c>
      <c r="B904" s="14" t="s">
        <v>4709</v>
      </c>
      <c r="C904" s="15" t="s">
        <v>4710</v>
      </c>
      <c r="D904" s="15" t="s">
        <v>4711</v>
      </c>
      <c r="E904" s="15" t="s">
        <v>4711</v>
      </c>
      <c r="F904" s="15" t="s">
        <v>4388</v>
      </c>
      <c r="G904" s="16">
        <v>89000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17" t="s">
        <v>4066</v>
      </c>
      <c r="B905" s="14" t="s">
        <v>4714</v>
      </c>
      <c r="C905" s="15" t="s">
        <v>4715</v>
      </c>
      <c r="D905" s="15" t="s">
        <v>4716</v>
      </c>
      <c r="E905" s="15" t="s">
        <v>4716</v>
      </c>
      <c r="F905" s="15" t="s">
        <v>4388</v>
      </c>
      <c r="G905" s="16">
        <v>79000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17" t="s">
        <v>4066</v>
      </c>
      <c r="B906" s="14" t="s">
        <v>4718</v>
      </c>
      <c r="C906" s="15" t="s">
        <v>4720</v>
      </c>
      <c r="D906" s="15" t="s">
        <v>4721</v>
      </c>
      <c r="E906" s="15" t="s">
        <v>4721</v>
      </c>
      <c r="F906" s="15" t="s">
        <v>1883</v>
      </c>
      <c r="G906" s="16">
        <v>89000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17" t="s">
        <v>4066</v>
      </c>
      <c r="B907" s="14" t="s">
        <v>4722</v>
      </c>
      <c r="C907" s="15" t="s">
        <v>4724</v>
      </c>
      <c r="D907" s="15" t="s">
        <v>4726</v>
      </c>
      <c r="E907" s="15" t="s">
        <v>4726</v>
      </c>
      <c r="F907" s="15" t="s">
        <v>4388</v>
      </c>
      <c r="G907" s="16">
        <v>79000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17" t="s">
        <v>4066</v>
      </c>
      <c r="B908" s="14" t="s">
        <v>4727</v>
      </c>
      <c r="C908" s="15" t="s">
        <v>4728</v>
      </c>
      <c r="D908" s="15" t="s">
        <v>4730</v>
      </c>
      <c r="E908" s="15" t="s">
        <v>4730</v>
      </c>
      <c r="F908" s="15" t="s">
        <v>4388</v>
      </c>
      <c r="G908" s="16">
        <v>99000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17" t="s">
        <v>4066</v>
      </c>
      <c r="B909" s="14" t="s">
        <v>4732</v>
      </c>
      <c r="C909" s="15" t="s">
        <v>4733</v>
      </c>
      <c r="D909" s="15" t="s">
        <v>4734</v>
      </c>
      <c r="E909" s="15" t="s">
        <v>4734</v>
      </c>
      <c r="F909" s="15" t="s">
        <v>4388</v>
      </c>
      <c r="G909" s="16">
        <v>99000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17" t="s">
        <v>4066</v>
      </c>
      <c r="B910" s="14" t="s">
        <v>4737</v>
      </c>
      <c r="C910" s="15" t="s">
        <v>4738</v>
      </c>
      <c r="D910" s="15" t="s">
        <v>4739</v>
      </c>
      <c r="E910" s="15" t="s">
        <v>4739</v>
      </c>
      <c r="F910" s="15" t="s">
        <v>1883</v>
      </c>
      <c r="G910" s="16">
        <v>99000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17" t="s">
        <v>4066</v>
      </c>
      <c r="B911" s="14" t="s">
        <v>4742</v>
      </c>
      <c r="C911" s="15" t="s">
        <v>4743</v>
      </c>
      <c r="D911" s="15" t="s">
        <v>4744</v>
      </c>
      <c r="E911" s="15" t="s">
        <v>4744</v>
      </c>
      <c r="F911" s="15" t="s">
        <v>4388</v>
      </c>
      <c r="G911" s="16">
        <v>119000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17" t="s">
        <v>4066</v>
      </c>
      <c r="B912" s="14" t="s">
        <v>4747</v>
      </c>
      <c r="C912" s="15" t="s">
        <v>4748</v>
      </c>
      <c r="D912" s="15" t="s">
        <v>4749</v>
      </c>
      <c r="E912" s="15" t="s">
        <v>4749</v>
      </c>
      <c r="F912" s="15" t="s">
        <v>4388</v>
      </c>
      <c r="G912" s="16">
        <v>119000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17" t="s">
        <v>4066</v>
      </c>
      <c r="B913" s="14" t="s">
        <v>4752</v>
      </c>
      <c r="C913" s="15" t="s">
        <v>4753</v>
      </c>
      <c r="D913" s="15" t="s">
        <v>4754</v>
      </c>
      <c r="E913" s="15" t="s">
        <v>4754</v>
      </c>
      <c r="F913" s="15" t="s">
        <v>4388</v>
      </c>
      <c r="G913" s="16">
        <v>119000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17" t="s">
        <v>4066</v>
      </c>
      <c r="B914" s="14" t="s">
        <v>4757</v>
      </c>
      <c r="C914" s="15" t="s">
        <v>4758</v>
      </c>
      <c r="D914" s="15" t="s">
        <v>4759</v>
      </c>
      <c r="E914" s="15" t="s">
        <v>4759</v>
      </c>
      <c r="F914" s="15" t="s">
        <v>1883</v>
      </c>
      <c r="G914" s="16">
        <v>129000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17" t="s">
        <v>4066</v>
      </c>
      <c r="B915" s="14" t="s">
        <v>4762</v>
      </c>
      <c r="C915" s="15" t="s">
        <v>4763</v>
      </c>
      <c r="D915" s="15" t="s">
        <v>4764</v>
      </c>
      <c r="E915" s="15" t="s">
        <v>4764</v>
      </c>
      <c r="F915" s="15" t="s">
        <v>4388</v>
      </c>
      <c r="G915" s="16">
        <v>139000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17" t="s">
        <v>4066</v>
      </c>
      <c r="B916" s="14" t="s">
        <v>4767</v>
      </c>
      <c r="C916" s="15" t="s">
        <v>4768</v>
      </c>
      <c r="D916" s="15" t="s">
        <v>4769</v>
      </c>
      <c r="E916" s="15" t="s">
        <v>4769</v>
      </c>
      <c r="F916" s="15" t="s">
        <v>4388</v>
      </c>
      <c r="G916" s="16">
        <v>139000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17" t="s">
        <v>4066</v>
      </c>
      <c r="B917" s="14" t="s">
        <v>4772</v>
      </c>
      <c r="C917" s="15" t="s">
        <v>4773</v>
      </c>
      <c r="D917" s="15" t="s">
        <v>4774</v>
      </c>
      <c r="E917" s="15" t="s">
        <v>4774</v>
      </c>
      <c r="F917" s="15" t="s">
        <v>4388</v>
      </c>
      <c r="G917" s="16">
        <v>139000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17" t="s">
        <v>4066</v>
      </c>
      <c r="B918" s="14" t="s">
        <v>4775</v>
      </c>
      <c r="C918" s="15" t="s">
        <v>4777</v>
      </c>
      <c r="D918" s="15" t="s">
        <v>4779</v>
      </c>
      <c r="E918" s="15" t="s">
        <v>4779</v>
      </c>
      <c r="F918" s="15" t="s">
        <v>4388</v>
      </c>
      <c r="G918" s="16">
        <v>159000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17" t="s">
        <v>4066</v>
      </c>
      <c r="B919" s="14" t="s">
        <v>4780</v>
      </c>
      <c r="C919" s="15" t="s">
        <v>4781</v>
      </c>
      <c r="D919" s="15" t="s">
        <v>4782</v>
      </c>
      <c r="E919" s="15" t="s">
        <v>4782</v>
      </c>
      <c r="F919" s="15" t="s">
        <v>4388</v>
      </c>
      <c r="G919" s="16">
        <v>159000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17" t="s">
        <v>4066</v>
      </c>
      <c r="B920" s="14" t="s">
        <v>4785</v>
      </c>
      <c r="C920" s="15" t="s">
        <v>4786</v>
      </c>
      <c r="D920" s="15" t="s">
        <v>4787</v>
      </c>
      <c r="E920" s="15" t="s">
        <v>4787</v>
      </c>
      <c r="F920" s="15" t="s">
        <v>4388</v>
      </c>
      <c r="G920" s="16">
        <v>379000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17" t="s">
        <v>4066</v>
      </c>
      <c r="B921" s="14" t="s">
        <v>4789</v>
      </c>
      <c r="C921" s="15" t="s">
        <v>4790</v>
      </c>
      <c r="D921" s="15" t="s">
        <v>4791</v>
      </c>
      <c r="E921" s="15" t="s">
        <v>4791</v>
      </c>
      <c r="F921" s="15" t="s">
        <v>3487</v>
      </c>
      <c r="G921" s="16">
        <v>399000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17" t="s">
        <v>4066</v>
      </c>
      <c r="B922" s="14" t="s">
        <v>4793</v>
      </c>
      <c r="C922" s="15" t="s">
        <v>4795</v>
      </c>
      <c r="D922" s="15" t="s">
        <v>4796</v>
      </c>
      <c r="E922" s="15" t="s">
        <v>4797</v>
      </c>
      <c r="F922" s="15" t="s">
        <v>4798</v>
      </c>
      <c r="G922" s="16">
        <v>609000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17" t="s">
        <v>4066</v>
      </c>
      <c r="B923" s="14" t="s">
        <v>4800</v>
      </c>
      <c r="C923" s="15" t="s">
        <v>4801</v>
      </c>
      <c r="D923" s="15" t="s">
        <v>4802</v>
      </c>
      <c r="E923" s="15" t="s">
        <v>4803</v>
      </c>
      <c r="F923" s="15" t="s">
        <v>4798</v>
      </c>
      <c r="G923" s="16">
        <v>609000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17" t="s">
        <v>4066</v>
      </c>
      <c r="B924" s="14" t="s">
        <v>4804</v>
      </c>
      <c r="C924" s="15" t="s">
        <v>4806</v>
      </c>
      <c r="D924" s="15" t="s">
        <v>4808</v>
      </c>
      <c r="E924" s="15" t="s">
        <v>4809</v>
      </c>
      <c r="F924" s="15" t="s">
        <v>4798</v>
      </c>
      <c r="G924" s="16">
        <v>609000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17" t="s">
        <v>4066</v>
      </c>
      <c r="B925" s="14" t="s">
        <v>4810</v>
      </c>
      <c r="C925" s="15" t="s">
        <v>4811</v>
      </c>
      <c r="D925" s="15" t="s">
        <v>4812</v>
      </c>
      <c r="E925" s="15" t="s">
        <v>4813</v>
      </c>
      <c r="F925" s="15" t="s">
        <v>4798</v>
      </c>
      <c r="G925" s="16">
        <v>299000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17" t="s">
        <v>4066</v>
      </c>
      <c r="B926" s="14" t="s">
        <v>4814</v>
      </c>
      <c r="C926" s="15" t="s">
        <v>4815</v>
      </c>
      <c r="D926" s="15" t="s">
        <v>4816</v>
      </c>
      <c r="E926" s="15" t="s">
        <v>4817</v>
      </c>
      <c r="F926" s="15" t="s">
        <v>4798</v>
      </c>
      <c r="G926" s="16">
        <v>299000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17" t="s">
        <v>4066</v>
      </c>
      <c r="B927" s="14" t="s">
        <v>4820</v>
      </c>
      <c r="C927" s="15" t="s">
        <v>4821</v>
      </c>
      <c r="D927" s="15" t="s">
        <v>4822</v>
      </c>
      <c r="E927" s="15" t="s">
        <v>4823</v>
      </c>
      <c r="F927" s="15" t="s">
        <v>4798</v>
      </c>
      <c r="G927" s="16">
        <v>299000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17" t="s">
        <v>4066</v>
      </c>
      <c r="B928" s="14" t="s">
        <v>4826</v>
      </c>
      <c r="C928" s="15" t="s">
        <v>4827</v>
      </c>
      <c r="D928" s="15" t="s">
        <v>4828</v>
      </c>
      <c r="E928" s="15" t="s">
        <v>4829</v>
      </c>
      <c r="F928" s="15" t="s">
        <v>4798</v>
      </c>
      <c r="G928" s="16">
        <v>299000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17" t="s">
        <v>4066</v>
      </c>
      <c r="B929" s="14" t="s">
        <v>4832</v>
      </c>
      <c r="C929" s="15" t="s">
        <v>4833</v>
      </c>
      <c r="D929" s="15" t="s">
        <v>4834</v>
      </c>
      <c r="E929" s="15" t="s">
        <v>4835</v>
      </c>
      <c r="F929" s="15" t="s">
        <v>4798</v>
      </c>
      <c r="G929" s="16">
        <v>749000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17" t="s">
        <v>4066</v>
      </c>
      <c r="B930" s="14" t="s">
        <v>4838</v>
      </c>
      <c r="C930" s="15" t="s">
        <v>4839</v>
      </c>
      <c r="D930" s="15" t="s">
        <v>4840</v>
      </c>
      <c r="E930" s="15" t="s">
        <v>4841</v>
      </c>
      <c r="F930" s="15" t="s">
        <v>4798</v>
      </c>
      <c r="G930" s="16">
        <v>749000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17" t="s">
        <v>4066</v>
      </c>
      <c r="B931" s="14" t="s">
        <v>4844</v>
      </c>
      <c r="C931" s="15" t="s">
        <v>4845</v>
      </c>
      <c r="D931" s="15" t="s">
        <v>4846</v>
      </c>
      <c r="E931" s="15" t="s">
        <v>4847</v>
      </c>
      <c r="F931" s="15" t="s">
        <v>4798</v>
      </c>
      <c r="G931" s="16">
        <v>749000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17" t="s">
        <v>4066</v>
      </c>
      <c r="B932" s="14" t="s">
        <v>4850</v>
      </c>
      <c r="C932" s="15" t="s">
        <v>4851</v>
      </c>
      <c r="D932" s="15" t="s">
        <v>4852</v>
      </c>
      <c r="E932" s="15" t="s">
        <v>4853</v>
      </c>
      <c r="F932" s="15" t="s">
        <v>4798</v>
      </c>
      <c r="G932" s="16">
        <v>749000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17" t="s">
        <v>4066</v>
      </c>
      <c r="B933" s="14" t="s">
        <v>4855</v>
      </c>
      <c r="C933" s="15" t="s">
        <v>4856</v>
      </c>
      <c r="D933" s="15" t="s">
        <v>4857</v>
      </c>
      <c r="E933" s="15" t="s">
        <v>4858</v>
      </c>
      <c r="F933" s="15" t="s">
        <v>4798</v>
      </c>
      <c r="G933" s="16">
        <v>699000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24" t="s">
        <v>4066</v>
      </c>
      <c r="B934" s="14" t="s">
        <v>4860</v>
      </c>
      <c r="C934" s="15" t="s">
        <v>4861</v>
      </c>
      <c r="D934" s="15" t="s">
        <v>4862</v>
      </c>
      <c r="E934" s="15" t="s">
        <v>4863</v>
      </c>
      <c r="F934" s="15" t="s">
        <v>4798</v>
      </c>
      <c r="G934" s="16">
        <v>699000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24" t="s">
        <v>4066</v>
      </c>
      <c r="B935" s="14" t="s">
        <v>4864</v>
      </c>
      <c r="C935" s="15" t="s">
        <v>4865</v>
      </c>
      <c r="D935" s="15" t="s">
        <v>4866</v>
      </c>
      <c r="E935" s="15" t="s">
        <v>4867</v>
      </c>
      <c r="F935" s="15" t="s">
        <v>4798</v>
      </c>
      <c r="G935" s="16">
        <v>499000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24" t="s">
        <v>4066</v>
      </c>
      <c r="B936" s="14" t="s">
        <v>4868</v>
      </c>
      <c r="C936" s="15" t="s">
        <v>4869</v>
      </c>
      <c r="D936" s="15" t="s">
        <v>4870</v>
      </c>
      <c r="E936" s="15" t="s">
        <v>4871</v>
      </c>
      <c r="F936" s="15" t="s">
        <v>4798</v>
      </c>
      <c r="G936" s="16">
        <v>499000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24" t="s">
        <v>4066</v>
      </c>
      <c r="B937" s="14" t="s">
        <v>4872</v>
      </c>
      <c r="C937" s="15" t="s">
        <v>4873</v>
      </c>
      <c r="D937" s="15" t="s">
        <v>4874</v>
      </c>
      <c r="E937" s="15" t="s">
        <v>4875</v>
      </c>
      <c r="F937" s="15" t="s">
        <v>4798</v>
      </c>
      <c r="G937" s="16">
        <v>499000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24" t="s">
        <v>4066</v>
      </c>
      <c r="B938" s="14" t="s">
        <v>4876</v>
      </c>
      <c r="C938" s="15" t="s">
        <v>4877</v>
      </c>
      <c r="D938" s="15" t="s">
        <v>4878</v>
      </c>
      <c r="E938" s="15" t="s">
        <v>4879</v>
      </c>
      <c r="F938" s="15" t="s">
        <v>4798</v>
      </c>
      <c r="G938" s="16">
        <v>799000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24" t="s">
        <v>4066</v>
      </c>
      <c r="B939" s="14" t="s">
        <v>4880</v>
      </c>
      <c r="C939" s="15" t="s">
        <v>4881</v>
      </c>
      <c r="D939" s="15" t="s">
        <v>4882</v>
      </c>
      <c r="E939" s="15" t="s">
        <v>4883</v>
      </c>
      <c r="F939" s="15" t="s">
        <v>4798</v>
      </c>
      <c r="G939" s="16">
        <v>799000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24" t="s">
        <v>4066</v>
      </c>
      <c r="B940" s="14" t="s">
        <v>4884</v>
      </c>
      <c r="C940" s="15" t="s">
        <v>4885</v>
      </c>
      <c r="D940" s="15" t="s">
        <v>4886</v>
      </c>
      <c r="E940" s="15" t="s">
        <v>4886</v>
      </c>
      <c r="F940" s="15" t="s">
        <v>4798</v>
      </c>
      <c r="G940" s="16">
        <v>239000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24" t="s">
        <v>4066</v>
      </c>
      <c r="B941" s="14" t="s">
        <v>4889</v>
      </c>
      <c r="C941" s="15" t="s">
        <v>4890</v>
      </c>
      <c r="D941" s="15" t="s">
        <v>4891</v>
      </c>
      <c r="E941" s="15" t="s">
        <v>4891</v>
      </c>
      <c r="F941" s="15" t="s">
        <v>4798</v>
      </c>
      <c r="G941" s="16">
        <v>239000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24" t="s">
        <v>4066</v>
      </c>
      <c r="B942" s="14" t="s">
        <v>4894</v>
      </c>
      <c r="C942" s="15" t="s">
        <v>4895</v>
      </c>
      <c r="D942" s="15" t="s">
        <v>4896</v>
      </c>
      <c r="E942" s="15" t="s">
        <v>4897</v>
      </c>
      <c r="F942" s="15" t="s">
        <v>4798</v>
      </c>
      <c r="G942" s="16">
        <v>1009000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24" t="s">
        <v>4066</v>
      </c>
      <c r="B943" s="14" t="s">
        <v>4898</v>
      </c>
      <c r="C943" s="15" t="s">
        <v>4900</v>
      </c>
      <c r="D943" s="15" t="s">
        <v>4902</v>
      </c>
      <c r="E943" s="15" t="s">
        <v>4903</v>
      </c>
      <c r="F943" s="15" t="s">
        <v>4798</v>
      </c>
      <c r="G943" s="16">
        <v>259000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24" t="s">
        <v>4066</v>
      </c>
      <c r="B944" s="14" t="s">
        <v>4904</v>
      </c>
      <c r="C944" s="15" t="s">
        <v>4905</v>
      </c>
      <c r="D944" s="15" t="s">
        <v>4907</v>
      </c>
      <c r="E944" s="15" t="s">
        <v>4909</v>
      </c>
      <c r="F944" s="15" t="s">
        <v>4798</v>
      </c>
      <c r="G944" s="16">
        <v>259000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24" t="s">
        <v>4066</v>
      </c>
      <c r="B945" s="14" t="s">
        <v>4910</v>
      </c>
      <c r="C945" s="15" t="s">
        <v>4911</v>
      </c>
      <c r="D945" s="15" t="s">
        <v>4912</v>
      </c>
      <c r="E945" s="15" t="s">
        <v>4913</v>
      </c>
      <c r="F945" s="15" t="s">
        <v>4798</v>
      </c>
      <c r="G945" s="16">
        <v>449000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24" t="s">
        <v>4066</v>
      </c>
      <c r="B946" s="14" t="s">
        <v>4914</v>
      </c>
      <c r="C946" s="15" t="s">
        <v>4915</v>
      </c>
      <c r="D946" s="15" t="s">
        <v>4916</v>
      </c>
      <c r="E946" s="15" t="s">
        <v>4917</v>
      </c>
      <c r="F946" s="15" t="s">
        <v>4798</v>
      </c>
      <c r="G946" s="16">
        <v>449000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24" t="s">
        <v>4066</v>
      </c>
      <c r="B947" s="14" t="s">
        <v>4920</v>
      </c>
      <c r="C947" s="101" t="s">
        <v>4921</v>
      </c>
      <c r="D947" s="15" t="s">
        <v>4928</v>
      </c>
      <c r="E947" s="15" t="s">
        <v>4929</v>
      </c>
      <c r="F947" s="15" t="s">
        <v>4798</v>
      </c>
      <c r="G947" s="16">
        <v>469000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24" t="s">
        <v>4066</v>
      </c>
      <c r="B948" s="14" t="s">
        <v>4931</v>
      </c>
      <c r="C948" s="15" t="s">
        <v>4933</v>
      </c>
      <c r="D948" s="15" t="s">
        <v>4934</v>
      </c>
      <c r="E948" s="15" t="s">
        <v>4935</v>
      </c>
      <c r="F948" s="15" t="s">
        <v>4798</v>
      </c>
      <c r="G948" s="16">
        <v>149000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24" t="s">
        <v>4066</v>
      </c>
      <c r="B949" s="14" t="s">
        <v>4937</v>
      </c>
      <c r="C949" s="15" t="s">
        <v>4939</v>
      </c>
      <c r="D949" s="15" t="s">
        <v>4940</v>
      </c>
      <c r="E949" s="15" t="s">
        <v>4941</v>
      </c>
      <c r="F949" s="15" t="s">
        <v>4798</v>
      </c>
      <c r="G949" s="16">
        <v>149000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24" t="s">
        <v>4066</v>
      </c>
      <c r="B950" s="14" t="s">
        <v>4942</v>
      </c>
      <c r="C950" s="15" t="s">
        <v>4943</v>
      </c>
      <c r="D950" s="15" t="s">
        <v>4944</v>
      </c>
      <c r="E950" s="15" t="s">
        <v>4947</v>
      </c>
      <c r="F950" s="15" t="s">
        <v>4798</v>
      </c>
      <c r="G950" s="16">
        <v>359000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24" t="s">
        <v>4066</v>
      </c>
      <c r="B951" s="14" t="s">
        <v>4948</v>
      </c>
      <c r="C951" s="15" t="s">
        <v>4949</v>
      </c>
      <c r="D951" s="15" t="s">
        <v>4950</v>
      </c>
      <c r="E951" s="15" t="s">
        <v>4950</v>
      </c>
      <c r="F951" s="15" t="s">
        <v>4798</v>
      </c>
      <c r="G951" s="16">
        <v>149000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17" t="s">
        <v>4066</v>
      </c>
      <c r="B952" s="14" t="s">
        <v>4953</v>
      </c>
      <c r="C952" s="102" t="s">
        <v>4954</v>
      </c>
      <c r="D952" s="15" t="s">
        <v>4957</v>
      </c>
      <c r="E952" s="15" t="s">
        <v>4959</v>
      </c>
      <c r="F952" s="14" t="s">
        <v>4798</v>
      </c>
      <c r="G952" s="16">
        <v>399000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24" t="s">
        <v>4066</v>
      </c>
      <c r="B953" s="15" t="s">
        <v>4960</v>
      </c>
      <c r="C953" s="15" t="s">
        <v>4961</v>
      </c>
      <c r="D953" s="15" t="s">
        <v>4962</v>
      </c>
      <c r="E953" s="15" t="s">
        <v>4962</v>
      </c>
      <c r="F953" s="15" t="s">
        <v>1554</v>
      </c>
      <c r="G953" s="16">
        <v>249000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24" t="s">
        <v>4066</v>
      </c>
      <c r="B954" s="15" t="s">
        <v>4965</v>
      </c>
      <c r="C954" s="15" t="s">
        <v>4966</v>
      </c>
      <c r="D954" s="15" t="s">
        <v>4967</v>
      </c>
      <c r="E954" s="15" t="s">
        <v>4967</v>
      </c>
      <c r="F954" s="15" t="s">
        <v>1554</v>
      </c>
      <c r="G954" s="16">
        <v>249000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24" t="s">
        <v>4066</v>
      </c>
      <c r="B955" s="15" t="s">
        <v>4970</v>
      </c>
      <c r="C955" s="15" t="s">
        <v>4971</v>
      </c>
      <c r="D955" s="15" t="s">
        <v>4972</v>
      </c>
      <c r="E955" s="15" t="s">
        <v>4972</v>
      </c>
      <c r="F955" s="15" t="s">
        <v>1554</v>
      </c>
      <c r="G955" s="16">
        <v>249000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24" t="s">
        <v>4066</v>
      </c>
      <c r="B956" s="15" t="s">
        <v>4975</v>
      </c>
      <c r="C956" s="15" t="s">
        <v>4976</v>
      </c>
      <c r="D956" s="15" t="s">
        <v>4977</v>
      </c>
      <c r="E956" s="15" t="s">
        <v>4977</v>
      </c>
      <c r="F956" s="15" t="s">
        <v>1554</v>
      </c>
      <c r="G956" s="16">
        <v>849000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24" t="s">
        <v>4066</v>
      </c>
      <c r="B957" s="15" t="s">
        <v>4978</v>
      </c>
      <c r="C957" s="15" t="s">
        <v>4979</v>
      </c>
      <c r="D957" s="15" t="s">
        <v>4980</v>
      </c>
      <c r="E957" s="15" t="s">
        <v>4980</v>
      </c>
      <c r="F957" s="15" t="s">
        <v>1554</v>
      </c>
      <c r="G957" s="16">
        <v>1699000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24" t="s">
        <v>4066</v>
      </c>
      <c r="B958" s="15" t="s">
        <v>4981</v>
      </c>
      <c r="C958" s="15" t="s">
        <v>4983</v>
      </c>
      <c r="D958" s="15" t="s">
        <v>4985</v>
      </c>
      <c r="E958" s="15" t="s">
        <v>4985</v>
      </c>
      <c r="F958" s="15" t="s">
        <v>1554</v>
      </c>
      <c r="G958" s="16">
        <v>849000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24" t="s">
        <v>4066</v>
      </c>
      <c r="B959" s="15" t="s">
        <v>4986</v>
      </c>
      <c r="C959" s="15" t="s">
        <v>4987</v>
      </c>
      <c r="D959" s="15" t="s">
        <v>4988</v>
      </c>
      <c r="E959" s="15" t="s">
        <v>4988</v>
      </c>
      <c r="F959" s="15" t="s">
        <v>1554</v>
      </c>
      <c r="G959" s="16">
        <v>1699000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24" t="s">
        <v>4066</v>
      </c>
      <c r="B960" s="15" t="s">
        <v>4990</v>
      </c>
      <c r="C960" s="15" t="s">
        <v>4991</v>
      </c>
      <c r="D960" s="15" t="s">
        <v>4992</v>
      </c>
      <c r="E960" s="15" t="s">
        <v>4992</v>
      </c>
      <c r="F960" s="15" t="s">
        <v>1554</v>
      </c>
      <c r="G960" s="16">
        <v>199000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24" t="s">
        <v>4066</v>
      </c>
      <c r="B961" s="15" t="s">
        <v>4994</v>
      </c>
      <c r="C961" s="15" t="s">
        <v>4995</v>
      </c>
      <c r="D961" s="15" t="s">
        <v>4996</v>
      </c>
      <c r="E961" s="15" t="s">
        <v>4996</v>
      </c>
      <c r="F961" s="15" t="s">
        <v>1554</v>
      </c>
      <c r="G961" s="16">
        <v>849000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24" t="s">
        <v>4066</v>
      </c>
      <c r="B962" s="15" t="s">
        <v>4998</v>
      </c>
      <c r="C962" s="15" t="s">
        <v>4999</v>
      </c>
      <c r="D962" s="15" t="s">
        <v>5000</v>
      </c>
      <c r="E962" s="15" t="s">
        <v>5000</v>
      </c>
      <c r="F962" s="15" t="s">
        <v>1554</v>
      </c>
      <c r="G962" s="16">
        <v>849000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24" t="s">
        <v>4066</v>
      </c>
      <c r="B963" s="15" t="s">
        <v>5002</v>
      </c>
      <c r="C963" s="15" t="s">
        <v>5003</v>
      </c>
      <c r="D963" s="15" t="s">
        <v>5004</v>
      </c>
      <c r="E963" s="15" t="s">
        <v>5004</v>
      </c>
      <c r="F963" s="15" t="s">
        <v>1554</v>
      </c>
      <c r="G963" s="16">
        <v>719000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24" t="s">
        <v>4066</v>
      </c>
      <c r="B964" s="15" t="s">
        <v>5006</v>
      </c>
      <c r="C964" s="15" t="s">
        <v>5007</v>
      </c>
      <c r="D964" s="15" t="s">
        <v>5008</v>
      </c>
      <c r="E964" s="15" t="s">
        <v>5008</v>
      </c>
      <c r="F964" s="15" t="s">
        <v>1554</v>
      </c>
      <c r="G964" s="16">
        <v>199000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24" t="s">
        <v>4066</v>
      </c>
      <c r="B965" s="15" t="s">
        <v>5010</v>
      </c>
      <c r="C965" s="15" t="s">
        <v>5011</v>
      </c>
      <c r="D965" s="15" t="s">
        <v>5012</v>
      </c>
      <c r="E965" s="15" t="s">
        <v>5012</v>
      </c>
      <c r="F965" s="15" t="s">
        <v>1554</v>
      </c>
      <c r="G965" s="16">
        <v>1699000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24" t="s">
        <v>4066</v>
      </c>
      <c r="B966" s="15" t="s">
        <v>5014</v>
      </c>
      <c r="C966" s="15" t="s">
        <v>5015</v>
      </c>
      <c r="D966" s="15" t="s">
        <v>5016</v>
      </c>
      <c r="E966" s="15" t="s">
        <v>5016</v>
      </c>
      <c r="F966" s="15" t="s">
        <v>1554</v>
      </c>
      <c r="G966" s="16">
        <v>1699000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24" t="s">
        <v>4066</v>
      </c>
      <c r="B967" s="15" t="s">
        <v>5018</v>
      </c>
      <c r="C967" s="15" t="s">
        <v>5019</v>
      </c>
      <c r="D967" s="15" t="s">
        <v>5020</v>
      </c>
      <c r="E967" s="15" t="s">
        <v>5020</v>
      </c>
      <c r="F967" s="15" t="s">
        <v>1554</v>
      </c>
      <c r="G967" s="16">
        <v>199000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24" t="s">
        <v>4066</v>
      </c>
      <c r="B968" s="15" t="s">
        <v>5022</v>
      </c>
      <c r="C968" s="15" t="s">
        <v>5023</v>
      </c>
      <c r="D968" s="15" t="s">
        <v>5024</v>
      </c>
      <c r="E968" s="15" t="s">
        <v>5024</v>
      </c>
      <c r="F968" s="15" t="s">
        <v>1554</v>
      </c>
      <c r="G968" s="16">
        <v>849000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24" t="s">
        <v>4066</v>
      </c>
      <c r="B969" s="15" t="s">
        <v>5025</v>
      </c>
      <c r="C969" s="15" t="s">
        <v>5026</v>
      </c>
      <c r="D969" s="15" t="s">
        <v>5028</v>
      </c>
      <c r="E969" s="15" t="s">
        <v>5028</v>
      </c>
      <c r="F969" s="15" t="s">
        <v>1554</v>
      </c>
      <c r="G969" s="16">
        <v>1699000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24" t="s">
        <v>4066</v>
      </c>
      <c r="B970" s="15" t="s">
        <v>5030</v>
      </c>
      <c r="C970" s="15" t="s">
        <v>5031</v>
      </c>
      <c r="D970" s="15" t="s">
        <v>5032</v>
      </c>
      <c r="E970" s="15" t="s">
        <v>5032</v>
      </c>
      <c r="F970" s="15" t="s">
        <v>1554</v>
      </c>
      <c r="G970" s="16">
        <v>719000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24" t="s">
        <v>4066</v>
      </c>
      <c r="B971" s="15" t="s">
        <v>4693</v>
      </c>
      <c r="C971" s="15" t="s">
        <v>5034</v>
      </c>
      <c r="D971" s="15" t="s">
        <v>5035</v>
      </c>
      <c r="E971" s="15" t="s">
        <v>5035</v>
      </c>
      <c r="F971" s="15" t="s">
        <v>1554</v>
      </c>
      <c r="G971" s="16">
        <v>849000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24" t="s">
        <v>4066</v>
      </c>
      <c r="B972" s="15" t="s">
        <v>5036</v>
      </c>
      <c r="C972" s="15" t="s">
        <v>5037</v>
      </c>
      <c r="D972" s="15" t="s">
        <v>5038</v>
      </c>
      <c r="E972" s="15" t="s">
        <v>5038</v>
      </c>
      <c r="F972" s="15" t="s">
        <v>1554</v>
      </c>
      <c r="G972" s="16">
        <v>849000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24" t="s">
        <v>4066</v>
      </c>
      <c r="B973" s="15" t="s">
        <v>5040</v>
      </c>
      <c r="C973" s="15" t="s">
        <v>5041</v>
      </c>
      <c r="D973" s="15" t="s">
        <v>5042</v>
      </c>
      <c r="E973" s="15" t="s">
        <v>5042</v>
      </c>
      <c r="F973" s="15" t="s">
        <v>1554</v>
      </c>
      <c r="G973" s="16">
        <v>849000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24" t="s">
        <v>4066</v>
      </c>
      <c r="B974" s="15" t="s">
        <v>5044</v>
      </c>
      <c r="C974" s="15" t="s">
        <v>5045</v>
      </c>
      <c r="D974" s="15" t="s">
        <v>5046</v>
      </c>
      <c r="E974" s="15" t="s">
        <v>5046</v>
      </c>
      <c r="F974" s="15" t="s">
        <v>1554</v>
      </c>
      <c r="G974" s="16">
        <v>1699000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24" t="s">
        <v>4066</v>
      </c>
      <c r="B975" s="15" t="s">
        <v>5049</v>
      </c>
      <c r="C975" s="15" t="s">
        <v>5050</v>
      </c>
      <c r="D975" s="15" t="s">
        <v>5051</v>
      </c>
      <c r="E975" s="15" t="s">
        <v>5051</v>
      </c>
      <c r="F975" s="15" t="s">
        <v>1554</v>
      </c>
      <c r="G975" s="16">
        <v>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24" t="s">
        <v>4066</v>
      </c>
      <c r="B976" s="15" t="s">
        <v>5054</v>
      </c>
      <c r="C976" s="15" t="s">
        <v>5055</v>
      </c>
      <c r="D976" s="15" t="s">
        <v>5056</v>
      </c>
      <c r="E976" s="15" t="s">
        <v>5056</v>
      </c>
      <c r="F976" s="15" t="s">
        <v>1554</v>
      </c>
      <c r="G976" s="16">
        <v>0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24" t="s">
        <v>4066</v>
      </c>
      <c r="B977" s="15" t="s">
        <v>5059</v>
      </c>
      <c r="C977" s="15" t="s">
        <v>5060</v>
      </c>
      <c r="D977" s="15" t="s">
        <v>5061</v>
      </c>
      <c r="E977" s="15" t="s">
        <v>5061</v>
      </c>
      <c r="F977" s="15" t="s">
        <v>1554</v>
      </c>
      <c r="G977" s="16">
        <v>199000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24" t="s">
        <v>4066</v>
      </c>
      <c r="B978" s="15" t="s">
        <v>5063</v>
      </c>
      <c r="C978" s="15" t="s">
        <v>5065</v>
      </c>
      <c r="D978" s="15" t="s">
        <v>5066</v>
      </c>
      <c r="E978" s="15" t="s">
        <v>5066</v>
      </c>
      <c r="F978" s="15" t="s">
        <v>1554</v>
      </c>
      <c r="G978" s="16">
        <v>199000</v>
      </c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24" t="s">
        <v>4066</v>
      </c>
      <c r="B979" s="15" t="s">
        <v>5067</v>
      </c>
      <c r="C979" s="15" t="s">
        <v>5068</v>
      </c>
      <c r="D979" s="15" t="s">
        <v>5069</v>
      </c>
      <c r="E979" s="15" t="s">
        <v>5069</v>
      </c>
      <c r="F979" s="15" t="s">
        <v>2210</v>
      </c>
      <c r="G979" s="16">
        <v>539000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24" t="s">
        <v>4066</v>
      </c>
      <c r="B980" s="15" t="s">
        <v>5072</v>
      </c>
      <c r="C980" s="15" t="s">
        <v>5073</v>
      </c>
      <c r="D980" s="15" t="s">
        <v>5074</v>
      </c>
      <c r="E980" s="15" t="s">
        <v>5075</v>
      </c>
      <c r="F980" s="15" t="s">
        <v>5077</v>
      </c>
      <c r="G980" s="16">
        <v>149000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24" t="s">
        <v>4066</v>
      </c>
      <c r="B981" s="15" t="s">
        <v>5079</v>
      </c>
      <c r="C981" s="15" t="s">
        <v>5080</v>
      </c>
      <c r="D981" s="15" t="s">
        <v>5081</v>
      </c>
      <c r="E981" s="15" t="s">
        <v>5082</v>
      </c>
      <c r="F981" s="15" t="s">
        <v>5077</v>
      </c>
      <c r="G981" s="16">
        <v>149000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24" t="s">
        <v>4066</v>
      </c>
      <c r="B982" s="15" t="s">
        <v>5085</v>
      </c>
      <c r="C982" s="15" t="s">
        <v>5086</v>
      </c>
      <c r="D982" s="15" t="s">
        <v>5087</v>
      </c>
      <c r="E982" s="15" t="s">
        <v>5088</v>
      </c>
      <c r="F982" s="15" t="s">
        <v>5077</v>
      </c>
      <c r="G982" s="16">
        <v>149000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24" t="s">
        <v>4066</v>
      </c>
      <c r="B983" s="15" t="s">
        <v>5091</v>
      </c>
      <c r="C983" s="15" t="s">
        <v>5092</v>
      </c>
      <c r="D983" s="15" t="s">
        <v>5093</v>
      </c>
      <c r="E983" s="15" t="s">
        <v>5094</v>
      </c>
      <c r="F983" s="15" t="s">
        <v>5077</v>
      </c>
      <c r="G983" s="16">
        <v>169000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24" t="s">
        <v>4066</v>
      </c>
      <c r="B984" s="15" t="s">
        <v>5095</v>
      </c>
      <c r="C984" s="15" t="s">
        <v>5097</v>
      </c>
      <c r="D984" s="15" t="s">
        <v>5099</v>
      </c>
      <c r="E984" s="15" t="s">
        <v>5100</v>
      </c>
      <c r="F984" s="15" t="s">
        <v>5077</v>
      </c>
      <c r="G984" s="16">
        <v>59000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13" t="s">
        <v>4066</v>
      </c>
      <c r="B985" s="35" t="s">
        <v>5101</v>
      </c>
      <c r="C985" s="37" t="s">
        <v>5102</v>
      </c>
      <c r="D985" s="37" t="s">
        <v>5104</v>
      </c>
      <c r="E985" s="37" t="s">
        <v>5104</v>
      </c>
      <c r="F985" s="37" t="s">
        <v>4388</v>
      </c>
      <c r="G985" s="16">
        <v>249000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13" t="s">
        <v>4066</v>
      </c>
      <c r="B986" s="35" t="s">
        <v>5106</v>
      </c>
      <c r="C986" s="37" t="s">
        <v>5107</v>
      </c>
      <c r="D986" s="37" t="s">
        <v>5108</v>
      </c>
      <c r="E986" s="37" t="s">
        <v>5110</v>
      </c>
      <c r="F986" s="37" t="s">
        <v>142</v>
      </c>
      <c r="G986" s="16">
        <v>399000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13" t="s">
        <v>4066</v>
      </c>
      <c r="B987" s="35" t="s">
        <v>5112</v>
      </c>
      <c r="C987" s="37" t="s">
        <v>5113</v>
      </c>
      <c r="D987" s="37" t="s">
        <v>5114</v>
      </c>
      <c r="E987" s="37" t="s">
        <v>5115</v>
      </c>
      <c r="F987" s="37" t="s">
        <v>142</v>
      </c>
      <c r="G987" s="16">
        <v>399000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13" t="s">
        <v>4066</v>
      </c>
      <c r="B988" s="35" t="s">
        <v>5118</v>
      </c>
      <c r="C988" s="37" t="s">
        <v>5119</v>
      </c>
      <c r="D988" s="37" t="s">
        <v>5120</v>
      </c>
      <c r="E988" s="37" t="s">
        <v>5121</v>
      </c>
      <c r="F988" s="37" t="s">
        <v>142</v>
      </c>
      <c r="G988" s="16">
        <v>399000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13" t="s">
        <v>4066</v>
      </c>
      <c r="B989" s="35" t="s">
        <v>5124</v>
      </c>
      <c r="C989" s="37" t="s">
        <v>5125</v>
      </c>
      <c r="D989" s="37" t="s">
        <v>5127</v>
      </c>
      <c r="E989" s="37" t="s">
        <v>5129</v>
      </c>
      <c r="F989" s="37" t="s">
        <v>142</v>
      </c>
      <c r="G989" s="16">
        <v>369000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13" t="s">
        <v>4066</v>
      </c>
      <c r="B990" s="35" t="s">
        <v>5130</v>
      </c>
      <c r="C990" s="37" t="s">
        <v>5131</v>
      </c>
      <c r="D990" s="37" t="s">
        <v>5132</v>
      </c>
      <c r="E990" s="37" t="s">
        <v>5133</v>
      </c>
      <c r="F990" s="37" t="s">
        <v>142</v>
      </c>
      <c r="G990" s="16">
        <v>369000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13" t="s">
        <v>4066</v>
      </c>
      <c r="B991" s="35" t="s">
        <v>5136</v>
      </c>
      <c r="C991" s="37" t="s">
        <v>5137</v>
      </c>
      <c r="D991" s="37" t="s">
        <v>5138</v>
      </c>
      <c r="E991" s="37" t="s">
        <v>5139</v>
      </c>
      <c r="F991" s="37" t="s">
        <v>142</v>
      </c>
      <c r="G991" s="16">
        <v>389000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13" t="s">
        <v>4066</v>
      </c>
      <c r="B992" s="35" t="s">
        <v>5142</v>
      </c>
      <c r="C992" s="37" t="s">
        <v>5143</v>
      </c>
      <c r="D992" s="37" t="s">
        <v>5144</v>
      </c>
      <c r="E992" s="37" t="s">
        <v>5145</v>
      </c>
      <c r="F992" s="37" t="s">
        <v>142</v>
      </c>
      <c r="G992" s="16">
        <v>339000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13" t="s">
        <v>4066</v>
      </c>
      <c r="B993" s="35" t="s">
        <v>5148</v>
      </c>
      <c r="C993" s="37" t="s">
        <v>5149</v>
      </c>
      <c r="D993" s="37" t="s">
        <v>5151</v>
      </c>
      <c r="E993" s="37" t="s">
        <v>5153</v>
      </c>
      <c r="F993" s="37" t="s">
        <v>142</v>
      </c>
      <c r="G993" s="16">
        <v>339000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13" t="s">
        <v>4066</v>
      </c>
      <c r="B994" s="35" t="s">
        <v>5154</v>
      </c>
      <c r="C994" s="37" t="s">
        <v>5155</v>
      </c>
      <c r="D994" s="37" t="s">
        <v>5156</v>
      </c>
      <c r="E994" s="37" t="s">
        <v>5157</v>
      </c>
      <c r="F994" s="37" t="s">
        <v>142</v>
      </c>
      <c r="G994" s="16">
        <v>339000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13" t="s">
        <v>4066</v>
      </c>
      <c r="B995" s="35" t="s">
        <v>5160</v>
      </c>
      <c r="C995" s="37" t="s">
        <v>5161</v>
      </c>
      <c r="D995" s="37" t="s">
        <v>5162</v>
      </c>
      <c r="E995" s="37" t="s">
        <v>5163</v>
      </c>
      <c r="F995" s="37" t="s">
        <v>142</v>
      </c>
      <c r="G995" s="16">
        <v>339000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13" t="s">
        <v>4066</v>
      </c>
      <c r="B996" s="35" t="s">
        <v>5166</v>
      </c>
      <c r="C996" s="37" t="s">
        <v>5167</v>
      </c>
      <c r="D996" s="37" t="s">
        <v>5168</v>
      </c>
      <c r="E996" s="37" t="s">
        <v>5169</v>
      </c>
      <c r="F996" s="37" t="s">
        <v>142</v>
      </c>
      <c r="G996" s="16">
        <v>299000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13" t="s">
        <v>4066</v>
      </c>
      <c r="B997" s="35" t="s">
        <v>5171</v>
      </c>
      <c r="C997" s="37" t="s">
        <v>5172</v>
      </c>
      <c r="D997" s="37" t="s">
        <v>5173</v>
      </c>
      <c r="E997" s="37" t="s">
        <v>5174</v>
      </c>
      <c r="F997" s="37" t="s">
        <v>142</v>
      </c>
      <c r="G997" s="16">
        <v>299000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13" t="s">
        <v>4066</v>
      </c>
      <c r="B998" s="35" t="s">
        <v>5177</v>
      </c>
      <c r="C998" s="37" t="s">
        <v>5178</v>
      </c>
      <c r="D998" s="37" t="s">
        <v>5179</v>
      </c>
      <c r="E998" s="37" t="s">
        <v>5180</v>
      </c>
      <c r="F998" s="37" t="s">
        <v>142</v>
      </c>
      <c r="G998" s="16">
        <v>299000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13" t="s">
        <v>4066</v>
      </c>
      <c r="B999" s="35" t="s">
        <v>5181</v>
      </c>
      <c r="C999" s="37" t="s">
        <v>5182</v>
      </c>
      <c r="D999" s="37" t="s">
        <v>5183</v>
      </c>
      <c r="E999" s="37" t="s">
        <v>5184</v>
      </c>
      <c r="F999" s="37" t="s">
        <v>142</v>
      </c>
      <c r="G999" s="16">
        <v>299000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13" t="s">
        <v>4066</v>
      </c>
      <c r="B1000" s="35" t="s">
        <v>5187</v>
      </c>
      <c r="C1000" s="37" t="s">
        <v>5188</v>
      </c>
      <c r="D1000" s="37" t="s">
        <v>5189</v>
      </c>
      <c r="E1000" s="37" t="s">
        <v>5190</v>
      </c>
      <c r="F1000" s="37" t="s">
        <v>142</v>
      </c>
      <c r="G1000" s="16">
        <v>299000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>
      <c r="A1001" s="13" t="s">
        <v>4066</v>
      </c>
      <c r="B1001" s="35" t="s">
        <v>5193</v>
      </c>
      <c r="C1001" s="37" t="s">
        <v>5194</v>
      </c>
      <c r="D1001" s="37" t="s">
        <v>5195</v>
      </c>
      <c r="E1001" s="37" t="s">
        <v>5196</v>
      </c>
      <c r="F1001" s="37" t="s">
        <v>142</v>
      </c>
      <c r="G1001" s="16">
        <v>299000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>
      <c r="A1002" s="13" t="s">
        <v>4066</v>
      </c>
      <c r="B1002" s="35" t="s">
        <v>5199</v>
      </c>
      <c r="C1002" s="37" t="s">
        <v>5200</v>
      </c>
      <c r="D1002" s="37" t="s">
        <v>5201</v>
      </c>
      <c r="E1002" s="37" t="s">
        <v>5202</v>
      </c>
      <c r="F1002" s="37" t="s">
        <v>142</v>
      </c>
      <c r="G1002" s="16">
        <v>299000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>
      <c r="A1003" s="13" t="s">
        <v>4066</v>
      </c>
      <c r="B1003" s="35" t="s">
        <v>5205</v>
      </c>
      <c r="C1003" s="37" t="s">
        <v>5206</v>
      </c>
      <c r="D1003" s="37" t="s">
        <v>5207</v>
      </c>
      <c r="E1003" s="37" t="s">
        <v>5208</v>
      </c>
      <c r="F1003" s="37" t="s">
        <v>142</v>
      </c>
      <c r="G1003" s="16">
        <v>299000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>
      <c r="A1004" s="13" t="s">
        <v>4066</v>
      </c>
      <c r="B1004" s="35" t="s">
        <v>5211</v>
      </c>
      <c r="C1004" s="37" t="s">
        <v>5212</v>
      </c>
      <c r="D1004" s="37" t="s">
        <v>5213</v>
      </c>
      <c r="E1004" s="37" t="s">
        <v>5214</v>
      </c>
      <c r="F1004" s="37" t="s">
        <v>2010</v>
      </c>
      <c r="G1004" s="16">
        <v>199000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>
      <c r="A1005" s="13" t="s">
        <v>4066</v>
      </c>
      <c r="B1005" s="35" t="s">
        <v>5216</v>
      </c>
      <c r="C1005" s="37" t="s">
        <v>5217</v>
      </c>
      <c r="D1005" s="37" t="s">
        <v>5218</v>
      </c>
      <c r="E1005" s="37" t="s">
        <v>5219</v>
      </c>
      <c r="F1005" s="37" t="s">
        <v>2010</v>
      </c>
      <c r="G1005" s="16">
        <v>249000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 customHeight="1">
      <c r="A1006" s="13" t="s">
        <v>4066</v>
      </c>
      <c r="B1006" s="35" t="s">
        <v>5221</v>
      </c>
      <c r="C1006" s="37" t="s">
        <v>5222</v>
      </c>
      <c r="D1006" s="37" t="s">
        <v>5223</v>
      </c>
      <c r="E1006" s="37" t="s">
        <v>5224</v>
      </c>
      <c r="F1006" s="37" t="s">
        <v>2010</v>
      </c>
      <c r="G1006" s="16">
        <v>199000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 customHeight="1">
      <c r="A1007" s="13" t="s">
        <v>4066</v>
      </c>
      <c r="B1007" s="35" t="s">
        <v>5225</v>
      </c>
      <c r="C1007" s="37" t="s">
        <v>5227</v>
      </c>
      <c r="D1007" s="37" t="s">
        <v>5228</v>
      </c>
      <c r="E1007" s="37" t="s">
        <v>5229</v>
      </c>
      <c r="F1007" s="37" t="s">
        <v>2010</v>
      </c>
      <c r="G1007" s="16">
        <v>499000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 customHeight="1">
      <c r="A1008" s="13" t="s">
        <v>4066</v>
      </c>
      <c r="B1008" s="35" t="s">
        <v>5231</v>
      </c>
      <c r="C1008" s="37" t="s">
        <v>5232</v>
      </c>
      <c r="D1008" s="37" t="s">
        <v>5233</v>
      </c>
      <c r="E1008" s="37" t="s">
        <v>5234</v>
      </c>
      <c r="F1008" s="37" t="s">
        <v>2010</v>
      </c>
      <c r="G1008" s="16">
        <v>249000</v>
      </c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.75" customHeight="1">
      <c r="A1009" s="13" t="s">
        <v>4066</v>
      </c>
      <c r="B1009" s="35" t="s">
        <v>5240</v>
      </c>
      <c r="C1009" s="37" t="s">
        <v>5241</v>
      </c>
      <c r="D1009" s="37" t="s">
        <v>5242</v>
      </c>
      <c r="E1009" s="37" t="s">
        <v>5242</v>
      </c>
      <c r="F1009" s="37" t="s">
        <v>4388</v>
      </c>
      <c r="G1009" s="16">
        <v>699000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.75" customHeight="1">
      <c r="A1010" s="13" t="s">
        <v>4066</v>
      </c>
      <c r="B1010" s="35" t="s">
        <v>5243</v>
      </c>
      <c r="C1010" s="37" t="s">
        <v>5244</v>
      </c>
      <c r="D1010" s="37" t="s">
        <v>5245</v>
      </c>
      <c r="E1010" s="37" t="s">
        <v>5246</v>
      </c>
      <c r="F1010" s="37" t="s">
        <v>4388</v>
      </c>
      <c r="G1010" s="16">
        <v>389000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.75" customHeight="1">
      <c r="A1011" s="13" t="s">
        <v>4066</v>
      </c>
      <c r="B1011" s="35" t="s">
        <v>5249</v>
      </c>
      <c r="C1011" s="37" t="s">
        <v>5250</v>
      </c>
      <c r="D1011" s="37" t="s">
        <v>5251</v>
      </c>
      <c r="E1011" s="37" t="s">
        <v>5252</v>
      </c>
      <c r="F1011" s="37" t="s">
        <v>4388</v>
      </c>
      <c r="G1011" s="16">
        <v>409000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.75" customHeight="1">
      <c r="A1012" s="13" t="s">
        <v>4066</v>
      </c>
      <c r="B1012" s="35" t="s">
        <v>5257</v>
      </c>
      <c r="C1012" s="37" t="s">
        <v>5258</v>
      </c>
      <c r="D1012" s="37" t="s">
        <v>5259</v>
      </c>
      <c r="E1012" s="37" t="s">
        <v>5260</v>
      </c>
      <c r="F1012" s="37" t="s">
        <v>4388</v>
      </c>
      <c r="G1012" s="16">
        <v>159000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.75" customHeight="1">
      <c r="A1013" s="13" t="s">
        <v>4066</v>
      </c>
      <c r="B1013" s="35" t="s">
        <v>5262</v>
      </c>
      <c r="C1013" s="37" t="s">
        <v>5264</v>
      </c>
      <c r="D1013" s="37" t="s">
        <v>5265</v>
      </c>
      <c r="E1013" s="37" t="s">
        <v>5266</v>
      </c>
      <c r="F1013" s="37" t="s">
        <v>4388</v>
      </c>
      <c r="G1013" s="16">
        <v>159000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.75" customHeight="1">
      <c r="A1014" s="13" t="s">
        <v>4066</v>
      </c>
      <c r="B1014" s="35" t="s">
        <v>5267</v>
      </c>
      <c r="C1014" s="37" t="s">
        <v>5268</v>
      </c>
      <c r="D1014" s="37" t="s">
        <v>5269</v>
      </c>
      <c r="E1014" s="37" t="s">
        <v>5270</v>
      </c>
      <c r="F1014" s="37" t="s">
        <v>4388</v>
      </c>
      <c r="G1014" s="16">
        <v>199000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.75" customHeight="1">
      <c r="A1015" s="13" t="s">
        <v>4066</v>
      </c>
      <c r="B1015" s="35" t="s">
        <v>5271</v>
      </c>
      <c r="C1015" s="37" t="s">
        <v>5272</v>
      </c>
      <c r="D1015" s="37" t="s">
        <v>5274</v>
      </c>
      <c r="E1015" s="37" t="s">
        <v>5276</v>
      </c>
      <c r="F1015" s="37" t="s">
        <v>4388</v>
      </c>
      <c r="G1015" s="16">
        <v>249000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.75" customHeight="1">
      <c r="A1016" s="13" t="s">
        <v>4066</v>
      </c>
      <c r="B1016" s="35" t="s">
        <v>5277</v>
      </c>
      <c r="C1016" s="37" t="s">
        <v>5278</v>
      </c>
      <c r="D1016" s="37" t="s">
        <v>5279</v>
      </c>
      <c r="E1016" s="37" t="s">
        <v>5280</v>
      </c>
      <c r="F1016" s="37" t="s">
        <v>4388</v>
      </c>
      <c r="G1016" s="16">
        <v>189000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.75" customHeight="1">
      <c r="A1017" s="13" t="s">
        <v>4066</v>
      </c>
      <c r="B1017" s="35" t="s">
        <v>5283</v>
      </c>
      <c r="C1017" s="37" t="s">
        <v>5284</v>
      </c>
      <c r="D1017" s="37" t="s">
        <v>5285</v>
      </c>
      <c r="E1017" s="37" t="s">
        <v>5286</v>
      </c>
      <c r="F1017" s="37" t="s">
        <v>4388</v>
      </c>
      <c r="G1017" s="16">
        <v>139000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.75" customHeight="1">
      <c r="A1018" s="13" t="s">
        <v>4066</v>
      </c>
      <c r="B1018" s="35" t="s">
        <v>5289</v>
      </c>
      <c r="C1018" s="37" t="s">
        <v>5290</v>
      </c>
      <c r="D1018" s="37" t="s">
        <v>5291</v>
      </c>
      <c r="E1018" s="37" t="s">
        <v>5292</v>
      </c>
      <c r="F1018" s="37" t="s">
        <v>4388</v>
      </c>
      <c r="G1018" s="16">
        <v>149000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.75" customHeight="1">
      <c r="A1019" s="13" t="s">
        <v>4066</v>
      </c>
      <c r="B1019" s="35" t="s">
        <v>5294</v>
      </c>
      <c r="C1019" s="37" t="s">
        <v>5296</v>
      </c>
      <c r="D1019" s="37" t="s">
        <v>5297</v>
      </c>
      <c r="E1019" s="37" t="s">
        <v>5298</v>
      </c>
      <c r="F1019" s="37" t="s">
        <v>4388</v>
      </c>
      <c r="G1019" s="16">
        <v>159000</v>
      </c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.75" customHeight="1">
      <c r="A1020" s="13" t="s">
        <v>4066</v>
      </c>
      <c r="B1020" s="35" t="s">
        <v>5301</v>
      </c>
      <c r="C1020" s="37" t="s">
        <v>5302</v>
      </c>
      <c r="D1020" s="37" t="s">
        <v>5303</v>
      </c>
      <c r="E1020" s="37" t="s">
        <v>5304</v>
      </c>
      <c r="F1020" s="37" t="s">
        <v>4388</v>
      </c>
      <c r="G1020" s="16">
        <v>159000</v>
      </c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.75" customHeight="1">
      <c r="A1021" s="13" t="s">
        <v>4066</v>
      </c>
      <c r="B1021" s="35" t="s">
        <v>5307</v>
      </c>
      <c r="C1021" s="37" t="s">
        <v>5308</v>
      </c>
      <c r="D1021" s="37" t="s">
        <v>5309</v>
      </c>
      <c r="E1021" s="37" t="s">
        <v>5310</v>
      </c>
      <c r="F1021" s="37" t="s">
        <v>4388</v>
      </c>
      <c r="G1021" s="16">
        <v>199000</v>
      </c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.75" customHeight="1">
      <c r="A1022" s="13" t="s">
        <v>4066</v>
      </c>
      <c r="B1022" s="35" t="s">
        <v>5313</v>
      </c>
      <c r="C1022" s="37" t="s">
        <v>5314</v>
      </c>
      <c r="D1022" s="37" t="s">
        <v>5315</v>
      </c>
      <c r="E1022" s="37" t="s">
        <v>5316</v>
      </c>
      <c r="F1022" s="37" t="s">
        <v>4388</v>
      </c>
      <c r="G1022" s="16">
        <v>199000</v>
      </c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.75" customHeight="1">
      <c r="A1023" s="13" t="s">
        <v>4066</v>
      </c>
      <c r="B1023" s="35" t="s">
        <v>5319</v>
      </c>
      <c r="C1023" s="37" t="s">
        <v>5320</v>
      </c>
      <c r="D1023" s="37" t="s">
        <v>5321</v>
      </c>
      <c r="E1023" s="37" t="s">
        <v>5322</v>
      </c>
      <c r="F1023" s="37" t="s">
        <v>4388</v>
      </c>
      <c r="G1023" s="16">
        <v>249000</v>
      </c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.75" customHeight="1">
      <c r="A1024" s="13" t="s">
        <v>4066</v>
      </c>
      <c r="B1024" s="35" t="s">
        <v>5323</v>
      </c>
      <c r="C1024" s="37" t="s">
        <v>5324</v>
      </c>
      <c r="D1024" s="37" t="s">
        <v>5325</v>
      </c>
      <c r="E1024" s="37" t="s">
        <v>5326</v>
      </c>
      <c r="F1024" s="37" t="s">
        <v>4388</v>
      </c>
      <c r="G1024" s="16">
        <v>249000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.75" customHeight="1">
      <c r="A1025" s="13" t="s">
        <v>4066</v>
      </c>
      <c r="B1025" s="35" t="s">
        <v>5328</v>
      </c>
      <c r="C1025" s="37" t="s">
        <v>5329</v>
      </c>
      <c r="D1025" s="37" t="s">
        <v>5330</v>
      </c>
      <c r="E1025" s="37" t="s">
        <v>5331</v>
      </c>
      <c r="F1025" s="37" t="s">
        <v>4388</v>
      </c>
      <c r="G1025" s="16">
        <v>279000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.75" customHeight="1">
      <c r="A1026" s="13" t="s">
        <v>4066</v>
      </c>
      <c r="B1026" s="35" t="s">
        <v>5333</v>
      </c>
      <c r="C1026" s="37" t="s">
        <v>5334</v>
      </c>
      <c r="D1026" s="37" t="s">
        <v>5335</v>
      </c>
      <c r="E1026" s="37" t="s">
        <v>5336</v>
      </c>
      <c r="F1026" s="37" t="s">
        <v>4388</v>
      </c>
      <c r="G1026" s="16">
        <v>279000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.75" customHeight="1">
      <c r="A1027" s="13" t="s">
        <v>4066</v>
      </c>
      <c r="B1027" s="35" t="s">
        <v>5338</v>
      </c>
      <c r="C1027" s="37" t="s">
        <v>5339</v>
      </c>
      <c r="D1027" s="37" t="s">
        <v>5340</v>
      </c>
      <c r="E1027" s="37" t="s">
        <v>5341</v>
      </c>
      <c r="F1027" s="37" t="s">
        <v>4388</v>
      </c>
      <c r="G1027" s="16">
        <v>309000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.75" customHeight="1">
      <c r="A1028" s="13" t="s">
        <v>4066</v>
      </c>
      <c r="B1028" s="35" t="s">
        <v>5342</v>
      </c>
      <c r="C1028" s="37" t="s">
        <v>5343</v>
      </c>
      <c r="D1028" s="37" t="s">
        <v>5344</v>
      </c>
      <c r="E1028" s="37" t="s">
        <v>5345</v>
      </c>
      <c r="F1028" s="37" t="s">
        <v>4388</v>
      </c>
      <c r="G1028" s="16">
        <v>309000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.75" customHeight="1">
      <c r="A1029" s="13" t="s">
        <v>4066</v>
      </c>
      <c r="B1029" s="35" t="s">
        <v>5347</v>
      </c>
      <c r="C1029" s="37" t="s">
        <v>5348</v>
      </c>
      <c r="D1029" s="37" t="s">
        <v>5349</v>
      </c>
      <c r="E1029" s="37" t="s">
        <v>5350</v>
      </c>
      <c r="F1029" s="37" t="s">
        <v>4388</v>
      </c>
      <c r="G1029" s="16">
        <v>469000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.75" customHeight="1">
      <c r="A1030" s="13" t="s">
        <v>4066</v>
      </c>
      <c r="B1030" s="35" t="s">
        <v>5351</v>
      </c>
      <c r="C1030" s="37" t="s">
        <v>5352</v>
      </c>
      <c r="D1030" s="37" t="s">
        <v>5353</v>
      </c>
      <c r="E1030" s="37" t="s">
        <v>5354</v>
      </c>
      <c r="F1030" s="37" t="s">
        <v>4388</v>
      </c>
      <c r="G1030" s="16">
        <v>219000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.75" customHeight="1">
      <c r="A1031" s="13" t="s">
        <v>4066</v>
      </c>
      <c r="B1031" s="35" t="s">
        <v>5355</v>
      </c>
      <c r="C1031" s="37" t="s">
        <v>5356</v>
      </c>
      <c r="D1031" s="37" t="s">
        <v>5357</v>
      </c>
      <c r="E1031" s="37" t="s">
        <v>5358</v>
      </c>
      <c r="F1031" s="37" t="s">
        <v>4388</v>
      </c>
      <c r="G1031" s="16">
        <v>239000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.75" customHeight="1">
      <c r="A1032" s="13" t="s">
        <v>4066</v>
      </c>
      <c r="B1032" s="35" t="s">
        <v>5359</v>
      </c>
      <c r="C1032" s="37" t="s">
        <v>5360</v>
      </c>
      <c r="D1032" s="37" t="s">
        <v>5361</v>
      </c>
      <c r="E1032" s="37" t="s">
        <v>5362</v>
      </c>
      <c r="F1032" s="37" t="s">
        <v>4388</v>
      </c>
      <c r="G1032" s="16">
        <v>549000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.75" customHeight="1">
      <c r="A1033" s="13" t="s">
        <v>4066</v>
      </c>
      <c r="B1033" s="35" t="s">
        <v>5363</v>
      </c>
      <c r="C1033" s="37" t="s">
        <v>5364</v>
      </c>
      <c r="D1033" s="37" t="s">
        <v>5365</v>
      </c>
      <c r="E1033" s="37" t="s">
        <v>5366</v>
      </c>
      <c r="F1033" s="37" t="s">
        <v>4388</v>
      </c>
      <c r="G1033" s="16">
        <v>649000</v>
      </c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.75" customHeight="1">
      <c r="A1034" s="13" t="s">
        <v>4066</v>
      </c>
      <c r="B1034" s="35" t="s">
        <v>5367</v>
      </c>
      <c r="C1034" s="37" t="s">
        <v>5368</v>
      </c>
      <c r="D1034" s="37" t="s">
        <v>5369</v>
      </c>
      <c r="E1034" s="37" t="s">
        <v>5370</v>
      </c>
      <c r="F1034" s="37" t="s">
        <v>4388</v>
      </c>
      <c r="G1034" s="16">
        <v>799000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.75" customHeight="1">
      <c r="A1035" s="13" t="s">
        <v>4066</v>
      </c>
      <c r="B1035" s="35" t="s">
        <v>5373</v>
      </c>
      <c r="C1035" s="37" t="s">
        <v>5374</v>
      </c>
      <c r="D1035" s="37" t="s">
        <v>5375</v>
      </c>
      <c r="E1035" s="37" t="s">
        <v>5376</v>
      </c>
      <c r="F1035" s="37" t="s">
        <v>4388</v>
      </c>
      <c r="G1035" s="16">
        <v>799000</v>
      </c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.75" customHeight="1">
      <c r="A1036" s="13" t="s">
        <v>4066</v>
      </c>
      <c r="B1036" s="35" t="s">
        <v>5379</v>
      </c>
      <c r="C1036" s="37" t="s">
        <v>5380</v>
      </c>
      <c r="D1036" s="37" t="s">
        <v>5381</v>
      </c>
      <c r="E1036" s="37" t="s">
        <v>5382</v>
      </c>
      <c r="F1036" s="37" t="s">
        <v>4388</v>
      </c>
      <c r="G1036" s="16">
        <v>499000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.75" customHeight="1">
      <c r="A1037" s="13" t="s">
        <v>4066</v>
      </c>
      <c r="B1037" s="35" t="s">
        <v>5385</v>
      </c>
      <c r="C1037" s="37" t="s">
        <v>5386</v>
      </c>
      <c r="D1037" s="37" t="s">
        <v>5387</v>
      </c>
      <c r="E1037" s="37" t="s">
        <v>5388</v>
      </c>
      <c r="F1037" s="37" t="s">
        <v>4388</v>
      </c>
      <c r="G1037" s="16">
        <v>549000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.75" customHeight="1">
      <c r="A1038" s="13" t="s">
        <v>4066</v>
      </c>
      <c r="B1038" s="35" t="s">
        <v>5389</v>
      </c>
      <c r="C1038" s="37" t="s">
        <v>5390</v>
      </c>
      <c r="D1038" s="37" t="s">
        <v>5392</v>
      </c>
      <c r="E1038" s="37" t="s">
        <v>5394</v>
      </c>
      <c r="F1038" s="37" t="s">
        <v>4388</v>
      </c>
      <c r="G1038" s="16">
        <v>609000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.75" customHeight="1">
      <c r="A1039" s="13" t="s">
        <v>4066</v>
      </c>
      <c r="B1039" s="35" t="s">
        <v>5395</v>
      </c>
      <c r="C1039" s="37" t="s">
        <v>5396</v>
      </c>
      <c r="D1039" s="37" t="s">
        <v>5398</v>
      </c>
      <c r="E1039" s="37" t="s">
        <v>5400</v>
      </c>
      <c r="F1039" s="37" t="s">
        <v>4388</v>
      </c>
      <c r="G1039" s="16">
        <v>549000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.75" customHeight="1">
      <c r="A1040" s="13" t="s">
        <v>4066</v>
      </c>
      <c r="B1040" s="35" t="s">
        <v>5401</v>
      </c>
      <c r="C1040" s="37" t="s">
        <v>5403</v>
      </c>
      <c r="D1040" s="37" t="s">
        <v>5405</v>
      </c>
      <c r="E1040" s="37" t="s">
        <v>5406</v>
      </c>
      <c r="F1040" s="37" t="s">
        <v>4388</v>
      </c>
      <c r="G1040" s="16">
        <v>589000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.75" customHeight="1">
      <c r="A1041" s="13" t="s">
        <v>4066</v>
      </c>
      <c r="B1041" s="35" t="s">
        <v>5407</v>
      </c>
      <c r="C1041" s="37" t="s">
        <v>5408</v>
      </c>
      <c r="D1041" s="37" t="s">
        <v>5409</v>
      </c>
      <c r="E1041" s="37" t="s">
        <v>5411</v>
      </c>
      <c r="F1041" s="37" t="s">
        <v>4388</v>
      </c>
      <c r="G1041" s="16">
        <v>629000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.75" customHeight="1">
      <c r="A1042" s="13" t="s">
        <v>4066</v>
      </c>
      <c r="B1042" s="35" t="s">
        <v>5413</v>
      </c>
      <c r="C1042" s="37" t="s">
        <v>5414</v>
      </c>
      <c r="D1042" s="37" t="s">
        <v>5415</v>
      </c>
      <c r="E1042" s="37" t="s">
        <v>5416</v>
      </c>
      <c r="F1042" s="37" t="s">
        <v>4388</v>
      </c>
      <c r="G1042" s="16">
        <v>749000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.75" customHeight="1">
      <c r="A1043" s="13" t="s">
        <v>4066</v>
      </c>
      <c r="B1043" s="35" t="s">
        <v>5419</v>
      </c>
      <c r="C1043" s="37" t="s">
        <v>5420</v>
      </c>
      <c r="D1043" s="37" t="s">
        <v>5421</v>
      </c>
      <c r="E1043" s="37" t="s">
        <v>5422</v>
      </c>
      <c r="F1043" s="37" t="s">
        <v>4388</v>
      </c>
      <c r="G1043" s="16">
        <v>999000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.75" customHeight="1">
      <c r="A1044" s="13" t="s">
        <v>4066</v>
      </c>
      <c r="B1044" s="35" t="s">
        <v>5425</v>
      </c>
      <c r="C1044" s="37" t="s">
        <v>5426</v>
      </c>
      <c r="D1044" s="37" t="s">
        <v>5427</v>
      </c>
      <c r="E1044" s="37" t="s">
        <v>5428</v>
      </c>
      <c r="F1044" s="37" t="s">
        <v>4388</v>
      </c>
      <c r="G1044" s="16">
        <v>1149000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.75" customHeight="1">
      <c r="A1045" s="13" t="s">
        <v>4066</v>
      </c>
      <c r="B1045" s="35" t="s">
        <v>5431</v>
      </c>
      <c r="C1045" s="37" t="s">
        <v>5432</v>
      </c>
      <c r="D1045" s="37" t="s">
        <v>5433</v>
      </c>
      <c r="E1045" s="37" t="s">
        <v>5434</v>
      </c>
      <c r="F1045" s="37" t="s">
        <v>142</v>
      </c>
      <c r="G1045" s="16">
        <v>379000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.75" customHeight="1">
      <c r="A1046" s="13" t="s">
        <v>4066</v>
      </c>
      <c r="B1046" s="35" t="s">
        <v>5437</v>
      </c>
      <c r="C1046" s="37" t="s">
        <v>5438</v>
      </c>
      <c r="D1046" s="37" t="s">
        <v>5439</v>
      </c>
      <c r="E1046" s="37" t="s">
        <v>5440</v>
      </c>
      <c r="F1046" s="37" t="s">
        <v>142</v>
      </c>
      <c r="G1046" s="16">
        <v>379000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.75" customHeight="1">
      <c r="A1047" s="13" t="s">
        <v>4066</v>
      </c>
      <c r="B1047" s="35" t="s">
        <v>5443</v>
      </c>
      <c r="C1047" s="37" t="s">
        <v>5444</v>
      </c>
      <c r="D1047" s="37" t="s">
        <v>5445</v>
      </c>
      <c r="E1047" s="37" t="s">
        <v>5446</v>
      </c>
      <c r="F1047" s="37" t="s">
        <v>142</v>
      </c>
      <c r="G1047" s="16">
        <v>379000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.75" customHeight="1">
      <c r="A1048" s="13" t="s">
        <v>4066</v>
      </c>
      <c r="B1048" s="35" t="s">
        <v>5447</v>
      </c>
      <c r="C1048" s="37" t="s">
        <v>5449</v>
      </c>
      <c r="D1048" s="37" t="s">
        <v>5451</v>
      </c>
      <c r="E1048" s="37" t="s">
        <v>5452</v>
      </c>
      <c r="F1048" s="37" t="s">
        <v>142</v>
      </c>
      <c r="G1048" s="16">
        <v>379000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.75" customHeight="1">
      <c r="A1049" s="13" t="s">
        <v>4066</v>
      </c>
      <c r="B1049" s="35" t="s">
        <v>5453</v>
      </c>
      <c r="C1049" s="37" t="s">
        <v>5454</v>
      </c>
      <c r="D1049" s="37" t="s">
        <v>5455</v>
      </c>
      <c r="E1049" s="37" t="s">
        <v>5456</v>
      </c>
      <c r="F1049" s="37" t="s">
        <v>142</v>
      </c>
      <c r="G1049" s="16">
        <v>459000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.75" customHeight="1">
      <c r="A1050" s="13" t="s">
        <v>4066</v>
      </c>
      <c r="B1050" s="35" t="s">
        <v>5459</v>
      </c>
      <c r="C1050" s="37" t="s">
        <v>5460</v>
      </c>
      <c r="D1050" s="37" t="s">
        <v>5461</v>
      </c>
      <c r="E1050" s="37" t="s">
        <v>5462</v>
      </c>
      <c r="F1050" s="37" t="s">
        <v>142</v>
      </c>
      <c r="G1050" s="16">
        <v>459000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.75" customHeight="1">
      <c r="A1051" s="13" t="s">
        <v>4066</v>
      </c>
      <c r="B1051" s="35" t="s">
        <v>5465</v>
      </c>
      <c r="C1051" s="37" t="s">
        <v>5466</v>
      </c>
      <c r="D1051" s="37" t="s">
        <v>5467</v>
      </c>
      <c r="E1051" s="37" t="s">
        <v>5468</v>
      </c>
      <c r="F1051" s="37" t="s">
        <v>142</v>
      </c>
      <c r="G1051" s="16">
        <v>459000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.75" customHeight="1">
      <c r="A1052" s="13" t="s">
        <v>4066</v>
      </c>
      <c r="B1052" s="35" t="s">
        <v>5474</v>
      </c>
      <c r="C1052" s="37" t="s">
        <v>5475</v>
      </c>
      <c r="D1052" s="37" t="s">
        <v>5476</v>
      </c>
      <c r="E1052" s="37" t="s">
        <v>5477</v>
      </c>
      <c r="F1052" s="37" t="s">
        <v>142</v>
      </c>
      <c r="G1052" s="16">
        <v>459000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.75" customHeight="1">
      <c r="A1053" s="13" t="s">
        <v>4066</v>
      </c>
      <c r="B1053" s="35" t="s">
        <v>5479</v>
      </c>
      <c r="C1053" s="37" t="s">
        <v>5480</v>
      </c>
      <c r="D1053" s="37" t="s">
        <v>5481</v>
      </c>
      <c r="E1053" s="37" t="s">
        <v>5482</v>
      </c>
      <c r="F1053" s="37" t="s">
        <v>142</v>
      </c>
      <c r="G1053" s="16">
        <v>369000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.75" customHeight="1">
      <c r="A1054" s="13" t="s">
        <v>4066</v>
      </c>
      <c r="B1054" s="35" t="s">
        <v>5485</v>
      </c>
      <c r="C1054" s="37" t="s">
        <v>5486</v>
      </c>
      <c r="D1054" s="37" t="s">
        <v>5487</v>
      </c>
      <c r="E1054" s="37" t="s">
        <v>5488</v>
      </c>
      <c r="F1054" s="37" t="s">
        <v>142</v>
      </c>
      <c r="G1054" s="16">
        <v>369000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.75" customHeight="1">
      <c r="A1055" s="13" t="s">
        <v>4066</v>
      </c>
      <c r="B1055" s="35" t="s">
        <v>5489</v>
      </c>
      <c r="C1055" s="37" t="s">
        <v>5490</v>
      </c>
      <c r="D1055" s="37" t="s">
        <v>5491</v>
      </c>
      <c r="E1055" s="37" t="s">
        <v>5493</v>
      </c>
      <c r="F1055" s="37" t="s">
        <v>142</v>
      </c>
      <c r="G1055" s="16">
        <v>399000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.75" customHeight="1">
      <c r="A1056" s="13" t="s">
        <v>4066</v>
      </c>
      <c r="B1056" s="35" t="s">
        <v>5494</v>
      </c>
      <c r="C1056" s="37" t="s">
        <v>5495</v>
      </c>
      <c r="D1056" s="37" t="s">
        <v>5496</v>
      </c>
      <c r="E1056" s="37" t="s">
        <v>5498</v>
      </c>
      <c r="F1056" s="37" t="s">
        <v>142</v>
      </c>
      <c r="G1056" s="16">
        <v>399000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.75" customHeight="1">
      <c r="A1057" s="13" t="s">
        <v>4066</v>
      </c>
      <c r="B1057" s="35" t="s">
        <v>5499</v>
      </c>
      <c r="C1057" s="37" t="s">
        <v>5500</v>
      </c>
      <c r="D1057" s="37" t="s">
        <v>5501</v>
      </c>
      <c r="E1057" s="37" t="s">
        <v>5502</v>
      </c>
      <c r="F1057" s="37" t="s">
        <v>142</v>
      </c>
      <c r="G1057" s="16">
        <v>399000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.75" customHeight="1">
      <c r="A1058" s="13" t="s">
        <v>4066</v>
      </c>
      <c r="B1058" s="35" t="s">
        <v>5504</v>
      </c>
      <c r="C1058" s="37" t="s">
        <v>5505</v>
      </c>
      <c r="D1058" s="37" t="s">
        <v>5506</v>
      </c>
      <c r="E1058" s="37" t="s">
        <v>5507</v>
      </c>
      <c r="F1058" s="37" t="s">
        <v>142</v>
      </c>
      <c r="G1058" s="16">
        <v>399000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.75" customHeight="1">
      <c r="A1059" s="13" t="s">
        <v>4066</v>
      </c>
      <c r="B1059" s="35" t="s">
        <v>5509</v>
      </c>
      <c r="C1059" s="37" t="s">
        <v>5510</v>
      </c>
      <c r="D1059" s="37" t="s">
        <v>5511</v>
      </c>
      <c r="E1059" s="37" t="s">
        <v>5512</v>
      </c>
      <c r="F1059" s="37" t="s">
        <v>142</v>
      </c>
      <c r="G1059" s="16">
        <v>399000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.75" customHeight="1">
      <c r="A1060" s="13" t="s">
        <v>4066</v>
      </c>
      <c r="B1060" s="35" t="s">
        <v>5514</v>
      </c>
      <c r="C1060" s="37" t="s">
        <v>5515</v>
      </c>
      <c r="D1060" s="37" t="s">
        <v>5516</v>
      </c>
      <c r="E1060" s="37" t="s">
        <v>5517</v>
      </c>
      <c r="F1060" s="37" t="s">
        <v>142</v>
      </c>
      <c r="G1060" s="16">
        <v>389000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.75" customHeight="1">
      <c r="A1061" s="13" t="s">
        <v>4066</v>
      </c>
      <c r="B1061" s="35" t="s">
        <v>5518</v>
      </c>
      <c r="C1061" s="37" t="s">
        <v>5519</v>
      </c>
      <c r="D1061" s="37" t="s">
        <v>5520</v>
      </c>
      <c r="E1061" s="37" t="s">
        <v>5521</v>
      </c>
      <c r="F1061" s="37" t="s">
        <v>142</v>
      </c>
      <c r="G1061" s="16">
        <v>389000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.75" customHeight="1">
      <c r="A1062" s="13" t="s">
        <v>4066</v>
      </c>
      <c r="B1062" s="35" t="s">
        <v>5522</v>
      </c>
      <c r="C1062" s="37" t="s">
        <v>5523</v>
      </c>
      <c r="D1062" s="37" t="s">
        <v>5524</v>
      </c>
      <c r="E1062" s="37" t="s">
        <v>5525</v>
      </c>
      <c r="F1062" s="37" t="s">
        <v>142</v>
      </c>
      <c r="G1062" s="16">
        <v>389000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.75" customHeight="1">
      <c r="A1063" s="13" t="s">
        <v>4066</v>
      </c>
      <c r="B1063" s="35" t="s">
        <v>5526</v>
      </c>
      <c r="C1063" s="37" t="s">
        <v>5527</v>
      </c>
      <c r="D1063" s="37" t="s">
        <v>5528</v>
      </c>
      <c r="E1063" s="37" t="s">
        <v>5529</v>
      </c>
      <c r="F1063" s="37" t="s">
        <v>142</v>
      </c>
      <c r="G1063" s="16">
        <v>389000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.75" customHeight="1">
      <c r="A1064" s="13" t="s">
        <v>4066</v>
      </c>
      <c r="B1064" s="35" t="s">
        <v>5530</v>
      </c>
      <c r="C1064" s="37" t="s">
        <v>5531</v>
      </c>
      <c r="D1064" s="37" t="s">
        <v>5532</v>
      </c>
      <c r="E1064" s="37" t="s">
        <v>5533</v>
      </c>
      <c r="F1064" s="37" t="s">
        <v>1548</v>
      </c>
      <c r="G1064" s="16">
        <v>1279000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.75" customHeight="1">
      <c r="A1065" s="13" t="s">
        <v>4066</v>
      </c>
      <c r="B1065" s="35" t="s">
        <v>5534</v>
      </c>
      <c r="C1065" s="37" t="s">
        <v>5535</v>
      </c>
      <c r="D1065" s="37" t="s">
        <v>5536</v>
      </c>
      <c r="E1065" s="37" t="s">
        <v>5536</v>
      </c>
      <c r="F1065" s="37" t="s">
        <v>1548</v>
      </c>
      <c r="G1065" s="16">
        <v>289000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.75" customHeight="1">
      <c r="A1066" s="13" t="s">
        <v>4066</v>
      </c>
      <c r="B1066" s="35" t="s">
        <v>5537</v>
      </c>
      <c r="C1066" s="37" t="s">
        <v>5538</v>
      </c>
      <c r="D1066" s="37" t="s">
        <v>5539</v>
      </c>
      <c r="E1066" s="37" t="s">
        <v>5539</v>
      </c>
      <c r="F1066" s="37" t="s">
        <v>1548</v>
      </c>
      <c r="G1066" s="16">
        <v>479000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.75" customHeight="1">
      <c r="A1067" s="13" t="s">
        <v>4066</v>
      </c>
      <c r="B1067" s="35" t="s">
        <v>5540</v>
      </c>
      <c r="C1067" s="37" t="s">
        <v>5541</v>
      </c>
      <c r="D1067" s="37" t="s">
        <v>5542</v>
      </c>
      <c r="E1067" s="37" t="s">
        <v>5543</v>
      </c>
      <c r="F1067" s="37" t="s">
        <v>1548</v>
      </c>
      <c r="G1067" s="16">
        <v>1239000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.75" customHeight="1">
      <c r="A1068" s="13" t="s">
        <v>4066</v>
      </c>
      <c r="B1068" s="35" t="s">
        <v>5545</v>
      </c>
      <c r="C1068" s="37" t="s">
        <v>5546</v>
      </c>
      <c r="D1068" s="37" t="s">
        <v>5547</v>
      </c>
      <c r="E1068" s="37" t="s">
        <v>5548</v>
      </c>
      <c r="F1068" s="37" t="s">
        <v>1548</v>
      </c>
      <c r="G1068" s="16">
        <v>309000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.75" customHeight="1">
      <c r="A1069" s="13" t="s">
        <v>4066</v>
      </c>
      <c r="B1069" s="35" t="s">
        <v>5549</v>
      </c>
      <c r="C1069" s="37" t="s">
        <v>5550</v>
      </c>
      <c r="D1069" s="37" t="s">
        <v>5551</v>
      </c>
      <c r="E1069" s="37" t="s">
        <v>5552</v>
      </c>
      <c r="F1069" s="37" t="s">
        <v>1548</v>
      </c>
      <c r="G1069" s="16">
        <v>609000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.75" customHeight="1">
      <c r="A1070" s="13" t="s">
        <v>4066</v>
      </c>
      <c r="B1070" s="35" t="s">
        <v>5555</v>
      </c>
      <c r="C1070" s="37" t="s">
        <v>5556</v>
      </c>
      <c r="D1070" s="37" t="s">
        <v>5557</v>
      </c>
      <c r="E1070" s="37" t="s">
        <v>5557</v>
      </c>
      <c r="F1070" s="37" t="s">
        <v>5558</v>
      </c>
      <c r="G1070" s="16">
        <v>1509000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.75" customHeight="1">
      <c r="A1071" s="13" t="s">
        <v>4066</v>
      </c>
      <c r="B1071" s="35" t="s">
        <v>5561</v>
      </c>
      <c r="C1071" s="37" t="s">
        <v>5562</v>
      </c>
      <c r="D1071" s="37" t="s">
        <v>5563</v>
      </c>
      <c r="E1071" s="37" t="s">
        <v>5563</v>
      </c>
      <c r="F1071" s="37" t="s">
        <v>5558</v>
      </c>
      <c r="G1071" s="16">
        <v>879000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.75" customHeight="1">
      <c r="A1072" s="13" t="s">
        <v>4066</v>
      </c>
      <c r="B1072" s="35" t="s">
        <v>5566</v>
      </c>
      <c r="C1072" s="37" t="s">
        <v>5567</v>
      </c>
      <c r="D1072" s="37" t="s">
        <v>5568</v>
      </c>
      <c r="E1072" s="37" t="s">
        <v>5569</v>
      </c>
      <c r="F1072" s="37" t="s">
        <v>4388</v>
      </c>
      <c r="G1072" s="16">
        <v>1859000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.75" customHeight="1">
      <c r="A1073" s="13" t="s">
        <v>4066</v>
      </c>
      <c r="B1073" s="35" t="s">
        <v>5572</v>
      </c>
      <c r="C1073" s="37" t="s">
        <v>5573</v>
      </c>
      <c r="D1073" s="37" t="s">
        <v>5574</v>
      </c>
      <c r="E1073" s="37" t="s">
        <v>5575</v>
      </c>
      <c r="F1073" s="37" t="s">
        <v>4388</v>
      </c>
      <c r="G1073" s="16">
        <v>3659000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.75" customHeight="1">
      <c r="A1074" s="13" t="s">
        <v>4066</v>
      </c>
      <c r="B1074" s="35" t="s">
        <v>5578</v>
      </c>
      <c r="C1074" s="37" t="s">
        <v>5579</v>
      </c>
      <c r="D1074" s="37" t="s">
        <v>5580</v>
      </c>
      <c r="E1074" s="37" t="s">
        <v>5581</v>
      </c>
      <c r="F1074" s="37" t="s">
        <v>4388</v>
      </c>
      <c r="G1074" s="16">
        <v>5239000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.75" customHeight="1">
      <c r="A1075" s="13" t="s">
        <v>4066</v>
      </c>
      <c r="B1075" s="35" t="s">
        <v>5584</v>
      </c>
      <c r="C1075" s="37" t="s">
        <v>5585</v>
      </c>
      <c r="D1075" s="37" t="s">
        <v>5586</v>
      </c>
      <c r="E1075" s="37" t="s">
        <v>5587</v>
      </c>
      <c r="F1075" s="37" t="s">
        <v>4388</v>
      </c>
      <c r="G1075" s="16">
        <v>59000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.75" customHeight="1">
      <c r="A1076" s="13" t="s">
        <v>4066</v>
      </c>
      <c r="B1076" s="35" t="s">
        <v>5588</v>
      </c>
      <c r="C1076" s="37" t="s">
        <v>5589</v>
      </c>
      <c r="D1076" s="37" t="s">
        <v>5590</v>
      </c>
      <c r="E1076" s="37" t="s">
        <v>5591</v>
      </c>
      <c r="F1076" s="37" t="s">
        <v>4388</v>
      </c>
      <c r="G1076" s="16">
        <v>59000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.75" customHeight="1">
      <c r="A1077" s="13" t="s">
        <v>4066</v>
      </c>
      <c r="B1077" s="35" t="s">
        <v>5592</v>
      </c>
      <c r="C1077" s="37" t="s">
        <v>5593</v>
      </c>
      <c r="D1077" s="37" t="s">
        <v>5594</v>
      </c>
      <c r="E1077" s="37" t="s">
        <v>5595</v>
      </c>
      <c r="F1077" s="37" t="s">
        <v>4388</v>
      </c>
      <c r="G1077" s="16">
        <v>59000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.75" customHeight="1">
      <c r="A1078" s="13" t="s">
        <v>4066</v>
      </c>
      <c r="B1078" s="35" t="s">
        <v>5596</v>
      </c>
      <c r="C1078" s="37" t="s">
        <v>5597</v>
      </c>
      <c r="D1078" s="37" t="s">
        <v>5598</v>
      </c>
      <c r="E1078" s="37" t="s">
        <v>5599</v>
      </c>
      <c r="F1078" s="37" t="s">
        <v>4388</v>
      </c>
      <c r="G1078" s="16">
        <v>249000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.75" customHeight="1">
      <c r="A1079" s="13" t="s">
        <v>4066</v>
      </c>
      <c r="B1079" s="35" t="s">
        <v>5602</v>
      </c>
      <c r="C1079" s="37" t="s">
        <v>5603</v>
      </c>
      <c r="D1079" s="37" t="s">
        <v>5604</v>
      </c>
      <c r="E1079" s="37" t="s">
        <v>5605</v>
      </c>
      <c r="F1079" s="37" t="s">
        <v>4388</v>
      </c>
      <c r="G1079" s="16">
        <v>249000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.75" customHeight="1">
      <c r="A1080" s="13" t="s">
        <v>4066</v>
      </c>
      <c r="B1080" s="35" t="s">
        <v>5608</v>
      </c>
      <c r="C1080" s="37" t="s">
        <v>5609</v>
      </c>
      <c r="D1080" s="37" t="s">
        <v>5610</v>
      </c>
      <c r="E1080" s="37" t="s">
        <v>5611</v>
      </c>
      <c r="F1080" s="37" t="s">
        <v>4388</v>
      </c>
      <c r="G1080" s="16">
        <v>69000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.75" customHeight="1">
      <c r="A1081" s="13" t="s">
        <v>4066</v>
      </c>
      <c r="B1081" s="35" t="s">
        <v>5613</v>
      </c>
      <c r="C1081" s="37" t="s">
        <v>5615</v>
      </c>
      <c r="D1081" s="37" t="s">
        <v>5616</v>
      </c>
      <c r="E1081" s="37" t="s">
        <v>5617</v>
      </c>
      <c r="F1081" s="37" t="s">
        <v>4388</v>
      </c>
      <c r="G1081" s="16">
        <v>69000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.75" customHeight="1">
      <c r="A1082" s="13" t="s">
        <v>4066</v>
      </c>
      <c r="B1082" s="35" t="s">
        <v>5620</v>
      </c>
      <c r="C1082" s="37" t="s">
        <v>5621</v>
      </c>
      <c r="D1082" s="37" t="s">
        <v>5622</v>
      </c>
      <c r="E1082" s="37" t="s">
        <v>5623</v>
      </c>
      <c r="F1082" s="37" t="s">
        <v>4388</v>
      </c>
      <c r="G1082" s="16">
        <v>89000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.75" customHeight="1">
      <c r="A1083" s="13" t="s">
        <v>4066</v>
      </c>
      <c r="B1083" s="35" t="s">
        <v>5626</v>
      </c>
      <c r="C1083" s="37" t="s">
        <v>5627</v>
      </c>
      <c r="D1083" s="37" t="s">
        <v>5628</v>
      </c>
      <c r="E1083" s="37" t="s">
        <v>5629</v>
      </c>
      <c r="F1083" s="37" t="s">
        <v>4388</v>
      </c>
      <c r="G1083" s="16">
        <v>89000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.75" customHeight="1">
      <c r="A1084" s="13" t="s">
        <v>4066</v>
      </c>
      <c r="B1084" s="35" t="s">
        <v>5630</v>
      </c>
      <c r="C1084" s="37" t="s">
        <v>5631</v>
      </c>
      <c r="D1084" s="37" t="s">
        <v>5632</v>
      </c>
      <c r="E1084" s="37" t="s">
        <v>5634</v>
      </c>
      <c r="F1084" s="37" t="s">
        <v>4388</v>
      </c>
      <c r="G1084" s="16">
        <v>89000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.75" customHeight="1">
      <c r="A1085" s="13" t="s">
        <v>4066</v>
      </c>
      <c r="B1085" s="35" t="s">
        <v>5636</v>
      </c>
      <c r="C1085" s="37" t="s">
        <v>5637</v>
      </c>
      <c r="D1085" s="37" t="s">
        <v>5638</v>
      </c>
      <c r="E1085" s="37" t="s">
        <v>5639</v>
      </c>
      <c r="F1085" s="37" t="s">
        <v>4388</v>
      </c>
      <c r="G1085" s="16">
        <v>589000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.75" customHeight="1">
      <c r="A1086" s="13" t="s">
        <v>4066</v>
      </c>
      <c r="B1086" s="35" t="s">
        <v>5642</v>
      </c>
      <c r="C1086" s="37" t="s">
        <v>5643</v>
      </c>
      <c r="D1086" s="37" t="s">
        <v>5644</v>
      </c>
      <c r="E1086" s="37" t="s">
        <v>5645</v>
      </c>
      <c r="F1086" s="37" t="s">
        <v>4388</v>
      </c>
      <c r="G1086" s="16">
        <v>589000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.75" customHeight="1">
      <c r="A1087" s="13" t="s">
        <v>4066</v>
      </c>
      <c r="B1087" s="35" t="s">
        <v>5648</v>
      </c>
      <c r="C1087" s="37" t="s">
        <v>5649</v>
      </c>
      <c r="D1087" s="37" t="s">
        <v>5650</v>
      </c>
      <c r="E1087" s="37" t="s">
        <v>5651</v>
      </c>
      <c r="F1087" s="37" t="s">
        <v>4388</v>
      </c>
      <c r="G1087" s="16">
        <v>109000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.75" customHeight="1">
      <c r="A1088" s="13" t="s">
        <v>4066</v>
      </c>
      <c r="B1088" s="35" t="s">
        <v>5654</v>
      </c>
      <c r="C1088" s="37" t="s">
        <v>5655</v>
      </c>
      <c r="D1088" s="37" t="s">
        <v>5656</v>
      </c>
      <c r="E1088" s="37" t="s">
        <v>5657</v>
      </c>
      <c r="F1088" s="37" t="s">
        <v>4388</v>
      </c>
      <c r="G1088" s="16">
        <v>109000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.75" customHeight="1">
      <c r="A1089" s="13" t="s">
        <v>4066</v>
      </c>
      <c r="B1089" s="35" t="s">
        <v>5660</v>
      </c>
      <c r="C1089" s="37" t="s">
        <v>5661</v>
      </c>
      <c r="D1089" s="37" t="s">
        <v>5662</v>
      </c>
      <c r="E1089" s="37" t="s">
        <v>5663</v>
      </c>
      <c r="F1089" s="37" t="s">
        <v>4388</v>
      </c>
      <c r="G1089" s="16">
        <v>109000</v>
      </c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.75" customHeight="1">
      <c r="A1090" s="13" t="s">
        <v>4066</v>
      </c>
      <c r="B1090" s="35" t="s">
        <v>5666</v>
      </c>
      <c r="C1090" s="37" t="s">
        <v>5667</v>
      </c>
      <c r="D1090" s="37" t="s">
        <v>5668</v>
      </c>
      <c r="E1090" s="37" t="s">
        <v>5669</v>
      </c>
      <c r="F1090" s="37" t="s">
        <v>4388</v>
      </c>
      <c r="G1090" s="16">
        <v>149000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.75" customHeight="1">
      <c r="A1091" s="13" t="s">
        <v>4066</v>
      </c>
      <c r="B1091" s="35" t="s">
        <v>5671</v>
      </c>
      <c r="C1091" s="37" t="s">
        <v>5673</v>
      </c>
      <c r="D1091" s="37" t="s">
        <v>5674</v>
      </c>
      <c r="E1091" s="37" t="s">
        <v>5675</v>
      </c>
      <c r="F1091" s="37" t="s">
        <v>4388</v>
      </c>
      <c r="G1091" s="16">
        <v>149000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.75" customHeight="1">
      <c r="A1092" s="13" t="s">
        <v>4066</v>
      </c>
      <c r="B1092" s="35" t="s">
        <v>5676</v>
      </c>
      <c r="C1092" s="37" t="s">
        <v>5677</v>
      </c>
      <c r="D1092" s="37" t="s">
        <v>5679</v>
      </c>
      <c r="E1092" s="37" t="s">
        <v>5681</v>
      </c>
      <c r="F1092" s="37" t="s">
        <v>4388</v>
      </c>
      <c r="G1092" s="16">
        <v>149000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.75" customHeight="1">
      <c r="A1093" s="13" t="s">
        <v>4066</v>
      </c>
      <c r="B1093" s="35" t="s">
        <v>5682</v>
      </c>
      <c r="C1093" s="37" t="s">
        <v>5683</v>
      </c>
      <c r="D1093" s="37" t="s">
        <v>5684</v>
      </c>
      <c r="E1093" s="37" t="s">
        <v>5685</v>
      </c>
      <c r="F1093" s="37" t="s">
        <v>4388</v>
      </c>
      <c r="G1093" s="16">
        <v>69000</v>
      </c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.75" customHeight="1">
      <c r="A1094" s="13" t="s">
        <v>4066</v>
      </c>
      <c r="B1094" s="35" t="s">
        <v>5686</v>
      </c>
      <c r="C1094" s="37" t="s">
        <v>5687</v>
      </c>
      <c r="D1094" s="37" t="s">
        <v>5688</v>
      </c>
      <c r="E1094" s="37" t="s">
        <v>5689</v>
      </c>
      <c r="F1094" s="37" t="s">
        <v>4388</v>
      </c>
      <c r="G1094" s="16">
        <v>69000</v>
      </c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.75" customHeight="1">
      <c r="A1095" s="13" t="s">
        <v>4066</v>
      </c>
      <c r="B1095" s="35" t="s">
        <v>5692</v>
      </c>
      <c r="C1095" s="37" t="s">
        <v>5693</v>
      </c>
      <c r="D1095" s="37" t="s">
        <v>5694</v>
      </c>
      <c r="E1095" s="37" t="s">
        <v>5695</v>
      </c>
      <c r="F1095" s="37" t="s">
        <v>4388</v>
      </c>
      <c r="G1095" s="16">
        <v>209000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.75" customHeight="1">
      <c r="A1096" s="13" t="s">
        <v>4066</v>
      </c>
      <c r="B1096" s="35" t="s">
        <v>5698</v>
      </c>
      <c r="C1096" s="37" t="s">
        <v>5699</v>
      </c>
      <c r="D1096" s="37" t="s">
        <v>5700</v>
      </c>
      <c r="E1096" s="37" t="s">
        <v>5701</v>
      </c>
      <c r="F1096" s="37" t="s">
        <v>4388</v>
      </c>
      <c r="G1096" s="16">
        <v>209000</v>
      </c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.75" customHeight="1">
      <c r="A1097" s="13" t="s">
        <v>4066</v>
      </c>
      <c r="B1097" s="35" t="s">
        <v>5703</v>
      </c>
      <c r="C1097" s="37" t="s">
        <v>5704</v>
      </c>
      <c r="D1097" s="37" t="s">
        <v>5705</v>
      </c>
      <c r="E1097" s="37" t="s">
        <v>5706</v>
      </c>
      <c r="F1097" s="37" t="s">
        <v>4388</v>
      </c>
      <c r="G1097" s="16">
        <v>79000</v>
      </c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.75" customHeight="1">
      <c r="A1098" s="13" t="s">
        <v>4066</v>
      </c>
      <c r="B1098" s="35" t="s">
        <v>5708</v>
      </c>
      <c r="C1098" s="37" t="s">
        <v>5709</v>
      </c>
      <c r="D1098" s="37" t="s">
        <v>5710</v>
      </c>
      <c r="E1098" s="37" t="s">
        <v>5711</v>
      </c>
      <c r="F1098" s="37" t="s">
        <v>4388</v>
      </c>
      <c r="G1098" s="16">
        <v>79000</v>
      </c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.75" customHeight="1">
      <c r="A1099" s="13" t="s">
        <v>4066</v>
      </c>
      <c r="B1099" s="35" t="s">
        <v>5712</v>
      </c>
      <c r="C1099" s="37" t="s">
        <v>5714</v>
      </c>
      <c r="D1099" s="37" t="s">
        <v>5715</v>
      </c>
      <c r="E1099" s="37" t="s">
        <v>5716</v>
      </c>
      <c r="F1099" s="37" t="s">
        <v>4388</v>
      </c>
      <c r="G1099" s="16">
        <v>99000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.75" customHeight="1">
      <c r="A1100" s="13" t="s">
        <v>4066</v>
      </c>
      <c r="B1100" s="35" t="s">
        <v>5717</v>
      </c>
      <c r="C1100" s="37" t="s">
        <v>5719</v>
      </c>
      <c r="D1100" s="37" t="s">
        <v>5721</v>
      </c>
      <c r="E1100" s="37" t="s">
        <v>5722</v>
      </c>
      <c r="F1100" s="37" t="s">
        <v>4388</v>
      </c>
      <c r="G1100" s="16">
        <v>99000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.75" customHeight="1">
      <c r="A1101" s="13" t="s">
        <v>4066</v>
      </c>
      <c r="B1101" s="35" t="s">
        <v>5723</v>
      </c>
      <c r="C1101" s="37" t="s">
        <v>5724</v>
      </c>
      <c r="D1101" s="37" t="s">
        <v>5725</v>
      </c>
      <c r="E1101" s="37" t="s">
        <v>5726</v>
      </c>
      <c r="F1101" s="37" t="s">
        <v>4388</v>
      </c>
      <c r="G1101" s="16">
        <v>109000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.75" customHeight="1">
      <c r="A1102" s="13" t="s">
        <v>4066</v>
      </c>
      <c r="B1102" s="35" t="s">
        <v>5729</v>
      </c>
      <c r="C1102" s="37" t="s">
        <v>5730</v>
      </c>
      <c r="D1102" s="37" t="s">
        <v>5731</v>
      </c>
      <c r="E1102" s="37" t="s">
        <v>5732</v>
      </c>
      <c r="F1102" s="37" t="s">
        <v>4388</v>
      </c>
      <c r="G1102" s="16">
        <v>109000</v>
      </c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.75" customHeight="1">
      <c r="A1103" s="13" t="s">
        <v>4066</v>
      </c>
      <c r="B1103" s="35" t="s">
        <v>5735</v>
      </c>
      <c r="C1103" s="37" t="s">
        <v>5736</v>
      </c>
      <c r="D1103" s="37" t="s">
        <v>5737</v>
      </c>
      <c r="E1103" s="37" t="s">
        <v>5738</v>
      </c>
      <c r="F1103" s="37" t="s">
        <v>4388</v>
      </c>
      <c r="G1103" s="16">
        <v>139000</v>
      </c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.75" customHeight="1">
      <c r="A1104" s="13" t="s">
        <v>4066</v>
      </c>
      <c r="B1104" s="35" t="s">
        <v>5741</v>
      </c>
      <c r="C1104" s="37" t="s">
        <v>5742</v>
      </c>
      <c r="D1104" s="37" t="s">
        <v>5743</v>
      </c>
      <c r="E1104" s="37" t="s">
        <v>5744</v>
      </c>
      <c r="F1104" s="37" t="s">
        <v>4388</v>
      </c>
      <c r="G1104" s="16">
        <v>139000</v>
      </c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.75" customHeight="1">
      <c r="A1105" s="13" t="s">
        <v>4066</v>
      </c>
      <c r="B1105" s="35" t="s">
        <v>5747</v>
      </c>
      <c r="C1105" s="37" t="s">
        <v>5748</v>
      </c>
      <c r="D1105" s="37" t="s">
        <v>5749</v>
      </c>
      <c r="E1105" s="37" t="s">
        <v>5750</v>
      </c>
      <c r="F1105" s="37" t="s">
        <v>4388</v>
      </c>
      <c r="G1105" s="16">
        <v>179000</v>
      </c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.75" customHeight="1">
      <c r="A1106" s="13" t="s">
        <v>4066</v>
      </c>
      <c r="B1106" s="35" t="s">
        <v>5753</v>
      </c>
      <c r="C1106" s="37" t="s">
        <v>5754</v>
      </c>
      <c r="D1106" s="37" t="s">
        <v>5755</v>
      </c>
      <c r="E1106" s="37" t="s">
        <v>5756</v>
      </c>
      <c r="F1106" s="37" t="s">
        <v>4388</v>
      </c>
      <c r="G1106" s="16">
        <v>179000</v>
      </c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.75" customHeight="1">
      <c r="A1107" s="13" t="s">
        <v>4066</v>
      </c>
      <c r="B1107" s="35" t="s">
        <v>5759</v>
      </c>
      <c r="C1107" s="37" t="s">
        <v>5760</v>
      </c>
      <c r="D1107" s="37" t="s">
        <v>5761</v>
      </c>
      <c r="E1107" s="37" t="s">
        <v>5762</v>
      </c>
      <c r="F1107" s="37" t="s">
        <v>4388</v>
      </c>
      <c r="G1107" s="16">
        <v>119000</v>
      </c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.75" customHeight="1">
      <c r="A1108" s="13" t="s">
        <v>4066</v>
      </c>
      <c r="B1108" s="35" t="s">
        <v>5765</v>
      </c>
      <c r="C1108" s="37" t="s">
        <v>5766</v>
      </c>
      <c r="D1108" s="37" t="s">
        <v>5767</v>
      </c>
      <c r="E1108" s="37" t="s">
        <v>5768</v>
      </c>
      <c r="F1108" s="37" t="s">
        <v>4388</v>
      </c>
      <c r="G1108" s="16">
        <v>119000</v>
      </c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.75" customHeight="1">
      <c r="A1109" s="13" t="s">
        <v>4066</v>
      </c>
      <c r="B1109" s="35" t="s">
        <v>5771</v>
      </c>
      <c r="C1109" s="37" t="s">
        <v>5772</v>
      </c>
      <c r="D1109" s="37" t="s">
        <v>5773</v>
      </c>
      <c r="E1109" s="37" t="s">
        <v>5774</v>
      </c>
      <c r="F1109" s="37" t="s">
        <v>4388</v>
      </c>
      <c r="G1109" s="16">
        <v>489000</v>
      </c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.75" customHeight="1">
      <c r="A1110" s="13" t="s">
        <v>4066</v>
      </c>
      <c r="B1110" s="35" t="s">
        <v>5777</v>
      </c>
      <c r="C1110" s="37" t="s">
        <v>5778</v>
      </c>
      <c r="D1110" s="37" t="s">
        <v>5779</v>
      </c>
      <c r="E1110" s="37" t="s">
        <v>5780</v>
      </c>
      <c r="F1110" s="37" t="s">
        <v>4388</v>
      </c>
      <c r="G1110" s="16">
        <v>489000</v>
      </c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.75" customHeight="1">
      <c r="A1111" s="13" t="s">
        <v>4066</v>
      </c>
      <c r="B1111" s="35" t="s">
        <v>5783</v>
      </c>
      <c r="C1111" s="37" t="s">
        <v>5784</v>
      </c>
      <c r="D1111" s="37" t="s">
        <v>5785</v>
      </c>
      <c r="E1111" s="37" t="s">
        <v>5786</v>
      </c>
      <c r="F1111" s="37" t="s">
        <v>4388</v>
      </c>
      <c r="G1111" s="16">
        <v>149000</v>
      </c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.75" customHeight="1">
      <c r="A1112" s="13" t="s">
        <v>4066</v>
      </c>
      <c r="B1112" s="35" t="s">
        <v>5788</v>
      </c>
      <c r="C1112" s="37" t="s">
        <v>5790</v>
      </c>
      <c r="D1112" s="37" t="s">
        <v>5791</v>
      </c>
      <c r="E1112" s="37" t="s">
        <v>5792</v>
      </c>
      <c r="F1112" s="37" t="s">
        <v>4388</v>
      </c>
      <c r="G1112" s="16">
        <v>149000</v>
      </c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.75" customHeight="1">
      <c r="A1113" s="13" t="s">
        <v>4066</v>
      </c>
      <c r="B1113" s="35" t="s">
        <v>5795</v>
      </c>
      <c r="C1113" s="37" t="s">
        <v>5796</v>
      </c>
      <c r="D1113" s="37" t="s">
        <v>5797</v>
      </c>
      <c r="E1113" s="37" t="s">
        <v>5798</v>
      </c>
      <c r="F1113" s="37" t="s">
        <v>4388</v>
      </c>
      <c r="G1113" s="16">
        <v>199000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.75" customHeight="1">
      <c r="A1114" s="13" t="s">
        <v>4066</v>
      </c>
      <c r="B1114" s="35" t="s">
        <v>5799</v>
      </c>
      <c r="C1114" s="37" t="s">
        <v>5800</v>
      </c>
      <c r="D1114" s="37" t="s">
        <v>5801</v>
      </c>
      <c r="E1114" s="37" t="s">
        <v>5802</v>
      </c>
      <c r="F1114" s="37" t="s">
        <v>4388</v>
      </c>
      <c r="G1114" s="16">
        <v>199000</v>
      </c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.75" customHeight="1">
      <c r="A1115" s="13" t="s">
        <v>4066</v>
      </c>
      <c r="B1115" s="35" t="s">
        <v>5808</v>
      </c>
      <c r="C1115" s="37" t="s">
        <v>5809</v>
      </c>
      <c r="D1115" s="37" t="s">
        <v>5810</v>
      </c>
      <c r="E1115" s="37" t="s">
        <v>5811</v>
      </c>
      <c r="F1115" s="37" t="s">
        <v>4388</v>
      </c>
      <c r="G1115" s="16">
        <v>209000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.75" customHeight="1">
      <c r="A1116" s="13" t="s">
        <v>4066</v>
      </c>
      <c r="B1116" s="35" t="s">
        <v>5814</v>
      </c>
      <c r="C1116" s="37" t="s">
        <v>5815</v>
      </c>
      <c r="D1116" s="37" t="s">
        <v>5816</v>
      </c>
      <c r="E1116" s="37" t="s">
        <v>5817</v>
      </c>
      <c r="F1116" s="37" t="s">
        <v>4388</v>
      </c>
      <c r="G1116" s="16">
        <v>209000</v>
      </c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.75" customHeight="1">
      <c r="A1117" s="13" t="s">
        <v>4066</v>
      </c>
      <c r="B1117" s="35" t="s">
        <v>5818</v>
      </c>
      <c r="C1117" s="37" t="s">
        <v>5820</v>
      </c>
      <c r="D1117" s="37" t="s">
        <v>5821</v>
      </c>
      <c r="E1117" s="37" t="s">
        <v>5822</v>
      </c>
      <c r="F1117" s="37" t="s">
        <v>4388</v>
      </c>
      <c r="G1117" s="16">
        <v>279000</v>
      </c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.75" customHeight="1">
      <c r="A1118" s="13" t="s">
        <v>4066</v>
      </c>
      <c r="B1118" s="35" t="s">
        <v>5825</v>
      </c>
      <c r="C1118" s="37" t="s">
        <v>5826</v>
      </c>
      <c r="D1118" s="37" t="s">
        <v>5827</v>
      </c>
      <c r="E1118" s="37" t="s">
        <v>5828</v>
      </c>
      <c r="F1118" s="37" t="s">
        <v>4388</v>
      </c>
      <c r="G1118" s="16">
        <v>279000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.75" customHeight="1">
      <c r="A1119" s="13" t="s">
        <v>4066</v>
      </c>
      <c r="B1119" s="35" t="s">
        <v>5829</v>
      </c>
      <c r="C1119" s="37" t="s">
        <v>5830</v>
      </c>
      <c r="D1119" s="37" t="s">
        <v>5831</v>
      </c>
      <c r="E1119" s="37" t="s">
        <v>5832</v>
      </c>
      <c r="F1119" s="37" t="s">
        <v>4388</v>
      </c>
      <c r="G1119" s="16">
        <v>339000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.75" customHeight="1">
      <c r="A1120" s="13" t="s">
        <v>4066</v>
      </c>
      <c r="B1120" s="35" t="s">
        <v>5833</v>
      </c>
      <c r="C1120" s="37" t="s">
        <v>5835</v>
      </c>
      <c r="D1120" s="37" t="s">
        <v>5837</v>
      </c>
      <c r="E1120" s="37" t="s">
        <v>5838</v>
      </c>
      <c r="F1120" s="37" t="s">
        <v>4388</v>
      </c>
      <c r="G1120" s="16">
        <v>339000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.75" customHeight="1">
      <c r="A1121" s="13" t="s">
        <v>4066</v>
      </c>
      <c r="B1121" s="35" t="s">
        <v>5839</v>
      </c>
      <c r="C1121" s="37" t="s">
        <v>5840</v>
      </c>
      <c r="D1121" s="37" t="s">
        <v>5842</v>
      </c>
      <c r="E1121" s="37" t="s">
        <v>5843</v>
      </c>
      <c r="F1121" s="37" t="s">
        <v>4388</v>
      </c>
      <c r="G1121" s="16">
        <v>69000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.75" customHeight="1">
      <c r="A1122" s="13" t="s">
        <v>4066</v>
      </c>
      <c r="B1122" s="35" t="s">
        <v>5844</v>
      </c>
      <c r="C1122" s="37" t="s">
        <v>5845</v>
      </c>
      <c r="D1122" s="37" t="s">
        <v>5846</v>
      </c>
      <c r="E1122" s="37" t="s">
        <v>5848</v>
      </c>
      <c r="F1122" s="37" t="s">
        <v>4388</v>
      </c>
      <c r="G1122" s="16">
        <v>69000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.75" customHeight="1">
      <c r="A1123" s="13" t="s">
        <v>4066</v>
      </c>
      <c r="B1123" s="35" t="s">
        <v>5852</v>
      </c>
      <c r="C1123" s="37" t="s">
        <v>5853</v>
      </c>
      <c r="D1123" s="37" t="s">
        <v>5854</v>
      </c>
      <c r="E1123" s="37" t="s">
        <v>5855</v>
      </c>
      <c r="F1123" s="37" t="s">
        <v>4388</v>
      </c>
      <c r="G1123" s="16">
        <v>199000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.75" customHeight="1">
      <c r="A1124" s="13" t="s">
        <v>4066</v>
      </c>
      <c r="B1124" s="35" t="s">
        <v>5856</v>
      </c>
      <c r="C1124" s="37" t="s">
        <v>5857</v>
      </c>
      <c r="D1124" s="37" t="s">
        <v>5858</v>
      </c>
      <c r="E1124" s="37" t="s">
        <v>5860</v>
      </c>
      <c r="F1124" s="37" t="s">
        <v>4388</v>
      </c>
      <c r="G1124" s="16">
        <v>199000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.75" customHeight="1">
      <c r="A1125" s="13" t="s">
        <v>4066</v>
      </c>
      <c r="B1125" s="35" t="s">
        <v>5862</v>
      </c>
      <c r="C1125" s="37" t="s">
        <v>5863</v>
      </c>
      <c r="D1125" s="37" t="s">
        <v>5864</v>
      </c>
      <c r="E1125" s="37" t="s">
        <v>5865</v>
      </c>
      <c r="F1125" s="37" t="s">
        <v>4388</v>
      </c>
      <c r="G1125" s="16">
        <v>69000</v>
      </c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.75" customHeight="1">
      <c r="A1126" s="13" t="s">
        <v>4066</v>
      </c>
      <c r="B1126" s="35" t="s">
        <v>5868</v>
      </c>
      <c r="C1126" s="37" t="s">
        <v>5869</v>
      </c>
      <c r="D1126" s="37" t="s">
        <v>5870</v>
      </c>
      <c r="E1126" s="37" t="s">
        <v>5871</v>
      </c>
      <c r="F1126" s="37" t="s">
        <v>4388</v>
      </c>
      <c r="G1126" s="16">
        <v>69000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.75" customHeight="1">
      <c r="A1127" s="13" t="s">
        <v>4066</v>
      </c>
      <c r="B1127" s="35" t="s">
        <v>5874</v>
      </c>
      <c r="C1127" s="37" t="s">
        <v>5875</v>
      </c>
      <c r="D1127" s="37" t="s">
        <v>5876</v>
      </c>
      <c r="E1127" s="37" t="s">
        <v>5877</v>
      </c>
      <c r="F1127" s="37" t="s">
        <v>4388</v>
      </c>
      <c r="G1127" s="16">
        <v>69000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.75" customHeight="1">
      <c r="A1128" s="13" t="s">
        <v>4066</v>
      </c>
      <c r="B1128" s="35" t="s">
        <v>5878</v>
      </c>
      <c r="C1128" s="37" t="s">
        <v>5879</v>
      </c>
      <c r="D1128" s="37" t="s">
        <v>5880</v>
      </c>
      <c r="E1128" s="37" t="s">
        <v>5881</v>
      </c>
      <c r="F1128" s="37" t="s">
        <v>4388</v>
      </c>
      <c r="G1128" s="16">
        <v>69000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.75" customHeight="1">
      <c r="A1129" s="13" t="s">
        <v>4066</v>
      </c>
      <c r="B1129" s="35" t="s">
        <v>5884</v>
      </c>
      <c r="C1129" s="37" t="s">
        <v>5885</v>
      </c>
      <c r="D1129" s="37" t="s">
        <v>5886</v>
      </c>
      <c r="E1129" s="37" t="s">
        <v>5887</v>
      </c>
      <c r="F1129" s="37" t="s">
        <v>4388</v>
      </c>
      <c r="G1129" s="16">
        <v>69000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.75" customHeight="1">
      <c r="A1130" s="13" t="s">
        <v>4066</v>
      </c>
      <c r="B1130" s="35" t="s">
        <v>5890</v>
      </c>
      <c r="C1130" s="37" t="s">
        <v>5891</v>
      </c>
      <c r="D1130" s="37" t="s">
        <v>5892</v>
      </c>
      <c r="E1130" s="37" t="s">
        <v>5893</v>
      </c>
      <c r="F1130" s="37" t="s">
        <v>4388</v>
      </c>
      <c r="G1130" s="16">
        <v>259000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.75" customHeight="1">
      <c r="A1131" s="13" t="s">
        <v>4066</v>
      </c>
      <c r="B1131" s="35" t="s">
        <v>5895</v>
      </c>
      <c r="C1131" s="37" t="s">
        <v>5897</v>
      </c>
      <c r="D1131" s="37" t="s">
        <v>5898</v>
      </c>
      <c r="E1131" s="37" t="s">
        <v>5899</v>
      </c>
      <c r="F1131" s="37" t="s">
        <v>4388</v>
      </c>
      <c r="G1131" s="16">
        <v>259000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.75" customHeight="1">
      <c r="A1132" s="13" t="s">
        <v>4066</v>
      </c>
      <c r="B1132" s="35" t="s">
        <v>5900</v>
      </c>
      <c r="C1132" s="37" t="s">
        <v>5901</v>
      </c>
      <c r="D1132" s="37" t="s">
        <v>5902</v>
      </c>
      <c r="E1132" s="37" t="s">
        <v>5903</v>
      </c>
      <c r="F1132" s="37" t="s">
        <v>4388</v>
      </c>
      <c r="G1132" s="16">
        <v>79000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.75" customHeight="1">
      <c r="A1133" s="13" t="s">
        <v>4066</v>
      </c>
      <c r="B1133" s="35" t="s">
        <v>5906</v>
      </c>
      <c r="C1133" s="37" t="s">
        <v>5907</v>
      </c>
      <c r="D1133" s="37" t="s">
        <v>5908</v>
      </c>
      <c r="E1133" s="37" t="s">
        <v>5909</v>
      </c>
      <c r="F1133" s="37" t="s">
        <v>4388</v>
      </c>
      <c r="G1133" s="16">
        <v>79000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.75" customHeight="1">
      <c r="A1134" s="13" t="s">
        <v>4066</v>
      </c>
      <c r="B1134" s="35" t="s">
        <v>5910</v>
      </c>
      <c r="C1134" s="37" t="s">
        <v>5911</v>
      </c>
      <c r="D1134" s="37" t="s">
        <v>5912</v>
      </c>
      <c r="E1134" s="37" t="s">
        <v>5913</v>
      </c>
      <c r="F1134" s="37" t="s">
        <v>4388</v>
      </c>
      <c r="G1134" s="16">
        <v>79000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.75" customHeight="1">
      <c r="A1135" s="13" t="s">
        <v>4066</v>
      </c>
      <c r="B1135" s="35" t="s">
        <v>5915</v>
      </c>
      <c r="C1135" s="37" t="s">
        <v>5916</v>
      </c>
      <c r="D1135" s="37" t="s">
        <v>5917</v>
      </c>
      <c r="E1135" s="37" t="s">
        <v>5918</v>
      </c>
      <c r="F1135" s="37" t="s">
        <v>4388</v>
      </c>
      <c r="G1135" s="16">
        <v>79000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.75" customHeight="1">
      <c r="A1136" s="13" t="s">
        <v>4066</v>
      </c>
      <c r="B1136" s="35" t="s">
        <v>5921</v>
      </c>
      <c r="C1136" s="37" t="s">
        <v>5922</v>
      </c>
      <c r="D1136" s="37" t="s">
        <v>5923</v>
      </c>
      <c r="E1136" s="37" t="s">
        <v>5924</v>
      </c>
      <c r="F1136" s="37" t="s">
        <v>4388</v>
      </c>
      <c r="G1136" s="16">
        <v>79000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.75" customHeight="1">
      <c r="A1137" s="13" t="s">
        <v>4066</v>
      </c>
      <c r="B1137" s="35" t="s">
        <v>5927</v>
      </c>
      <c r="C1137" s="37" t="s">
        <v>5928</v>
      </c>
      <c r="D1137" s="37" t="s">
        <v>5929</v>
      </c>
      <c r="E1137" s="37" t="s">
        <v>5930</v>
      </c>
      <c r="F1137" s="37" t="s">
        <v>4388</v>
      </c>
      <c r="G1137" s="16">
        <v>79000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.75" customHeight="1">
      <c r="A1138" s="13" t="s">
        <v>4066</v>
      </c>
      <c r="B1138" s="35" t="s">
        <v>5931</v>
      </c>
      <c r="C1138" s="37" t="s">
        <v>5932</v>
      </c>
      <c r="D1138" s="37" t="s">
        <v>5934</v>
      </c>
      <c r="E1138" s="37" t="s">
        <v>5935</v>
      </c>
      <c r="F1138" s="37" t="s">
        <v>4388</v>
      </c>
      <c r="G1138" s="16">
        <v>79000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.75" customHeight="1">
      <c r="A1139" s="13" t="s">
        <v>4066</v>
      </c>
      <c r="B1139" s="35" t="s">
        <v>5936</v>
      </c>
      <c r="C1139" s="37" t="s">
        <v>5937</v>
      </c>
      <c r="D1139" s="37" t="s">
        <v>5938</v>
      </c>
      <c r="E1139" s="37" t="s">
        <v>5939</v>
      </c>
      <c r="F1139" s="37" t="s">
        <v>4388</v>
      </c>
      <c r="G1139" s="16">
        <v>79000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.75" customHeight="1">
      <c r="A1140" s="13" t="s">
        <v>4066</v>
      </c>
      <c r="B1140" s="35" t="s">
        <v>5942</v>
      </c>
      <c r="C1140" s="37" t="s">
        <v>5943</v>
      </c>
      <c r="D1140" s="37" t="s">
        <v>5944</v>
      </c>
      <c r="E1140" s="37" t="s">
        <v>5945</v>
      </c>
      <c r="F1140" s="37" t="s">
        <v>4388</v>
      </c>
      <c r="G1140" s="16">
        <v>79000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.75" customHeight="1">
      <c r="A1141" s="13" t="s">
        <v>4066</v>
      </c>
      <c r="B1141" s="35" t="s">
        <v>5947</v>
      </c>
      <c r="C1141" s="37" t="s">
        <v>5948</v>
      </c>
      <c r="D1141" s="37" t="s">
        <v>5949</v>
      </c>
      <c r="E1141" s="37" t="s">
        <v>5949</v>
      </c>
      <c r="F1141" s="37" t="s">
        <v>4388</v>
      </c>
      <c r="G1141" s="16">
        <v>79000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.75" customHeight="1">
      <c r="A1142" s="13" t="s">
        <v>4066</v>
      </c>
      <c r="B1142" s="35" t="s">
        <v>5951</v>
      </c>
      <c r="C1142" s="37" t="s">
        <v>5952</v>
      </c>
      <c r="D1142" s="37" t="s">
        <v>5953</v>
      </c>
      <c r="E1142" s="37" t="s">
        <v>5954</v>
      </c>
      <c r="F1142" s="37" t="s">
        <v>4388</v>
      </c>
      <c r="G1142" s="16">
        <v>99000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.75" customHeight="1">
      <c r="A1143" s="13" t="s">
        <v>4066</v>
      </c>
      <c r="B1143" s="35" t="s">
        <v>5957</v>
      </c>
      <c r="C1143" s="37" t="s">
        <v>5958</v>
      </c>
      <c r="D1143" s="37" t="s">
        <v>5959</v>
      </c>
      <c r="E1143" s="37" t="s">
        <v>5960</v>
      </c>
      <c r="F1143" s="37" t="s">
        <v>4388</v>
      </c>
      <c r="G1143" s="16">
        <v>99000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.75" customHeight="1">
      <c r="A1144" s="13" t="s">
        <v>4066</v>
      </c>
      <c r="B1144" s="35" t="s">
        <v>5961</v>
      </c>
      <c r="C1144" s="37" t="s">
        <v>5962</v>
      </c>
      <c r="D1144" s="37" t="s">
        <v>5963</v>
      </c>
      <c r="E1144" s="37" t="s">
        <v>5964</v>
      </c>
      <c r="F1144" s="37" t="s">
        <v>4388</v>
      </c>
      <c r="G1144" s="16">
        <v>99000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.75" customHeight="1">
      <c r="A1145" s="13" t="s">
        <v>4066</v>
      </c>
      <c r="B1145" s="35" t="s">
        <v>5965</v>
      </c>
      <c r="C1145" s="37" t="s">
        <v>5966</v>
      </c>
      <c r="D1145" s="37" t="s">
        <v>5967</v>
      </c>
      <c r="E1145" s="37" t="s">
        <v>5968</v>
      </c>
      <c r="F1145" s="37" t="s">
        <v>4388</v>
      </c>
      <c r="G1145" s="16">
        <v>99000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.75" customHeight="1">
      <c r="A1146" s="13" t="s">
        <v>4066</v>
      </c>
      <c r="B1146" s="35" t="s">
        <v>5970</v>
      </c>
      <c r="C1146" s="37" t="s">
        <v>5971</v>
      </c>
      <c r="D1146" s="37" t="s">
        <v>5972</v>
      </c>
      <c r="E1146" s="37" t="s">
        <v>5973</v>
      </c>
      <c r="F1146" s="37" t="s">
        <v>4388</v>
      </c>
      <c r="G1146" s="16">
        <v>99000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.75" customHeight="1">
      <c r="A1147" s="13" t="s">
        <v>4066</v>
      </c>
      <c r="B1147" s="35" t="s">
        <v>5974</v>
      </c>
      <c r="C1147" s="37" t="s">
        <v>5975</v>
      </c>
      <c r="D1147" s="37" t="s">
        <v>5976</v>
      </c>
      <c r="E1147" s="37" t="s">
        <v>5977</v>
      </c>
      <c r="F1147" s="37" t="s">
        <v>4388</v>
      </c>
      <c r="G1147" s="16">
        <v>119000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.75" customHeight="1">
      <c r="A1148" s="13" t="s">
        <v>4066</v>
      </c>
      <c r="B1148" s="35" t="s">
        <v>5978</v>
      </c>
      <c r="C1148" s="37" t="s">
        <v>5979</v>
      </c>
      <c r="D1148" s="37" t="s">
        <v>5980</v>
      </c>
      <c r="E1148" s="37" t="s">
        <v>5981</v>
      </c>
      <c r="F1148" s="37" t="s">
        <v>4388</v>
      </c>
      <c r="G1148" s="16">
        <v>119000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.75" customHeight="1">
      <c r="A1149" s="13" t="s">
        <v>4066</v>
      </c>
      <c r="B1149" s="35" t="s">
        <v>5982</v>
      </c>
      <c r="C1149" s="37" t="s">
        <v>5983</v>
      </c>
      <c r="D1149" s="37" t="s">
        <v>5984</v>
      </c>
      <c r="E1149" s="37" t="s">
        <v>5985</v>
      </c>
      <c r="F1149" s="37" t="s">
        <v>4388</v>
      </c>
      <c r="G1149" s="16">
        <v>119000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.75" customHeight="1">
      <c r="A1150" s="13" t="s">
        <v>4066</v>
      </c>
      <c r="B1150" s="35" t="s">
        <v>5986</v>
      </c>
      <c r="C1150" s="37" t="s">
        <v>5987</v>
      </c>
      <c r="D1150" s="37" t="s">
        <v>5988</v>
      </c>
      <c r="E1150" s="37" t="s">
        <v>5989</v>
      </c>
      <c r="F1150" s="37" t="s">
        <v>4388</v>
      </c>
      <c r="G1150" s="16">
        <v>119000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.75" customHeight="1">
      <c r="A1151" s="13" t="s">
        <v>4066</v>
      </c>
      <c r="B1151" s="35" t="s">
        <v>5990</v>
      </c>
      <c r="C1151" s="37" t="s">
        <v>5991</v>
      </c>
      <c r="D1151" s="37" t="s">
        <v>5992</v>
      </c>
      <c r="E1151" s="37" t="s">
        <v>5993</v>
      </c>
      <c r="F1151" s="37" t="s">
        <v>4388</v>
      </c>
      <c r="G1151" s="16">
        <v>119000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.75" customHeight="1">
      <c r="A1152" s="13" t="s">
        <v>4066</v>
      </c>
      <c r="B1152" s="35" t="s">
        <v>5994</v>
      </c>
      <c r="C1152" s="37" t="s">
        <v>5995</v>
      </c>
      <c r="D1152" s="37" t="s">
        <v>5996</v>
      </c>
      <c r="E1152" s="37" t="s">
        <v>5997</v>
      </c>
      <c r="F1152" s="37" t="s">
        <v>4388</v>
      </c>
      <c r="G1152" s="16">
        <v>139000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.75" customHeight="1">
      <c r="A1153" s="13" t="s">
        <v>4066</v>
      </c>
      <c r="B1153" s="35" t="s">
        <v>5998</v>
      </c>
      <c r="C1153" s="37" t="s">
        <v>5999</v>
      </c>
      <c r="D1153" s="37" t="s">
        <v>6000</v>
      </c>
      <c r="E1153" s="37" t="s">
        <v>6001</v>
      </c>
      <c r="F1153" s="37" t="s">
        <v>4388</v>
      </c>
      <c r="G1153" s="16">
        <v>139000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.75" customHeight="1">
      <c r="A1154" s="13" t="s">
        <v>4066</v>
      </c>
      <c r="B1154" s="35" t="s">
        <v>6004</v>
      </c>
      <c r="C1154" s="37" t="s">
        <v>6005</v>
      </c>
      <c r="D1154" s="37" t="s">
        <v>6006</v>
      </c>
      <c r="E1154" s="37" t="s">
        <v>6007</v>
      </c>
      <c r="F1154" s="37" t="s">
        <v>4388</v>
      </c>
      <c r="G1154" s="16">
        <v>339000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.75" customHeight="1">
      <c r="A1155" s="13" t="s">
        <v>4066</v>
      </c>
      <c r="B1155" s="35" t="s">
        <v>6008</v>
      </c>
      <c r="C1155" s="37" t="s">
        <v>6009</v>
      </c>
      <c r="D1155" s="37" t="s">
        <v>6010</v>
      </c>
      <c r="E1155" s="37" t="s">
        <v>6011</v>
      </c>
      <c r="F1155" s="37" t="s">
        <v>4388</v>
      </c>
      <c r="G1155" s="16">
        <v>69000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.75" customHeight="1">
      <c r="A1156" s="13" t="s">
        <v>4066</v>
      </c>
      <c r="B1156" s="35" t="s">
        <v>6014</v>
      </c>
      <c r="C1156" s="37" t="s">
        <v>6015</v>
      </c>
      <c r="D1156" s="37" t="s">
        <v>6016</v>
      </c>
      <c r="E1156" s="37" t="s">
        <v>6017</v>
      </c>
      <c r="F1156" s="37" t="s">
        <v>4388</v>
      </c>
      <c r="G1156" s="16">
        <v>69000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.75" customHeight="1">
      <c r="A1157" s="13" t="s">
        <v>4066</v>
      </c>
      <c r="B1157" s="35" t="s">
        <v>6020</v>
      </c>
      <c r="C1157" s="37" t="s">
        <v>6021</v>
      </c>
      <c r="D1157" s="37" t="s">
        <v>6022</v>
      </c>
      <c r="E1157" s="37" t="s">
        <v>6023</v>
      </c>
      <c r="F1157" s="37" t="s">
        <v>4388</v>
      </c>
      <c r="G1157" s="16">
        <v>279000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.75" customHeight="1">
      <c r="A1158" s="13" t="s">
        <v>4066</v>
      </c>
      <c r="B1158" s="35" t="s">
        <v>6026</v>
      </c>
      <c r="C1158" s="37" t="s">
        <v>6027</v>
      </c>
      <c r="D1158" s="37" t="s">
        <v>6028</v>
      </c>
      <c r="E1158" s="37" t="s">
        <v>6029</v>
      </c>
      <c r="F1158" s="37" t="s">
        <v>4388</v>
      </c>
      <c r="G1158" s="16">
        <v>279000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.75" customHeight="1">
      <c r="A1159" s="13" t="s">
        <v>4066</v>
      </c>
      <c r="B1159" s="35" t="s">
        <v>6032</v>
      </c>
      <c r="C1159" s="37" t="s">
        <v>6033</v>
      </c>
      <c r="D1159" s="37" t="s">
        <v>6034</v>
      </c>
      <c r="E1159" s="37" t="s">
        <v>6035</v>
      </c>
      <c r="F1159" s="37" t="s">
        <v>4388</v>
      </c>
      <c r="G1159" s="16">
        <v>79000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.75" customHeight="1">
      <c r="A1160" s="13" t="s">
        <v>4066</v>
      </c>
      <c r="B1160" s="35" t="s">
        <v>6036</v>
      </c>
      <c r="C1160" s="37" t="s">
        <v>6037</v>
      </c>
      <c r="D1160" s="37" t="s">
        <v>6038</v>
      </c>
      <c r="E1160" s="37" t="s">
        <v>6039</v>
      </c>
      <c r="F1160" s="37" t="s">
        <v>4388</v>
      </c>
      <c r="G1160" s="16">
        <v>79000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.75" customHeight="1">
      <c r="A1161" s="13" t="s">
        <v>4066</v>
      </c>
      <c r="B1161" s="35" t="s">
        <v>6040</v>
      </c>
      <c r="C1161" s="37" t="s">
        <v>6041</v>
      </c>
      <c r="D1161" s="37" t="s">
        <v>6042</v>
      </c>
      <c r="E1161" s="37" t="s">
        <v>6043</v>
      </c>
      <c r="F1161" s="37" t="s">
        <v>4388</v>
      </c>
      <c r="G1161" s="16">
        <v>79000</v>
      </c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.75" customHeight="1">
      <c r="A1162" s="13" t="s">
        <v>4066</v>
      </c>
      <c r="B1162" s="35" t="s">
        <v>6044</v>
      </c>
      <c r="C1162" s="37" t="s">
        <v>6045</v>
      </c>
      <c r="D1162" s="37" t="s">
        <v>6046</v>
      </c>
      <c r="E1162" s="37" t="s">
        <v>6047</v>
      </c>
      <c r="F1162" s="37" t="s">
        <v>4388</v>
      </c>
      <c r="G1162" s="16">
        <v>79000</v>
      </c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.75" customHeight="1">
      <c r="A1163" s="13" t="s">
        <v>4066</v>
      </c>
      <c r="B1163" s="35" t="s">
        <v>6048</v>
      </c>
      <c r="C1163" s="37" t="s">
        <v>6049</v>
      </c>
      <c r="D1163" s="37" t="s">
        <v>6050</v>
      </c>
      <c r="E1163" s="37" t="s">
        <v>6051</v>
      </c>
      <c r="F1163" s="37" t="s">
        <v>4388</v>
      </c>
      <c r="G1163" s="16">
        <v>79000</v>
      </c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.75" customHeight="1">
      <c r="A1164" s="13" t="s">
        <v>4066</v>
      </c>
      <c r="B1164" s="35" t="s">
        <v>6052</v>
      </c>
      <c r="C1164" s="37" t="s">
        <v>6053</v>
      </c>
      <c r="D1164" s="37" t="s">
        <v>6054</v>
      </c>
      <c r="E1164" s="37" t="s">
        <v>6055</v>
      </c>
      <c r="F1164" s="37" t="s">
        <v>4388</v>
      </c>
      <c r="G1164" s="16">
        <v>389000</v>
      </c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.75" customHeight="1">
      <c r="A1165" s="13" t="s">
        <v>4066</v>
      </c>
      <c r="B1165" s="35" t="s">
        <v>6056</v>
      </c>
      <c r="C1165" s="37" t="s">
        <v>6057</v>
      </c>
      <c r="D1165" s="37" t="s">
        <v>6058</v>
      </c>
      <c r="E1165" s="37" t="s">
        <v>6059</v>
      </c>
      <c r="F1165" s="37" t="s">
        <v>4388</v>
      </c>
      <c r="G1165" s="16">
        <v>389000</v>
      </c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.75" customHeight="1">
      <c r="A1166" s="13" t="s">
        <v>4066</v>
      </c>
      <c r="B1166" s="35" t="s">
        <v>6060</v>
      </c>
      <c r="C1166" s="37" t="s">
        <v>6061</v>
      </c>
      <c r="D1166" s="37" t="s">
        <v>6062</v>
      </c>
      <c r="E1166" s="37" t="s">
        <v>6063</v>
      </c>
      <c r="F1166" s="37" t="s">
        <v>4388</v>
      </c>
      <c r="G1166" s="16">
        <v>89000</v>
      </c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.75" customHeight="1">
      <c r="A1167" s="13" t="s">
        <v>4066</v>
      </c>
      <c r="B1167" s="35" t="s">
        <v>6064</v>
      </c>
      <c r="C1167" s="37" t="s">
        <v>6065</v>
      </c>
      <c r="D1167" s="37" t="s">
        <v>6066</v>
      </c>
      <c r="E1167" s="37" t="s">
        <v>6067</v>
      </c>
      <c r="F1167" s="37" t="s">
        <v>4388</v>
      </c>
      <c r="G1167" s="16">
        <v>89000</v>
      </c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.75" customHeight="1">
      <c r="A1168" s="13" t="s">
        <v>4066</v>
      </c>
      <c r="B1168" s="35" t="s">
        <v>6068</v>
      </c>
      <c r="C1168" s="37" t="s">
        <v>6069</v>
      </c>
      <c r="D1168" s="37" t="s">
        <v>6070</v>
      </c>
      <c r="E1168" s="37" t="s">
        <v>6071</v>
      </c>
      <c r="F1168" s="37" t="s">
        <v>4388</v>
      </c>
      <c r="G1168" s="16">
        <v>89000</v>
      </c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.75" customHeight="1">
      <c r="A1169" s="13" t="s">
        <v>4066</v>
      </c>
      <c r="B1169" s="35" t="s">
        <v>6072</v>
      </c>
      <c r="C1169" s="37" t="s">
        <v>6073</v>
      </c>
      <c r="D1169" s="37" t="s">
        <v>6074</v>
      </c>
      <c r="E1169" s="37" t="s">
        <v>6075</v>
      </c>
      <c r="F1169" s="37" t="s">
        <v>4388</v>
      </c>
      <c r="G1169" s="16">
        <v>89000</v>
      </c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.75" customHeight="1">
      <c r="A1170" s="13" t="s">
        <v>4066</v>
      </c>
      <c r="B1170" s="35" t="s">
        <v>6076</v>
      </c>
      <c r="C1170" s="37" t="s">
        <v>6077</v>
      </c>
      <c r="D1170" s="37" t="s">
        <v>6078</v>
      </c>
      <c r="E1170" s="37" t="s">
        <v>6079</v>
      </c>
      <c r="F1170" s="37" t="s">
        <v>4388</v>
      </c>
      <c r="G1170" s="16">
        <v>89000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.75" customHeight="1">
      <c r="A1171" s="13" t="s">
        <v>4066</v>
      </c>
      <c r="B1171" s="35" t="s">
        <v>6080</v>
      </c>
      <c r="C1171" s="37" t="s">
        <v>6081</v>
      </c>
      <c r="D1171" s="37" t="s">
        <v>6082</v>
      </c>
      <c r="E1171" s="37" t="s">
        <v>6083</v>
      </c>
      <c r="F1171" s="37" t="s">
        <v>4388</v>
      </c>
      <c r="G1171" s="16">
        <v>99000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.75" customHeight="1">
      <c r="A1172" s="13" t="s">
        <v>4066</v>
      </c>
      <c r="B1172" s="35" t="s">
        <v>6084</v>
      </c>
      <c r="C1172" s="37" t="s">
        <v>6085</v>
      </c>
      <c r="D1172" s="37" t="s">
        <v>6086</v>
      </c>
      <c r="E1172" s="37" t="s">
        <v>6087</v>
      </c>
      <c r="F1172" s="37" t="s">
        <v>4388</v>
      </c>
      <c r="G1172" s="16">
        <v>99000</v>
      </c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.75" customHeight="1">
      <c r="A1173" s="13" t="s">
        <v>4066</v>
      </c>
      <c r="B1173" s="35" t="s">
        <v>6088</v>
      </c>
      <c r="C1173" s="37" t="s">
        <v>6089</v>
      </c>
      <c r="D1173" s="37" t="s">
        <v>6090</v>
      </c>
      <c r="E1173" s="37" t="s">
        <v>6091</v>
      </c>
      <c r="F1173" s="37" t="s">
        <v>4388</v>
      </c>
      <c r="G1173" s="16">
        <v>99000</v>
      </c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.75" customHeight="1">
      <c r="A1174" s="13" t="s">
        <v>4066</v>
      </c>
      <c r="B1174" s="35" t="s">
        <v>6092</v>
      </c>
      <c r="C1174" s="37" t="s">
        <v>6093</v>
      </c>
      <c r="D1174" s="37" t="s">
        <v>6094</v>
      </c>
      <c r="E1174" s="37" t="s">
        <v>6095</v>
      </c>
      <c r="F1174" s="37" t="s">
        <v>4388</v>
      </c>
      <c r="G1174" s="16">
        <v>99000</v>
      </c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.75" customHeight="1">
      <c r="A1175" s="13" t="s">
        <v>4066</v>
      </c>
      <c r="B1175" s="35" t="s">
        <v>6096</v>
      </c>
      <c r="C1175" s="37" t="s">
        <v>6097</v>
      </c>
      <c r="D1175" s="37" t="s">
        <v>6098</v>
      </c>
      <c r="E1175" s="37" t="s">
        <v>6099</v>
      </c>
      <c r="F1175" s="37" t="s">
        <v>4388</v>
      </c>
      <c r="G1175" s="16">
        <v>99000</v>
      </c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.75" customHeight="1">
      <c r="A1176" s="13" t="s">
        <v>4066</v>
      </c>
      <c r="B1176" s="35" t="s">
        <v>6100</v>
      </c>
      <c r="C1176" s="37" t="s">
        <v>6101</v>
      </c>
      <c r="D1176" s="37" t="s">
        <v>6102</v>
      </c>
      <c r="E1176" s="37" t="s">
        <v>6103</v>
      </c>
      <c r="F1176" s="37" t="s">
        <v>4388</v>
      </c>
      <c r="G1176" s="16">
        <v>709000</v>
      </c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.75" customHeight="1">
      <c r="A1177" s="13" t="s">
        <v>4066</v>
      </c>
      <c r="B1177" s="35" t="s">
        <v>6105</v>
      </c>
      <c r="C1177" s="37" t="s">
        <v>6106</v>
      </c>
      <c r="D1177" s="37" t="s">
        <v>6107</v>
      </c>
      <c r="E1177" s="37" t="s">
        <v>6108</v>
      </c>
      <c r="F1177" s="37" t="s">
        <v>4388</v>
      </c>
      <c r="G1177" s="16">
        <v>709000</v>
      </c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.75" customHeight="1">
      <c r="A1178" s="13" t="s">
        <v>4066</v>
      </c>
      <c r="B1178" s="35" t="s">
        <v>6111</v>
      </c>
      <c r="C1178" s="37" t="s">
        <v>6112</v>
      </c>
      <c r="D1178" s="37" t="s">
        <v>6113</v>
      </c>
      <c r="E1178" s="37" t="s">
        <v>6114</v>
      </c>
      <c r="F1178" s="37" t="s">
        <v>4388</v>
      </c>
      <c r="G1178" s="16">
        <v>119000</v>
      </c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.75" customHeight="1">
      <c r="A1179" s="13" t="s">
        <v>4066</v>
      </c>
      <c r="B1179" s="35" t="s">
        <v>6115</v>
      </c>
      <c r="C1179" s="37" t="s">
        <v>6116</v>
      </c>
      <c r="D1179" s="37" t="s">
        <v>6117</v>
      </c>
      <c r="E1179" s="37" t="s">
        <v>6118</v>
      </c>
      <c r="F1179" s="37" t="s">
        <v>4388</v>
      </c>
      <c r="G1179" s="16">
        <v>119000</v>
      </c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.75" customHeight="1">
      <c r="A1180" s="13" t="s">
        <v>4066</v>
      </c>
      <c r="B1180" s="35" t="s">
        <v>6119</v>
      </c>
      <c r="C1180" s="37" t="s">
        <v>6120</v>
      </c>
      <c r="D1180" s="37" t="s">
        <v>6121</v>
      </c>
      <c r="E1180" s="37" t="s">
        <v>6122</v>
      </c>
      <c r="F1180" s="37" t="s">
        <v>4388</v>
      </c>
      <c r="G1180" s="16">
        <v>119000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.75" customHeight="1">
      <c r="A1181" s="13" t="s">
        <v>4066</v>
      </c>
      <c r="B1181" s="35" t="s">
        <v>6123</v>
      </c>
      <c r="C1181" s="37" t="s">
        <v>6124</v>
      </c>
      <c r="D1181" s="37" t="s">
        <v>6125</v>
      </c>
      <c r="E1181" s="37" t="s">
        <v>6126</v>
      </c>
      <c r="F1181" s="37" t="s">
        <v>4388</v>
      </c>
      <c r="G1181" s="16">
        <v>119000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.75" customHeight="1">
      <c r="A1182" s="13" t="s">
        <v>4066</v>
      </c>
      <c r="B1182" s="35" t="s">
        <v>6127</v>
      </c>
      <c r="C1182" s="37" t="s">
        <v>6128</v>
      </c>
      <c r="D1182" s="37" t="s">
        <v>6129</v>
      </c>
      <c r="E1182" s="37" t="s">
        <v>6130</v>
      </c>
      <c r="F1182" s="37" t="s">
        <v>4388</v>
      </c>
      <c r="G1182" s="16">
        <v>119000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.75" customHeight="1">
      <c r="A1183" s="13" t="s">
        <v>4066</v>
      </c>
      <c r="B1183" s="35" t="s">
        <v>6133</v>
      </c>
      <c r="C1183" s="37" t="s">
        <v>6134</v>
      </c>
      <c r="D1183" s="37" t="s">
        <v>6135</v>
      </c>
      <c r="E1183" s="37" t="s">
        <v>6136</v>
      </c>
      <c r="F1183" s="37" t="s">
        <v>4388</v>
      </c>
      <c r="G1183" s="16">
        <v>1179000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.75" customHeight="1">
      <c r="A1184" s="13" t="s">
        <v>4066</v>
      </c>
      <c r="B1184" s="35" t="s">
        <v>6139</v>
      </c>
      <c r="C1184" s="37" t="s">
        <v>6140</v>
      </c>
      <c r="D1184" s="37" t="s">
        <v>6141</v>
      </c>
      <c r="E1184" s="37" t="s">
        <v>6142</v>
      </c>
      <c r="F1184" s="37" t="s">
        <v>4388</v>
      </c>
      <c r="G1184" s="16">
        <v>169000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.75" customHeight="1">
      <c r="A1185" s="13" t="s">
        <v>4066</v>
      </c>
      <c r="B1185" s="35" t="s">
        <v>6145</v>
      </c>
      <c r="C1185" s="37" t="s">
        <v>6147</v>
      </c>
      <c r="D1185" s="37" t="s">
        <v>6149</v>
      </c>
      <c r="E1185" s="37" t="s">
        <v>6150</v>
      </c>
      <c r="F1185" s="37" t="s">
        <v>4388</v>
      </c>
      <c r="G1185" s="16">
        <v>169000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.75" customHeight="1">
      <c r="A1186" s="13" t="s">
        <v>4066</v>
      </c>
      <c r="B1186" s="35" t="s">
        <v>6155</v>
      </c>
      <c r="C1186" s="37" t="s">
        <v>6156</v>
      </c>
      <c r="D1186" s="37" t="s">
        <v>6157</v>
      </c>
      <c r="E1186" s="37" t="s">
        <v>6158</v>
      </c>
      <c r="F1186" s="37" t="s">
        <v>4388</v>
      </c>
      <c r="G1186" s="16">
        <v>169000</v>
      </c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.75" customHeight="1">
      <c r="A1187" s="13" t="s">
        <v>4066</v>
      </c>
      <c r="B1187" s="35" t="s">
        <v>6159</v>
      </c>
      <c r="C1187" s="37" t="s">
        <v>6160</v>
      </c>
      <c r="D1187" s="37" t="s">
        <v>6161</v>
      </c>
      <c r="E1187" s="37" t="s">
        <v>6162</v>
      </c>
      <c r="F1187" s="37" t="s">
        <v>4388</v>
      </c>
      <c r="G1187" s="16">
        <v>169000</v>
      </c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.75" customHeight="1">
      <c r="A1188" s="13" t="s">
        <v>4066</v>
      </c>
      <c r="B1188" s="35" t="s">
        <v>6163</v>
      </c>
      <c r="C1188" s="37" t="s">
        <v>6164</v>
      </c>
      <c r="D1188" s="37" t="s">
        <v>6165</v>
      </c>
      <c r="E1188" s="37" t="s">
        <v>6166</v>
      </c>
      <c r="F1188" s="37" t="s">
        <v>4388</v>
      </c>
      <c r="G1188" s="16">
        <v>169000</v>
      </c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.75" customHeight="1">
      <c r="A1189" s="13" t="s">
        <v>4066</v>
      </c>
      <c r="B1189" s="35" t="s">
        <v>6167</v>
      </c>
      <c r="C1189" s="37" t="s">
        <v>6168</v>
      </c>
      <c r="D1189" s="37" t="s">
        <v>6169</v>
      </c>
      <c r="E1189" s="37" t="s">
        <v>6170</v>
      </c>
      <c r="F1189" s="37" t="s">
        <v>4388</v>
      </c>
      <c r="G1189" s="16">
        <v>219000</v>
      </c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.75" customHeight="1">
      <c r="A1190" s="13" t="s">
        <v>4066</v>
      </c>
      <c r="B1190" s="35" t="s">
        <v>6172</v>
      </c>
      <c r="C1190" s="37" t="s">
        <v>6173</v>
      </c>
      <c r="D1190" s="37" t="s">
        <v>6174</v>
      </c>
      <c r="E1190" s="37" t="s">
        <v>6175</v>
      </c>
      <c r="F1190" s="37" t="s">
        <v>4388</v>
      </c>
      <c r="G1190" s="16">
        <v>219000</v>
      </c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.75" customHeight="1">
      <c r="A1191" s="13" t="s">
        <v>4066</v>
      </c>
      <c r="B1191" s="35" t="s">
        <v>6177</v>
      </c>
      <c r="C1191" s="37" t="s">
        <v>6178</v>
      </c>
      <c r="D1191" s="37" t="s">
        <v>6179</v>
      </c>
      <c r="E1191" s="37" t="s">
        <v>6180</v>
      </c>
      <c r="F1191" s="37" t="s">
        <v>4388</v>
      </c>
      <c r="G1191" s="16">
        <v>69000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.75" customHeight="1">
      <c r="A1192" s="13" t="s">
        <v>4066</v>
      </c>
      <c r="B1192" s="35" t="s">
        <v>6181</v>
      </c>
      <c r="C1192" s="37" t="s">
        <v>6182</v>
      </c>
      <c r="D1192" s="37" t="s">
        <v>6183</v>
      </c>
      <c r="E1192" s="37" t="s">
        <v>6184</v>
      </c>
      <c r="F1192" s="37" t="s">
        <v>4388</v>
      </c>
      <c r="G1192" s="16">
        <v>69000</v>
      </c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.75" customHeight="1">
      <c r="A1193" s="13" t="s">
        <v>4066</v>
      </c>
      <c r="B1193" s="35" t="s">
        <v>6185</v>
      </c>
      <c r="C1193" s="37" t="s">
        <v>6186</v>
      </c>
      <c r="D1193" s="37" t="s">
        <v>6187</v>
      </c>
      <c r="E1193" s="37" t="s">
        <v>6188</v>
      </c>
      <c r="F1193" s="37" t="s">
        <v>4388</v>
      </c>
      <c r="G1193" s="16">
        <v>69000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.75" customHeight="1">
      <c r="A1194" s="13" t="s">
        <v>4066</v>
      </c>
      <c r="B1194" s="35" t="s">
        <v>6189</v>
      </c>
      <c r="C1194" s="37" t="s">
        <v>6190</v>
      </c>
      <c r="D1194" s="37" t="s">
        <v>6191</v>
      </c>
      <c r="E1194" s="37" t="s">
        <v>6192</v>
      </c>
      <c r="F1194" s="37" t="s">
        <v>4388</v>
      </c>
      <c r="G1194" s="16">
        <v>209000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.75" customHeight="1">
      <c r="A1195" s="13" t="s">
        <v>4066</v>
      </c>
      <c r="B1195" s="35" t="s">
        <v>6193</v>
      </c>
      <c r="C1195" s="37" t="s">
        <v>6194</v>
      </c>
      <c r="D1195" s="37" t="s">
        <v>6195</v>
      </c>
      <c r="E1195" s="37" t="s">
        <v>6196</v>
      </c>
      <c r="F1195" s="37" t="s">
        <v>4388</v>
      </c>
      <c r="G1195" s="16">
        <v>79000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.75" customHeight="1">
      <c r="A1196" s="13" t="s">
        <v>4066</v>
      </c>
      <c r="B1196" s="35" t="s">
        <v>6197</v>
      </c>
      <c r="C1196" s="37" t="s">
        <v>6198</v>
      </c>
      <c r="D1196" s="37" t="s">
        <v>6199</v>
      </c>
      <c r="E1196" s="37" t="s">
        <v>6200</v>
      </c>
      <c r="F1196" s="37" t="s">
        <v>4388</v>
      </c>
      <c r="G1196" s="16">
        <v>79000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.75" customHeight="1">
      <c r="A1197" s="13" t="s">
        <v>4066</v>
      </c>
      <c r="B1197" s="35" t="s">
        <v>6202</v>
      </c>
      <c r="C1197" s="37" t="s">
        <v>6203</v>
      </c>
      <c r="D1197" s="37" t="s">
        <v>6204</v>
      </c>
      <c r="E1197" s="37" t="s">
        <v>6205</v>
      </c>
      <c r="F1197" s="37" t="s">
        <v>4388</v>
      </c>
      <c r="G1197" s="16">
        <v>79000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.75" customHeight="1">
      <c r="A1198" s="13" t="s">
        <v>4066</v>
      </c>
      <c r="B1198" s="35" t="s">
        <v>6207</v>
      </c>
      <c r="C1198" s="37" t="s">
        <v>6208</v>
      </c>
      <c r="D1198" s="37" t="s">
        <v>6209</v>
      </c>
      <c r="E1198" s="37" t="s">
        <v>6210</v>
      </c>
      <c r="F1198" s="37" t="s">
        <v>4388</v>
      </c>
      <c r="G1198" s="16">
        <v>89000</v>
      </c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.75" customHeight="1">
      <c r="A1199" s="13" t="s">
        <v>4066</v>
      </c>
      <c r="B1199" s="35" t="s">
        <v>6211</v>
      </c>
      <c r="C1199" s="37" t="s">
        <v>6212</v>
      </c>
      <c r="D1199" s="37" t="s">
        <v>6213</v>
      </c>
      <c r="E1199" s="37" t="s">
        <v>6214</v>
      </c>
      <c r="F1199" s="37" t="s">
        <v>4388</v>
      </c>
      <c r="G1199" s="16">
        <v>89000</v>
      </c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.75" customHeight="1">
      <c r="A1200" s="13" t="s">
        <v>4066</v>
      </c>
      <c r="B1200" s="35" t="s">
        <v>6215</v>
      </c>
      <c r="C1200" s="37" t="s">
        <v>6216</v>
      </c>
      <c r="D1200" s="37" t="s">
        <v>6217</v>
      </c>
      <c r="E1200" s="37" t="s">
        <v>6218</v>
      </c>
      <c r="F1200" s="37" t="s">
        <v>4388</v>
      </c>
      <c r="G1200" s="16">
        <v>89000</v>
      </c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.75" customHeight="1">
      <c r="A1201" s="13" t="s">
        <v>4066</v>
      </c>
      <c r="B1201" s="35" t="s">
        <v>6219</v>
      </c>
      <c r="C1201" s="37" t="s">
        <v>6220</v>
      </c>
      <c r="D1201" s="37" t="s">
        <v>6221</v>
      </c>
      <c r="E1201" s="37" t="s">
        <v>6222</v>
      </c>
      <c r="F1201" s="37" t="s">
        <v>4388</v>
      </c>
      <c r="G1201" s="16">
        <v>99000</v>
      </c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.75" customHeight="1">
      <c r="A1202" s="13" t="s">
        <v>4066</v>
      </c>
      <c r="B1202" s="35" t="s">
        <v>6225</v>
      </c>
      <c r="C1202" s="37" t="s">
        <v>6226</v>
      </c>
      <c r="D1202" s="37" t="s">
        <v>6227</v>
      </c>
      <c r="E1202" s="37" t="s">
        <v>6228</v>
      </c>
      <c r="F1202" s="37" t="s">
        <v>4388</v>
      </c>
      <c r="G1202" s="16">
        <v>99000</v>
      </c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.75" customHeight="1">
      <c r="A1203" s="13" t="s">
        <v>4066</v>
      </c>
      <c r="B1203" s="35" t="s">
        <v>6232</v>
      </c>
      <c r="C1203" s="37" t="s">
        <v>6234</v>
      </c>
      <c r="D1203" s="37" t="s">
        <v>6235</v>
      </c>
      <c r="E1203" s="37" t="s">
        <v>6236</v>
      </c>
      <c r="F1203" s="37" t="s">
        <v>4388</v>
      </c>
      <c r="G1203" s="16">
        <v>99000</v>
      </c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.75" customHeight="1">
      <c r="A1204" s="13" t="s">
        <v>4066</v>
      </c>
      <c r="B1204" s="35" t="s">
        <v>6240</v>
      </c>
      <c r="C1204" s="37" t="s">
        <v>6242</v>
      </c>
      <c r="D1204" s="37" t="s">
        <v>6243</v>
      </c>
      <c r="E1204" s="37" t="s">
        <v>6244</v>
      </c>
      <c r="F1204" s="37" t="s">
        <v>4388</v>
      </c>
      <c r="G1204" s="16">
        <v>129000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.75" customHeight="1">
      <c r="A1205" s="13" t="s">
        <v>4066</v>
      </c>
      <c r="B1205" s="35" t="s">
        <v>6245</v>
      </c>
      <c r="C1205" s="37" t="s">
        <v>6246</v>
      </c>
      <c r="D1205" s="37" t="s">
        <v>6247</v>
      </c>
      <c r="E1205" s="37" t="s">
        <v>6248</v>
      </c>
      <c r="F1205" s="37" t="s">
        <v>4388</v>
      </c>
      <c r="G1205" s="16">
        <v>129000</v>
      </c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.75" customHeight="1">
      <c r="A1206" s="13" t="s">
        <v>4066</v>
      </c>
      <c r="B1206" s="35" t="s">
        <v>6251</v>
      </c>
      <c r="C1206" s="37" t="s">
        <v>6252</v>
      </c>
      <c r="D1206" s="37" t="s">
        <v>6253</v>
      </c>
      <c r="E1206" s="37" t="s">
        <v>6255</v>
      </c>
      <c r="F1206" s="37" t="s">
        <v>4388</v>
      </c>
      <c r="G1206" s="16">
        <v>129000</v>
      </c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.75" customHeight="1">
      <c r="A1207" s="13" t="s">
        <v>4066</v>
      </c>
      <c r="B1207" s="35" t="s">
        <v>6259</v>
      </c>
      <c r="C1207" s="37" t="s">
        <v>6261</v>
      </c>
      <c r="D1207" s="37" t="s">
        <v>6263</v>
      </c>
      <c r="E1207" s="37" t="s">
        <v>6264</v>
      </c>
      <c r="F1207" s="37" t="s">
        <v>4388</v>
      </c>
      <c r="G1207" s="16">
        <v>169000</v>
      </c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.75" customHeight="1">
      <c r="A1208" s="13" t="s">
        <v>4066</v>
      </c>
      <c r="B1208" s="35" t="s">
        <v>6267</v>
      </c>
      <c r="C1208" s="37" t="s">
        <v>6268</v>
      </c>
      <c r="D1208" s="37" t="s">
        <v>6269</v>
      </c>
      <c r="E1208" s="37" t="s">
        <v>6270</v>
      </c>
      <c r="F1208" s="37" t="s">
        <v>4388</v>
      </c>
      <c r="G1208" s="16">
        <v>529000</v>
      </c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.75" customHeight="1">
      <c r="A1209" s="13" t="s">
        <v>4066</v>
      </c>
      <c r="B1209" s="35" t="s">
        <v>6273</v>
      </c>
      <c r="C1209" s="37" t="s">
        <v>6274</v>
      </c>
      <c r="D1209" s="37" t="s">
        <v>6275</v>
      </c>
      <c r="E1209" s="37" t="s">
        <v>6276</v>
      </c>
      <c r="F1209" s="37" t="s">
        <v>4388</v>
      </c>
      <c r="G1209" s="16">
        <v>199000</v>
      </c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.75" customHeight="1">
      <c r="A1210" s="13" t="s">
        <v>4066</v>
      </c>
      <c r="B1210" s="35" t="s">
        <v>6280</v>
      </c>
      <c r="C1210" s="37" t="s">
        <v>6282</v>
      </c>
      <c r="D1210" s="37" t="s">
        <v>6283</v>
      </c>
      <c r="E1210" s="37" t="s">
        <v>6284</v>
      </c>
      <c r="F1210" s="37" t="s">
        <v>4388</v>
      </c>
      <c r="G1210" s="16">
        <v>229000</v>
      </c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.75" customHeight="1">
      <c r="A1211" s="13" t="s">
        <v>4066</v>
      </c>
      <c r="B1211" s="35" t="s">
        <v>6287</v>
      </c>
      <c r="C1211" s="37" t="s">
        <v>6288</v>
      </c>
      <c r="D1211" s="37" t="s">
        <v>6289</v>
      </c>
      <c r="E1211" s="37" t="s">
        <v>6290</v>
      </c>
      <c r="F1211" s="37" t="s">
        <v>4388</v>
      </c>
      <c r="G1211" s="16">
        <v>259000</v>
      </c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.75" customHeight="1">
      <c r="A1212" s="13" t="s">
        <v>4066</v>
      </c>
      <c r="B1212" s="35" t="s">
        <v>6293</v>
      </c>
      <c r="C1212" s="37" t="s">
        <v>6295</v>
      </c>
      <c r="D1212" s="37" t="s">
        <v>6297</v>
      </c>
      <c r="E1212" s="37" t="s">
        <v>6298</v>
      </c>
      <c r="F1212" s="37" t="s">
        <v>4388</v>
      </c>
      <c r="G1212" s="16">
        <v>329000</v>
      </c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.75" customHeight="1">
      <c r="A1213" s="13" t="s">
        <v>4066</v>
      </c>
      <c r="B1213" s="35" t="s">
        <v>6300</v>
      </c>
      <c r="C1213" s="37" t="s">
        <v>6302</v>
      </c>
      <c r="D1213" s="37" t="s">
        <v>6303</v>
      </c>
      <c r="E1213" s="37" t="s">
        <v>6304</v>
      </c>
      <c r="F1213" s="37" t="s">
        <v>4388</v>
      </c>
      <c r="G1213" s="16">
        <v>79000</v>
      </c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.75" customHeight="1">
      <c r="A1214" s="13" t="s">
        <v>4066</v>
      </c>
      <c r="B1214" s="35" t="s">
        <v>6307</v>
      </c>
      <c r="C1214" s="37" t="s">
        <v>6308</v>
      </c>
      <c r="D1214" s="37" t="s">
        <v>6309</v>
      </c>
      <c r="E1214" s="37" t="s">
        <v>6310</v>
      </c>
      <c r="F1214" s="37" t="s">
        <v>4388</v>
      </c>
      <c r="G1214" s="16">
        <v>89000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.75" customHeight="1">
      <c r="A1215" s="13" t="s">
        <v>4066</v>
      </c>
      <c r="B1215" s="35" t="s">
        <v>6311</v>
      </c>
      <c r="C1215" s="37" t="s">
        <v>6312</v>
      </c>
      <c r="D1215" s="37" t="s">
        <v>6313</v>
      </c>
      <c r="E1215" s="37" t="s">
        <v>6314</v>
      </c>
      <c r="F1215" s="37" t="s">
        <v>4388</v>
      </c>
      <c r="G1215" s="16">
        <v>99000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.75" customHeight="1">
      <c r="A1216" s="13" t="s">
        <v>4066</v>
      </c>
      <c r="B1216" s="35" t="s">
        <v>6315</v>
      </c>
      <c r="C1216" s="37" t="s">
        <v>6316</v>
      </c>
      <c r="D1216" s="37" t="s">
        <v>6318</v>
      </c>
      <c r="E1216" s="37" t="s">
        <v>6319</v>
      </c>
      <c r="F1216" s="37" t="s">
        <v>4388</v>
      </c>
      <c r="G1216" s="16">
        <v>149000</v>
      </c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.75" customHeight="1">
      <c r="A1217" s="13" t="s">
        <v>4066</v>
      </c>
      <c r="B1217" s="35" t="s">
        <v>6320</v>
      </c>
      <c r="C1217" s="37" t="s">
        <v>6322</v>
      </c>
      <c r="D1217" s="37" t="s">
        <v>6323</v>
      </c>
      <c r="E1217" s="37" t="s">
        <v>6323</v>
      </c>
      <c r="F1217" s="37" t="s">
        <v>1816</v>
      </c>
      <c r="G1217" s="16">
        <v>489000</v>
      </c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.75" customHeight="1">
      <c r="A1218" s="13" t="s">
        <v>4066</v>
      </c>
      <c r="B1218" s="35" t="s">
        <v>6324</v>
      </c>
      <c r="C1218" s="37" t="s">
        <v>6325</v>
      </c>
      <c r="D1218" s="37" t="s">
        <v>6326</v>
      </c>
      <c r="E1218" s="37" t="s">
        <v>6327</v>
      </c>
      <c r="F1218" s="37" t="s">
        <v>1554</v>
      </c>
      <c r="G1218" s="16">
        <v>1129000</v>
      </c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.75" customHeight="1">
      <c r="A1219" s="13" t="s">
        <v>4066</v>
      </c>
      <c r="B1219" s="35" t="s">
        <v>6328</v>
      </c>
      <c r="C1219" s="37" t="s">
        <v>6329</v>
      </c>
      <c r="D1219" s="37" t="s">
        <v>6330</v>
      </c>
      <c r="E1219" s="37" t="s">
        <v>6331</v>
      </c>
      <c r="F1219" s="37" t="s">
        <v>1554</v>
      </c>
      <c r="G1219" s="16">
        <v>1129000</v>
      </c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.75" customHeight="1">
      <c r="A1220" s="13" t="s">
        <v>4066</v>
      </c>
      <c r="B1220" s="35" t="s">
        <v>6332</v>
      </c>
      <c r="C1220" s="37" t="s">
        <v>6333</v>
      </c>
      <c r="D1220" s="37" t="s">
        <v>6334</v>
      </c>
      <c r="E1220" s="37" t="s">
        <v>6335</v>
      </c>
      <c r="F1220" s="37" t="s">
        <v>1554</v>
      </c>
      <c r="G1220" s="16">
        <v>1129000</v>
      </c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.75" customHeight="1">
      <c r="A1221" s="13" t="s">
        <v>4066</v>
      </c>
      <c r="B1221" s="35" t="s">
        <v>6338</v>
      </c>
      <c r="C1221" s="37" t="s">
        <v>6339</v>
      </c>
      <c r="D1221" s="37" t="s">
        <v>6340</v>
      </c>
      <c r="E1221" s="37" t="s">
        <v>6341</v>
      </c>
      <c r="F1221" s="37" t="s">
        <v>1554</v>
      </c>
      <c r="G1221" s="16">
        <v>829000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.75" customHeight="1">
      <c r="A1222" s="13" t="s">
        <v>4066</v>
      </c>
      <c r="B1222" s="35" t="s">
        <v>6342</v>
      </c>
      <c r="C1222" s="37" t="s">
        <v>6343</v>
      </c>
      <c r="D1222" s="37" t="s">
        <v>6344</v>
      </c>
      <c r="E1222" s="37" t="s">
        <v>6345</v>
      </c>
      <c r="F1222" s="37" t="s">
        <v>1554</v>
      </c>
      <c r="G1222" s="16">
        <v>829000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.75" customHeight="1">
      <c r="A1223" s="13" t="s">
        <v>4066</v>
      </c>
      <c r="B1223" s="35" t="s">
        <v>6347</v>
      </c>
      <c r="C1223" s="37" t="s">
        <v>6348</v>
      </c>
      <c r="D1223" s="37" t="s">
        <v>6349</v>
      </c>
      <c r="E1223" s="37" t="s">
        <v>6350</v>
      </c>
      <c r="F1223" s="37" t="s">
        <v>1554</v>
      </c>
      <c r="G1223" s="16">
        <v>829000</v>
      </c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.75" customHeight="1">
      <c r="A1224" s="13" t="s">
        <v>4066</v>
      </c>
      <c r="B1224" s="35" t="s">
        <v>6352</v>
      </c>
      <c r="C1224" s="37" t="s">
        <v>6353</v>
      </c>
      <c r="D1224" s="37" t="s">
        <v>6354</v>
      </c>
      <c r="E1224" s="37" t="s">
        <v>6355</v>
      </c>
      <c r="F1224" s="37" t="s">
        <v>1554</v>
      </c>
      <c r="G1224" s="16">
        <v>649000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.75" customHeight="1">
      <c r="A1225" s="13" t="s">
        <v>4066</v>
      </c>
      <c r="B1225" s="35" t="s">
        <v>4544</v>
      </c>
      <c r="C1225" s="37" t="s">
        <v>6356</v>
      </c>
      <c r="D1225" s="37" t="s">
        <v>6357</v>
      </c>
      <c r="E1225" s="37" t="s">
        <v>6358</v>
      </c>
      <c r="F1225" s="37" t="s">
        <v>1554</v>
      </c>
      <c r="G1225" s="16">
        <v>649000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.75" customHeight="1">
      <c r="A1226" s="13" t="s">
        <v>4066</v>
      </c>
      <c r="B1226" s="35" t="s">
        <v>6359</v>
      </c>
      <c r="C1226" s="37" t="s">
        <v>6360</v>
      </c>
      <c r="D1226" s="37" t="s">
        <v>6361</v>
      </c>
      <c r="E1226" s="37" t="s">
        <v>6362</v>
      </c>
      <c r="F1226" s="37" t="s">
        <v>1554</v>
      </c>
      <c r="G1226" s="16">
        <v>649000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.75" customHeight="1">
      <c r="A1227" s="13" t="s">
        <v>4066</v>
      </c>
      <c r="B1227" s="35" t="s">
        <v>6363</v>
      </c>
      <c r="C1227" s="37" t="s">
        <v>6364</v>
      </c>
      <c r="D1227" s="37" t="s">
        <v>6365</v>
      </c>
      <c r="E1227" s="37" t="s">
        <v>6366</v>
      </c>
      <c r="F1227" s="37" t="s">
        <v>1554</v>
      </c>
      <c r="G1227" s="16">
        <v>699000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.75" customHeight="1">
      <c r="A1228" s="13" t="s">
        <v>4066</v>
      </c>
      <c r="B1228" s="35" t="s">
        <v>6369</v>
      </c>
      <c r="C1228" s="37" t="s">
        <v>6370</v>
      </c>
      <c r="D1228" s="37" t="s">
        <v>6371</v>
      </c>
      <c r="E1228" s="37" t="s">
        <v>6372</v>
      </c>
      <c r="F1228" s="37" t="s">
        <v>1554</v>
      </c>
      <c r="G1228" s="16">
        <v>699000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.75" customHeight="1">
      <c r="A1229" s="13" t="s">
        <v>4066</v>
      </c>
      <c r="B1229" s="35" t="s">
        <v>6375</v>
      </c>
      <c r="C1229" s="37" t="s">
        <v>6376</v>
      </c>
      <c r="D1229" s="37" t="s">
        <v>6377</v>
      </c>
      <c r="E1229" s="37" t="s">
        <v>6378</v>
      </c>
      <c r="F1229" s="37" t="s">
        <v>1554</v>
      </c>
      <c r="G1229" s="16">
        <v>699000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.75" customHeight="1">
      <c r="A1230" s="13" t="s">
        <v>4066</v>
      </c>
      <c r="B1230" s="35" t="s">
        <v>6381</v>
      </c>
      <c r="C1230" s="37" t="s">
        <v>6382</v>
      </c>
      <c r="D1230" s="37" t="s">
        <v>6383</v>
      </c>
      <c r="E1230" s="37" t="s">
        <v>6384</v>
      </c>
      <c r="F1230" s="37" t="s">
        <v>1554</v>
      </c>
      <c r="G1230" s="16">
        <v>399000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.75" customHeight="1">
      <c r="A1231" s="13" t="s">
        <v>4066</v>
      </c>
      <c r="B1231" s="35" t="s">
        <v>6387</v>
      </c>
      <c r="C1231" s="37" t="s">
        <v>6389</v>
      </c>
      <c r="D1231" s="37" t="s">
        <v>6391</v>
      </c>
      <c r="E1231" s="37" t="s">
        <v>6392</v>
      </c>
      <c r="F1231" s="37" t="s">
        <v>1554</v>
      </c>
      <c r="G1231" s="16">
        <v>569000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.75" customHeight="1">
      <c r="A1232" s="13" t="s">
        <v>4066</v>
      </c>
      <c r="B1232" s="35" t="s">
        <v>6393</v>
      </c>
      <c r="C1232" s="37" t="s">
        <v>6394</v>
      </c>
      <c r="D1232" s="37" t="s">
        <v>6395</v>
      </c>
      <c r="E1232" s="37" t="s">
        <v>6396</v>
      </c>
      <c r="F1232" s="37" t="s">
        <v>1554</v>
      </c>
      <c r="G1232" s="16">
        <v>569000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.75" customHeight="1">
      <c r="A1233" s="13" t="s">
        <v>4066</v>
      </c>
      <c r="B1233" s="35" t="s">
        <v>6397</v>
      </c>
      <c r="C1233" s="37" t="s">
        <v>6398</v>
      </c>
      <c r="D1233" s="37" t="s">
        <v>6399</v>
      </c>
      <c r="E1233" s="37" t="s">
        <v>6400</v>
      </c>
      <c r="F1233" s="37" t="s">
        <v>1554</v>
      </c>
      <c r="G1233" s="16">
        <v>399000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.75" customHeight="1">
      <c r="A1234" s="13" t="s">
        <v>4066</v>
      </c>
      <c r="B1234" s="35" t="s">
        <v>6403</v>
      </c>
      <c r="C1234" s="37" t="s">
        <v>6405</v>
      </c>
      <c r="D1234" s="37" t="s">
        <v>6407</v>
      </c>
      <c r="E1234" s="37" t="s">
        <v>6408</v>
      </c>
      <c r="F1234" s="37" t="s">
        <v>1554</v>
      </c>
      <c r="G1234" s="16">
        <v>399000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.75" customHeight="1">
      <c r="A1235" s="13" t="s">
        <v>4066</v>
      </c>
      <c r="B1235" s="35" t="s">
        <v>3474</v>
      </c>
      <c r="C1235" s="37" t="s">
        <v>6411</v>
      </c>
      <c r="D1235" s="37" t="s">
        <v>6412</v>
      </c>
      <c r="E1235" s="37" t="s">
        <v>6413</v>
      </c>
      <c r="F1235" s="37" t="s">
        <v>1554</v>
      </c>
      <c r="G1235" s="16">
        <v>399000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.75" customHeight="1">
      <c r="A1236" s="13" t="s">
        <v>4066</v>
      </c>
      <c r="B1236" s="35" t="s">
        <v>6418</v>
      </c>
      <c r="C1236" s="37" t="s">
        <v>6419</v>
      </c>
      <c r="D1236" s="37" t="s">
        <v>6420</v>
      </c>
      <c r="E1236" s="37" t="s">
        <v>6421</v>
      </c>
      <c r="F1236" s="37" t="s">
        <v>1554</v>
      </c>
      <c r="G1236" s="16">
        <v>399000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.75" customHeight="1">
      <c r="A1237" s="13" t="s">
        <v>4066</v>
      </c>
      <c r="B1237" s="35" t="s">
        <v>3467</v>
      </c>
      <c r="C1237" s="37" t="s">
        <v>6424</v>
      </c>
      <c r="D1237" s="37" t="s">
        <v>6425</v>
      </c>
      <c r="E1237" s="37" t="s">
        <v>6426</v>
      </c>
      <c r="F1237" s="37" t="s">
        <v>1554</v>
      </c>
      <c r="G1237" s="16">
        <v>399000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.75" customHeight="1">
      <c r="A1238" s="13" t="s">
        <v>4066</v>
      </c>
      <c r="B1238" s="35" t="s">
        <v>3461</v>
      </c>
      <c r="C1238" s="37" t="s">
        <v>6429</v>
      </c>
      <c r="D1238" s="37" t="s">
        <v>6430</v>
      </c>
      <c r="E1238" s="37" t="s">
        <v>6431</v>
      </c>
      <c r="F1238" s="37" t="s">
        <v>1554</v>
      </c>
      <c r="G1238" s="16">
        <v>399000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.75" customHeight="1">
      <c r="A1239" s="13" t="s">
        <v>4066</v>
      </c>
      <c r="B1239" s="35" t="s">
        <v>6435</v>
      </c>
      <c r="C1239" s="37" t="s">
        <v>6437</v>
      </c>
      <c r="D1239" s="37" t="s">
        <v>6438</v>
      </c>
      <c r="E1239" s="37" t="s">
        <v>6439</v>
      </c>
      <c r="F1239" s="37" t="s">
        <v>1554</v>
      </c>
      <c r="G1239" s="16">
        <v>199000</v>
      </c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.75" customHeight="1">
      <c r="A1240" s="13" t="s">
        <v>4066</v>
      </c>
      <c r="B1240" s="35" t="s">
        <v>6442</v>
      </c>
      <c r="C1240" s="37" t="s">
        <v>6443</v>
      </c>
      <c r="D1240" s="37" t="s">
        <v>6444</v>
      </c>
      <c r="E1240" s="37" t="s">
        <v>6445</v>
      </c>
      <c r="F1240" s="37" t="s">
        <v>1554</v>
      </c>
      <c r="G1240" s="16">
        <v>199000</v>
      </c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.75" customHeight="1">
      <c r="A1241" s="13" t="s">
        <v>4066</v>
      </c>
      <c r="B1241" s="35" t="s">
        <v>6448</v>
      </c>
      <c r="C1241" s="37" t="s">
        <v>6449</v>
      </c>
      <c r="D1241" s="37" t="s">
        <v>6450</v>
      </c>
      <c r="E1241" s="37" t="s">
        <v>6451</v>
      </c>
      <c r="F1241" s="37" t="s">
        <v>1554</v>
      </c>
      <c r="G1241" s="16">
        <v>199000</v>
      </c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.75" customHeight="1">
      <c r="A1242" s="13" t="s">
        <v>4066</v>
      </c>
      <c r="B1242" s="35" t="s">
        <v>6454</v>
      </c>
      <c r="C1242" s="37" t="s">
        <v>6455</v>
      </c>
      <c r="D1242" s="37" t="s">
        <v>6456</v>
      </c>
      <c r="E1242" s="37" t="s">
        <v>6457</v>
      </c>
      <c r="F1242" s="37" t="s">
        <v>1554</v>
      </c>
      <c r="G1242" s="16">
        <v>199000</v>
      </c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.75" customHeight="1">
      <c r="A1243" s="13" t="s">
        <v>4066</v>
      </c>
      <c r="B1243" s="35" t="s">
        <v>6458</v>
      </c>
      <c r="C1243" s="37" t="s">
        <v>6459</v>
      </c>
      <c r="D1243" s="37" t="s">
        <v>6460</v>
      </c>
      <c r="E1243" s="37" t="s">
        <v>6461</v>
      </c>
      <c r="F1243" s="37" t="s">
        <v>1554</v>
      </c>
      <c r="G1243" s="16">
        <v>199000</v>
      </c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.75" customHeight="1">
      <c r="A1244" s="13" t="s">
        <v>4066</v>
      </c>
      <c r="B1244" s="35" t="s">
        <v>6462</v>
      </c>
      <c r="C1244" s="37" t="s">
        <v>6463</v>
      </c>
      <c r="D1244" s="37" t="s">
        <v>6464</v>
      </c>
      <c r="E1244" s="37" t="s">
        <v>6465</v>
      </c>
      <c r="F1244" s="37" t="s">
        <v>1554</v>
      </c>
      <c r="G1244" s="16">
        <v>349000</v>
      </c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.75" customHeight="1">
      <c r="A1245" s="13" t="s">
        <v>4066</v>
      </c>
      <c r="B1245" s="35" t="s">
        <v>6466</v>
      </c>
      <c r="C1245" s="37" t="s">
        <v>6467</v>
      </c>
      <c r="D1245" s="37" t="s">
        <v>6468</v>
      </c>
      <c r="E1245" s="37" t="s">
        <v>6469</v>
      </c>
      <c r="F1245" s="37" t="s">
        <v>1554</v>
      </c>
      <c r="G1245" s="16">
        <v>349000</v>
      </c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.75" customHeight="1">
      <c r="A1246" s="13" t="s">
        <v>4066</v>
      </c>
      <c r="B1246" s="35" t="s">
        <v>6470</v>
      </c>
      <c r="C1246" s="37" t="s">
        <v>6471</v>
      </c>
      <c r="D1246" s="37" t="s">
        <v>6472</v>
      </c>
      <c r="E1246" s="37" t="s">
        <v>6473</v>
      </c>
      <c r="F1246" s="37" t="s">
        <v>1554</v>
      </c>
      <c r="G1246" s="16">
        <v>349000</v>
      </c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.75" customHeight="1">
      <c r="A1247" s="13" t="s">
        <v>4066</v>
      </c>
      <c r="B1247" s="35" t="s">
        <v>6474</v>
      </c>
      <c r="C1247" s="37" t="s">
        <v>6475</v>
      </c>
      <c r="D1247" s="37" t="s">
        <v>6476</v>
      </c>
      <c r="E1247" s="37" t="s">
        <v>6477</v>
      </c>
      <c r="F1247" s="37" t="s">
        <v>1554</v>
      </c>
      <c r="G1247" s="16">
        <v>349000</v>
      </c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.75" customHeight="1">
      <c r="A1248" s="13" t="s">
        <v>4066</v>
      </c>
      <c r="B1248" s="35" t="s">
        <v>6478</v>
      </c>
      <c r="C1248" s="37" t="s">
        <v>6479</v>
      </c>
      <c r="D1248" s="37" t="s">
        <v>6480</v>
      </c>
      <c r="E1248" s="37" t="s">
        <v>6481</v>
      </c>
      <c r="F1248" s="37" t="s">
        <v>1554</v>
      </c>
      <c r="G1248" s="16">
        <v>349000</v>
      </c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.75" customHeight="1">
      <c r="A1249" s="13" t="s">
        <v>4066</v>
      </c>
      <c r="B1249" s="35" t="s">
        <v>6482</v>
      </c>
      <c r="C1249" s="37" t="s">
        <v>6483</v>
      </c>
      <c r="D1249" s="37" t="s">
        <v>6484</v>
      </c>
      <c r="E1249" s="37" t="s">
        <v>6485</v>
      </c>
      <c r="F1249" s="37" t="s">
        <v>1554</v>
      </c>
      <c r="G1249" s="16">
        <v>349000</v>
      </c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.75" customHeight="1">
      <c r="A1250" s="13" t="s">
        <v>4066</v>
      </c>
      <c r="B1250" s="35" t="s">
        <v>6486</v>
      </c>
      <c r="C1250" s="37" t="s">
        <v>6487</v>
      </c>
      <c r="D1250" s="37" t="s">
        <v>6488</v>
      </c>
      <c r="E1250" s="37" t="s">
        <v>6489</v>
      </c>
      <c r="F1250" s="37" t="s">
        <v>1554</v>
      </c>
      <c r="G1250" s="16">
        <v>399000</v>
      </c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.75" customHeight="1">
      <c r="A1251" s="13" t="s">
        <v>4066</v>
      </c>
      <c r="B1251" s="35" t="s">
        <v>6490</v>
      </c>
      <c r="C1251" s="37" t="s">
        <v>6491</v>
      </c>
      <c r="D1251" s="37" t="s">
        <v>6492</v>
      </c>
      <c r="E1251" s="37" t="s">
        <v>6493</v>
      </c>
      <c r="F1251" s="37" t="s">
        <v>1554</v>
      </c>
      <c r="G1251" s="16">
        <v>399000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.75" customHeight="1">
      <c r="A1252" s="13" t="s">
        <v>4066</v>
      </c>
      <c r="B1252" s="35" t="s">
        <v>6494</v>
      </c>
      <c r="C1252" s="37" t="s">
        <v>6495</v>
      </c>
      <c r="D1252" s="37" t="s">
        <v>6496</v>
      </c>
      <c r="E1252" s="37" t="s">
        <v>6497</v>
      </c>
      <c r="F1252" s="37" t="s">
        <v>1554</v>
      </c>
      <c r="G1252" s="16">
        <v>399000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.75" customHeight="1">
      <c r="A1253" s="13" t="s">
        <v>4066</v>
      </c>
      <c r="B1253" s="35" t="s">
        <v>6498</v>
      </c>
      <c r="C1253" s="37" t="s">
        <v>6499</v>
      </c>
      <c r="D1253" s="37" t="s">
        <v>6500</v>
      </c>
      <c r="E1253" s="37" t="s">
        <v>6501</v>
      </c>
      <c r="F1253" s="37" t="s">
        <v>1554</v>
      </c>
      <c r="G1253" s="16">
        <v>599000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.75" customHeight="1">
      <c r="A1254" s="13" t="s">
        <v>4066</v>
      </c>
      <c r="B1254" s="35" t="s">
        <v>6502</v>
      </c>
      <c r="C1254" s="37" t="s">
        <v>6503</v>
      </c>
      <c r="D1254" s="37" t="s">
        <v>6504</v>
      </c>
      <c r="E1254" s="37" t="s">
        <v>6505</v>
      </c>
      <c r="F1254" s="37" t="s">
        <v>1554</v>
      </c>
      <c r="G1254" s="16">
        <v>599000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.75" customHeight="1">
      <c r="A1255" s="13" t="s">
        <v>4066</v>
      </c>
      <c r="B1255" s="35" t="s">
        <v>6506</v>
      </c>
      <c r="C1255" s="37" t="s">
        <v>6507</v>
      </c>
      <c r="D1255" s="37" t="s">
        <v>6508</v>
      </c>
      <c r="E1255" s="37" t="s">
        <v>6509</v>
      </c>
      <c r="F1255" s="37" t="s">
        <v>1554</v>
      </c>
      <c r="G1255" s="16">
        <v>599000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.75" customHeight="1">
      <c r="A1256" s="13" t="s">
        <v>4066</v>
      </c>
      <c r="B1256" s="35" t="s">
        <v>6510</v>
      </c>
      <c r="C1256" s="37" t="s">
        <v>6511</v>
      </c>
      <c r="D1256" s="37" t="s">
        <v>6512</v>
      </c>
      <c r="E1256" s="37" t="s">
        <v>6513</v>
      </c>
      <c r="F1256" s="37" t="s">
        <v>1554</v>
      </c>
      <c r="G1256" s="16">
        <v>599000</v>
      </c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.75" customHeight="1">
      <c r="A1257" s="13" t="s">
        <v>4066</v>
      </c>
      <c r="B1257" s="35" t="s">
        <v>6514</v>
      </c>
      <c r="C1257" s="37" t="s">
        <v>6515</v>
      </c>
      <c r="D1257" s="37" t="s">
        <v>6516</v>
      </c>
      <c r="E1257" s="37" t="s">
        <v>6517</v>
      </c>
      <c r="F1257" s="37" t="s">
        <v>1554</v>
      </c>
      <c r="G1257" s="16">
        <v>599000</v>
      </c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.75" customHeight="1">
      <c r="A1258" s="13" t="s">
        <v>4066</v>
      </c>
      <c r="B1258" s="35" t="s">
        <v>6518</v>
      </c>
      <c r="C1258" s="37" t="s">
        <v>6519</v>
      </c>
      <c r="D1258" s="37" t="s">
        <v>6520</v>
      </c>
      <c r="E1258" s="37" t="s">
        <v>6521</v>
      </c>
      <c r="F1258" s="37" t="s">
        <v>1554</v>
      </c>
      <c r="G1258" s="16">
        <v>599000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.75" customHeight="1">
      <c r="A1259" s="13" t="s">
        <v>4066</v>
      </c>
      <c r="B1259" s="35" t="s">
        <v>6522</v>
      </c>
      <c r="C1259" s="37" t="s">
        <v>6523</v>
      </c>
      <c r="D1259" s="37" t="s">
        <v>6524</v>
      </c>
      <c r="E1259" s="37" t="s">
        <v>6525</v>
      </c>
      <c r="F1259" s="37" t="s">
        <v>1554</v>
      </c>
      <c r="G1259" s="16">
        <v>399000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.75" customHeight="1">
      <c r="A1260" s="13" t="s">
        <v>4066</v>
      </c>
      <c r="B1260" s="35" t="s">
        <v>6526</v>
      </c>
      <c r="C1260" s="37" t="s">
        <v>6527</v>
      </c>
      <c r="D1260" s="37" t="s">
        <v>6528</v>
      </c>
      <c r="E1260" s="37" t="s">
        <v>6529</v>
      </c>
      <c r="F1260" s="37" t="s">
        <v>1554</v>
      </c>
      <c r="G1260" s="16">
        <v>399000</v>
      </c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.75" customHeight="1">
      <c r="A1261" s="13" t="s">
        <v>4066</v>
      </c>
      <c r="B1261" s="35" t="s">
        <v>6530</v>
      </c>
      <c r="C1261" s="37" t="s">
        <v>6531</v>
      </c>
      <c r="D1261" s="37" t="s">
        <v>6532</v>
      </c>
      <c r="E1261" s="37" t="s">
        <v>6533</v>
      </c>
      <c r="F1261" s="37" t="s">
        <v>1554</v>
      </c>
      <c r="G1261" s="16">
        <v>399000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.75" customHeight="1">
      <c r="A1262" s="13" t="s">
        <v>4066</v>
      </c>
      <c r="B1262" s="35" t="s">
        <v>6534</v>
      </c>
      <c r="C1262" s="37" t="s">
        <v>6535</v>
      </c>
      <c r="D1262" s="37" t="s">
        <v>6536</v>
      </c>
      <c r="E1262" s="37" t="s">
        <v>6537</v>
      </c>
      <c r="F1262" s="37" t="s">
        <v>1554</v>
      </c>
      <c r="G1262" s="16">
        <v>399000</v>
      </c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.75" customHeight="1">
      <c r="A1263" s="13" t="s">
        <v>4066</v>
      </c>
      <c r="B1263" s="35" t="s">
        <v>6538</v>
      </c>
      <c r="C1263" s="37" t="s">
        <v>6539</v>
      </c>
      <c r="D1263" s="37" t="s">
        <v>6540</v>
      </c>
      <c r="E1263" s="37" t="s">
        <v>6541</v>
      </c>
      <c r="F1263" s="37" t="s">
        <v>1554</v>
      </c>
      <c r="G1263" s="16">
        <v>399000</v>
      </c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.75" customHeight="1">
      <c r="A1264" s="13" t="s">
        <v>4066</v>
      </c>
      <c r="B1264" s="35" t="s">
        <v>6542</v>
      </c>
      <c r="C1264" s="37" t="s">
        <v>6543</v>
      </c>
      <c r="D1264" s="37" t="s">
        <v>6544</v>
      </c>
      <c r="E1264" s="37" t="s">
        <v>6545</v>
      </c>
      <c r="F1264" s="37" t="s">
        <v>1554</v>
      </c>
      <c r="G1264" s="16">
        <v>399000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.75" customHeight="1">
      <c r="A1265" s="13" t="s">
        <v>4066</v>
      </c>
      <c r="B1265" s="35" t="s">
        <v>6546</v>
      </c>
      <c r="C1265" s="37" t="s">
        <v>6547</v>
      </c>
      <c r="D1265" s="37" t="s">
        <v>6548</v>
      </c>
      <c r="E1265" s="37" t="s">
        <v>6549</v>
      </c>
      <c r="F1265" s="37" t="s">
        <v>1554</v>
      </c>
      <c r="G1265" s="16">
        <v>149000</v>
      </c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.75" customHeight="1">
      <c r="A1266" s="13" t="s">
        <v>4066</v>
      </c>
      <c r="B1266" s="35" t="s">
        <v>6550</v>
      </c>
      <c r="C1266" s="37" t="s">
        <v>6551</v>
      </c>
      <c r="D1266" s="37" t="s">
        <v>6552</v>
      </c>
      <c r="E1266" s="37" t="s">
        <v>6553</v>
      </c>
      <c r="F1266" s="37" t="s">
        <v>1554</v>
      </c>
      <c r="G1266" s="16">
        <v>149000</v>
      </c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.75" customHeight="1">
      <c r="A1267" s="13" t="s">
        <v>4066</v>
      </c>
      <c r="B1267" s="35" t="s">
        <v>6554</v>
      </c>
      <c r="C1267" s="37" t="s">
        <v>6555</v>
      </c>
      <c r="D1267" s="37" t="s">
        <v>6556</v>
      </c>
      <c r="E1267" s="37" t="s">
        <v>6557</v>
      </c>
      <c r="F1267" s="37" t="s">
        <v>1554</v>
      </c>
      <c r="G1267" s="16">
        <v>149000</v>
      </c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.75" customHeight="1">
      <c r="A1268" s="13" t="s">
        <v>4066</v>
      </c>
      <c r="B1268" s="35" t="s">
        <v>1327</v>
      </c>
      <c r="C1268" s="37" t="s">
        <v>6558</v>
      </c>
      <c r="D1268" s="37" t="s">
        <v>6559</v>
      </c>
      <c r="E1268" s="37" t="s">
        <v>6560</v>
      </c>
      <c r="F1268" s="37" t="s">
        <v>1554</v>
      </c>
      <c r="G1268" s="16">
        <v>149000</v>
      </c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.75" customHeight="1">
      <c r="A1269" s="13" t="s">
        <v>4066</v>
      </c>
      <c r="B1269" s="35" t="s">
        <v>6561</v>
      </c>
      <c r="C1269" s="37" t="s">
        <v>6562</v>
      </c>
      <c r="D1269" s="37" t="s">
        <v>6563</v>
      </c>
      <c r="E1269" s="37" t="s">
        <v>6564</v>
      </c>
      <c r="F1269" s="37" t="s">
        <v>1554</v>
      </c>
      <c r="G1269" s="16">
        <v>149000</v>
      </c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.75" customHeight="1">
      <c r="A1270" s="13" t="s">
        <v>4066</v>
      </c>
      <c r="B1270" s="35" t="s">
        <v>6565</v>
      </c>
      <c r="C1270" s="37" t="s">
        <v>6566</v>
      </c>
      <c r="D1270" s="37" t="s">
        <v>6567</v>
      </c>
      <c r="E1270" s="37" t="s">
        <v>6568</v>
      </c>
      <c r="F1270" s="37" t="s">
        <v>1554</v>
      </c>
      <c r="G1270" s="16">
        <v>149000</v>
      </c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.75" customHeight="1">
      <c r="A1271" s="13" t="s">
        <v>4066</v>
      </c>
      <c r="B1271" s="35" t="s">
        <v>6569</v>
      </c>
      <c r="C1271" s="37" t="s">
        <v>6570</v>
      </c>
      <c r="D1271" s="37" t="s">
        <v>6571</v>
      </c>
      <c r="E1271" s="37" t="s">
        <v>6572</v>
      </c>
      <c r="F1271" s="37" t="s">
        <v>1554</v>
      </c>
      <c r="G1271" s="16">
        <v>199000</v>
      </c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.75" customHeight="1">
      <c r="A1272" s="13" t="s">
        <v>4066</v>
      </c>
      <c r="B1272" s="35" t="s">
        <v>6573</v>
      </c>
      <c r="C1272" s="37" t="s">
        <v>6574</v>
      </c>
      <c r="D1272" s="37" t="s">
        <v>6575</v>
      </c>
      <c r="E1272" s="37" t="s">
        <v>6576</v>
      </c>
      <c r="F1272" s="37" t="s">
        <v>1554</v>
      </c>
      <c r="G1272" s="16">
        <v>199000</v>
      </c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.75" customHeight="1">
      <c r="A1273" s="13" t="s">
        <v>4066</v>
      </c>
      <c r="B1273" s="35" t="s">
        <v>6577</v>
      </c>
      <c r="C1273" s="37" t="s">
        <v>6578</v>
      </c>
      <c r="D1273" s="37" t="s">
        <v>6579</v>
      </c>
      <c r="E1273" s="37" t="s">
        <v>6580</v>
      </c>
      <c r="F1273" s="37" t="s">
        <v>1554</v>
      </c>
      <c r="G1273" s="16">
        <v>199000</v>
      </c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.75" customHeight="1">
      <c r="A1274" s="13" t="s">
        <v>4066</v>
      </c>
      <c r="B1274" s="35" t="s">
        <v>6581</v>
      </c>
      <c r="C1274" s="37" t="s">
        <v>6582</v>
      </c>
      <c r="D1274" s="37" t="s">
        <v>6583</v>
      </c>
      <c r="E1274" s="37" t="s">
        <v>6583</v>
      </c>
      <c r="F1274" s="37" t="s">
        <v>1554</v>
      </c>
      <c r="G1274" s="16">
        <v>839000</v>
      </c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.75" customHeight="1">
      <c r="A1275" s="13" t="s">
        <v>4066</v>
      </c>
      <c r="B1275" s="35" t="s">
        <v>6584</v>
      </c>
      <c r="C1275" s="37" t="s">
        <v>6585</v>
      </c>
      <c r="D1275" s="37" t="s">
        <v>6586</v>
      </c>
      <c r="E1275" s="37" t="s">
        <v>6586</v>
      </c>
      <c r="F1275" s="37" t="s">
        <v>1554</v>
      </c>
      <c r="G1275" s="16">
        <v>839000</v>
      </c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.75" customHeight="1">
      <c r="A1276" s="13" t="s">
        <v>4066</v>
      </c>
      <c r="B1276" s="35" t="s">
        <v>6587</v>
      </c>
      <c r="C1276" s="37" t="s">
        <v>6588</v>
      </c>
      <c r="D1276" s="37" t="s">
        <v>6589</v>
      </c>
      <c r="E1276" s="37" t="s">
        <v>6589</v>
      </c>
      <c r="F1276" s="37" t="s">
        <v>1554</v>
      </c>
      <c r="G1276" s="16">
        <v>839000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.75" customHeight="1">
      <c r="A1277" s="13" t="s">
        <v>4066</v>
      </c>
      <c r="B1277" s="35" t="s">
        <v>6590</v>
      </c>
      <c r="C1277" s="37" t="s">
        <v>6591</v>
      </c>
      <c r="D1277" s="37" t="s">
        <v>6592</v>
      </c>
      <c r="E1277" s="37" t="s">
        <v>6592</v>
      </c>
      <c r="F1277" s="37" t="s">
        <v>1554</v>
      </c>
      <c r="G1277" s="16">
        <v>839000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.75" customHeight="1">
      <c r="A1278" s="13" t="s">
        <v>4066</v>
      </c>
      <c r="B1278" s="35" t="s">
        <v>6593</v>
      </c>
      <c r="C1278" s="37" t="s">
        <v>6594</v>
      </c>
      <c r="D1278" s="37" t="s">
        <v>6595</v>
      </c>
      <c r="E1278" s="37" t="s">
        <v>6595</v>
      </c>
      <c r="F1278" s="37" t="s">
        <v>1554</v>
      </c>
      <c r="G1278" s="16">
        <v>839000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.75" customHeight="1">
      <c r="A1279" s="13" t="s">
        <v>4066</v>
      </c>
      <c r="B1279" s="35" t="s">
        <v>6596</v>
      </c>
      <c r="C1279" s="37" t="s">
        <v>6597</v>
      </c>
      <c r="D1279" s="37" t="s">
        <v>6598</v>
      </c>
      <c r="E1279" s="37" t="s">
        <v>6598</v>
      </c>
      <c r="F1279" s="37" t="s">
        <v>1554</v>
      </c>
      <c r="G1279" s="16">
        <v>839000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.75" customHeight="1">
      <c r="A1280" s="13" t="s">
        <v>4066</v>
      </c>
      <c r="B1280" s="35" t="s">
        <v>6599</v>
      </c>
      <c r="C1280" s="37" t="s">
        <v>6600</v>
      </c>
      <c r="D1280" s="37" t="s">
        <v>6601</v>
      </c>
      <c r="E1280" s="37" t="s">
        <v>6602</v>
      </c>
      <c r="F1280" s="37" t="s">
        <v>1554</v>
      </c>
      <c r="G1280" s="16">
        <v>609000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.75" customHeight="1">
      <c r="A1281" s="13" t="s">
        <v>4066</v>
      </c>
      <c r="B1281" s="35" t="s">
        <v>6603</v>
      </c>
      <c r="C1281" s="37" t="s">
        <v>6604</v>
      </c>
      <c r="D1281" s="37" t="s">
        <v>6605</v>
      </c>
      <c r="E1281" s="37" t="s">
        <v>6606</v>
      </c>
      <c r="F1281" s="37" t="s">
        <v>1554</v>
      </c>
      <c r="G1281" s="16">
        <v>609000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.75" customHeight="1">
      <c r="A1282" s="13" t="s">
        <v>4066</v>
      </c>
      <c r="B1282" s="35" t="s">
        <v>6607</v>
      </c>
      <c r="C1282" s="37" t="s">
        <v>6608</v>
      </c>
      <c r="D1282" s="37" t="s">
        <v>6609</v>
      </c>
      <c r="E1282" s="37" t="s">
        <v>6610</v>
      </c>
      <c r="F1282" s="37" t="s">
        <v>1554</v>
      </c>
      <c r="G1282" s="16">
        <v>609000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.75" customHeight="1">
      <c r="A1283" s="13" t="s">
        <v>4066</v>
      </c>
      <c r="B1283" s="35" t="s">
        <v>6611</v>
      </c>
      <c r="C1283" s="37" t="s">
        <v>6612</v>
      </c>
      <c r="D1283" s="37" t="s">
        <v>6613</v>
      </c>
      <c r="E1283" s="37" t="s">
        <v>6614</v>
      </c>
      <c r="F1283" s="37" t="s">
        <v>2210</v>
      </c>
      <c r="G1283" s="16">
        <v>229000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.75" customHeight="1">
      <c r="A1284" s="13" t="s">
        <v>4066</v>
      </c>
      <c r="B1284" s="35" t="s">
        <v>6615</v>
      </c>
      <c r="C1284" s="37" t="s">
        <v>6616</v>
      </c>
      <c r="D1284" s="37" t="s">
        <v>6617</v>
      </c>
      <c r="E1284" s="37" t="s">
        <v>6618</v>
      </c>
      <c r="F1284" s="37" t="s">
        <v>2210</v>
      </c>
      <c r="G1284" s="16">
        <v>229000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.75" customHeight="1">
      <c r="A1285" s="13" t="s">
        <v>4066</v>
      </c>
      <c r="B1285" s="35" t="s">
        <v>6619</v>
      </c>
      <c r="C1285" s="37" t="s">
        <v>6620</v>
      </c>
      <c r="D1285" s="37" t="s">
        <v>6621</v>
      </c>
      <c r="E1285" s="37" t="s">
        <v>6622</v>
      </c>
      <c r="F1285" s="37" t="s">
        <v>2210</v>
      </c>
      <c r="G1285" s="16">
        <v>399000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.75" customHeight="1">
      <c r="A1286" s="13" t="s">
        <v>4066</v>
      </c>
      <c r="B1286" s="35" t="s">
        <v>6623</v>
      </c>
      <c r="C1286" s="37" t="s">
        <v>6624</v>
      </c>
      <c r="D1286" s="37" t="s">
        <v>6625</v>
      </c>
      <c r="E1286" s="37" t="s">
        <v>6626</v>
      </c>
      <c r="F1286" s="37" t="s">
        <v>2210</v>
      </c>
      <c r="G1286" s="16">
        <v>39000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.75" customHeight="1">
      <c r="A1287" s="13" t="s">
        <v>4066</v>
      </c>
      <c r="B1287" s="35" t="s">
        <v>6627</v>
      </c>
      <c r="C1287" s="37" t="s">
        <v>6628</v>
      </c>
      <c r="D1287" s="37" t="s">
        <v>6629</v>
      </c>
      <c r="E1287" s="37" t="s">
        <v>6630</v>
      </c>
      <c r="F1287" s="37" t="s">
        <v>2210</v>
      </c>
      <c r="G1287" s="16">
        <v>39000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.75" customHeight="1">
      <c r="A1288" s="13" t="s">
        <v>4066</v>
      </c>
      <c r="B1288" s="35" t="s">
        <v>6631</v>
      </c>
      <c r="C1288" s="37" t="s">
        <v>6632</v>
      </c>
      <c r="D1288" s="37" t="s">
        <v>6633</v>
      </c>
      <c r="E1288" s="37" t="s">
        <v>6634</v>
      </c>
      <c r="F1288" s="37" t="s">
        <v>2210</v>
      </c>
      <c r="G1288" s="16">
        <v>299000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.75" customHeight="1">
      <c r="A1289" s="13" t="s">
        <v>4066</v>
      </c>
      <c r="B1289" s="35" t="s">
        <v>6635</v>
      </c>
      <c r="C1289" s="37" t="s">
        <v>6636</v>
      </c>
      <c r="D1289" s="37" t="s">
        <v>6637</v>
      </c>
      <c r="E1289" s="37" t="s">
        <v>6638</v>
      </c>
      <c r="F1289" s="37" t="s">
        <v>2210</v>
      </c>
      <c r="G1289" s="16">
        <v>299000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.75" customHeight="1">
      <c r="A1290" s="13" t="s">
        <v>4066</v>
      </c>
      <c r="B1290" s="35" t="s">
        <v>6639</v>
      </c>
      <c r="C1290" s="37" t="s">
        <v>6640</v>
      </c>
      <c r="D1290" s="37" t="s">
        <v>6641</v>
      </c>
      <c r="E1290" s="37" t="s">
        <v>6642</v>
      </c>
      <c r="F1290" s="37" t="s">
        <v>2210</v>
      </c>
      <c r="G1290" s="16">
        <v>299000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.75" customHeight="1">
      <c r="A1291" s="13" t="s">
        <v>4066</v>
      </c>
      <c r="B1291" s="35" t="s">
        <v>6643</v>
      </c>
      <c r="C1291" s="37" t="s">
        <v>6644</v>
      </c>
      <c r="D1291" s="37" t="s">
        <v>6645</v>
      </c>
      <c r="E1291" s="37" t="s">
        <v>6646</v>
      </c>
      <c r="F1291" s="37" t="s">
        <v>6647</v>
      </c>
      <c r="G1291" s="16">
        <v>99000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.75" customHeight="1">
      <c r="A1292" s="13" t="s">
        <v>4066</v>
      </c>
      <c r="B1292" s="35" t="s">
        <v>6648</v>
      </c>
      <c r="C1292" s="37" t="s">
        <v>6649</v>
      </c>
      <c r="D1292" s="37" t="s">
        <v>6650</v>
      </c>
      <c r="E1292" s="37" t="s">
        <v>6651</v>
      </c>
      <c r="F1292" s="37" t="s">
        <v>6647</v>
      </c>
      <c r="G1292" s="16">
        <v>99000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.75" customHeight="1">
      <c r="A1293" s="13" t="s">
        <v>4066</v>
      </c>
      <c r="B1293" s="35" t="s">
        <v>6652</v>
      </c>
      <c r="C1293" s="37" t="s">
        <v>6653</v>
      </c>
      <c r="D1293" s="37" t="s">
        <v>6654</v>
      </c>
      <c r="E1293" s="37" t="s">
        <v>6655</v>
      </c>
      <c r="F1293" s="37" t="s">
        <v>6647</v>
      </c>
      <c r="G1293" s="16">
        <v>99000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.75" customHeight="1">
      <c r="A1294" s="13" t="s">
        <v>4066</v>
      </c>
      <c r="B1294" s="35" t="s">
        <v>6656</v>
      </c>
      <c r="C1294" s="37" t="s">
        <v>6657</v>
      </c>
      <c r="D1294" s="37" t="s">
        <v>6658</v>
      </c>
      <c r="E1294" s="37" t="s">
        <v>6659</v>
      </c>
      <c r="F1294" s="37" t="s">
        <v>6647</v>
      </c>
      <c r="G1294" s="16">
        <v>99000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.75" customHeight="1">
      <c r="A1295" s="13" t="s">
        <v>4066</v>
      </c>
      <c r="B1295" s="35" t="s">
        <v>6660</v>
      </c>
      <c r="C1295" s="37" t="s">
        <v>6661</v>
      </c>
      <c r="D1295" s="37" t="s">
        <v>6662</v>
      </c>
      <c r="E1295" s="37" t="s">
        <v>6663</v>
      </c>
      <c r="F1295" s="37" t="s">
        <v>6647</v>
      </c>
      <c r="G1295" s="16">
        <v>99000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.75" customHeight="1">
      <c r="A1296" s="13" t="s">
        <v>4066</v>
      </c>
      <c r="B1296" s="35" t="s">
        <v>6664</v>
      </c>
      <c r="C1296" s="37" t="s">
        <v>6665</v>
      </c>
      <c r="D1296" s="37" t="s">
        <v>6666</v>
      </c>
      <c r="E1296" s="37" t="s">
        <v>6667</v>
      </c>
      <c r="F1296" s="37" t="s">
        <v>6647</v>
      </c>
      <c r="G1296" s="16">
        <v>219000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.75" customHeight="1">
      <c r="A1297" s="13" t="s">
        <v>4066</v>
      </c>
      <c r="B1297" s="35" t="s">
        <v>6668</v>
      </c>
      <c r="C1297" s="37" t="s">
        <v>6669</v>
      </c>
      <c r="D1297" s="37" t="s">
        <v>6670</v>
      </c>
      <c r="E1297" s="37" t="s">
        <v>6671</v>
      </c>
      <c r="F1297" s="37" t="s">
        <v>6647</v>
      </c>
      <c r="G1297" s="16">
        <v>219000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.75" customHeight="1">
      <c r="A1298" s="13" t="s">
        <v>4066</v>
      </c>
      <c r="B1298" s="35" t="s">
        <v>6672</v>
      </c>
      <c r="C1298" s="37" t="s">
        <v>6673</v>
      </c>
      <c r="D1298" s="37" t="s">
        <v>6674</v>
      </c>
      <c r="E1298" s="37" t="s">
        <v>6675</v>
      </c>
      <c r="F1298" s="37" t="s">
        <v>6647</v>
      </c>
      <c r="G1298" s="16">
        <v>219000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.75" customHeight="1">
      <c r="A1299" s="13" t="s">
        <v>4066</v>
      </c>
      <c r="B1299" s="35" t="s">
        <v>6676</v>
      </c>
      <c r="C1299" s="37" t="s">
        <v>6677</v>
      </c>
      <c r="D1299" s="37" t="s">
        <v>6678</v>
      </c>
      <c r="E1299" s="37" t="s">
        <v>6679</v>
      </c>
      <c r="F1299" s="37" t="s">
        <v>6647</v>
      </c>
      <c r="G1299" s="16">
        <v>219000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.75" customHeight="1">
      <c r="A1300" s="13" t="s">
        <v>4066</v>
      </c>
      <c r="B1300" s="35" t="s">
        <v>6680</v>
      </c>
      <c r="C1300" s="37" t="s">
        <v>6681</v>
      </c>
      <c r="D1300" s="37" t="s">
        <v>6682</v>
      </c>
      <c r="E1300" s="37" t="s">
        <v>6682</v>
      </c>
      <c r="F1300" s="37" t="s">
        <v>6683</v>
      </c>
      <c r="G1300" s="16">
        <v>659000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.75" customHeight="1">
      <c r="A1301" s="13" t="s">
        <v>4066</v>
      </c>
      <c r="B1301" s="35" t="s">
        <v>6684</v>
      </c>
      <c r="C1301" s="37" t="s">
        <v>6685</v>
      </c>
      <c r="D1301" s="37" t="s">
        <v>6686</v>
      </c>
      <c r="E1301" s="37" t="s">
        <v>6686</v>
      </c>
      <c r="F1301" s="37" t="s">
        <v>6683</v>
      </c>
      <c r="G1301" s="16">
        <v>119000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.75" customHeight="1">
      <c r="A1302" s="13" t="s">
        <v>4066</v>
      </c>
      <c r="B1302" s="35" t="s">
        <v>6687</v>
      </c>
      <c r="C1302" s="37" t="s">
        <v>6688</v>
      </c>
      <c r="D1302" s="37" t="s">
        <v>6689</v>
      </c>
      <c r="E1302" s="37" t="s">
        <v>6689</v>
      </c>
      <c r="F1302" s="37" t="s">
        <v>6683</v>
      </c>
      <c r="G1302" s="16">
        <v>149000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.75" customHeight="1">
      <c r="A1303" s="13" t="s">
        <v>4066</v>
      </c>
      <c r="B1303" s="35" t="s">
        <v>6690</v>
      </c>
      <c r="C1303" s="37" t="s">
        <v>6691</v>
      </c>
      <c r="D1303" s="37" t="s">
        <v>6692</v>
      </c>
      <c r="E1303" s="37" t="s">
        <v>6692</v>
      </c>
      <c r="F1303" s="37" t="s">
        <v>6683</v>
      </c>
      <c r="G1303" s="16">
        <v>269000</v>
      </c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.75" customHeight="1">
      <c r="A1304" s="13" t="s">
        <v>4066</v>
      </c>
      <c r="B1304" s="35" t="s">
        <v>6693</v>
      </c>
      <c r="C1304" s="37" t="s">
        <v>6694</v>
      </c>
      <c r="D1304" s="37" t="s">
        <v>6695</v>
      </c>
      <c r="E1304" s="37" t="s">
        <v>6695</v>
      </c>
      <c r="F1304" s="37" t="s">
        <v>6683</v>
      </c>
      <c r="G1304" s="16">
        <v>139000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.75" customHeight="1">
      <c r="A1305" s="13" t="s">
        <v>4066</v>
      </c>
      <c r="B1305" s="35" t="s">
        <v>6696</v>
      </c>
      <c r="C1305" s="37" t="s">
        <v>6697</v>
      </c>
      <c r="D1305" s="37" t="s">
        <v>6698</v>
      </c>
      <c r="E1305" s="37" t="s">
        <v>6698</v>
      </c>
      <c r="F1305" s="37" t="s">
        <v>6683</v>
      </c>
      <c r="G1305" s="16">
        <v>149000</v>
      </c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.75" customHeight="1">
      <c r="A1306" s="13" t="s">
        <v>4066</v>
      </c>
      <c r="B1306" s="35" t="s">
        <v>6699</v>
      </c>
      <c r="C1306" s="37" t="s">
        <v>6700</v>
      </c>
      <c r="D1306" s="37" t="s">
        <v>6701</v>
      </c>
      <c r="E1306" s="37" t="s">
        <v>6702</v>
      </c>
      <c r="F1306" s="37" t="s">
        <v>4388</v>
      </c>
      <c r="G1306" s="16">
        <v>169000</v>
      </c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.75" customHeight="1">
      <c r="A1307" s="13" t="s">
        <v>4066</v>
      </c>
      <c r="B1307" s="35" t="s">
        <v>6703</v>
      </c>
      <c r="C1307" s="37" t="s">
        <v>6704</v>
      </c>
      <c r="D1307" s="37" t="s">
        <v>6705</v>
      </c>
      <c r="E1307" s="37" t="s">
        <v>6706</v>
      </c>
      <c r="F1307" s="37" t="s">
        <v>4388</v>
      </c>
      <c r="G1307" s="16">
        <v>209000</v>
      </c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.75" customHeight="1">
      <c r="A1308" s="13" t="s">
        <v>4066</v>
      </c>
      <c r="B1308" s="35" t="s">
        <v>6707</v>
      </c>
      <c r="C1308" s="37" t="s">
        <v>6708</v>
      </c>
      <c r="D1308" s="37" t="s">
        <v>6709</v>
      </c>
      <c r="E1308" s="37" t="s">
        <v>6710</v>
      </c>
      <c r="F1308" s="37" t="s">
        <v>4388</v>
      </c>
      <c r="G1308" s="16">
        <v>269000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.75" customHeight="1">
      <c r="A1309" s="13" t="s">
        <v>4066</v>
      </c>
      <c r="B1309" s="35" t="s">
        <v>6711</v>
      </c>
      <c r="C1309" s="37" t="s">
        <v>6712</v>
      </c>
      <c r="D1309" s="37" t="s">
        <v>6713</v>
      </c>
      <c r="E1309" s="37" t="s">
        <v>6714</v>
      </c>
      <c r="F1309" s="37" t="s">
        <v>4388</v>
      </c>
      <c r="G1309" s="16">
        <v>489000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.75" customHeight="1">
      <c r="A1310" s="13" t="s">
        <v>4066</v>
      </c>
      <c r="B1310" s="35" t="s">
        <v>6715</v>
      </c>
      <c r="C1310" s="37" t="s">
        <v>6716</v>
      </c>
      <c r="D1310" s="37" t="s">
        <v>6717</v>
      </c>
      <c r="E1310" s="37" t="s">
        <v>6718</v>
      </c>
      <c r="F1310" s="37" t="s">
        <v>4388</v>
      </c>
      <c r="G1310" s="16">
        <v>529000</v>
      </c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.75" customHeight="1">
      <c r="A1311" s="13" t="s">
        <v>4066</v>
      </c>
      <c r="B1311" s="35" t="s">
        <v>6719</v>
      </c>
      <c r="C1311" s="37" t="s">
        <v>6720</v>
      </c>
      <c r="D1311" s="37" t="s">
        <v>6721</v>
      </c>
      <c r="E1311" s="37" t="s">
        <v>6722</v>
      </c>
      <c r="F1311" s="37" t="s">
        <v>4388</v>
      </c>
      <c r="G1311" s="16">
        <v>609000</v>
      </c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.75" customHeight="1">
      <c r="A1312" s="13" t="s">
        <v>4066</v>
      </c>
      <c r="B1312" s="35" t="s">
        <v>6723</v>
      </c>
      <c r="C1312" s="37" t="s">
        <v>6724</v>
      </c>
      <c r="D1312" s="37" t="s">
        <v>6725</v>
      </c>
      <c r="E1312" s="37" t="s">
        <v>6726</v>
      </c>
      <c r="F1312" s="37" t="s">
        <v>4388</v>
      </c>
      <c r="G1312" s="16">
        <v>709000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.75" customHeight="1">
      <c r="A1313" s="13" t="s">
        <v>4066</v>
      </c>
      <c r="B1313" s="35" t="s">
        <v>6727</v>
      </c>
      <c r="C1313" s="37" t="s">
        <v>6728</v>
      </c>
      <c r="D1313" s="37" t="s">
        <v>6729</v>
      </c>
      <c r="E1313" s="37" t="s">
        <v>6730</v>
      </c>
      <c r="F1313" s="37" t="s">
        <v>4388</v>
      </c>
      <c r="G1313" s="16">
        <v>139000</v>
      </c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.75" customHeight="1">
      <c r="A1314" s="13" t="s">
        <v>4066</v>
      </c>
      <c r="B1314" s="35" t="s">
        <v>6731</v>
      </c>
      <c r="C1314" s="37" t="s">
        <v>6732</v>
      </c>
      <c r="D1314" s="37" t="s">
        <v>6733</v>
      </c>
      <c r="E1314" s="37" t="s">
        <v>6734</v>
      </c>
      <c r="F1314" s="37" t="s">
        <v>4388</v>
      </c>
      <c r="G1314" s="16">
        <v>189000</v>
      </c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.75" customHeight="1">
      <c r="A1315" s="13" t="s">
        <v>4066</v>
      </c>
      <c r="B1315" s="35" t="s">
        <v>6735</v>
      </c>
      <c r="C1315" s="37" t="s">
        <v>6736</v>
      </c>
      <c r="D1315" s="37" t="s">
        <v>6737</v>
      </c>
      <c r="E1315" s="37" t="s">
        <v>6738</v>
      </c>
      <c r="F1315" s="37" t="s">
        <v>4388</v>
      </c>
      <c r="G1315" s="16">
        <v>239000</v>
      </c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.75" customHeight="1">
      <c r="A1316" s="13" t="s">
        <v>4066</v>
      </c>
      <c r="B1316" s="35" t="s">
        <v>6739</v>
      </c>
      <c r="C1316" s="37" t="s">
        <v>6740</v>
      </c>
      <c r="D1316" s="37" t="s">
        <v>6741</v>
      </c>
      <c r="E1316" s="37" t="s">
        <v>6742</v>
      </c>
      <c r="F1316" s="37" t="s">
        <v>4388</v>
      </c>
      <c r="G1316" s="16">
        <v>159000</v>
      </c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.75" customHeight="1">
      <c r="A1317" s="13" t="s">
        <v>4066</v>
      </c>
      <c r="B1317" s="35" t="s">
        <v>6743</v>
      </c>
      <c r="C1317" s="37" t="s">
        <v>6744</v>
      </c>
      <c r="D1317" s="37" t="s">
        <v>6745</v>
      </c>
      <c r="E1317" s="37" t="s">
        <v>6746</v>
      </c>
      <c r="F1317" s="37" t="s">
        <v>4388</v>
      </c>
      <c r="G1317" s="16">
        <v>169000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.75" customHeight="1">
      <c r="A1318" s="13" t="s">
        <v>4066</v>
      </c>
      <c r="B1318" s="35" t="s">
        <v>6747</v>
      </c>
      <c r="C1318" s="37" t="s">
        <v>6748</v>
      </c>
      <c r="D1318" s="37" t="s">
        <v>6749</v>
      </c>
      <c r="E1318" s="37" t="s">
        <v>6750</v>
      </c>
      <c r="F1318" s="37" t="s">
        <v>4388</v>
      </c>
      <c r="G1318" s="16">
        <v>179000</v>
      </c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.75" customHeight="1">
      <c r="A1319" s="13" t="s">
        <v>4066</v>
      </c>
      <c r="B1319" s="35" t="s">
        <v>6751</v>
      </c>
      <c r="C1319" s="37" t="s">
        <v>6752</v>
      </c>
      <c r="D1319" s="37" t="s">
        <v>6753</v>
      </c>
      <c r="E1319" s="37" t="s">
        <v>6754</v>
      </c>
      <c r="F1319" s="37" t="s">
        <v>4388</v>
      </c>
      <c r="G1319" s="16">
        <v>199000</v>
      </c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.75" customHeight="1">
      <c r="A1320" s="13" t="s">
        <v>4066</v>
      </c>
      <c r="B1320" s="35" t="s">
        <v>6755</v>
      </c>
      <c r="C1320" s="37" t="s">
        <v>6756</v>
      </c>
      <c r="D1320" s="37" t="s">
        <v>6757</v>
      </c>
      <c r="E1320" s="37" t="s">
        <v>6758</v>
      </c>
      <c r="F1320" s="37" t="s">
        <v>4388</v>
      </c>
      <c r="G1320" s="16">
        <v>0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.75" customHeight="1">
      <c r="A1321" s="13" t="s">
        <v>4066</v>
      </c>
      <c r="B1321" s="35" t="s">
        <v>6759</v>
      </c>
      <c r="C1321" s="37" t="s">
        <v>6760</v>
      </c>
      <c r="D1321" s="37" t="s">
        <v>6761</v>
      </c>
      <c r="E1321" s="37" t="s">
        <v>6762</v>
      </c>
      <c r="F1321" s="37" t="s">
        <v>4388</v>
      </c>
      <c r="G1321" s="16">
        <v>99000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.75" customHeight="1">
      <c r="A1322" s="13" t="s">
        <v>4066</v>
      </c>
      <c r="B1322" s="35" t="s">
        <v>6763</v>
      </c>
      <c r="C1322" s="37" t="s">
        <v>6764</v>
      </c>
      <c r="D1322" s="37" t="s">
        <v>6765</v>
      </c>
      <c r="E1322" s="37" t="s">
        <v>6766</v>
      </c>
      <c r="F1322" s="37" t="s">
        <v>4388</v>
      </c>
      <c r="G1322" s="16">
        <v>109000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.75" customHeight="1">
      <c r="A1323" s="13" t="s">
        <v>4066</v>
      </c>
      <c r="B1323" s="35" t="s">
        <v>6767</v>
      </c>
      <c r="C1323" s="37" t="s">
        <v>6768</v>
      </c>
      <c r="D1323" s="37" t="s">
        <v>6769</v>
      </c>
      <c r="E1323" s="37" t="s">
        <v>6770</v>
      </c>
      <c r="F1323" s="37" t="s">
        <v>4388</v>
      </c>
      <c r="G1323" s="16">
        <v>279000</v>
      </c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.75" customHeight="1">
      <c r="A1324" s="13" t="s">
        <v>4066</v>
      </c>
      <c r="B1324" s="35" t="s">
        <v>6771</v>
      </c>
      <c r="C1324" s="37" t="s">
        <v>6772</v>
      </c>
      <c r="D1324" s="37" t="s">
        <v>6773</v>
      </c>
      <c r="E1324" s="37" t="s">
        <v>6774</v>
      </c>
      <c r="F1324" s="37" t="s">
        <v>4388</v>
      </c>
      <c r="G1324" s="16">
        <v>109000</v>
      </c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.75" customHeight="1">
      <c r="A1325" s="13" t="s">
        <v>4066</v>
      </c>
      <c r="B1325" s="35" t="s">
        <v>6775</v>
      </c>
      <c r="C1325" s="37" t="s">
        <v>6776</v>
      </c>
      <c r="D1325" s="37" t="s">
        <v>6777</v>
      </c>
      <c r="E1325" s="37" t="s">
        <v>6778</v>
      </c>
      <c r="F1325" s="37" t="s">
        <v>4388</v>
      </c>
      <c r="G1325" s="16">
        <v>119000</v>
      </c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.75" customHeight="1">
      <c r="A1326" s="13" t="s">
        <v>4066</v>
      </c>
      <c r="B1326" s="35" t="s">
        <v>6779</v>
      </c>
      <c r="C1326" s="37" t="s">
        <v>6780</v>
      </c>
      <c r="D1326" s="37" t="s">
        <v>6781</v>
      </c>
      <c r="E1326" s="37" t="s">
        <v>6782</v>
      </c>
      <c r="F1326" s="37" t="s">
        <v>4388</v>
      </c>
      <c r="G1326" s="16">
        <v>369000</v>
      </c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.75" customHeight="1">
      <c r="A1327" s="13" t="s">
        <v>4066</v>
      </c>
      <c r="B1327" s="35" t="s">
        <v>6783</v>
      </c>
      <c r="C1327" s="37" t="s">
        <v>6784</v>
      </c>
      <c r="D1327" s="37" t="s">
        <v>6785</v>
      </c>
      <c r="E1327" s="37" t="s">
        <v>6786</v>
      </c>
      <c r="F1327" s="37" t="s">
        <v>4388</v>
      </c>
      <c r="G1327" s="16">
        <v>119000</v>
      </c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.75" customHeight="1">
      <c r="A1328" s="13" t="s">
        <v>4066</v>
      </c>
      <c r="B1328" s="35" t="s">
        <v>6787</v>
      </c>
      <c r="C1328" s="37" t="s">
        <v>6788</v>
      </c>
      <c r="D1328" s="37" t="s">
        <v>6789</v>
      </c>
      <c r="E1328" s="37" t="s">
        <v>6790</v>
      </c>
      <c r="F1328" s="37" t="s">
        <v>4388</v>
      </c>
      <c r="G1328" s="16">
        <v>129000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.75" customHeight="1">
      <c r="A1329" s="13" t="s">
        <v>4066</v>
      </c>
      <c r="B1329" s="35" t="s">
        <v>6791</v>
      </c>
      <c r="C1329" s="37" t="s">
        <v>6792</v>
      </c>
      <c r="D1329" s="37" t="s">
        <v>6793</v>
      </c>
      <c r="E1329" s="37" t="s">
        <v>6794</v>
      </c>
      <c r="F1329" s="37" t="s">
        <v>4388</v>
      </c>
      <c r="G1329" s="16">
        <v>459000</v>
      </c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.75" customHeight="1">
      <c r="A1330" s="13" t="s">
        <v>4066</v>
      </c>
      <c r="B1330" s="35" t="s">
        <v>6795</v>
      </c>
      <c r="C1330" s="37" t="s">
        <v>6796</v>
      </c>
      <c r="D1330" s="37" t="s">
        <v>6797</v>
      </c>
      <c r="E1330" s="37" t="s">
        <v>6798</v>
      </c>
      <c r="F1330" s="37" t="s">
        <v>4388</v>
      </c>
      <c r="G1330" s="16">
        <v>129000</v>
      </c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.75" customHeight="1">
      <c r="A1331" s="13" t="s">
        <v>4066</v>
      </c>
      <c r="B1331" s="35" t="s">
        <v>6799</v>
      </c>
      <c r="C1331" s="37" t="s">
        <v>6800</v>
      </c>
      <c r="D1331" s="37" t="s">
        <v>6801</v>
      </c>
      <c r="E1331" s="37" t="s">
        <v>6802</v>
      </c>
      <c r="F1331" s="37" t="s">
        <v>4388</v>
      </c>
      <c r="G1331" s="16">
        <v>139000</v>
      </c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.75" customHeight="1">
      <c r="A1332" s="13" t="s">
        <v>4066</v>
      </c>
      <c r="B1332" s="35" t="s">
        <v>6803</v>
      </c>
      <c r="C1332" s="37" t="s">
        <v>6804</v>
      </c>
      <c r="D1332" s="37" t="s">
        <v>6805</v>
      </c>
      <c r="E1332" s="37" t="s">
        <v>6806</v>
      </c>
      <c r="F1332" s="37" t="s">
        <v>4388</v>
      </c>
      <c r="G1332" s="16">
        <v>139000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.75" customHeight="1">
      <c r="A1333" s="13" t="s">
        <v>4066</v>
      </c>
      <c r="B1333" s="35" t="s">
        <v>6807</v>
      </c>
      <c r="C1333" s="37" t="s">
        <v>6808</v>
      </c>
      <c r="D1333" s="37" t="s">
        <v>6809</v>
      </c>
      <c r="E1333" s="37" t="s">
        <v>6810</v>
      </c>
      <c r="F1333" s="37" t="s">
        <v>4388</v>
      </c>
      <c r="G1333" s="16">
        <v>169000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.75" customHeight="1">
      <c r="A1334" s="13" t="s">
        <v>4066</v>
      </c>
      <c r="B1334" s="35" t="s">
        <v>6811</v>
      </c>
      <c r="C1334" s="37" t="s">
        <v>6812</v>
      </c>
      <c r="D1334" s="37" t="s">
        <v>6813</v>
      </c>
      <c r="E1334" s="37" t="s">
        <v>6814</v>
      </c>
      <c r="F1334" s="37" t="s">
        <v>4388</v>
      </c>
      <c r="G1334" s="16">
        <v>169000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.75" customHeight="1">
      <c r="A1335" s="13" t="s">
        <v>4066</v>
      </c>
      <c r="B1335" s="35" t="s">
        <v>6815</v>
      </c>
      <c r="C1335" s="37" t="s">
        <v>6816</v>
      </c>
      <c r="D1335" s="37" t="s">
        <v>6817</v>
      </c>
      <c r="E1335" s="37" t="s">
        <v>6818</v>
      </c>
      <c r="F1335" s="37" t="s">
        <v>4388</v>
      </c>
      <c r="G1335" s="16">
        <v>119000</v>
      </c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.75" customHeight="1">
      <c r="A1336" s="13" t="s">
        <v>4066</v>
      </c>
      <c r="B1336" s="35" t="s">
        <v>6819</v>
      </c>
      <c r="C1336" s="37" t="s">
        <v>6820</v>
      </c>
      <c r="D1336" s="37" t="s">
        <v>6821</v>
      </c>
      <c r="E1336" s="37" t="s">
        <v>6822</v>
      </c>
      <c r="F1336" s="37" t="s">
        <v>4388</v>
      </c>
      <c r="G1336" s="16">
        <v>139000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.75" customHeight="1">
      <c r="A1337" s="13" t="s">
        <v>4066</v>
      </c>
      <c r="B1337" s="35" t="s">
        <v>2640</v>
      </c>
      <c r="C1337" s="37" t="s">
        <v>6823</v>
      </c>
      <c r="D1337" s="37" t="s">
        <v>6824</v>
      </c>
      <c r="E1337" s="37" t="s">
        <v>2641</v>
      </c>
      <c r="F1337" s="37" t="s">
        <v>1554</v>
      </c>
      <c r="G1337" s="16">
        <v>199000</v>
      </c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.75" customHeight="1">
      <c r="A1338" s="13" t="s">
        <v>4066</v>
      </c>
      <c r="B1338" s="35" t="s">
        <v>2634</v>
      </c>
      <c r="C1338" s="37" t="s">
        <v>6825</v>
      </c>
      <c r="D1338" s="37" t="s">
        <v>6826</v>
      </c>
      <c r="E1338" s="37" t="s">
        <v>2635</v>
      </c>
      <c r="F1338" s="37" t="s">
        <v>1554</v>
      </c>
      <c r="G1338" s="16">
        <v>199000</v>
      </c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.75" customHeight="1">
      <c r="A1339" s="13" t="s">
        <v>4066</v>
      </c>
      <c r="B1339" s="35" t="s">
        <v>6827</v>
      </c>
      <c r="C1339" s="37" t="s">
        <v>6828</v>
      </c>
      <c r="D1339" s="37" t="s">
        <v>6829</v>
      </c>
      <c r="E1339" s="37" t="s">
        <v>6830</v>
      </c>
      <c r="F1339" s="37" t="s">
        <v>1896</v>
      </c>
      <c r="G1339" s="16">
        <v>0</v>
      </c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.75" customHeight="1">
      <c r="A1340" s="13" t="s">
        <v>4066</v>
      </c>
      <c r="B1340" s="35" t="s">
        <v>6831</v>
      </c>
      <c r="C1340" s="37" t="s">
        <v>6832</v>
      </c>
      <c r="D1340" s="37" t="s">
        <v>6833</v>
      </c>
      <c r="E1340" s="37" t="s">
        <v>6834</v>
      </c>
      <c r="F1340" s="37" t="s">
        <v>1548</v>
      </c>
      <c r="G1340" s="16">
        <v>249000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.75" customHeight="1">
      <c r="A1341" s="13" t="s">
        <v>4066</v>
      </c>
      <c r="B1341" s="35" t="s">
        <v>6835</v>
      </c>
      <c r="C1341" s="37" t="s">
        <v>6836</v>
      </c>
      <c r="D1341" s="37" t="s">
        <v>6837</v>
      </c>
      <c r="E1341" s="37" t="s">
        <v>6838</v>
      </c>
      <c r="F1341" s="37" t="s">
        <v>1548</v>
      </c>
      <c r="G1341" s="16">
        <v>249000</v>
      </c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.75" customHeight="1">
      <c r="A1342" s="13" t="s">
        <v>4066</v>
      </c>
      <c r="B1342" s="35" t="s">
        <v>6839</v>
      </c>
      <c r="C1342" s="37" t="s">
        <v>6840</v>
      </c>
      <c r="D1342" s="37" t="s">
        <v>6841</v>
      </c>
      <c r="E1342" s="37" t="s">
        <v>6842</v>
      </c>
      <c r="F1342" s="37" t="s">
        <v>1548</v>
      </c>
      <c r="G1342" s="16">
        <v>329000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.75" customHeight="1">
      <c r="A1343" s="13" t="s">
        <v>4066</v>
      </c>
      <c r="B1343" s="35" t="s">
        <v>6843</v>
      </c>
      <c r="C1343" s="37" t="s">
        <v>6844</v>
      </c>
      <c r="D1343" s="37" t="s">
        <v>6845</v>
      </c>
      <c r="E1343" s="37" t="s">
        <v>6846</v>
      </c>
      <c r="F1343" s="37" t="s">
        <v>1548</v>
      </c>
      <c r="G1343" s="16">
        <v>329000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.75" customHeight="1">
      <c r="A1344" s="13" t="s">
        <v>4066</v>
      </c>
      <c r="B1344" s="35" t="s">
        <v>6847</v>
      </c>
      <c r="C1344" s="37" t="s">
        <v>6848</v>
      </c>
      <c r="D1344" s="37" t="s">
        <v>6849</v>
      </c>
      <c r="E1344" s="37" t="s">
        <v>6850</v>
      </c>
      <c r="F1344" s="37" t="s">
        <v>1548</v>
      </c>
      <c r="G1344" s="16">
        <v>329000</v>
      </c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.75" customHeight="1">
      <c r="A1345" s="13" t="s">
        <v>4066</v>
      </c>
      <c r="B1345" s="35" t="s">
        <v>6851</v>
      </c>
      <c r="C1345" s="37" t="s">
        <v>6852</v>
      </c>
      <c r="D1345" s="37" t="s">
        <v>6853</v>
      </c>
      <c r="E1345" s="37" t="s">
        <v>6854</v>
      </c>
      <c r="F1345" s="37" t="s">
        <v>1548</v>
      </c>
      <c r="G1345" s="16">
        <v>299000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.75" customHeight="1">
      <c r="A1346" s="13" t="s">
        <v>4066</v>
      </c>
      <c r="B1346" s="35" t="s">
        <v>6855</v>
      </c>
      <c r="C1346" s="37" t="s">
        <v>6856</v>
      </c>
      <c r="D1346" s="37" t="s">
        <v>6857</v>
      </c>
      <c r="E1346" s="37" t="s">
        <v>6858</v>
      </c>
      <c r="F1346" s="37" t="s">
        <v>1548</v>
      </c>
      <c r="G1346" s="16">
        <v>299000</v>
      </c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.75" customHeight="1">
      <c r="A1347" s="13" t="s">
        <v>4066</v>
      </c>
      <c r="B1347" s="35" t="s">
        <v>6859</v>
      </c>
      <c r="C1347" s="37" t="s">
        <v>6860</v>
      </c>
      <c r="D1347" s="37" t="s">
        <v>6861</v>
      </c>
      <c r="E1347" s="37" t="s">
        <v>6862</v>
      </c>
      <c r="F1347" s="37" t="s">
        <v>1548</v>
      </c>
      <c r="G1347" s="16">
        <v>339000</v>
      </c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.75" customHeight="1">
      <c r="A1348" s="13" t="s">
        <v>4066</v>
      </c>
      <c r="B1348" s="35" t="s">
        <v>6863</v>
      </c>
      <c r="C1348" s="37" t="s">
        <v>6864</v>
      </c>
      <c r="D1348" s="37" t="s">
        <v>6865</v>
      </c>
      <c r="E1348" s="37" t="s">
        <v>6866</v>
      </c>
      <c r="F1348" s="37" t="s">
        <v>1548</v>
      </c>
      <c r="G1348" s="16">
        <v>339000</v>
      </c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.75" customHeight="1">
      <c r="A1349" s="13" t="s">
        <v>4066</v>
      </c>
      <c r="B1349" s="35" t="s">
        <v>6867</v>
      </c>
      <c r="C1349" s="37" t="s">
        <v>6868</v>
      </c>
      <c r="D1349" s="37" t="s">
        <v>6869</v>
      </c>
      <c r="E1349" s="37" t="s">
        <v>6870</v>
      </c>
      <c r="F1349" s="37" t="s">
        <v>1548</v>
      </c>
      <c r="G1349" s="16">
        <v>349000</v>
      </c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.75" customHeight="1">
      <c r="A1350" s="13" t="s">
        <v>4066</v>
      </c>
      <c r="B1350" s="35" t="s">
        <v>6871</v>
      </c>
      <c r="C1350" s="37" t="s">
        <v>6872</v>
      </c>
      <c r="D1350" s="37" t="s">
        <v>6873</v>
      </c>
      <c r="E1350" s="37" t="s">
        <v>6874</v>
      </c>
      <c r="F1350" s="37" t="s">
        <v>1548</v>
      </c>
      <c r="G1350" s="16">
        <v>419000</v>
      </c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.75" customHeight="1">
      <c r="A1351" s="13" t="s">
        <v>4066</v>
      </c>
      <c r="B1351" s="35" t="s">
        <v>6875</v>
      </c>
      <c r="C1351" s="37" t="s">
        <v>6876</v>
      </c>
      <c r="D1351" s="37" t="s">
        <v>6877</v>
      </c>
      <c r="E1351" s="37" t="s">
        <v>6878</v>
      </c>
      <c r="F1351" s="37" t="s">
        <v>1548</v>
      </c>
      <c r="G1351" s="16">
        <v>429000</v>
      </c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.75" customHeight="1">
      <c r="A1352" s="13" t="s">
        <v>4066</v>
      </c>
      <c r="B1352" s="35" t="s">
        <v>6879</v>
      </c>
      <c r="C1352" s="37" t="s">
        <v>6880</v>
      </c>
      <c r="D1352" s="37" t="s">
        <v>6881</v>
      </c>
      <c r="E1352" s="37" t="s">
        <v>6882</v>
      </c>
      <c r="F1352" s="37" t="s">
        <v>1548</v>
      </c>
      <c r="G1352" s="16">
        <v>429000</v>
      </c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.75" customHeight="1">
      <c r="A1353" s="13" t="s">
        <v>4066</v>
      </c>
      <c r="B1353" s="35" t="s">
        <v>6883</v>
      </c>
      <c r="C1353" s="37" t="s">
        <v>6884</v>
      </c>
      <c r="D1353" s="37" t="s">
        <v>6885</v>
      </c>
      <c r="E1353" s="37" t="s">
        <v>6886</v>
      </c>
      <c r="F1353" s="37" t="s">
        <v>1548</v>
      </c>
      <c r="G1353" s="16">
        <v>429000</v>
      </c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.75" customHeight="1">
      <c r="A1354" s="13" t="s">
        <v>4066</v>
      </c>
      <c r="B1354" s="35" t="s">
        <v>6887</v>
      </c>
      <c r="C1354" s="37" t="s">
        <v>6888</v>
      </c>
      <c r="D1354" s="37" t="s">
        <v>6889</v>
      </c>
      <c r="E1354" s="37" t="s">
        <v>6890</v>
      </c>
      <c r="F1354" s="37" t="s">
        <v>1548</v>
      </c>
      <c r="G1354" s="16">
        <v>409000</v>
      </c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.75" customHeight="1">
      <c r="A1355" s="13" t="s">
        <v>4066</v>
      </c>
      <c r="B1355" s="35" t="s">
        <v>6891</v>
      </c>
      <c r="C1355" s="37" t="s">
        <v>6892</v>
      </c>
      <c r="D1355" s="37" t="s">
        <v>6893</v>
      </c>
      <c r="E1355" s="37" t="s">
        <v>6894</v>
      </c>
      <c r="F1355" s="37" t="s">
        <v>1548</v>
      </c>
      <c r="G1355" s="16">
        <v>409000</v>
      </c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.75" customHeight="1">
      <c r="A1356" s="13" t="s">
        <v>4066</v>
      </c>
      <c r="B1356" s="35" t="s">
        <v>6895</v>
      </c>
      <c r="C1356" s="37" t="s">
        <v>6896</v>
      </c>
      <c r="D1356" s="37" t="s">
        <v>6897</v>
      </c>
      <c r="E1356" s="37" t="s">
        <v>6897</v>
      </c>
      <c r="F1356" s="37" t="s">
        <v>1896</v>
      </c>
      <c r="G1356" s="16">
        <v>199000</v>
      </c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.75" customHeight="1">
      <c r="A1357" s="13" t="s">
        <v>4066</v>
      </c>
      <c r="B1357" s="35" t="s">
        <v>6898</v>
      </c>
      <c r="C1357" s="37" t="s">
        <v>6899</v>
      </c>
      <c r="D1357" s="37" t="s">
        <v>6900</v>
      </c>
      <c r="E1357" s="37" t="s">
        <v>6900</v>
      </c>
      <c r="F1357" s="37" t="s">
        <v>1896</v>
      </c>
      <c r="G1357" s="16">
        <v>199000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.75" customHeight="1">
      <c r="A1358" s="13" t="s">
        <v>4066</v>
      </c>
      <c r="B1358" s="35" t="s">
        <v>6901</v>
      </c>
      <c r="C1358" s="37" t="s">
        <v>6902</v>
      </c>
      <c r="D1358" s="37" t="s">
        <v>6903</v>
      </c>
      <c r="E1358" s="37" t="s">
        <v>6903</v>
      </c>
      <c r="F1358" s="37" t="s">
        <v>1896</v>
      </c>
      <c r="G1358" s="16">
        <v>199000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.75" customHeight="1">
      <c r="A1359" s="13" t="s">
        <v>4066</v>
      </c>
      <c r="B1359" s="35" t="s">
        <v>6904</v>
      </c>
      <c r="C1359" s="37" t="s">
        <v>6905</v>
      </c>
      <c r="D1359" s="37" t="s">
        <v>6906</v>
      </c>
      <c r="E1359" s="37" t="s">
        <v>6906</v>
      </c>
      <c r="F1359" s="37" t="s">
        <v>1896</v>
      </c>
      <c r="G1359" s="16">
        <v>199000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.75" customHeight="1">
      <c r="A1360" s="13" t="s">
        <v>4066</v>
      </c>
      <c r="B1360" s="35" t="s">
        <v>6907</v>
      </c>
      <c r="C1360" s="37" t="s">
        <v>6908</v>
      </c>
      <c r="D1360" s="37" t="s">
        <v>6909</v>
      </c>
      <c r="E1360" s="37" t="s">
        <v>6909</v>
      </c>
      <c r="F1360" s="37" t="s">
        <v>1896</v>
      </c>
      <c r="G1360" s="16">
        <v>199000</v>
      </c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.75" customHeight="1">
      <c r="A1361" s="13" t="s">
        <v>4066</v>
      </c>
      <c r="B1361" s="35" t="s">
        <v>6910</v>
      </c>
      <c r="C1361" s="37" t="s">
        <v>6911</v>
      </c>
      <c r="D1361" s="37" t="s">
        <v>6912</v>
      </c>
      <c r="E1361" s="37" t="s">
        <v>6912</v>
      </c>
      <c r="F1361" s="37" t="s">
        <v>1896</v>
      </c>
      <c r="G1361" s="16">
        <v>199000</v>
      </c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.75" customHeight="1">
      <c r="A1362" s="13" t="s">
        <v>4066</v>
      </c>
      <c r="B1362" s="35" t="s">
        <v>6913</v>
      </c>
      <c r="C1362" s="37" t="s">
        <v>6914</v>
      </c>
      <c r="D1362" s="37" t="s">
        <v>6915</v>
      </c>
      <c r="E1362" s="37" t="s">
        <v>6915</v>
      </c>
      <c r="F1362" s="37" t="s">
        <v>1896</v>
      </c>
      <c r="G1362" s="16">
        <v>199000</v>
      </c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.75" customHeight="1">
      <c r="A1363" s="13" t="s">
        <v>4066</v>
      </c>
      <c r="B1363" s="35" t="s">
        <v>6916</v>
      </c>
      <c r="C1363" s="37" t="s">
        <v>6917</v>
      </c>
      <c r="D1363" s="37" t="s">
        <v>6918</v>
      </c>
      <c r="E1363" s="37" t="s">
        <v>6918</v>
      </c>
      <c r="F1363" s="37" t="s">
        <v>1896</v>
      </c>
      <c r="G1363" s="16">
        <v>399000</v>
      </c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.75" customHeight="1">
      <c r="A1364" s="13" t="s">
        <v>4066</v>
      </c>
      <c r="B1364" s="35" t="s">
        <v>6919</v>
      </c>
      <c r="C1364" s="37" t="s">
        <v>6920</v>
      </c>
      <c r="D1364" s="37" t="s">
        <v>6921</v>
      </c>
      <c r="E1364" s="37" t="s">
        <v>6921</v>
      </c>
      <c r="F1364" s="37" t="s">
        <v>1896</v>
      </c>
      <c r="G1364" s="16">
        <v>399000</v>
      </c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.75" customHeight="1">
      <c r="A1365" s="13" t="s">
        <v>4066</v>
      </c>
      <c r="B1365" s="35" t="s">
        <v>6922</v>
      </c>
      <c r="C1365" s="37" t="s">
        <v>6923</v>
      </c>
      <c r="D1365" s="37" t="s">
        <v>6924</v>
      </c>
      <c r="E1365" s="37" t="s">
        <v>6924</v>
      </c>
      <c r="F1365" s="37" t="s">
        <v>1896</v>
      </c>
      <c r="G1365" s="16">
        <v>199000</v>
      </c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.75" customHeight="1">
      <c r="A1366" s="13" t="s">
        <v>4066</v>
      </c>
      <c r="B1366" s="35" t="s">
        <v>6925</v>
      </c>
      <c r="C1366" s="37" t="s">
        <v>6926</v>
      </c>
      <c r="D1366" s="37" t="s">
        <v>6927</v>
      </c>
      <c r="E1366" s="37" t="s">
        <v>6927</v>
      </c>
      <c r="F1366" s="37" t="s">
        <v>1896</v>
      </c>
      <c r="G1366" s="16">
        <v>199000</v>
      </c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.75" customHeight="1">
      <c r="A1367" s="13" t="s">
        <v>4066</v>
      </c>
      <c r="B1367" s="35" t="s">
        <v>6928</v>
      </c>
      <c r="C1367" s="37" t="s">
        <v>6929</v>
      </c>
      <c r="D1367" s="37" t="s">
        <v>6930</v>
      </c>
      <c r="E1367" s="37" t="s">
        <v>6930</v>
      </c>
      <c r="F1367" s="37" t="s">
        <v>1896</v>
      </c>
      <c r="G1367" s="16">
        <v>199000</v>
      </c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.75" customHeight="1">
      <c r="A1368" s="13" t="s">
        <v>4066</v>
      </c>
      <c r="B1368" s="35" t="s">
        <v>6931</v>
      </c>
      <c r="C1368" s="37" t="s">
        <v>6932</v>
      </c>
      <c r="D1368" s="37" t="s">
        <v>6933</v>
      </c>
      <c r="E1368" s="37" t="s">
        <v>6933</v>
      </c>
      <c r="F1368" s="37" t="s">
        <v>1896</v>
      </c>
      <c r="G1368" s="16">
        <v>299000</v>
      </c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.75" customHeight="1">
      <c r="A1369" s="13" t="s">
        <v>4066</v>
      </c>
      <c r="B1369" s="35" t="s">
        <v>6934</v>
      </c>
      <c r="C1369" s="37" t="s">
        <v>6935</v>
      </c>
      <c r="D1369" s="37" t="s">
        <v>6936</v>
      </c>
      <c r="E1369" s="37" t="s">
        <v>6936</v>
      </c>
      <c r="F1369" s="37" t="s">
        <v>1896</v>
      </c>
      <c r="G1369" s="16">
        <v>199000</v>
      </c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.75" customHeight="1">
      <c r="A1370" s="13" t="s">
        <v>4066</v>
      </c>
      <c r="B1370" s="35" t="s">
        <v>6937</v>
      </c>
      <c r="C1370" s="37" t="s">
        <v>6938</v>
      </c>
      <c r="D1370" s="37" t="s">
        <v>6939</v>
      </c>
      <c r="E1370" s="37" t="s">
        <v>6939</v>
      </c>
      <c r="F1370" s="37" t="s">
        <v>1896</v>
      </c>
      <c r="G1370" s="16">
        <v>199000</v>
      </c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.75" customHeight="1">
      <c r="A1371" s="13" t="s">
        <v>4066</v>
      </c>
      <c r="B1371" s="35" t="s">
        <v>6940</v>
      </c>
      <c r="C1371" s="37" t="s">
        <v>6941</v>
      </c>
      <c r="D1371" s="37" t="s">
        <v>6942</v>
      </c>
      <c r="E1371" s="37" t="s">
        <v>6942</v>
      </c>
      <c r="F1371" s="37" t="s">
        <v>1896</v>
      </c>
      <c r="G1371" s="16">
        <v>299000</v>
      </c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.75" customHeight="1">
      <c r="A1372" s="13" t="s">
        <v>4066</v>
      </c>
      <c r="B1372" s="35" t="s">
        <v>6943</v>
      </c>
      <c r="C1372" s="37" t="s">
        <v>6944</v>
      </c>
      <c r="D1372" s="37" t="s">
        <v>6945</v>
      </c>
      <c r="E1372" s="37" t="s">
        <v>6945</v>
      </c>
      <c r="F1372" s="37" t="s">
        <v>1896</v>
      </c>
      <c r="G1372" s="16">
        <v>299000</v>
      </c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.75" customHeight="1">
      <c r="A1373" s="13" t="s">
        <v>4066</v>
      </c>
      <c r="B1373" s="35" t="s">
        <v>6946</v>
      </c>
      <c r="C1373" s="37" t="s">
        <v>6947</v>
      </c>
      <c r="D1373" s="37" t="s">
        <v>6948</v>
      </c>
      <c r="E1373" s="37" t="s">
        <v>6948</v>
      </c>
      <c r="F1373" s="37" t="s">
        <v>1896</v>
      </c>
      <c r="G1373" s="16">
        <v>299000</v>
      </c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.75" customHeight="1">
      <c r="A1374" s="13" t="s">
        <v>4066</v>
      </c>
      <c r="B1374" s="35" t="s">
        <v>6949</v>
      </c>
      <c r="C1374" s="37" t="s">
        <v>6950</v>
      </c>
      <c r="D1374" s="37" t="s">
        <v>6951</v>
      </c>
      <c r="E1374" s="37" t="s">
        <v>6951</v>
      </c>
      <c r="F1374" s="37" t="s">
        <v>1896</v>
      </c>
      <c r="G1374" s="16">
        <v>199000</v>
      </c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.75" customHeight="1">
      <c r="A1375" s="13" t="s">
        <v>4066</v>
      </c>
      <c r="B1375" s="35" t="s">
        <v>6952</v>
      </c>
      <c r="C1375" s="37" t="s">
        <v>6953</v>
      </c>
      <c r="D1375" s="37" t="s">
        <v>6954</v>
      </c>
      <c r="E1375" s="37" t="s">
        <v>6955</v>
      </c>
      <c r="F1375" s="37" t="s">
        <v>142</v>
      </c>
      <c r="G1375" s="16">
        <v>149000</v>
      </c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.75" customHeight="1">
      <c r="A1376" s="13" t="s">
        <v>4066</v>
      </c>
      <c r="B1376" s="35" t="s">
        <v>6956</v>
      </c>
      <c r="C1376" s="37" t="s">
        <v>6957</v>
      </c>
      <c r="D1376" s="37" t="s">
        <v>6958</v>
      </c>
      <c r="E1376" s="37" t="s">
        <v>6959</v>
      </c>
      <c r="F1376" s="37" t="s">
        <v>142</v>
      </c>
      <c r="G1376" s="16">
        <v>199000</v>
      </c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.75" customHeight="1">
      <c r="A1377" s="13" t="s">
        <v>4066</v>
      </c>
      <c r="B1377" s="35" t="s">
        <v>6960</v>
      </c>
      <c r="C1377" s="37" t="s">
        <v>6961</v>
      </c>
      <c r="D1377" s="37" t="s">
        <v>6962</v>
      </c>
      <c r="E1377" s="37" t="s">
        <v>6963</v>
      </c>
      <c r="F1377" s="37" t="s">
        <v>142</v>
      </c>
      <c r="G1377" s="16">
        <v>199000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.75" customHeight="1">
      <c r="A1378" s="13" t="s">
        <v>4066</v>
      </c>
      <c r="B1378" s="35" t="s">
        <v>6964</v>
      </c>
      <c r="C1378" s="37" t="s">
        <v>6965</v>
      </c>
      <c r="D1378" s="37" t="s">
        <v>6966</v>
      </c>
      <c r="E1378" s="37" t="s">
        <v>6967</v>
      </c>
      <c r="F1378" s="37" t="s">
        <v>142</v>
      </c>
      <c r="G1378" s="16">
        <v>289000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.75" customHeight="1">
      <c r="A1379" s="13" t="s">
        <v>4066</v>
      </c>
      <c r="B1379" s="35" t="s">
        <v>6968</v>
      </c>
      <c r="C1379" s="37" t="s">
        <v>6969</v>
      </c>
      <c r="D1379" s="37" t="s">
        <v>6970</v>
      </c>
      <c r="E1379" s="37" t="s">
        <v>6971</v>
      </c>
      <c r="F1379" s="37" t="s">
        <v>142</v>
      </c>
      <c r="G1379" s="16">
        <v>339000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.75" customHeight="1">
      <c r="A1380" s="13" t="s">
        <v>4066</v>
      </c>
      <c r="B1380" s="35" t="s">
        <v>6972</v>
      </c>
      <c r="C1380" s="37" t="s">
        <v>6973</v>
      </c>
      <c r="D1380" s="37" t="s">
        <v>6974</v>
      </c>
      <c r="E1380" s="37" t="s">
        <v>6975</v>
      </c>
      <c r="F1380" s="37" t="s">
        <v>142</v>
      </c>
      <c r="G1380" s="16">
        <v>929000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.75" customHeight="1">
      <c r="A1381" s="13" t="s">
        <v>4066</v>
      </c>
      <c r="B1381" s="35" t="s">
        <v>6976</v>
      </c>
      <c r="C1381" s="37" t="s">
        <v>6977</v>
      </c>
      <c r="D1381" s="37" t="s">
        <v>6978</v>
      </c>
      <c r="E1381" s="37" t="s">
        <v>6979</v>
      </c>
      <c r="F1381" s="37" t="s">
        <v>142</v>
      </c>
      <c r="G1381" s="16">
        <v>469000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.75" customHeight="1">
      <c r="A1382" s="13" t="s">
        <v>4066</v>
      </c>
      <c r="B1382" s="35" t="s">
        <v>6980</v>
      </c>
      <c r="C1382" s="37" t="s">
        <v>6981</v>
      </c>
      <c r="D1382" s="37" t="s">
        <v>6982</v>
      </c>
      <c r="E1382" s="37" t="s">
        <v>6983</v>
      </c>
      <c r="F1382" s="37" t="s">
        <v>142</v>
      </c>
      <c r="G1382" s="16">
        <v>309000</v>
      </c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.75" customHeight="1">
      <c r="A1383" s="13" t="s">
        <v>4066</v>
      </c>
      <c r="B1383" s="35" t="s">
        <v>6984</v>
      </c>
      <c r="C1383" s="37" t="s">
        <v>6985</v>
      </c>
      <c r="D1383" s="37" t="s">
        <v>6986</v>
      </c>
      <c r="E1383" s="37" t="s">
        <v>6987</v>
      </c>
      <c r="F1383" s="37" t="s">
        <v>142</v>
      </c>
      <c r="G1383" s="16">
        <v>639000</v>
      </c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.75" customHeight="1">
      <c r="A1384" s="13" t="s">
        <v>4066</v>
      </c>
      <c r="B1384" s="35" t="s">
        <v>6988</v>
      </c>
      <c r="C1384" s="37" t="s">
        <v>6989</v>
      </c>
      <c r="D1384" s="37" t="s">
        <v>6990</v>
      </c>
      <c r="E1384" s="37" t="s">
        <v>6991</v>
      </c>
      <c r="F1384" s="37" t="s">
        <v>142</v>
      </c>
      <c r="G1384" s="16">
        <v>1859000</v>
      </c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.75" customHeight="1">
      <c r="A1385" s="13" t="s">
        <v>4066</v>
      </c>
      <c r="B1385" s="35" t="s">
        <v>6992</v>
      </c>
      <c r="C1385" s="37" t="s">
        <v>6993</v>
      </c>
      <c r="D1385" s="37" t="s">
        <v>6994</v>
      </c>
      <c r="E1385" s="37" t="s">
        <v>6994</v>
      </c>
      <c r="F1385" s="37" t="s">
        <v>142</v>
      </c>
      <c r="G1385" s="16">
        <v>719000</v>
      </c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.75" customHeight="1">
      <c r="A1386" s="13" t="s">
        <v>4066</v>
      </c>
      <c r="B1386" s="35" t="s">
        <v>6995</v>
      </c>
      <c r="C1386" s="37" t="s">
        <v>6996</v>
      </c>
      <c r="D1386" s="37" t="s">
        <v>6997</v>
      </c>
      <c r="E1386" s="37" t="s">
        <v>6998</v>
      </c>
      <c r="F1386" s="37" t="s">
        <v>142</v>
      </c>
      <c r="G1386" s="16">
        <v>689000</v>
      </c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.75" customHeight="1">
      <c r="A1387" s="13" t="s">
        <v>4066</v>
      </c>
      <c r="B1387" s="35" t="s">
        <v>6999</v>
      </c>
      <c r="C1387" s="37" t="s">
        <v>7000</v>
      </c>
      <c r="D1387" s="37" t="s">
        <v>7001</v>
      </c>
      <c r="E1387" s="37" t="s">
        <v>7002</v>
      </c>
      <c r="F1387" s="37" t="s">
        <v>142</v>
      </c>
      <c r="G1387" s="16">
        <v>789000</v>
      </c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.75" customHeight="1">
      <c r="A1388" s="13" t="s">
        <v>4066</v>
      </c>
      <c r="B1388" s="35" t="s">
        <v>7003</v>
      </c>
      <c r="C1388" s="37" t="s">
        <v>7004</v>
      </c>
      <c r="D1388" s="37" t="s">
        <v>7005</v>
      </c>
      <c r="E1388" s="37" t="s">
        <v>7005</v>
      </c>
      <c r="F1388" s="37" t="s">
        <v>997</v>
      </c>
      <c r="G1388" s="16">
        <v>1389000</v>
      </c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.75" customHeight="1">
      <c r="A1389" s="13" t="s">
        <v>4066</v>
      </c>
      <c r="B1389" s="35" t="s">
        <v>7006</v>
      </c>
      <c r="C1389" s="37" t="s">
        <v>7007</v>
      </c>
      <c r="D1389" s="37" t="s">
        <v>7008</v>
      </c>
      <c r="E1389" s="37" t="s">
        <v>7008</v>
      </c>
      <c r="F1389" s="37" t="s">
        <v>997</v>
      </c>
      <c r="G1389" s="16">
        <v>1389000</v>
      </c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.75" customHeight="1">
      <c r="A1390" s="13" t="s">
        <v>4066</v>
      </c>
      <c r="B1390" s="35" t="s">
        <v>7009</v>
      </c>
      <c r="C1390" s="37" t="s">
        <v>7010</v>
      </c>
      <c r="D1390" s="37" t="s">
        <v>7011</v>
      </c>
      <c r="E1390" s="37" t="s">
        <v>7011</v>
      </c>
      <c r="F1390" s="37" t="s">
        <v>997</v>
      </c>
      <c r="G1390" s="16">
        <v>939000</v>
      </c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.75" customHeight="1">
      <c r="A1391" s="13" t="s">
        <v>4066</v>
      </c>
      <c r="B1391" s="35" t="s">
        <v>7012</v>
      </c>
      <c r="C1391" s="37" t="s">
        <v>7013</v>
      </c>
      <c r="D1391" s="37" t="s">
        <v>7014</v>
      </c>
      <c r="E1391" s="37" t="s">
        <v>7014</v>
      </c>
      <c r="F1391" s="37" t="s">
        <v>997</v>
      </c>
      <c r="G1391" s="16">
        <v>939000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.75" customHeight="1">
      <c r="A1392" s="13" t="s">
        <v>4066</v>
      </c>
      <c r="B1392" s="35" t="s">
        <v>7015</v>
      </c>
      <c r="C1392" s="37" t="s">
        <v>7016</v>
      </c>
      <c r="D1392" s="37" t="s">
        <v>7017</v>
      </c>
      <c r="E1392" s="37" t="s">
        <v>7017</v>
      </c>
      <c r="F1392" s="37" t="s">
        <v>997</v>
      </c>
      <c r="G1392" s="16">
        <v>939000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.75" customHeight="1">
      <c r="A1393" s="13" t="s">
        <v>4066</v>
      </c>
      <c r="B1393" s="35" t="s">
        <v>7018</v>
      </c>
      <c r="C1393" s="37" t="s">
        <v>7019</v>
      </c>
      <c r="D1393" s="37" t="s">
        <v>7020</v>
      </c>
      <c r="E1393" s="37" t="s">
        <v>7020</v>
      </c>
      <c r="F1393" s="37" t="s">
        <v>997</v>
      </c>
      <c r="G1393" s="16">
        <v>939000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.75" customHeight="1">
      <c r="A1394" s="13" t="s">
        <v>4066</v>
      </c>
      <c r="B1394" s="35" t="s">
        <v>7021</v>
      </c>
      <c r="C1394" s="37" t="s">
        <v>7022</v>
      </c>
      <c r="D1394" s="37" t="s">
        <v>7023</v>
      </c>
      <c r="E1394" s="37" t="s">
        <v>7023</v>
      </c>
      <c r="F1394" s="37" t="s">
        <v>997</v>
      </c>
      <c r="G1394" s="16">
        <v>859000</v>
      </c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.75" customHeight="1">
      <c r="A1395" s="13" t="s">
        <v>4066</v>
      </c>
      <c r="B1395" s="35" t="s">
        <v>7024</v>
      </c>
      <c r="C1395" s="37" t="s">
        <v>7025</v>
      </c>
      <c r="D1395" s="37" t="s">
        <v>7026</v>
      </c>
      <c r="E1395" s="37" t="s">
        <v>7026</v>
      </c>
      <c r="F1395" s="37" t="s">
        <v>997</v>
      </c>
      <c r="G1395" s="16">
        <v>859000</v>
      </c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.75" customHeight="1">
      <c r="A1396" s="13" t="s">
        <v>4066</v>
      </c>
      <c r="B1396" s="35" t="s">
        <v>7027</v>
      </c>
      <c r="C1396" s="37" t="s">
        <v>7028</v>
      </c>
      <c r="D1396" s="37" t="s">
        <v>7029</v>
      </c>
      <c r="E1396" s="37" t="s">
        <v>7029</v>
      </c>
      <c r="F1396" s="37" t="s">
        <v>997</v>
      </c>
      <c r="G1396" s="16">
        <v>859000</v>
      </c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.75" customHeight="1">
      <c r="A1397" s="13" t="s">
        <v>4066</v>
      </c>
      <c r="B1397" s="35" t="s">
        <v>7030</v>
      </c>
      <c r="C1397" s="37" t="s">
        <v>7031</v>
      </c>
      <c r="D1397" s="37" t="s">
        <v>7032</v>
      </c>
      <c r="E1397" s="37" t="s">
        <v>7032</v>
      </c>
      <c r="F1397" s="37" t="s">
        <v>997</v>
      </c>
      <c r="G1397" s="16">
        <v>859000</v>
      </c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.75" customHeight="1">
      <c r="A1398" s="13" t="s">
        <v>4066</v>
      </c>
      <c r="B1398" s="35" t="s">
        <v>7033</v>
      </c>
      <c r="C1398" s="37" t="s">
        <v>7034</v>
      </c>
      <c r="D1398" s="37" t="s">
        <v>7035</v>
      </c>
      <c r="E1398" s="37" t="s">
        <v>7035</v>
      </c>
      <c r="F1398" s="37" t="s">
        <v>997</v>
      </c>
      <c r="G1398" s="16">
        <v>859000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.75" customHeight="1">
      <c r="A1399" s="13" t="s">
        <v>4066</v>
      </c>
      <c r="B1399" s="35" t="s">
        <v>7036</v>
      </c>
      <c r="C1399" s="37" t="s">
        <v>7037</v>
      </c>
      <c r="D1399" s="37" t="s">
        <v>7038</v>
      </c>
      <c r="E1399" s="37" t="s">
        <v>7038</v>
      </c>
      <c r="F1399" s="37" t="s">
        <v>997</v>
      </c>
      <c r="G1399" s="16">
        <v>759000</v>
      </c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.75" customHeight="1">
      <c r="A1400" s="13" t="s">
        <v>4066</v>
      </c>
      <c r="B1400" s="35" t="s">
        <v>7039</v>
      </c>
      <c r="C1400" s="37" t="s">
        <v>7040</v>
      </c>
      <c r="D1400" s="37" t="s">
        <v>7041</v>
      </c>
      <c r="E1400" s="37" t="s">
        <v>7041</v>
      </c>
      <c r="F1400" s="37" t="s">
        <v>997</v>
      </c>
      <c r="G1400" s="16">
        <v>759000</v>
      </c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.75" customHeight="1">
      <c r="A1401" s="13" t="s">
        <v>4066</v>
      </c>
      <c r="B1401" s="35" t="s">
        <v>7042</v>
      </c>
      <c r="C1401" s="37" t="s">
        <v>7043</v>
      </c>
      <c r="D1401" s="37" t="s">
        <v>7044</v>
      </c>
      <c r="E1401" s="37" t="s">
        <v>7044</v>
      </c>
      <c r="F1401" s="37" t="s">
        <v>997</v>
      </c>
      <c r="G1401" s="16">
        <v>3499000</v>
      </c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.75" customHeight="1">
      <c r="A1402" s="13" t="s">
        <v>4066</v>
      </c>
      <c r="B1402" s="35" t="s">
        <v>7045</v>
      </c>
      <c r="C1402" s="37" t="s">
        <v>7046</v>
      </c>
      <c r="D1402" s="37" t="s">
        <v>7047</v>
      </c>
      <c r="E1402" s="37" t="s">
        <v>7047</v>
      </c>
      <c r="F1402" s="37" t="s">
        <v>997</v>
      </c>
      <c r="G1402" s="16">
        <v>3499000</v>
      </c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.75" customHeight="1">
      <c r="A1403" s="13" t="s">
        <v>4066</v>
      </c>
      <c r="B1403" s="35" t="s">
        <v>7048</v>
      </c>
      <c r="C1403" s="37" t="s">
        <v>7049</v>
      </c>
      <c r="D1403" s="37" t="s">
        <v>7050</v>
      </c>
      <c r="E1403" s="37" t="s">
        <v>7050</v>
      </c>
      <c r="F1403" s="37" t="s">
        <v>997</v>
      </c>
      <c r="G1403" s="16">
        <v>899000</v>
      </c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.75" customHeight="1">
      <c r="A1404" s="13" t="s">
        <v>4066</v>
      </c>
      <c r="B1404" s="35" t="s">
        <v>7051</v>
      </c>
      <c r="C1404" s="37" t="s">
        <v>7052</v>
      </c>
      <c r="D1404" s="37" t="s">
        <v>7053</v>
      </c>
      <c r="E1404" s="37" t="s">
        <v>7053</v>
      </c>
      <c r="F1404" s="37" t="s">
        <v>997</v>
      </c>
      <c r="G1404" s="16">
        <v>899000</v>
      </c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.75" customHeight="1">
      <c r="A1405" s="13" t="s">
        <v>4066</v>
      </c>
      <c r="B1405" s="35" t="s">
        <v>7054</v>
      </c>
      <c r="C1405" s="37" t="s">
        <v>7055</v>
      </c>
      <c r="D1405" s="37" t="s">
        <v>7056</v>
      </c>
      <c r="E1405" s="37" t="s">
        <v>7056</v>
      </c>
      <c r="F1405" s="37" t="s">
        <v>997</v>
      </c>
      <c r="G1405" s="16">
        <v>999000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.75" customHeight="1">
      <c r="A1406" s="13" t="s">
        <v>4066</v>
      </c>
      <c r="B1406" s="35" t="s">
        <v>7057</v>
      </c>
      <c r="C1406" s="37" t="s">
        <v>7058</v>
      </c>
      <c r="D1406" s="37" t="s">
        <v>7059</v>
      </c>
      <c r="E1406" s="37" t="s">
        <v>7059</v>
      </c>
      <c r="F1406" s="37" t="s">
        <v>997</v>
      </c>
      <c r="G1406" s="16">
        <v>1599000</v>
      </c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.75" customHeight="1">
      <c r="A1407" s="13" t="s">
        <v>4066</v>
      </c>
      <c r="B1407" s="35" t="s">
        <v>7060</v>
      </c>
      <c r="C1407" s="37" t="s">
        <v>7061</v>
      </c>
      <c r="D1407" s="37" t="s">
        <v>7062</v>
      </c>
      <c r="E1407" s="37" t="s">
        <v>7062</v>
      </c>
      <c r="F1407" s="37" t="s">
        <v>997</v>
      </c>
      <c r="G1407" s="16">
        <v>899000</v>
      </c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.75" customHeight="1">
      <c r="A1408" s="13" t="s">
        <v>4066</v>
      </c>
      <c r="B1408" s="35" t="s">
        <v>7063</v>
      </c>
      <c r="C1408" s="37" t="s">
        <v>7064</v>
      </c>
      <c r="D1408" s="37" t="s">
        <v>7065</v>
      </c>
      <c r="E1408" s="37" t="s">
        <v>7065</v>
      </c>
      <c r="F1408" s="37" t="s">
        <v>997</v>
      </c>
      <c r="G1408" s="16">
        <v>999000</v>
      </c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.75" customHeight="1">
      <c r="A1409" s="13" t="s">
        <v>4066</v>
      </c>
      <c r="B1409" s="35" t="s">
        <v>7066</v>
      </c>
      <c r="C1409" s="37" t="s">
        <v>7067</v>
      </c>
      <c r="D1409" s="37" t="s">
        <v>7068</v>
      </c>
      <c r="E1409" s="37" t="s">
        <v>7068</v>
      </c>
      <c r="F1409" s="37" t="s">
        <v>997</v>
      </c>
      <c r="G1409" s="16">
        <v>899000</v>
      </c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.75" customHeight="1">
      <c r="A1410" s="13" t="s">
        <v>4066</v>
      </c>
      <c r="B1410" s="35" t="s">
        <v>7069</v>
      </c>
      <c r="C1410" s="37" t="s">
        <v>7070</v>
      </c>
      <c r="D1410" s="37" t="s">
        <v>7071</v>
      </c>
      <c r="E1410" s="37" t="s">
        <v>7071</v>
      </c>
      <c r="F1410" s="37" t="s">
        <v>997</v>
      </c>
      <c r="G1410" s="16">
        <v>3899000</v>
      </c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.75" customHeight="1">
      <c r="A1411" s="13" t="s">
        <v>4066</v>
      </c>
      <c r="B1411" s="35" t="s">
        <v>7072</v>
      </c>
      <c r="C1411" s="37" t="s">
        <v>7073</v>
      </c>
      <c r="D1411" s="37" t="s">
        <v>7074</v>
      </c>
      <c r="E1411" s="37" t="s">
        <v>7074</v>
      </c>
      <c r="F1411" s="37" t="s">
        <v>997</v>
      </c>
      <c r="G1411" s="16">
        <v>539000</v>
      </c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.75" customHeight="1">
      <c r="A1412" s="13" t="s">
        <v>4066</v>
      </c>
      <c r="B1412" s="35" t="s">
        <v>7075</v>
      </c>
      <c r="C1412" s="37" t="s">
        <v>7076</v>
      </c>
      <c r="D1412" s="37" t="s">
        <v>7077</v>
      </c>
      <c r="E1412" s="37" t="s">
        <v>7078</v>
      </c>
      <c r="F1412" s="37" t="s">
        <v>1896</v>
      </c>
      <c r="G1412" s="16">
        <v>199000</v>
      </c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.75" customHeight="1">
      <c r="A1413" s="13" t="s">
        <v>4066</v>
      </c>
      <c r="B1413" s="35" t="s">
        <v>7079</v>
      </c>
      <c r="C1413" s="37" t="s">
        <v>7080</v>
      </c>
      <c r="D1413" s="37" t="s">
        <v>7081</v>
      </c>
      <c r="E1413" s="37" t="s">
        <v>7082</v>
      </c>
      <c r="F1413" s="37" t="s">
        <v>1896</v>
      </c>
      <c r="G1413" s="16">
        <v>199000</v>
      </c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.75" customHeight="1">
      <c r="A1414" s="13" t="s">
        <v>4066</v>
      </c>
      <c r="B1414" s="35" t="s">
        <v>7083</v>
      </c>
      <c r="C1414" s="37" t="s">
        <v>7084</v>
      </c>
      <c r="D1414" s="37" t="s">
        <v>7085</v>
      </c>
      <c r="E1414" s="37" t="s">
        <v>7086</v>
      </c>
      <c r="F1414" s="37" t="s">
        <v>1896</v>
      </c>
      <c r="G1414" s="16">
        <v>199000</v>
      </c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.75" customHeight="1">
      <c r="A1415" s="13" t="s">
        <v>4066</v>
      </c>
      <c r="B1415" s="35" t="s">
        <v>7087</v>
      </c>
      <c r="C1415" s="37" t="s">
        <v>7088</v>
      </c>
      <c r="D1415" s="37" t="s">
        <v>7089</v>
      </c>
      <c r="E1415" s="37" t="s">
        <v>7090</v>
      </c>
      <c r="F1415" s="37" t="s">
        <v>1896</v>
      </c>
      <c r="G1415" s="16">
        <v>199000</v>
      </c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.75" customHeight="1">
      <c r="A1416" s="13" t="s">
        <v>4066</v>
      </c>
      <c r="B1416" s="35" t="s">
        <v>7091</v>
      </c>
      <c r="C1416" s="37" t="s">
        <v>7092</v>
      </c>
      <c r="D1416" s="37" t="s">
        <v>7093</v>
      </c>
      <c r="E1416" s="37" t="s">
        <v>7094</v>
      </c>
      <c r="F1416" s="37" t="s">
        <v>1896</v>
      </c>
      <c r="G1416" s="16">
        <v>199000</v>
      </c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.75" customHeight="1">
      <c r="A1417" s="13" t="s">
        <v>4066</v>
      </c>
      <c r="B1417" s="35" t="s">
        <v>7095</v>
      </c>
      <c r="C1417" s="37" t="s">
        <v>7096</v>
      </c>
      <c r="D1417" s="37" t="s">
        <v>7097</v>
      </c>
      <c r="E1417" s="37" t="s">
        <v>7098</v>
      </c>
      <c r="F1417" s="37" t="s">
        <v>1896</v>
      </c>
      <c r="G1417" s="16">
        <v>49000</v>
      </c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.75" customHeight="1">
      <c r="A1418" s="13" t="s">
        <v>4066</v>
      </c>
      <c r="B1418" s="35" t="s">
        <v>7099</v>
      </c>
      <c r="C1418" s="37" t="s">
        <v>7100</v>
      </c>
      <c r="D1418" s="37" t="s">
        <v>7101</v>
      </c>
      <c r="E1418" s="37" t="s">
        <v>7102</v>
      </c>
      <c r="F1418" s="37" t="s">
        <v>1896</v>
      </c>
      <c r="G1418" s="16">
        <v>49000</v>
      </c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.75" customHeight="1">
      <c r="A1419" s="13" t="s">
        <v>4066</v>
      </c>
      <c r="B1419" s="35" t="s">
        <v>7103</v>
      </c>
      <c r="C1419" s="37" t="s">
        <v>7104</v>
      </c>
      <c r="D1419" s="37" t="s">
        <v>7105</v>
      </c>
      <c r="E1419" s="37" t="s">
        <v>7106</v>
      </c>
      <c r="F1419" s="37" t="s">
        <v>1896</v>
      </c>
      <c r="G1419" s="16">
        <v>49000</v>
      </c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.75" customHeight="1">
      <c r="A1420" s="13" t="s">
        <v>4066</v>
      </c>
      <c r="B1420" s="35" t="s">
        <v>7107</v>
      </c>
      <c r="C1420" s="37" t="s">
        <v>7108</v>
      </c>
      <c r="D1420" s="37" t="s">
        <v>7109</v>
      </c>
      <c r="E1420" s="37" t="s">
        <v>7110</v>
      </c>
      <c r="F1420" s="37" t="s">
        <v>1896</v>
      </c>
      <c r="G1420" s="16">
        <v>49000</v>
      </c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.75" customHeight="1">
      <c r="A1421" s="13" t="s">
        <v>4066</v>
      </c>
      <c r="B1421" s="35" t="s">
        <v>7111</v>
      </c>
      <c r="C1421" s="37" t="s">
        <v>7112</v>
      </c>
      <c r="D1421" s="37" t="s">
        <v>7113</v>
      </c>
      <c r="E1421" s="37" t="s">
        <v>7114</v>
      </c>
      <c r="F1421" s="37" t="s">
        <v>1896</v>
      </c>
      <c r="G1421" s="16">
        <v>49000</v>
      </c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.75" customHeight="1">
      <c r="A1422" s="13" t="s">
        <v>4066</v>
      </c>
      <c r="B1422" s="35" t="s">
        <v>7115</v>
      </c>
      <c r="C1422" s="37" t="s">
        <v>7116</v>
      </c>
      <c r="D1422" s="37" t="s">
        <v>7117</v>
      </c>
      <c r="E1422" s="37" t="s">
        <v>7118</v>
      </c>
      <c r="F1422" s="37" t="s">
        <v>1896</v>
      </c>
      <c r="G1422" s="16">
        <v>99000</v>
      </c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.75" customHeight="1">
      <c r="A1423" s="13" t="s">
        <v>4066</v>
      </c>
      <c r="B1423" s="35" t="s">
        <v>7119</v>
      </c>
      <c r="C1423" s="37" t="s">
        <v>7120</v>
      </c>
      <c r="D1423" s="37" t="s">
        <v>7121</v>
      </c>
      <c r="E1423" s="37" t="s">
        <v>7122</v>
      </c>
      <c r="F1423" s="37" t="s">
        <v>1896</v>
      </c>
      <c r="G1423" s="16">
        <v>99000</v>
      </c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.75" customHeight="1">
      <c r="A1424" s="13" t="s">
        <v>4066</v>
      </c>
      <c r="B1424" s="35" t="s">
        <v>7123</v>
      </c>
      <c r="C1424" s="37" t="s">
        <v>7124</v>
      </c>
      <c r="D1424" s="37" t="s">
        <v>7125</v>
      </c>
      <c r="E1424" s="37" t="s">
        <v>7126</v>
      </c>
      <c r="F1424" s="37" t="s">
        <v>1896</v>
      </c>
      <c r="G1424" s="16">
        <v>99000</v>
      </c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.75" customHeight="1">
      <c r="A1425" s="13" t="s">
        <v>4066</v>
      </c>
      <c r="B1425" s="35" t="s">
        <v>7127</v>
      </c>
      <c r="C1425" s="37" t="s">
        <v>7128</v>
      </c>
      <c r="D1425" s="37" t="s">
        <v>7129</v>
      </c>
      <c r="E1425" s="37" t="s">
        <v>7130</v>
      </c>
      <c r="F1425" s="37" t="s">
        <v>1896</v>
      </c>
      <c r="G1425" s="16">
        <v>99000</v>
      </c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.75" customHeight="1">
      <c r="A1426" s="13" t="s">
        <v>4066</v>
      </c>
      <c r="B1426" s="35" t="s">
        <v>7131</v>
      </c>
      <c r="C1426" s="37" t="s">
        <v>7132</v>
      </c>
      <c r="D1426" s="37" t="s">
        <v>7133</v>
      </c>
      <c r="E1426" s="37" t="s">
        <v>7134</v>
      </c>
      <c r="F1426" s="37" t="s">
        <v>1896</v>
      </c>
      <c r="G1426" s="16">
        <v>99000</v>
      </c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.75" customHeight="1">
      <c r="A1427" s="13" t="s">
        <v>4066</v>
      </c>
      <c r="B1427" s="35" t="s">
        <v>7135</v>
      </c>
      <c r="C1427" s="37" t="s">
        <v>7136</v>
      </c>
      <c r="D1427" s="37" t="s">
        <v>7137</v>
      </c>
      <c r="E1427" s="37" t="s">
        <v>7138</v>
      </c>
      <c r="F1427" s="37" t="s">
        <v>1896</v>
      </c>
      <c r="G1427" s="16">
        <v>99000</v>
      </c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.75" customHeight="1">
      <c r="A1428" s="13" t="s">
        <v>4066</v>
      </c>
      <c r="B1428" s="35" t="s">
        <v>7139</v>
      </c>
      <c r="C1428" s="37" t="s">
        <v>7140</v>
      </c>
      <c r="D1428" s="37" t="s">
        <v>7141</v>
      </c>
      <c r="E1428" s="37" t="s">
        <v>7142</v>
      </c>
      <c r="F1428" s="37" t="s">
        <v>1896</v>
      </c>
      <c r="G1428" s="16">
        <v>99000</v>
      </c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.75" customHeight="1">
      <c r="A1429" s="13" t="s">
        <v>4066</v>
      </c>
      <c r="B1429" s="35" t="s">
        <v>7143</v>
      </c>
      <c r="C1429" s="37" t="s">
        <v>7144</v>
      </c>
      <c r="D1429" s="37" t="s">
        <v>7145</v>
      </c>
      <c r="E1429" s="37" t="s">
        <v>7146</v>
      </c>
      <c r="F1429" s="37" t="s">
        <v>1896</v>
      </c>
      <c r="G1429" s="16">
        <v>99000</v>
      </c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.75" customHeight="1">
      <c r="A1430" s="13" t="s">
        <v>4066</v>
      </c>
      <c r="B1430" s="35" t="s">
        <v>7147</v>
      </c>
      <c r="C1430" s="37" t="s">
        <v>7148</v>
      </c>
      <c r="D1430" s="37" t="s">
        <v>7149</v>
      </c>
      <c r="E1430" s="37" t="s">
        <v>7150</v>
      </c>
      <c r="F1430" s="37" t="s">
        <v>1896</v>
      </c>
      <c r="G1430" s="16">
        <v>99000</v>
      </c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.75" customHeight="1">
      <c r="A1431" s="13" t="s">
        <v>4066</v>
      </c>
      <c r="B1431" s="35" t="s">
        <v>7151</v>
      </c>
      <c r="C1431" s="37" t="s">
        <v>7152</v>
      </c>
      <c r="D1431" s="37" t="s">
        <v>7153</v>
      </c>
      <c r="E1431" s="37" t="s">
        <v>7154</v>
      </c>
      <c r="F1431" s="37" t="s">
        <v>1896</v>
      </c>
      <c r="G1431" s="16">
        <v>99000</v>
      </c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.75" customHeight="1">
      <c r="A1432" s="13" t="s">
        <v>4066</v>
      </c>
      <c r="B1432" s="35" t="s">
        <v>7155</v>
      </c>
      <c r="C1432" s="37" t="s">
        <v>7156</v>
      </c>
      <c r="D1432" s="37" t="s">
        <v>7157</v>
      </c>
      <c r="E1432" s="37" t="s">
        <v>7158</v>
      </c>
      <c r="F1432" s="37" t="s">
        <v>1896</v>
      </c>
      <c r="G1432" s="16">
        <v>99000</v>
      </c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.75" customHeight="1">
      <c r="A1433" s="13" t="s">
        <v>4066</v>
      </c>
      <c r="B1433" s="35" t="s">
        <v>7159</v>
      </c>
      <c r="C1433" s="37" t="s">
        <v>7160</v>
      </c>
      <c r="D1433" s="37" t="s">
        <v>7161</v>
      </c>
      <c r="E1433" s="37" t="s">
        <v>7162</v>
      </c>
      <c r="F1433" s="37" t="s">
        <v>1896</v>
      </c>
      <c r="G1433" s="16">
        <v>99000</v>
      </c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.75" customHeight="1">
      <c r="A1434" s="13" t="s">
        <v>4066</v>
      </c>
      <c r="B1434" s="35" t="s">
        <v>7163</v>
      </c>
      <c r="C1434" s="37" t="s">
        <v>7164</v>
      </c>
      <c r="D1434" s="37" t="s">
        <v>7165</v>
      </c>
      <c r="E1434" s="37" t="s">
        <v>7166</v>
      </c>
      <c r="F1434" s="37" t="s">
        <v>1896</v>
      </c>
      <c r="G1434" s="16">
        <v>99000</v>
      </c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.75" customHeight="1">
      <c r="A1435" s="13" t="s">
        <v>4066</v>
      </c>
      <c r="B1435" s="35" t="s">
        <v>7167</v>
      </c>
      <c r="C1435" s="37" t="s">
        <v>7168</v>
      </c>
      <c r="D1435" s="37" t="s">
        <v>7169</v>
      </c>
      <c r="E1435" s="37" t="s">
        <v>7170</v>
      </c>
      <c r="F1435" s="37" t="s">
        <v>1896</v>
      </c>
      <c r="G1435" s="16">
        <v>99000</v>
      </c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.75" customHeight="1">
      <c r="A1436" s="13" t="s">
        <v>4066</v>
      </c>
      <c r="B1436" s="35" t="s">
        <v>7171</v>
      </c>
      <c r="C1436" s="37" t="s">
        <v>7172</v>
      </c>
      <c r="D1436" s="37" t="s">
        <v>7173</v>
      </c>
      <c r="E1436" s="37" t="s">
        <v>7174</v>
      </c>
      <c r="F1436" s="37" t="s">
        <v>1896</v>
      </c>
      <c r="G1436" s="16">
        <v>99000</v>
      </c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.75" customHeight="1">
      <c r="A1437" s="13" t="s">
        <v>4066</v>
      </c>
      <c r="B1437" s="35" t="s">
        <v>7175</v>
      </c>
      <c r="C1437" s="37" t="s">
        <v>7176</v>
      </c>
      <c r="D1437" s="37" t="s">
        <v>7177</v>
      </c>
      <c r="E1437" s="37" t="s">
        <v>7178</v>
      </c>
      <c r="F1437" s="37" t="s">
        <v>1896</v>
      </c>
      <c r="G1437" s="16">
        <v>199000</v>
      </c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.75" customHeight="1">
      <c r="A1438" s="13" t="s">
        <v>4066</v>
      </c>
      <c r="B1438" s="35" t="s">
        <v>7179</v>
      </c>
      <c r="C1438" s="37" t="s">
        <v>7180</v>
      </c>
      <c r="D1438" s="37" t="s">
        <v>7181</v>
      </c>
      <c r="E1438" s="37" t="s">
        <v>7182</v>
      </c>
      <c r="F1438" s="37" t="s">
        <v>1896</v>
      </c>
      <c r="G1438" s="16">
        <v>199000</v>
      </c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.75" customHeight="1">
      <c r="A1439" s="13" t="s">
        <v>4066</v>
      </c>
      <c r="B1439" s="35" t="s">
        <v>7183</v>
      </c>
      <c r="C1439" s="37" t="s">
        <v>7184</v>
      </c>
      <c r="D1439" s="37" t="s">
        <v>7185</v>
      </c>
      <c r="E1439" s="37" t="s">
        <v>7186</v>
      </c>
      <c r="F1439" s="37" t="s">
        <v>1896</v>
      </c>
      <c r="G1439" s="16">
        <v>199000</v>
      </c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.75" customHeight="1">
      <c r="A1440" s="13" t="s">
        <v>4066</v>
      </c>
      <c r="B1440" s="35" t="s">
        <v>7187</v>
      </c>
      <c r="C1440" s="37" t="s">
        <v>7188</v>
      </c>
      <c r="D1440" s="37" t="s">
        <v>7189</v>
      </c>
      <c r="E1440" s="37" t="s">
        <v>7190</v>
      </c>
      <c r="F1440" s="37" t="s">
        <v>1896</v>
      </c>
      <c r="G1440" s="16">
        <v>199000</v>
      </c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.75" customHeight="1">
      <c r="A1441" s="13" t="s">
        <v>4066</v>
      </c>
      <c r="B1441" s="35" t="s">
        <v>7191</v>
      </c>
      <c r="C1441" s="37" t="s">
        <v>7192</v>
      </c>
      <c r="D1441" s="37" t="s">
        <v>7193</v>
      </c>
      <c r="E1441" s="37" t="s">
        <v>7194</v>
      </c>
      <c r="F1441" s="37" t="s">
        <v>1896</v>
      </c>
      <c r="G1441" s="16">
        <v>199000</v>
      </c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.75" customHeight="1">
      <c r="A1442" s="13" t="s">
        <v>4066</v>
      </c>
      <c r="B1442" s="35" t="s">
        <v>7195</v>
      </c>
      <c r="C1442" s="37" t="s">
        <v>7196</v>
      </c>
      <c r="D1442" s="37" t="s">
        <v>7197</v>
      </c>
      <c r="E1442" s="37" t="s">
        <v>7198</v>
      </c>
      <c r="F1442" s="37" t="s">
        <v>1896</v>
      </c>
      <c r="G1442" s="16">
        <v>199000</v>
      </c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.75" customHeight="1">
      <c r="A1443" s="13" t="s">
        <v>4066</v>
      </c>
      <c r="B1443" s="35" t="s">
        <v>7199</v>
      </c>
      <c r="C1443" s="37" t="s">
        <v>7200</v>
      </c>
      <c r="D1443" s="37" t="s">
        <v>7201</v>
      </c>
      <c r="E1443" s="37" t="s">
        <v>7202</v>
      </c>
      <c r="F1443" s="37" t="s">
        <v>1896</v>
      </c>
      <c r="G1443" s="16">
        <v>199000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.75" customHeight="1">
      <c r="A1444" s="13" t="s">
        <v>4066</v>
      </c>
      <c r="B1444" s="35" t="s">
        <v>7203</v>
      </c>
      <c r="C1444" s="37" t="s">
        <v>7204</v>
      </c>
      <c r="D1444" s="37" t="s">
        <v>7205</v>
      </c>
      <c r="E1444" s="37" t="s">
        <v>7206</v>
      </c>
      <c r="F1444" s="37" t="s">
        <v>1896</v>
      </c>
      <c r="G1444" s="16">
        <v>199000</v>
      </c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.75" customHeight="1">
      <c r="A1445" s="13" t="s">
        <v>4066</v>
      </c>
      <c r="B1445" s="35" t="s">
        <v>7207</v>
      </c>
      <c r="C1445" s="37" t="s">
        <v>7208</v>
      </c>
      <c r="D1445" s="37" t="s">
        <v>7209</v>
      </c>
      <c r="E1445" s="37" t="s">
        <v>7210</v>
      </c>
      <c r="F1445" s="37" t="s">
        <v>1896</v>
      </c>
      <c r="G1445" s="16">
        <v>199000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.75" customHeight="1">
      <c r="A1446" s="13" t="s">
        <v>4066</v>
      </c>
      <c r="B1446" s="35" t="s">
        <v>7211</v>
      </c>
      <c r="C1446" s="37" t="s">
        <v>7212</v>
      </c>
      <c r="D1446" s="37" t="s">
        <v>7213</v>
      </c>
      <c r="E1446" s="37" t="s">
        <v>7214</v>
      </c>
      <c r="F1446" s="37" t="s">
        <v>1896</v>
      </c>
      <c r="G1446" s="16">
        <v>199000</v>
      </c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.75" customHeight="1">
      <c r="A1447" s="13" t="s">
        <v>4066</v>
      </c>
      <c r="B1447" s="35" t="s">
        <v>7215</v>
      </c>
      <c r="C1447" s="37" t="s">
        <v>7216</v>
      </c>
      <c r="D1447" s="37" t="s">
        <v>7217</v>
      </c>
      <c r="E1447" s="37" t="s">
        <v>7218</v>
      </c>
      <c r="F1447" s="37" t="s">
        <v>1896</v>
      </c>
      <c r="G1447" s="16">
        <v>149000</v>
      </c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.75" customHeight="1">
      <c r="A1448" s="13" t="s">
        <v>4066</v>
      </c>
      <c r="B1448" s="35" t="s">
        <v>7219</v>
      </c>
      <c r="C1448" s="37" t="s">
        <v>7220</v>
      </c>
      <c r="D1448" s="37" t="s">
        <v>7221</v>
      </c>
      <c r="E1448" s="37" t="s">
        <v>7222</v>
      </c>
      <c r="F1448" s="37" t="s">
        <v>1896</v>
      </c>
      <c r="G1448" s="16">
        <v>149000</v>
      </c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.75" customHeight="1">
      <c r="A1449" s="13" t="s">
        <v>4066</v>
      </c>
      <c r="B1449" s="35" t="s">
        <v>7223</v>
      </c>
      <c r="C1449" s="37" t="s">
        <v>7224</v>
      </c>
      <c r="D1449" s="37" t="s">
        <v>7225</v>
      </c>
      <c r="E1449" s="37" t="s">
        <v>7226</v>
      </c>
      <c r="F1449" s="37" t="s">
        <v>1896</v>
      </c>
      <c r="G1449" s="16">
        <v>199000</v>
      </c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.75" customHeight="1">
      <c r="A1450" s="13" t="s">
        <v>4066</v>
      </c>
      <c r="B1450" s="35" t="s">
        <v>7227</v>
      </c>
      <c r="C1450" s="37" t="s">
        <v>7228</v>
      </c>
      <c r="D1450" s="37" t="s">
        <v>7229</v>
      </c>
      <c r="E1450" s="37" t="s">
        <v>7230</v>
      </c>
      <c r="F1450" s="37" t="s">
        <v>1896</v>
      </c>
      <c r="G1450" s="16">
        <v>199000</v>
      </c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.75" customHeight="1">
      <c r="A1451" s="13" t="s">
        <v>4066</v>
      </c>
      <c r="B1451" s="35" t="s">
        <v>7231</v>
      </c>
      <c r="C1451" s="37" t="s">
        <v>7232</v>
      </c>
      <c r="D1451" s="37" t="s">
        <v>7233</v>
      </c>
      <c r="E1451" s="37" t="s">
        <v>7234</v>
      </c>
      <c r="F1451" s="37" t="s">
        <v>1896</v>
      </c>
      <c r="G1451" s="16">
        <v>299000</v>
      </c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.75" customHeight="1">
      <c r="A1452" s="13" t="s">
        <v>4066</v>
      </c>
      <c r="B1452" s="35" t="s">
        <v>7235</v>
      </c>
      <c r="C1452" s="37" t="s">
        <v>7236</v>
      </c>
      <c r="D1452" s="37" t="s">
        <v>7237</v>
      </c>
      <c r="E1452" s="37" t="s">
        <v>7238</v>
      </c>
      <c r="F1452" s="37" t="s">
        <v>1896</v>
      </c>
      <c r="G1452" s="16">
        <v>199000</v>
      </c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.75" customHeight="1">
      <c r="A1453" s="13" t="s">
        <v>4066</v>
      </c>
      <c r="B1453" s="35" t="s">
        <v>7239</v>
      </c>
      <c r="C1453" s="37" t="s">
        <v>7240</v>
      </c>
      <c r="D1453" s="37" t="s">
        <v>7241</v>
      </c>
      <c r="E1453" s="37" t="s">
        <v>7242</v>
      </c>
      <c r="F1453" s="37" t="s">
        <v>1896</v>
      </c>
      <c r="G1453" s="16">
        <v>199000</v>
      </c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.75" customHeight="1">
      <c r="A1454" s="13" t="s">
        <v>4066</v>
      </c>
      <c r="B1454" s="35" t="s">
        <v>7243</v>
      </c>
      <c r="C1454" s="37" t="s">
        <v>7244</v>
      </c>
      <c r="D1454" s="37" t="s">
        <v>7245</v>
      </c>
      <c r="E1454" s="37" t="s">
        <v>7246</v>
      </c>
      <c r="F1454" s="37" t="s">
        <v>1896</v>
      </c>
      <c r="G1454" s="16">
        <v>279000</v>
      </c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.75" customHeight="1">
      <c r="A1455" s="13" t="s">
        <v>4066</v>
      </c>
      <c r="B1455" s="35" t="s">
        <v>7247</v>
      </c>
      <c r="C1455" s="37" t="s">
        <v>7248</v>
      </c>
      <c r="D1455" s="37" t="s">
        <v>7249</v>
      </c>
      <c r="E1455" s="37" t="s">
        <v>7250</v>
      </c>
      <c r="F1455" s="37" t="s">
        <v>1896</v>
      </c>
      <c r="G1455" s="16">
        <v>399000</v>
      </c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.75" customHeight="1">
      <c r="A1456" s="13" t="s">
        <v>4066</v>
      </c>
      <c r="B1456" s="35" t="s">
        <v>7251</v>
      </c>
      <c r="C1456" s="37" t="s">
        <v>7252</v>
      </c>
      <c r="D1456" s="37" t="s">
        <v>7253</v>
      </c>
      <c r="E1456" s="37" t="s">
        <v>7254</v>
      </c>
      <c r="F1456" s="37" t="s">
        <v>1896</v>
      </c>
      <c r="G1456" s="16">
        <v>439000</v>
      </c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.75" customHeight="1">
      <c r="A1457" s="13" t="s">
        <v>4066</v>
      </c>
      <c r="B1457" s="35" t="s">
        <v>7255</v>
      </c>
      <c r="C1457" s="37" t="s">
        <v>7256</v>
      </c>
      <c r="D1457" s="37" t="s">
        <v>7257</v>
      </c>
      <c r="E1457" s="37" t="s">
        <v>7258</v>
      </c>
      <c r="F1457" s="37" t="s">
        <v>1896</v>
      </c>
      <c r="G1457" s="16">
        <v>239000</v>
      </c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.75" customHeight="1">
      <c r="A1458" s="13" t="s">
        <v>4066</v>
      </c>
      <c r="B1458" s="35" t="s">
        <v>7259</v>
      </c>
      <c r="C1458" s="37" t="s">
        <v>7260</v>
      </c>
      <c r="D1458" s="37" t="s">
        <v>7261</v>
      </c>
      <c r="E1458" s="37" t="s">
        <v>7262</v>
      </c>
      <c r="F1458" s="37" t="s">
        <v>1896</v>
      </c>
      <c r="G1458" s="16">
        <v>239000</v>
      </c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.75" customHeight="1">
      <c r="A1459" s="13" t="s">
        <v>4066</v>
      </c>
      <c r="B1459" s="35" t="s">
        <v>7263</v>
      </c>
      <c r="C1459" s="37" t="s">
        <v>7264</v>
      </c>
      <c r="D1459" s="37" t="s">
        <v>7265</v>
      </c>
      <c r="E1459" s="37" t="s">
        <v>7266</v>
      </c>
      <c r="F1459" s="37" t="s">
        <v>1896</v>
      </c>
      <c r="G1459" s="16">
        <v>199000</v>
      </c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.75" customHeight="1">
      <c r="A1460" s="13" t="s">
        <v>4066</v>
      </c>
      <c r="B1460" s="35" t="s">
        <v>7267</v>
      </c>
      <c r="C1460" s="37" t="s">
        <v>7268</v>
      </c>
      <c r="D1460" s="37" t="s">
        <v>7269</v>
      </c>
      <c r="E1460" s="37" t="s">
        <v>7270</v>
      </c>
      <c r="F1460" s="37" t="s">
        <v>1896</v>
      </c>
      <c r="G1460" s="16">
        <v>199000</v>
      </c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.75" customHeight="1">
      <c r="A1461" s="13" t="s">
        <v>4066</v>
      </c>
      <c r="B1461" s="35" t="s">
        <v>7271</v>
      </c>
      <c r="C1461" s="37" t="s">
        <v>7272</v>
      </c>
      <c r="D1461" s="37" t="s">
        <v>7273</v>
      </c>
      <c r="E1461" s="37" t="s">
        <v>7274</v>
      </c>
      <c r="F1461" s="37" t="s">
        <v>1896</v>
      </c>
      <c r="G1461" s="16">
        <v>219000</v>
      </c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.75" customHeight="1">
      <c r="A1462" s="13" t="s">
        <v>4066</v>
      </c>
      <c r="B1462" s="35" t="s">
        <v>7275</v>
      </c>
      <c r="C1462" s="37" t="s">
        <v>7276</v>
      </c>
      <c r="D1462" s="37" t="s">
        <v>7277</v>
      </c>
      <c r="E1462" s="37" t="s">
        <v>7278</v>
      </c>
      <c r="F1462" s="37" t="s">
        <v>1896</v>
      </c>
      <c r="G1462" s="16">
        <v>309000</v>
      </c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.75" customHeight="1">
      <c r="A1463" s="13" t="s">
        <v>4066</v>
      </c>
      <c r="B1463" s="35" t="s">
        <v>7279</v>
      </c>
      <c r="C1463" s="37" t="s">
        <v>7280</v>
      </c>
      <c r="D1463" s="37" t="s">
        <v>7281</v>
      </c>
      <c r="E1463" s="37" t="s">
        <v>7282</v>
      </c>
      <c r="F1463" s="37" t="s">
        <v>1896</v>
      </c>
      <c r="G1463" s="16">
        <v>309000</v>
      </c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.75" customHeight="1">
      <c r="A1464" s="13" t="s">
        <v>4066</v>
      </c>
      <c r="B1464" s="35" t="s">
        <v>7283</v>
      </c>
      <c r="C1464" s="37" t="s">
        <v>7284</v>
      </c>
      <c r="D1464" s="37" t="s">
        <v>7285</v>
      </c>
      <c r="E1464" s="37" t="s">
        <v>7286</v>
      </c>
      <c r="F1464" s="37" t="s">
        <v>1896</v>
      </c>
      <c r="G1464" s="16">
        <v>199000</v>
      </c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.75" customHeight="1">
      <c r="A1465" s="13" t="s">
        <v>4066</v>
      </c>
      <c r="B1465" s="35" t="s">
        <v>7287</v>
      </c>
      <c r="C1465" s="37" t="s">
        <v>7288</v>
      </c>
      <c r="D1465" s="37" t="s">
        <v>7289</v>
      </c>
      <c r="E1465" s="37" t="s">
        <v>7290</v>
      </c>
      <c r="F1465" s="37" t="s">
        <v>1896</v>
      </c>
      <c r="G1465" s="16">
        <v>299000</v>
      </c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.75" customHeight="1">
      <c r="A1466" s="13" t="s">
        <v>4066</v>
      </c>
      <c r="B1466" s="35" t="s">
        <v>7291</v>
      </c>
      <c r="C1466" s="37" t="s">
        <v>7292</v>
      </c>
      <c r="D1466" s="37" t="s">
        <v>7293</v>
      </c>
      <c r="E1466" s="37" t="s">
        <v>7294</v>
      </c>
      <c r="F1466" s="37" t="s">
        <v>1896</v>
      </c>
      <c r="G1466" s="16">
        <v>299000</v>
      </c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.75" customHeight="1">
      <c r="A1467" s="13" t="s">
        <v>4066</v>
      </c>
      <c r="B1467" s="35" t="s">
        <v>7295</v>
      </c>
      <c r="C1467" s="37" t="s">
        <v>7296</v>
      </c>
      <c r="D1467" s="37" t="s">
        <v>7297</v>
      </c>
      <c r="E1467" s="37" t="s">
        <v>7298</v>
      </c>
      <c r="F1467" s="37" t="s">
        <v>1896</v>
      </c>
      <c r="G1467" s="16">
        <v>299000</v>
      </c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.75" customHeight="1">
      <c r="A1468" s="13" t="s">
        <v>4066</v>
      </c>
      <c r="B1468" s="35" t="s">
        <v>7299</v>
      </c>
      <c r="C1468" s="37" t="s">
        <v>7300</v>
      </c>
      <c r="D1468" s="37" t="s">
        <v>7301</v>
      </c>
      <c r="E1468" s="37" t="s">
        <v>7302</v>
      </c>
      <c r="F1468" s="37" t="s">
        <v>1896</v>
      </c>
      <c r="G1468" s="16">
        <v>299000</v>
      </c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.75" customHeight="1">
      <c r="A1469" s="13" t="s">
        <v>4066</v>
      </c>
      <c r="B1469" s="35" t="s">
        <v>7303</v>
      </c>
      <c r="C1469" s="37" t="s">
        <v>7304</v>
      </c>
      <c r="D1469" s="37" t="s">
        <v>7305</v>
      </c>
      <c r="E1469" s="37" t="s">
        <v>7306</v>
      </c>
      <c r="F1469" s="37" t="s">
        <v>1896</v>
      </c>
      <c r="G1469" s="16">
        <v>299000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.75" customHeight="1">
      <c r="A1470" s="13" t="s">
        <v>4066</v>
      </c>
      <c r="B1470" s="35" t="s">
        <v>7307</v>
      </c>
      <c r="C1470" s="37" t="s">
        <v>7308</v>
      </c>
      <c r="D1470" s="37" t="s">
        <v>7309</v>
      </c>
      <c r="E1470" s="37" t="s">
        <v>7310</v>
      </c>
      <c r="F1470" s="37" t="s">
        <v>1896</v>
      </c>
      <c r="G1470" s="16">
        <v>299000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.75" customHeight="1">
      <c r="A1471" s="13" t="s">
        <v>4066</v>
      </c>
      <c r="B1471" s="35" t="s">
        <v>7311</v>
      </c>
      <c r="C1471" s="37" t="s">
        <v>7312</v>
      </c>
      <c r="D1471" s="37" t="s">
        <v>7313</v>
      </c>
      <c r="E1471" s="37" t="s">
        <v>7314</v>
      </c>
      <c r="F1471" s="37" t="s">
        <v>1896</v>
      </c>
      <c r="G1471" s="16">
        <v>239000</v>
      </c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.75" customHeight="1">
      <c r="A1472" s="13" t="s">
        <v>4066</v>
      </c>
      <c r="B1472" s="35" t="s">
        <v>7315</v>
      </c>
      <c r="C1472" s="37" t="s">
        <v>7316</v>
      </c>
      <c r="D1472" s="37" t="s">
        <v>7317</v>
      </c>
      <c r="E1472" s="37" t="s">
        <v>7318</v>
      </c>
      <c r="F1472" s="37" t="s">
        <v>1896</v>
      </c>
      <c r="G1472" s="16">
        <v>199000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.75" customHeight="1">
      <c r="A1473" s="13" t="s">
        <v>4066</v>
      </c>
      <c r="B1473" s="35" t="s">
        <v>7319</v>
      </c>
      <c r="C1473" s="37" t="s">
        <v>7320</v>
      </c>
      <c r="D1473" s="37" t="s">
        <v>7321</v>
      </c>
      <c r="E1473" s="37" t="s">
        <v>7322</v>
      </c>
      <c r="F1473" s="37" t="s">
        <v>1896</v>
      </c>
      <c r="G1473" s="16">
        <v>199000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.75" customHeight="1">
      <c r="A1474" s="13" t="s">
        <v>4066</v>
      </c>
      <c r="B1474" s="35" t="s">
        <v>7323</v>
      </c>
      <c r="C1474" s="37" t="s">
        <v>7324</v>
      </c>
      <c r="D1474" s="37" t="s">
        <v>7325</v>
      </c>
      <c r="E1474" s="37" t="s">
        <v>7326</v>
      </c>
      <c r="F1474" s="37" t="s">
        <v>1896</v>
      </c>
      <c r="G1474" s="16">
        <v>199000</v>
      </c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.75" customHeight="1">
      <c r="A1475" s="13" t="s">
        <v>4066</v>
      </c>
      <c r="B1475" s="35" t="s">
        <v>7327</v>
      </c>
      <c r="C1475" s="37" t="s">
        <v>7328</v>
      </c>
      <c r="D1475" s="37" t="s">
        <v>7329</v>
      </c>
      <c r="E1475" s="37" t="s">
        <v>7330</v>
      </c>
      <c r="F1475" s="37" t="s">
        <v>1896</v>
      </c>
      <c r="G1475" s="16">
        <v>239000</v>
      </c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.75" customHeight="1">
      <c r="A1476" s="13" t="s">
        <v>4066</v>
      </c>
      <c r="B1476" s="35" t="s">
        <v>7331</v>
      </c>
      <c r="C1476" s="37" t="s">
        <v>7332</v>
      </c>
      <c r="D1476" s="37" t="s">
        <v>7333</v>
      </c>
      <c r="E1476" s="37" t="s">
        <v>7334</v>
      </c>
      <c r="F1476" s="37" t="s">
        <v>1896</v>
      </c>
      <c r="G1476" s="16">
        <v>199000</v>
      </c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.75" customHeight="1">
      <c r="A1477" s="13" t="s">
        <v>4066</v>
      </c>
      <c r="B1477" s="35" t="s">
        <v>7335</v>
      </c>
      <c r="C1477" s="37" t="s">
        <v>7336</v>
      </c>
      <c r="D1477" s="37" t="s">
        <v>7337</v>
      </c>
      <c r="E1477" s="37" t="s">
        <v>7338</v>
      </c>
      <c r="F1477" s="37" t="s">
        <v>1896</v>
      </c>
      <c r="G1477" s="16">
        <v>199000</v>
      </c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.75" customHeight="1">
      <c r="A1478" s="13" t="s">
        <v>4066</v>
      </c>
      <c r="B1478" s="35" t="s">
        <v>7339</v>
      </c>
      <c r="C1478" s="37" t="s">
        <v>7340</v>
      </c>
      <c r="D1478" s="37" t="s">
        <v>7341</v>
      </c>
      <c r="E1478" s="37" t="s">
        <v>7342</v>
      </c>
      <c r="F1478" s="37" t="s">
        <v>1896</v>
      </c>
      <c r="G1478" s="16">
        <v>299000</v>
      </c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.75" customHeight="1">
      <c r="A1479" s="13" t="s">
        <v>4066</v>
      </c>
      <c r="B1479" s="35" t="s">
        <v>7343</v>
      </c>
      <c r="C1479" s="37" t="s">
        <v>7344</v>
      </c>
      <c r="D1479" s="37" t="s">
        <v>7345</v>
      </c>
      <c r="E1479" s="37" t="s">
        <v>7346</v>
      </c>
      <c r="F1479" s="37" t="s">
        <v>1896</v>
      </c>
      <c r="G1479" s="16">
        <v>299000</v>
      </c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.75" customHeight="1">
      <c r="A1480" s="13" t="s">
        <v>4066</v>
      </c>
      <c r="B1480" s="35" t="s">
        <v>7347</v>
      </c>
      <c r="C1480" s="37" t="s">
        <v>7348</v>
      </c>
      <c r="D1480" s="37" t="s">
        <v>7349</v>
      </c>
      <c r="E1480" s="37" t="s">
        <v>7350</v>
      </c>
      <c r="F1480" s="37" t="s">
        <v>1896</v>
      </c>
      <c r="G1480" s="16">
        <v>299000</v>
      </c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.75" customHeight="1">
      <c r="A1481" s="13" t="s">
        <v>4066</v>
      </c>
      <c r="B1481" s="35" t="s">
        <v>7351</v>
      </c>
      <c r="C1481" s="37" t="s">
        <v>7352</v>
      </c>
      <c r="D1481" s="37" t="s">
        <v>7353</v>
      </c>
      <c r="E1481" s="37" t="s">
        <v>7354</v>
      </c>
      <c r="F1481" s="37" t="s">
        <v>1896</v>
      </c>
      <c r="G1481" s="16">
        <v>199000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.75" customHeight="1">
      <c r="A1482" s="13" t="s">
        <v>4066</v>
      </c>
      <c r="B1482" s="35" t="s">
        <v>7355</v>
      </c>
      <c r="C1482" s="37" t="s">
        <v>7356</v>
      </c>
      <c r="D1482" s="37" t="s">
        <v>7357</v>
      </c>
      <c r="E1482" s="37" t="s">
        <v>7358</v>
      </c>
      <c r="F1482" s="37" t="s">
        <v>1896</v>
      </c>
      <c r="G1482" s="16">
        <v>199000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.75" customHeight="1">
      <c r="A1483" s="13" t="s">
        <v>4066</v>
      </c>
      <c r="B1483" s="35" t="s">
        <v>7359</v>
      </c>
      <c r="C1483" s="37" t="s">
        <v>7360</v>
      </c>
      <c r="D1483" s="37" t="s">
        <v>7361</v>
      </c>
      <c r="E1483" s="37" t="s">
        <v>7362</v>
      </c>
      <c r="F1483" s="37" t="s">
        <v>1896</v>
      </c>
      <c r="G1483" s="16">
        <v>499000</v>
      </c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.75" customHeight="1">
      <c r="A1484" s="13" t="s">
        <v>4066</v>
      </c>
      <c r="B1484" s="35" t="s">
        <v>7363</v>
      </c>
      <c r="C1484" s="37" t="s">
        <v>7364</v>
      </c>
      <c r="D1484" s="37" t="s">
        <v>7365</v>
      </c>
      <c r="E1484" s="37" t="s">
        <v>7366</v>
      </c>
      <c r="F1484" s="37" t="s">
        <v>1896</v>
      </c>
      <c r="G1484" s="16">
        <v>499000</v>
      </c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.75" customHeight="1">
      <c r="A1485" s="13" t="s">
        <v>4066</v>
      </c>
      <c r="B1485" s="35" t="s">
        <v>7367</v>
      </c>
      <c r="C1485" s="37" t="s">
        <v>7368</v>
      </c>
      <c r="D1485" s="37" t="s">
        <v>7369</v>
      </c>
      <c r="E1485" s="37" t="s">
        <v>7370</v>
      </c>
      <c r="F1485" s="37" t="s">
        <v>1896</v>
      </c>
      <c r="G1485" s="16">
        <v>499000</v>
      </c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.75" customHeight="1">
      <c r="A1486" s="13" t="s">
        <v>4066</v>
      </c>
      <c r="B1486" s="35" t="s">
        <v>7371</v>
      </c>
      <c r="C1486" s="37" t="s">
        <v>7372</v>
      </c>
      <c r="D1486" s="37" t="s">
        <v>7373</v>
      </c>
      <c r="E1486" s="37" t="s">
        <v>7374</v>
      </c>
      <c r="F1486" s="37" t="s">
        <v>1896</v>
      </c>
      <c r="G1486" s="16">
        <v>499000</v>
      </c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.75" customHeight="1">
      <c r="A1487" s="13" t="s">
        <v>4066</v>
      </c>
      <c r="B1487" s="35" t="s">
        <v>7375</v>
      </c>
      <c r="C1487" s="37" t="s">
        <v>7376</v>
      </c>
      <c r="D1487" s="37" t="s">
        <v>7377</v>
      </c>
      <c r="E1487" s="37" t="s">
        <v>7378</v>
      </c>
      <c r="F1487" s="37" t="s">
        <v>1896</v>
      </c>
      <c r="G1487" s="16">
        <v>499000</v>
      </c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.75" customHeight="1">
      <c r="A1488" s="13" t="s">
        <v>4066</v>
      </c>
      <c r="B1488" s="35" t="s">
        <v>7379</v>
      </c>
      <c r="C1488" s="37" t="s">
        <v>7380</v>
      </c>
      <c r="D1488" s="37" t="s">
        <v>7381</v>
      </c>
      <c r="E1488" s="37" t="s">
        <v>7382</v>
      </c>
      <c r="F1488" s="37" t="s">
        <v>1896</v>
      </c>
      <c r="G1488" s="16">
        <v>499000</v>
      </c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.75" customHeight="1">
      <c r="A1489" s="13" t="s">
        <v>4066</v>
      </c>
      <c r="B1489" s="35" t="s">
        <v>7383</v>
      </c>
      <c r="C1489" s="37" t="s">
        <v>7384</v>
      </c>
      <c r="D1489" s="37" t="s">
        <v>7385</v>
      </c>
      <c r="E1489" s="37" t="s">
        <v>7386</v>
      </c>
      <c r="F1489" s="37" t="s">
        <v>1896</v>
      </c>
      <c r="G1489" s="16">
        <v>499000</v>
      </c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.75" customHeight="1">
      <c r="A1490" s="13" t="s">
        <v>4066</v>
      </c>
      <c r="B1490" s="35" t="s">
        <v>7387</v>
      </c>
      <c r="C1490" s="37" t="s">
        <v>7388</v>
      </c>
      <c r="D1490" s="37" t="s">
        <v>7389</v>
      </c>
      <c r="E1490" s="37" t="s">
        <v>7390</v>
      </c>
      <c r="F1490" s="37" t="s">
        <v>1896</v>
      </c>
      <c r="G1490" s="16">
        <v>499000</v>
      </c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.75" customHeight="1">
      <c r="A1491" s="13" t="s">
        <v>4066</v>
      </c>
      <c r="B1491" s="35" t="s">
        <v>7391</v>
      </c>
      <c r="C1491" s="37" t="s">
        <v>7392</v>
      </c>
      <c r="D1491" s="37" t="s">
        <v>7393</v>
      </c>
      <c r="E1491" s="37" t="s">
        <v>7394</v>
      </c>
      <c r="F1491" s="37" t="s">
        <v>1896</v>
      </c>
      <c r="G1491" s="16">
        <v>499000</v>
      </c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.75" customHeight="1">
      <c r="A1492" s="13" t="s">
        <v>4066</v>
      </c>
      <c r="B1492" s="35" t="s">
        <v>7395</v>
      </c>
      <c r="C1492" s="37" t="s">
        <v>7396</v>
      </c>
      <c r="D1492" s="37" t="s">
        <v>7397</v>
      </c>
      <c r="E1492" s="37" t="s">
        <v>7398</v>
      </c>
      <c r="F1492" s="37" t="s">
        <v>1896</v>
      </c>
      <c r="G1492" s="16">
        <v>499000</v>
      </c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.75" customHeight="1">
      <c r="A1493" s="13" t="s">
        <v>4066</v>
      </c>
      <c r="B1493" s="35" t="s">
        <v>7399</v>
      </c>
      <c r="C1493" s="37" t="s">
        <v>7400</v>
      </c>
      <c r="D1493" s="37" t="s">
        <v>7401</v>
      </c>
      <c r="E1493" s="37" t="s">
        <v>7402</v>
      </c>
      <c r="F1493" s="37" t="s">
        <v>1896</v>
      </c>
      <c r="G1493" s="16">
        <v>499000</v>
      </c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.75" customHeight="1">
      <c r="A1494" s="13" t="s">
        <v>4066</v>
      </c>
      <c r="B1494" s="35" t="s">
        <v>7403</v>
      </c>
      <c r="C1494" s="37" t="s">
        <v>7404</v>
      </c>
      <c r="D1494" s="37" t="s">
        <v>7405</v>
      </c>
      <c r="E1494" s="37" t="s">
        <v>7406</v>
      </c>
      <c r="F1494" s="37" t="s">
        <v>1896</v>
      </c>
      <c r="G1494" s="16">
        <v>499000</v>
      </c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.75" customHeight="1">
      <c r="A1495" s="13" t="s">
        <v>4066</v>
      </c>
      <c r="B1495" s="35" t="s">
        <v>7407</v>
      </c>
      <c r="C1495" s="37" t="s">
        <v>7408</v>
      </c>
      <c r="D1495" s="37" t="s">
        <v>7409</v>
      </c>
      <c r="E1495" s="37" t="s">
        <v>7410</v>
      </c>
      <c r="F1495" s="37" t="s">
        <v>1896</v>
      </c>
      <c r="G1495" s="16">
        <v>179000</v>
      </c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.75" customHeight="1">
      <c r="A1496" s="13" t="s">
        <v>4066</v>
      </c>
      <c r="B1496" s="35" t="s">
        <v>7411</v>
      </c>
      <c r="C1496" s="37" t="s">
        <v>7412</v>
      </c>
      <c r="D1496" s="37" t="s">
        <v>7413</v>
      </c>
      <c r="E1496" s="37" t="s">
        <v>7414</v>
      </c>
      <c r="F1496" s="37" t="s">
        <v>1896</v>
      </c>
      <c r="G1496" s="16">
        <v>179000</v>
      </c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.75" customHeight="1">
      <c r="A1497" s="13" t="s">
        <v>4066</v>
      </c>
      <c r="B1497" s="35" t="s">
        <v>7415</v>
      </c>
      <c r="C1497" s="37" t="s">
        <v>7416</v>
      </c>
      <c r="D1497" s="37" t="s">
        <v>7417</v>
      </c>
      <c r="E1497" s="37" t="s">
        <v>7417</v>
      </c>
      <c r="F1497" s="37" t="s">
        <v>2210</v>
      </c>
      <c r="G1497" s="16">
        <v>409000</v>
      </c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.75" customHeight="1">
      <c r="A1498" s="13" t="s">
        <v>4066</v>
      </c>
      <c r="B1498" s="35" t="s">
        <v>7418</v>
      </c>
      <c r="C1498" s="37" t="s">
        <v>7419</v>
      </c>
      <c r="D1498" s="37" t="s">
        <v>7420</v>
      </c>
      <c r="E1498" s="37" t="s">
        <v>7420</v>
      </c>
      <c r="F1498" s="37" t="s">
        <v>2210</v>
      </c>
      <c r="G1498" s="16">
        <v>379000</v>
      </c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.75" customHeight="1">
      <c r="A1499" s="13" t="s">
        <v>4066</v>
      </c>
      <c r="B1499" s="35" t="s">
        <v>7421</v>
      </c>
      <c r="C1499" s="37" t="s">
        <v>7422</v>
      </c>
      <c r="D1499" s="37" t="s">
        <v>7423</v>
      </c>
      <c r="E1499" s="37" t="s">
        <v>7423</v>
      </c>
      <c r="F1499" s="37" t="s">
        <v>2210</v>
      </c>
      <c r="G1499" s="16">
        <v>379000</v>
      </c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.75" customHeight="1">
      <c r="A1500" s="13" t="s">
        <v>4066</v>
      </c>
      <c r="B1500" s="35" t="s">
        <v>7424</v>
      </c>
      <c r="C1500" s="37" t="s">
        <v>7425</v>
      </c>
      <c r="D1500" s="37" t="s">
        <v>7426</v>
      </c>
      <c r="E1500" s="37" t="s">
        <v>7426</v>
      </c>
      <c r="F1500" s="37" t="s">
        <v>2210</v>
      </c>
      <c r="G1500" s="16">
        <v>379000</v>
      </c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.75" customHeight="1">
      <c r="A1501" s="13" t="s">
        <v>4066</v>
      </c>
      <c r="B1501" s="35" t="s">
        <v>7427</v>
      </c>
      <c r="C1501" s="37" t="s">
        <v>7428</v>
      </c>
      <c r="D1501" s="37" t="s">
        <v>7429</v>
      </c>
      <c r="E1501" s="37" t="s">
        <v>7429</v>
      </c>
      <c r="F1501" s="37" t="s">
        <v>2210</v>
      </c>
      <c r="G1501" s="16">
        <v>309000</v>
      </c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.75" customHeight="1">
      <c r="A1502" s="13" t="s">
        <v>4066</v>
      </c>
      <c r="B1502" s="35" t="s">
        <v>7430</v>
      </c>
      <c r="C1502" s="37" t="s">
        <v>7431</v>
      </c>
      <c r="D1502" s="37" t="s">
        <v>7432</v>
      </c>
      <c r="E1502" s="37" t="s">
        <v>7432</v>
      </c>
      <c r="F1502" s="37" t="s">
        <v>2210</v>
      </c>
      <c r="G1502" s="16">
        <v>449000</v>
      </c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.75" customHeight="1">
      <c r="A1503" s="13" t="s">
        <v>4066</v>
      </c>
      <c r="B1503" s="35" t="s">
        <v>7433</v>
      </c>
      <c r="C1503" s="37" t="s">
        <v>7434</v>
      </c>
      <c r="D1503" s="37" t="s">
        <v>7435</v>
      </c>
      <c r="E1503" s="37" t="s">
        <v>7435</v>
      </c>
      <c r="F1503" s="37" t="s">
        <v>2210</v>
      </c>
      <c r="G1503" s="16">
        <v>789000</v>
      </c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.75" customHeight="1">
      <c r="A1504" s="13" t="s">
        <v>4066</v>
      </c>
      <c r="B1504" s="35" t="s">
        <v>7436</v>
      </c>
      <c r="C1504" s="37" t="s">
        <v>7437</v>
      </c>
      <c r="D1504" s="37" t="s">
        <v>7438</v>
      </c>
      <c r="E1504" s="37" t="s">
        <v>7439</v>
      </c>
      <c r="F1504" s="37" t="s">
        <v>7440</v>
      </c>
      <c r="G1504" s="16">
        <v>489000</v>
      </c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.75" customHeight="1">
      <c r="A1505" s="13" t="s">
        <v>4066</v>
      </c>
      <c r="B1505" s="35" t="s">
        <v>7441</v>
      </c>
      <c r="C1505" s="37" t="s">
        <v>7442</v>
      </c>
      <c r="D1505" s="37" t="s">
        <v>7443</v>
      </c>
      <c r="E1505" s="37" t="s">
        <v>7444</v>
      </c>
      <c r="F1505" s="37" t="s">
        <v>7440</v>
      </c>
      <c r="G1505" s="16">
        <v>499000</v>
      </c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.75" customHeight="1">
      <c r="A1506" s="13" t="s">
        <v>4066</v>
      </c>
      <c r="B1506" s="35" t="s">
        <v>7445</v>
      </c>
      <c r="C1506" s="37" t="s">
        <v>7446</v>
      </c>
      <c r="D1506" s="37" t="s">
        <v>7447</v>
      </c>
      <c r="E1506" s="37" t="s">
        <v>7448</v>
      </c>
      <c r="F1506" s="37" t="s">
        <v>7440</v>
      </c>
      <c r="G1506" s="16">
        <v>539000</v>
      </c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.75" customHeight="1">
      <c r="A1507" s="13" t="s">
        <v>4066</v>
      </c>
      <c r="B1507" s="35" t="s">
        <v>7449</v>
      </c>
      <c r="C1507" s="37" t="s">
        <v>7450</v>
      </c>
      <c r="D1507" s="37" t="s">
        <v>7451</v>
      </c>
      <c r="E1507" s="37" t="s">
        <v>7452</v>
      </c>
      <c r="F1507" s="37" t="s">
        <v>7440</v>
      </c>
      <c r="G1507" s="16">
        <v>529000</v>
      </c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.75" customHeight="1">
      <c r="A1508" s="13" t="s">
        <v>4066</v>
      </c>
      <c r="B1508" s="35" t="s">
        <v>7453</v>
      </c>
      <c r="C1508" s="37" t="s">
        <v>7454</v>
      </c>
      <c r="D1508" s="37" t="s">
        <v>7455</v>
      </c>
      <c r="E1508" s="37" t="s">
        <v>7455</v>
      </c>
      <c r="F1508" s="37" t="s">
        <v>4388</v>
      </c>
      <c r="G1508" s="16">
        <v>349000</v>
      </c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.75" customHeight="1">
      <c r="A1509" s="13" t="s">
        <v>4066</v>
      </c>
      <c r="B1509" s="35" t="s">
        <v>7456</v>
      </c>
      <c r="C1509" s="37" t="s">
        <v>7457</v>
      </c>
      <c r="D1509" s="37" t="s">
        <v>7458</v>
      </c>
      <c r="E1509" s="37" t="s">
        <v>7459</v>
      </c>
      <c r="F1509" s="37" t="s">
        <v>1816</v>
      </c>
      <c r="G1509" s="16">
        <v>229000</v>
      </c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.75" customHeight="1">
      <c r="A1510" s="13" t="s">
        <v>4066</v>
      </c>
      <c r="B1510" s="35" t="s">
        <v>7460</v>
      </c>
      <c r="C1510" s="37" t="s">
        <v>7461</v>
      </c>
      <c r="D1510" s="37" t="s">
        <v>7462</v>
      </c>
      <c r="E1510" s="37" t="s">
        <v>7463</v>
      </c>
      <c r="F1510" s="37" t="s">
        <v>1816</v>
      </c>
      <c r="G1510" s="16">
        <v>229000</v>
      </c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.75" customHeight="1">
      <c r="A1511" s="13" t="s">
        <v>4066</v>
      </c>
      <c r="B1511" s="35" t="s">
        <v>7464</v>
      </c>
      <c r="C1511" s="37" t="s">
        <v>7465</v>
      </c>
      <c r="D1511" s="37" t="s">
        <v>7466</v>
      </c>
      <c r="E1511" s="37" t="s">
        <v>7467</v>
      </c>
      <c r="F1511" s="37" t="s">
        <v>1816</v>
      </c>
      <c r="G1511" s="16">
        <v>489000</v>
      </c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.75" customHeight="1">
      <c r="A1512" s="13" t="s">
        <v>4066</v>
      </c>
      <c r="B1512" s="35" t="s">
        <v>7468</v>
      </c>
      <c r="C1512" s="37" t="s">
        <v>7469</v>
      </c>
      <c r="D1512" s="37" t="s">
        <v>7470</v>
      </c>
      <c r="E1512" s="37" t="s">
        <v>7471</v>
      </c>
      <c r="F1512" s="37" t="s">
        <v>1836</v>
      </c>
      <c r="G1512" s="16">
        <v>469000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.75" customHeight="1">
      <c r="A1513" s="13" t="s">
        <v>4066</v>
      </c>
      <c r="B1513" s="35" t="s">
        <v>7472</v>
      </c>
      <c r="C1513" s="37" t="s">
        <v>7473</v>
      </c>
      <c r="D1513" s="37" t="s">
        <v>7474</v>
      </c>
      <c r="E1513" s="37" t="s">
        <v>7475</v>
      </c>
      <c r="F1513" s="37" t="s">
        <v>1836</v>
      </c>
      <c r="G1513" s="16">
        <v>469000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.75" customHeight="1">
      <c r="A1514" s="13" t="s">
        <v>4066</v>
      </c>
      <c r="B1514" s="35" t="s">
        <v>7476</v>
      </c>
      <c r="C1514" s="37" t="s">
        <v>7477</v>
      </c>
      <c r="D1514" s="37" t="s">
        <v>7478</v>
      </c>
      <c r="E1514" s="37" t="s">
        <v>7478</v>
      </c>
      <c r="F1514" s="37" t="s">
        <v>142</v>
      </c>
      <c r="G1514" s="16">
        <v>1249000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.75" customHeight="1">
      <c r="A1515" s="13" t="s">
        <v>4066</v>
      </c>
      <c r="B1515" s="35" t="s">
        <v>7479</v>
      </c>
      <c r="C1515" s="37" t="s">
        <v>7480</v>
      </c>
      <c r="D1515" s="37" t="s">
        <v>7481</v>
      </c>
      <c r="E1515" s="37" t="s">
        <v>7481</v>
      </c>
      <c r="F1515" s="37" t="s">
        <v>142</v>
      </c>
      <c r="G1515" s="16">
        <v>0</v>
      </c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.75" customHeight="1">
      <c r="A1516" s="13" t="s">
        <v>4066</v>
      </c>
      <c r="B1516" s="35" t="s">
        <v>7482</v>
      </c>
      <c r="C1516" s="37" t="s">
        <v>7483</v>
      </c>
      <c r="D1516" s="37" t="s">
        <v>7484</v>
      </c>
      <c r="E1516" s="37" t="s">
        <v>7484</v>
      </c>
      <c r="F1516" s="37" t="s">
        <v>142</v>
      </c>
      <c r="G1516" s="16">
        <v>699000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.75" customHeight="1">
      <c r="A1517" s="13" t="s">
        <v>4066</v>
      </c>
      <c r="B1517" s="35" t="s">
        <v>7485</v>
      </c>
      <c r="C1517" s="37" t="s">
        <v>7486</v>
      </c>
      <c r="D1517" s="37" t="s">
        <v>7487</v>
      </c>
      <c r="E1517" s="37" t="s">
        <v>7487</v>
      </c>
      <c r="F1517" s="37" t="s">
        <v>142</v>
      </c>
      <c r="G1517" s="16">
        <v>699000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.75" customHeight="1">
      <c r="A1518" s="13" t="s">
        <v>4066</v>
      </c>
      <c r="B1518" s="35" t="s">
        <v>7488</v>
      </c>
      <c r="C1518" s="37" t="s">
        <v>7489</v>
      </c>
      <c r="D1518" s="37" t="s">
        <v>7490</v>
      </c>
      <c r="E1518" s="37" t="s">
        <v>7490</v>
      </c>
      <c r="F1518" s="37" t="s">
        <v>142</v>
      </c>
      <c r="G1518" s="16">
        <v>699000</v>
      </c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.75" customHeight="1">
      <c r="A1519" s="13" t="s">
        <v>4066</v>
      </c>
      <c r="B1519" s="35" t="s">
        <v>7491</v>
      </c>
      <c r="C1519" s="37" t="s">
        <v>7492</v>
      </c>
      <c r="D1519" s="37" t="s">
        <v>7493</v>
      </c>
      <c r="E1519" s="37" t="s">
        <v>7494</v>
      </c>
      <c r="F1519" s="37" t="s">
        <v>142</v>
      </c>
      <c r="G1519" s="16">
        <v>699000</v>
      </c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.75" customHeight="1">
      <c r="A1520" s="13" t="s">
        <v>4066</v>
      </c>
      <c r="B1520" s="35" t="s">
        <v>7495</v>
      </c>
      <c r="C1520" s="37" t="s">
        <v>7496</v>
      </c>
      <c r="D1520" s="37" t="s">
        <v>7497</v>
      </c>
      <c r="E1520" s="37" t="s">
        <v>7497</v>
      </c>
      <c r="F1520" s="37" t="s">
        <v>142</v>
      </c>
      <c r="G1520" s="16">
        <v>1699000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.75" customHeight="1">
      <c r="A1521" s="13" t="s">
        <v>4066</v>
      </c>
      <c r="B1521" s="35" t="s">
        <v>7498</v>
      </c>
      <c r="C1521" s="37" t="s">
        <v>7499</v>
      </c>
      <c r="D1521" s="37" t="s">
        <v>7500</v>
      </c>
      <c r="E1521" s="37" t="s">
        <v>7500</v>
      </c>
      <c r="F1521" s="37" t="s">
        <v>142</v>
      </c>
      <c r="G1521" s="16">
        <v>1699000</v>
      </c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.75" customHeight="1">
      <c r="A1522" s="13" t="s">
        <v>4066</v>
      </c>
      <c r="B1522" s="35" t="s">
        <v>7501</v>
      </c>
      <c r="C1522" s="37" t="s">
        <v>7502</v>
      </c>
      <c r="D1522" s="37" t="s">
        <v>7503</v>
      </c>
      <c r="E1522" s="37" t="s">
        <v>7503</v>
      </c>
      <c r="F1522" s="37" t="s">
        <v>142</v>
      </c>
      <c r="G1522" s="16">
        <v>779000</v>
      </c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.75" customHeight="1">
      <c r="A1523" s="13" t="s">
        <v>4066</v>
      </c>
      <c r="B1523" s="35" t="s">
        <v>7504</v>
      </c>
      <c r="C1523" s="37" t="s">
        <v>7505</v>
      </c>
      <c r="D1523" s="37" t="s">
        <v>7506</v>
      </c>
      <c r="E1523" s="37" t="s">
        <v>7506</v>
      </c>
      <c r="F1523" s="37" t="s">
        <v>142</v>
      </c>
      <c r="G1523" s="16">
        <v>1699000</v>
      </c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.75" customHeight="1">
      <c r="A1524" s="13" t="s">
        <v>4066</v>
      </c>
      <c r="B1524" s="35" t="s">
        <v>7507</v>
      </c>
      <c r="C1524" s="37" t="s">
        <v>7508</v>
      </c>
      <c r="D1524" s="37" t="s">
        <v>7509</v>
      </c>
      <c r="E1524" s="37" t="s">
        <v>7509</v>
      </c>
      <c r="F1524" s="37" t="s">
        <v>142</v>
      </c>
      <c r="G1524" s="16">
        <v>1249000</v>
      </c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.75" customHeight="1">
      <c r="A1525" s="13" t="s">
        <v>4066</v>
      </c>
      <c r="B1525" s="35" t="s">
        <v>7510</v>
      </c>
      <c r="C1525" s="37" t="s">
        <v>7511</v>
      </c>
      <c r="D1525" s="37" t="s">
        <v>7512</v>
      </c>
      <c r="E1525" s="37" t="s">
        <v>7512</v>
      </c>
      <c r="F1525" s="37" t="s">
        <v>142</v>
      </c>
      <c r="G1525" s="16">
        <v>779000</v>
      </c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.75" customHeight="1">
      <c r="A1526" s="13" t="s">
        <v>4066</v>
      </c>
      <c r="B1526" s="35" t="s">
        <v>7513</v>
      </c>
      <c r="C1526" s="37" t="s">
        <v>7514</v>
      </c>
      <c r="D1526" s="37" t="s">
        <v>7515</v>
      </c>
      <c r="E1526" s="37" t="s">
        <v>7515</v>
      </c>
      <c r="F1526" s="37" t="s">
        <v>142</v>
      </c>
      <c r="G1526" s="16">
        <v>1249000</v>
      </c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.75" customHeight="1">
      <c r="A1527" s="13" t="s">
        <v>4066</v>
      </c>
      <c r="B1527" s="35" t="s">
        <v>7516</v>
      </c>
      <c r="C1527" s="37" t="s">
        <v>7517</v>
      </c>
      <c r="D1527" s="37" t="s">
        <v>7518</v>
      </c>
      <c r="E1527" s="37" t="s">
        <v>7518</v>
      </c>
      <c r="F1527" s="37" t="s">
        <v>142</v>
      </c>
      <c r="G1527" s="16">
        <v>779000</v>
      </c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.75" customHeight="1">
      <c r="A1528" s="13" t="s">
        <v>4066</v>
      </c>
      <c r="B1528" s="35" t="s">
        <v>7519</v>
      </c>
      <c r="C1528" s="37" t="s">
        <v>7520</v>
      </c>
      <c r="D1528" s="37" t="s">
        <v>7521</v>
      </c>
      <c r="E1528" s="37" t="s">
        <v>7521</v>
      </c>
      <c r="F1528" s="37" t="s">
        <v>142</v>
      </c>
      <c r="G1528" s="16">
        <v>779000</v>
      </c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.75" customHeight="1">
      <c r="A1529" s="13" t="s">
        <v>4066</v>
      </c>
      <c r="B1529" s="35" t="s">
        <v>7522</v>
      </c>
      <c r="C1529" s="37" t="s">
        <v>7523</v>
      </c>
      <c r="D1529" s="37" t="s">
        <v>7524</v>
      </c>
      <c r="E1529" s="37" t="s">
        <v>7524</v>
      </c>
      <c r="F1529" s="37" t="s">
        <v>142</v>
      </c>
      <c r="G1529" s="16">
        <v>1699000</v>
      </c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.75" customHeight="1">
      <c r="A1530" s="13" t="s">
        <v>4066</v>
      </c>
      <c r="B1530" s="35" t="s">
        <v>7525</v>
      </c>
      <c r="C1530" s="37" t="s">
        <v>7526</v>
      </c>
      <c r="D1530" s="37" t="s">
        <v>7527</v>
      </c>
      <c r="E1530" s="37" t="s">
        <v>7527</v>
      </c>
      <c r="F1530" s="37" t="s">
        <v>142</v>
      </c>
      <c r="G1530" s="16">
        <v>309000</v>
      </c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.75" customHeight="1">
      <c r="A1531" s="13" t="s">
        <v>4066</v>
      </c>
      <c r="B1531" s="35" t="s">
        <v>7528</v>
      </c>
      <c r="C1531" s="37" t="s">
        <v>7529</v>
      </c>
      <c r="D1531" s="37" t="s">
        <v>7530</v>
      </c>
      <c r="E1531" s="37" t="s">
        <v>7530</v>
      </c>
      <c r="F1531" s="37" t="s">
        <v>142</v>
      </c>
      <c r="G1531" s="16">
        <v>389000</v>
      </c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.75" customHeight="1">
      <c r="A1532" s="13" t="s">
        <v>4066</v>
      </c>
      <c r="B1532" s="35" t="s">
        <v>7531</v>
      </c>
      <c r="C1532" s="37" t="s">
        <v>7532</v>
      </c>
      <c r="D1532" s="37" t="s">
        <v>7533</v>
      </c>
      <c r="E1532" s="37" t="s">
        <v>7533</v>
      </c>
      <c r="F1532" s="37" t="s">
        <v>142</v>
      </c>
      <c r="G1532" s="16">
        <v>299000</v>
      </c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.75" customHeight="1">
      <c r="A1533" s="13" t="s">
        <v>4066</v>
      </c>
      <c r="B1533" s="35" t="s">
        <v>7534</v>
      </c>
      <c r="C1533" s="37" t="s">
        <v>7535</v>
      </c>
      <c r="D1533" s="37" t="s">
        <v>7536</v>
      </c>
      <c r="E1533" s="37" t="s">
        <v>7536</v>
      </c>
      <c r="F1533" s="37" t="s">
        <v>142</v>
      </c>
      <c r="G1533" s="16">
        <v>299000</v>
      </c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.75" customHeight="1">
      <c r="A1534" s="13" t="s">
        <v>4066</v>
      </c>
      <c r="B1534" s="35" t="s">
        <v>1313</v>
      </c>
      <c r="C1534" s="37" t="s">
        <v>7537</v>
      </c>
      <c r="D1534" s="37" t="s">
        <v>7538</v>
      </c>
      <c r="E1534" s="37" t="s">
        <v>7539</v>
      </c>
      <c r="F1534" s="37" t="s">
        <v>3237</v>
      </c>
      <c r="G1534" s="16">
        <v>199000</v>
      </c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.75" customHeight="1">
      <c r="A1535" s="13" t="s">
        <v>4066</v>
      </c>
      <c r="B1535" s="35" t="s">
        <v>1320</v>
      </c>
      <c r="C1535" s="37" t="s">
        <v>7540</v>
      </c>
      <c r="D1535" s="37" t="s">
        <v>7541</v>
      </c>
      <c r="E1535" s="37" t="s">
        <v>7542</v>
      </c>
      <c r="F1535" s="37" t="s">
        <v>3237</v>
      </c>
      <c r="G1535" s="16">
        <v>199000</v>
      </c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.75" customHeight="1">
      <c r="A1536" s="13" t="s">
        <v>4066</v>
      </c>
      <c r="B1536" s="35" t="s">
        <v>7543</v>
      </c>
      <c r="C1536" s="37" t="s">
        <v>7544</v>
      </c>
      <c r="D1536" s="37" t="s">
        <v>7545</v>
      </c>
      <c r="E1536" s="37" t="s">
        <v>7546</v>
      </c>
      <c r="F1536" s="37" t="s">
        <v>3237</v>
      </c>
      <c r="G1536" s="16">
        <v>199000</v>
      </c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.75" customHeight="1">
      <c r="A1537" s="13" t="s">
        <v>4066</v>
      </c>
      <c r="B1537" s="35" t="s">
        <v>7547</v>
      </c>
      <c r="C1537" s="37" t="s">
        <v>7548</v>
      </c>
      <c r="D1537" s="37" t="s">
        <v>7549</v>
      </c>
      <c r="E1537" s="37" t="s">
        <v>7550</v>
      </c>
      <c r="F1537" s="37" t="s">
        <v>3237</v>
      </c>
      <c r="G1537" s="16">
        <v>449000</v>
      </c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.75" customHeight="1">
      <c r="A1538" s="13" t="s">
        <v>4066</v>
      </c>
      <c r="B1538" s="35" t="s">
        <v>7551</v>
      </c>
      <c r="C1538" s="37" t="s">
        <v>7552</v>
      </c>
      <c r="D1538" s="37" t="s">
        <v>7553</v>
      </c>
      <c r="E1538" s="37" t="s">
        <v>7554</v>
      </c>
      <c r="F1538" s="37" t="s">
        <v>3237</v>
      </c>
      <c r="G1538" s="16">
        <v>299000</v>
      </c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.75" customHeight="1">
      <c r="A1539" s="13" t="s">
        <v>4066</v>
      </c>
      <c r="B1539" s="35" t="s">
        <v>7555</v>
      </c>
      <c r="C1539" s="37" t="s">
        <v>7556</v>
      </c>
      <c r="D1539" s="37" t="s">
        <v>7557</v>
      </c>
      <c r="E1539" s="37" t="s">
        <v>7558</v>
      </c>
      <c r="F1539" s="37" t="s">
        <v>3237</v>
      </c>
      <c r="G1539" s="16">
        <v>299000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.75" customHeight="1">
      <c r="A1540" s="13" t="s">
        <v>4066</v>
      </c>
      <c r="B1540" s="35" t="s">
        <v>7559</v>
      </c>
      <c r="C1540" s="37" t="s">
        <v>7560</v>
      </c>
      <c r="D1540" s="37" t="s">
        <v>7561</v>
      </c>
      <c r="E1540" s="37" t="s">
        <v>7562</v>
      </c>
      <c r="F1540" s="37" t="s">
        <v>3237</v>
      </c>
      <c r="G1540" s="16">
        <v>299000</v>
      </c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.75" customHeight="1">
      <c r="A1541" s="13" t="s">
        <v>4066</v>
      </c>
      <c r="B1541" s="35" t="s">
        <v>7563</v>
      </c>
      <c r="C1541" s="37" t="s">
        <v>7564</v>
      </c>
      <c r="D1541" s="37" t="s">
        <v>7565</v>
      </c>
      <c r="E1541" s="37" t="s">
        <v>7566</v>
      </c>
      <c r="F1541" s="37" t="s">
        <v>3237</v>
      </c>
      <c r="G1541" s="16">
        <v>299000</v>
      </c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.75" customHeight="1">
      <c r="A1542" s="13" t="s">
        <v>4066</v>
      </c>
      <c r="B1542" s="35" t="s">
        <v>7567</v>
      </c>
      <c r="C1542" s="37" t="s">
        <v>7568</v>
      </c>
      <c r="D1542" s="37" t="s">
        <v>7569</v>
      </c>
      <c r="E1542" s="37" t="s">
        <v>7570</v>
      </c>
      <c r="F1542" s="37" t="s">
        <v>3237</v>
      </c>
      <c r="G1542" s="16">
        <v>239000</v>
      </c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.75" customHeight="1">
      <c r="A1543" s="13" t="s">
        <v>4066</v>
      </c>
      <c r="B1543" s="35" t="s">
        <v>7571</v>
      </c>
      <c r="C1543" s="37" t="s">
        <v>7572</v>
      </c>
      <c r="D1543" s="37" t="s">
        <v>7573</v>
      </c>
      <c r="E1543" s="37" t="s">
        <v>7574</v>
      </c>
      <c r="F1543" s="37" t="s">
        <v>3237</v>
      </c>
      <c r="G1543" s="16">
        <v>639000</v>
      </c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.75" customHeight="1">
      <c r="A1544" s="13" t="s">
        <v>4066</v>
      </c>
      <c r="B1544" s="35" t="s">
        <v>7575</v>
      </c>
      <c r="C1544" s="37" t="s">
        <v>7576</v>
      </c>
      <c r="D1544" s="37" t="s">
        <v>7577</v>
      </c>
      <c r="E1544" s="37" t="s">
        <v>7578</v>
      </c>
      <c r="F1544" s="37" t="s">
        <v>3237</v>
      </c>
      <c r="G1544" s="16">
        <v>639000</v>
      </c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.75" customHeight="1">
      <c r="A1545" s="13" t="s">
        <v>4066</v>
      </c>
      <c r="B1545" s="35" t="s">
        <v>7579</v>
      </c>
      <c r="C1545" s="37" t="s">
        <v>7580</v>
      </c>
      <c r="D1545" s="37" t="s">
        <v>7581</v>
      </c>
      <c r="E1545" s="37" t="s">
        <v>7582</v>
      </c>
      <c r="F1545" s="37" t="s">
        <v>4388</v>
      </c>
      <c r="G1545" s="16">
        <v>129000</v>
      </c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.75" customHeight="1">
      <c r="A1546" s="13" t="s">
        <v>4066</v>
      </c>
      <c r="B1546" s="35" t="s">
        <v>7583</v>
      </c>
      <c r="C1546" s="37" t="s">
        <v>7584</v>
      </c>
      <c r="D1546" s="37" t="s">
        <v>7585</v>
      </c>
      <c r="E1546" s="37" t="s">
        <v>7586</v>
      </c>
      <c r="F1546" s="37" t="s">
        <v>4388</v>
      </c>
      <c r="G1546" s="16">
        <v>159000</v>
      </c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.75" customHeight="1">
      <c r="A1547" s="13" t="s">
        <v>4066</v>
      </c>
      <c r="B1547" s="35" t="s">
        <v>7587</v>
      </c>
      <c r="C1547" s="37" t="s">
        <v>7588</v>
      </c>
      <c r="D1547" s="37" t="s">
        <v>7589</v>
      </c>
      <c r="E1547" s="37" t="s">
        <v>7590</v>
      </c>
      <c r="F1547" s="37" t="s">
        <v>4388</v>
      </c>
      <c r="G1547" s="16">
        <v>159000</v>
      </c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.75" customHeight="1">
      <c r="A1548" s="13" t="s">
        <v>4066</v>
      </c>
      <c r="B1548" s="35" t="s">
        <v>7591</v>
      </c>
      <c r="C1548" s="37" t="s">
        <v>7592</v>
      </c>
      <c r="D1548" s="37" t="s">
        <v>7593</v>
      </c>
      <c r="E1548" s="37" t="s">
        <v>7593</v>
      </c>
      <c r="F1548" s="37" t="s">
        <v>7594</v>
      </c>
      <c r="G1548" s="16">
        <v>1239000</v>
      </c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.75" customHeight="1">
      <c r="A1549" s="13" t="s">
        <v>4066</v>
      </c>
      <c r="B1549" s="35" t="s">
        <v>7595</v>
      </c>
      <c r="C1549" s="37" t="s">
        <v>7596</v>
      </c>
      <c r="D1549" s="37" t="s">
        <v>7597</v>
      </c>
      <c r="E1549" s="37" t="s">
        <v>7598</v>
      </c>
      <c r="F1549" s="37" t="s">
        <v>7594</v>
      </c>
      <c r="G1549" s="16">
        <v>229000</v>
      </c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.75" customHeight="1">
      <c r="A1550" s="13" t="s">
        <v>4066</v>
      </c>
      <c r="B1550" s="35" t="s">
        <v>7599</v>
      </c>
      <c r="C1550" s="37" t="s">
        <v>7600</v>
      </c>
      <c r="D1550" s="37" t="s">
        <v>7601</v>
      </c>
      <c r="E1550" s="37" t="s">
        <v>7602</v>
      </c>
      <c r="F1550" s="37" t="s">
        <v>7594</v>
      </c>
      <c r="G1550" s="16">
        <v>229000</v>
      </c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.75" customHeight="1">
      <c r="A1551" s="13" t="s">
        <v>4066</v>
      </c>
      <c r="B1551" s="35" t="s">
        <v>7603</v>
      </c>
      <c r="C1551" s="37" t="s">
        <v>7604</v>
      </c>
      <c r="D1551" s="37" t="s">
        <v>7605</v>
      </c>
      <c r="E1551" s="37" t="s">
        <v>7606</v>
      </c>
      <c r="F1551" s="37" t="s">
        <v>7594</v>
      </c>
      <c r="G1551" s="16">
        <v>229000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.75" customHeight="1">
      <c r="A1552" s="13" t="s">
        <v>4066</v>
      </c>
      <c r="B1552" s="35" t="s">
        <v>7607</v>
      </c>
      <c r="C1552" s="37" t="s">
        <v>7608</v>
      </c>
      <c r="D1552" s="37" t="s">
        <v>7609</v>
      </c>
      <c r="E1552" s="37" t="s">
        <v>7610</v>
      </c>
      <c r="F1552" s="37" t="s">
        <v>7594</v>
      </c>
      <c r="G1552" s="16">
        <v>229000</v>
      </c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.75" customHeight="1">
      <c r="A1553" s="13" t="s">
        <v>4066</v>
      </c>
      <c r="B1553" s="35" t="s">
        <v>7611</v>
      </c>
      <c r="C1553" s="37" t="s">
        <v>7612</v>
      </c>
      <c r="D1553" s="37" t="s">
        <v>7613</v>
      </c>
      <c r="E1553" s="37" t="s">
        <v>7614</v>
      </c>
      <c r="F1553" s="37" t="s">
        <v>7594</v>
      </c>
      <c r="G1553" s="16">
        <v>269000</v>
      </c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.75" customHeight="1">
      <c r="A1554" s="13" t="s">
        <v>4066</v>
      </c>
      <c r="B1554" s="35" t="s">
        <v>7615</v>
      </c>
      <c r="C1554" s="37" t="s">
        <v>7616</v>
      </c>
      <c r="D1554" s="37" t="s">
        <v>7617</v>
      </c>
      <c r="E1554" s="37" t="s">
        <v>7618</v>
      </c>
      <c r="F1554" s="37" t="s">
        <v>7594</v>
      </c>
      <c r="G1554" s="16">
        <v>269000</v>
      </c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.75" customHeight="1">
      <c r="A1555" s="13" t="s">
        <v>4066</v>
      </c>
      <c r="B1555" s="35" t="s">
        <v>7619</v>
      </c>
      <c r="C1555" s="37" t="s">
        <v>7620</v>
      </c>
      <c r="D1555" s="37" t="s">
        <v>7621</v>
      </c>
      <c r="E1555" s="37" t="s">
        <v>7622</v>
      </c>
      <c r="F1555" s="37" t="s">
        <v>7594</v>
      </c>
      <c r="G1555" s="16">
        <v>719000</v>
      </c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.75" customHeight="1">
      <c r="A1556" s="13" t="s">
        <v>4066</v>
      </c>
      <c r="B1556" s="35" t="s">
        <v>7623</v>
      </c>
      <c r="C1556" s="37" t="s">
        <v>7624</v>
      </c>
      <c r="D1556" s="37" t="s">
        <v>7625</v>
      </c>
      <c r="E1556" s="37" t="s">
        <v>7626</v>
      </c>
      <c r="F1556" s="37" t="s">
        <v>7594</v>
      </c>
      <c r="G1556" s="16">
        <v>719000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.75" customHeight="1">
      <c r="A1557" s="13" t="s">
        <v>4066</v>
      </c>
      <c r="B1557" s="35" t="s">
        <v>7627</v>
      </c>
      <c r="C1557" s="37" t="s">
        <v>7628</v>
      </c>
      <c r="D1557" s="37" t="s">
        <v>7629</v>
      </c>
      <c r="E1557" s="37" t="s">
        <v>7630</v>
      </c>
      <c r="F1557" s="37" t="s">
        <v>7594</v>
      </c>
      <c r="G1557" s="16">
        <v>279000</v>
      </c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.75" customHeight="1">
      <c r="A1558" s="13" t="s">
        <v>4066</v>
      </c>
      <c r="B1558" s="35" t="s">
        <v>7631</v>
      </c>
      <c r="C1558" s="37" t="s">
        <v>7632</v>
      </c>
      <c r="D1558" s="37" t="s">
        <v>7633</v>
      </c>
      <c r="E1558" s="37" t="s">
        <v>7634</v>
      </c>
      <c r="F1558" s="37" t="s">
        <v>7594</v>
      </c>
      <c r="G1558" s="16">
        <v>279000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.75" customHeight="1">
      <c r="A1559" s="13" t="s">
        <v>4066</v>
      </c>
      <c r="B1559" s="35" t="s">
        <v>7635</v>
      </c>
      <c r="C1559" s="37" t="s">
        <v>7636</v>
      </c>
      <c r="D1559" s="37" t="s">
        <v>7637</v>
      </c>
      <c r="E1559" s="37" t="s">
        <v>7638</v>
      </c>
      <c r="F1559" s="37" t="s">
        <v>7594</v>
      </c>
      <c r="G1559" s="16">
        <v>389000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.75" customHeight="1">
      <c r="A1560" s="13" t="s">
        <v>4066</v>
      </c>
      <c r="B1560" s="35" t="s">
        <v>7639</v>
      </c>
      <c r="C1560" s="37" t="s">
        <v>7640</v>
      </c>
      <c r="D1560" s="37" t="s">
        <v>7641</v>
      </c>
      <c r="E1560" s="37" t="s">
        <v>7642</v>
      </c>
      <c r="F1560" s="37" t="s">
        <v>7594</v>
      </c>
      <c r="G1560" s="16">
        <v>389000</v>
      </c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.75" customHeight="1">
      <c r="A1561" s="13" t="s">
        <v>4066</v>
      </c>
      <c r="B1561" s="35" t="s">
        <v>7643</v>
      </c>
      <c r="C1561" s="37" t="s">
        <v>7644</v>
      </c>
      <c r="D1561" s="37" t="s">
        <v>7645</v>
      </c>
      <c r="E1561" s="37" t="s">
        <v>7646</v>
      </c>
      <c r="F1561" s="37" t="s">
        <v>7594</v>
      </c>
      <c r="G1561" s="16">
        <v>339000</v>
      </c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.75" customHeight="1">
      <c r="A1562" s="13" t="s">
        <v>4066</v>
      </c>
      <c r="B1562" s="35" t="s">
        <v>7647</v>
      </c>
      <c r="C1562" s="37" t="s">
        <v>7648</v>
      </c>
      <c r="D1562" s="37" t="s">
        <v>7649</v>
      </c>
      <c r="E1562" s="37" t="s">
        <v>7650</v>
      </c>
      <c r="F1562" s="37" t="s">
        <v>7594</v>
      </c>
      <c r="G1562" s="16">
        <v>339000</v>
      </c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.75" customHeight="1">
      <c r="A1563" s="13" t="s">
        <v>4066</v>
      </c>
      <c r="B1563" s="35" t="s">
        <v>7651</v>
      </c>
      <c r="C1563" s="37" t="s">
        <v>7652</v>
      </c>
      <c r="D1563" s="37" t="s">
        <v>7653</v>
      </c>
      <c r="E1563" s="37" t="s">
        <v>7654</v>
      </c>
      <c r="F1563" s="37" t="s">
        <v>7594</v>
      </c>
      <c r="G1563" s="16">
        <v>339000</v>
      </c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.75" customHeight="1">
      <c r="A1564" s="13" t="s">
        <v>4066</v>
      </c>
      <c r="B1564" s="35" t="s">
        <v>7655</v>
      </c>
      <c r="C1564" s="37" t="s">
        <v>7656</v>
      </c>
      <c r="D1564" s="37" t="s">
        <v>7657</v>
      </c>
      <c r="E1564" s="37" t="s">
        <v>7658</v>
      </c>
      <c r="F1564" s="37" t="s">
        <v>7594</v>
      </c>
      <c r="G1564" s="16">
        <v>339000</v>
      </c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.75" customHeight="1">
      <c r="A1565" s="13" t="s">
        <v>4066</v>
      </c>
      <c r="B1565" s="35" t="s">
        <v>7659</v>
      </c>
      <c r="C1565" s="37" t="s">
        <v>7660</v>
      </c>
      <c r="D1565" s="37" t="s">
        <v>7661</v>
      </c>
      <c r="E1565" s="37" t="s">
        <v>7662</v>
      </c>
      <c r="F1565" s="37" t="s">
        <v>2210</v>
      </c>
      <c r="G1565" s="16">
        <v>299000</v>
      </c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.75" customHeight="1">
      <c r="A1566" s="13" t="s">
        <v>4066</v>
      </c>
      <c r="B1566" s="35" t="s">
        <v>7663</v>
      </c>
      <c r="C1566" s="37" t="s">
        <v>7664</v>
      </c>
      <c r="D1566" s="37" t="s">
        <v>7665</v>
      </c>
      <c r="E1566" s="37" t="s">
        <v>7665</v>
      </c>
      <c r="F1566" s="37" t="s">
        <v>1896</v>
      </c>
      <c r="G1566" s="16">
        <v>699000</v>
      </c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.75" customHeight="1">
      <c r="A1567" s="13" t="s">
        <v>4066</v>
      </c>
      <c r="B1567" s="35" t="s">
        <v>7666</v>
      </c>
      <c r="C1567" s="37" t="s">
        <v>7667</v>
      </c>
      <c r="D1567" s="37" t="s">
        <v>7668</v>
      </c>
      <c r="E1567" s="37" t="s">
        <v>7668</v>
      </c>
      <c r="F1567" s="37" t="s">
        <v>1896</v>
      </c>
      <c r="G1567" s="16">
        <v>449000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.75" customHeight="1">
      <c r="A1568" s="13" t="s">
        <v>4066</v>
      </c>
      <c r="B1568" s="35" t="s">
        <v>7669</v>
      </c>
      <c r="C1568" s="37" t="s">
        <v>7670</v>
      </c>
      <c r="D1568" s="37" t="s">
        <v>7671</v>
      </c>
      <c r="E1568" s="37" t="s">
        <v>7671</v>
      </c>
      <c r="F1568" s="37" t="s">
        <v>1896</v>
      </c>
      <c r="G1568" s="16">
        <v>579000</v>
      </c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.75" customHeight="1">
      <c r="A1569" s="13" t="s">
        <v>4066</v>
      </c>
      <c r="B1569" s="35" t="s">
        <v>7672</v>
      </c>
      <c r="C1569" s="37" t="s">
        <v>7673</v>
      </c>
      <c r="D1569" s="37" t="s">
        <v>7674</v>
      </c>
      <c r="E1569" s="37" t="s">
        <v>7674</v>
      </c>
      <c r="F1569" s="37" t="s">
        <v>1896</v>
      </c>
      <c r="G1569" s="16">
        <v>299000.02</v>
      </c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.75" customHeight="1">
      <c r="A1570" s="13" t="s">
        <v>4066</v>
      </c>
      <c r="B1570" s="35" t="s">
        <v>7675</v>
      </c>
      <c r="C1570" s="37" t="s">
        <v>7676</v>
      </c>
      <c r="D1570" s="37" t="s">
        <v>7677</v>
      </c>
      <c r="E1570" s="37" t="s">
        <v>7677</v>
      </c>
      <c r="F1570" s="37" t="s">
        <v>1896</v>
      </c>
      <c r="G1570" s="16">
        <v>299000.02</v>
      </c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.75" customHeight="1">
      <c r="A1571" s="13" t="s">
        <v>4066</v>
      </c>
      <c r="B1571" s="35" t="s">
        <v>7678</v>
      </c>
      <c r="C1571" s="37" t="s">
        <v>7679</v>
      </c>
      <c r="D1571" s="37" t="s">
        <v>7680</v>
      </c>
      <c r="E1571" s="37" t="s">
        <v>7680</v>
      </c>
      <c r="F1571" s="37" t="s">
        <v>1896</v>
      </c>
      <c r="G1571" s="16">
        <v>299000.02</v>
      </c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.75" customHeight="1">
      <c r="A1572" s="13" t="s">
        <v>4066</v>
      </c>
      <c r="B1572" s="35" t="s">
        <v>7681</v>
      </c>
      <c r="C1572" s="37" t="s">
        <v>7682</v>
      </c>
      <c r="D1572" s="37" t="s">
        <v>7683</v>
      </c>
      <c r="E1572" s="37" t="s">
        <v>7684</v>
      </c>
      <c r="F1572" s="37" t="s">
        <v>1778</v>
      </c>
      <c r="G1572" s="16">
        <v>1469000</v>
      </c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.75" customHeight="1">
      <c r="A1573" s="13" t="s">
        <v>4066</v>
      </c>
      <c r="B1573" s="35" t="s">
        <v>7685</v>
      </c>
      <c r="C1573" s="37" t="s">
        <v>7686</v>
      </c>
      <c r="D1573" s="37" t="s">
        <v>7687</v>
      </c>
      <c r="E1573" s="37" t="s">
        <v>7688</v>
      </c>
      <c r="F1573" s="37" t="s">
        <v>1778</v>
      </c>
      <c r="G1573" s="16">
        <v>999000</v>
      </c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.75" customHeight="1">
      <c r="A1574" s="13" t="s">
        <v>4066</v>
      </c>
      <c r="B1574" s="35" t="s">
        <v>7689</v>
      </c>
      <c r="C1574" s="37" t="s">
        <v>7690</v>
      </c>
      <c r="D1574" s="37" t="s">
        <v>7691</v>
      </c>
      <c r="E1574" s="37" t="s">
        <v>7692</v>
      </c>
      <c r="F1574" s="37" t="s">
        <v>1778</v>
      </c>
      <c r="G1574" s="16">
        <v>999000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.75" customHeight="1">
      <c r="A1575" s="13" t="s">
        <v>4066</v>
      </c>
      <c r="B1575" s="35" t="s">
        <v>4018</v>
      </c>
      <c r="C1575" s="37" t="s">
        <v>7693</v>
      </c>
      <c r="D1575" s="37" t="s">
        <v>7694</v>
      </c>
      <c r="E1575" s="37" t="s">
        <v>4019</v>
      </c>
      <c r="F1575" s="37" t="s">
        <v>1778</v>
      </c>
      <c r="G1575" s="16">
        <v>999000</v>
      </c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.75" customHeight="1">
      <c r="A1576" s="13" t="s">
        <v>4066</v>
      </c>
      <c r="B1576" s="35" t="s">
        <v>5463</v>
      </c>
      <c r="C1576" s="37" t="s">
        <v>7695</v>
      </c>
      <c r="D1576" s="37" t="s">
        <v>7696</v>
      </c>
      <c r="E1576" s="37" t="s">
        <v>5464</v>
      </c>
      <c r="F1576" s="37" t="s">
        <v>1778</v>
      </c>
      <c r="G1576" s="16">
        <v>2349000</v>
      </c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.75" customHeight="1">
      <c r="A1577" s="13" t="s">
        <v>4066</v>
      </c>
      <c r="B1577" s="35" t="s">
        <v>7697</v>
      </c>
      <c r="C1577" s="37" t="s">
        <v>7698</v>
      </c>
      <c r="D1577" s="37" t="s">
        <v>7699</v>
      </c>
      <c r="E1577" s="37" t="s">
        <v>7699</v>
      </c>
      <c r="F1577" s="37" t="s">
        <v>1778</v>
      </c>
      <c r="G1577" s="16">
        <v>829000</v>
      </c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.75" customHeight="1">
      <c r="A1578" s="13" t="s">
        <v>4066</v>
      </c>
      <c r="B1578" s="35" t="s">
        <v>7700</v>
      </c>
      <c r="C1578" s="37" t="s">
        <v>7701</v>
      </c>
      <c r="D1578" s="37" t="s">
        <v>7702</v>
      </c>
      <c r="E1578" s="37" t="s">
        <v>7702</v>
      </c>
      <c r="F1578" s="37" t="s">
        <v>1778</v>
      </c>
      <c r="G1578" s="16">
        <v>829000</v>
      </c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.75" customHeight="1">
      <c r="A1579" s="13" t="s">
        <v>4066</v>
      </c>
      <c r="B1579" s="35" t="s">
        <v>7703</v>
      </c>
      <c r="C1579" s="37" t="s">
        <v>7704</v>
      </c>
      <c r="D1579" s="37" t="s">
        <v>7705</v>
      </c>
      <c r="E1579" s="37" t="s">
        <v>7705</v>
      </c>
      <c r="F1579" s="37" t="s">
        <v>7440</v>
      </c>
      <c r="G1579" s="16">
        <v>449000</v>
      </c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.75" customHeight="1">
      <c r="A1580" s="13" t="s">
        <v>4066</v>
      </c>
      <c r="B1580" s="35" t="s">
        <v>7706</v>
      </c>
      <c r="C1580" s="37" t="s">
        <v>7707</v>
      </c>
      <c r="D1580" s="37" t="s">
        <v>7708</v>
      </c>
      <c r="E1580" s="37" t="s">
        <v>7708</v>
      </c>
      <c r="F1580" s="37" t="s">
        <v>4798</v>
      </c>
      <c r="G1580" s="16">
        <v>349000</v>
      </c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.75" customHeight="1">
      <c r="A1581" s="13" t="s">
        <v>4066</v>
      </c>
      <c r="B1581" s="35" t="s">
        <v>7709</v>
      </c>
      <c r="C1581" s="37" t="s">
        <v>7710</v>
      </c>
      <c r="D1581" s="37" t="s">
        <v>7711</v>
      </c>
      <c r="E1581" s="37" t="s">
        <v>7711</v>
      </c>
      <c r="F1581" s="37" t="s">
        <v>2210</v>
      </c>
      <c r="G1581" s="16">
        <v>379000</v>
      </c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.75" customHeight="1">
      <c r="A1582" s="13" t="s">
        <v>4066</v>
      </c>
      <c r="B1582" s="35" t="s">
        <v>7712</v>
      </c>
      <c r="C1582" s="37" t="s">
        <v>7713</v>
      </c>
      <c r="D1582" s="37" t="s">
        <v>7714</v>
      </c>
      <c r="E1582" s="37" t="s">
        <v>7714</v>
      </c>
      <c r="F1582" s="37" t="s">
        <v>2210</v>
      </c>
      <c r="G1582" s="16">
        <v>379000</v>
      </c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.75" customHeight="1">
      <c r="A1583" s="13" t="s">
        <v>4066</v>
      </c>
      <c r="B1583" s="35" t="s">
        <v>7715</v>
      </c>
      <c r="C1583" s="37" t="s">
        <v>7716</v>
      </c>
      <c r="D1583" s="37" t="s">
        <v>7717</v>
      </c>
      <c r="E1583" s="37" t="s">
        <v>7717</v>
      </c>
      <c r="F1583" s="37" t="s">
        <v>2210</v>
      </c>
      <c r="G1583" s="16">
        <v>399000</v>
      </c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.75" customHeight="1">
      <c r="A1584" s="13" t="s">
        <v>4066</v>
      </c>
      <c r="B1584" s="35" t="s">
        <v>7718</v>
      </c>
      <c r="C1584" s="37" t="s">
        <v>7719</v>
      </c>
      <c r="D1584" s="37" t="s">
        <v>7720</v>
      </c>
      <c r="E1584" s="37" t="s">
        <v>7720</v>
      </c>
      <c r="F1584" s="37" t="s">
        <v>2210</v>
      </c>
      <c r="G1584" s="16">
        <v>399000</v>
      </c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.75" customHeight="1">
      <c r="A1585" s="13" t="s">
        <v>4066</v>
      </c>
      <c r="B1585" s="35" t="s">
        <v>7721</v>
      </c>
      <c r="C1585" s="37" t="s">
        <v>7722</v>
      </c>
      <c r="D1585" s="37" t="s">
        <v>7723</v>
      </c>
      <c r="E1585" s="37" t="s">
        <v>7723</v>
      </c>
      <c r="F1585" s="37" t="s">
        <v>2210</v>
      </c>
      <c r="G1585" s="16">
        <v>449000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.75" customHeight="1">
      <c r="A1586" s="13" t="s">
        <v>4066</v>
      </c>
      <c r="B1586" s="35" t="s">
        <v>7724</v>
      </c>
      <c r="C1586" s="37" t="s">
        <v>7725</v>
      </c>
      <c r="D1586" s="37" t="s">
        <v>7726</v>
      </c>
      <c r="E1586" s="37" t="s">
        <v>7726</v>
      </c>
      <c r="F1586" s="37" t="s">
        <v>2210</v>
      </c>
      <c r="G1586" s="16">
        <v>379000</v>
      </c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.75" customHeight="1">
      <c r="A1587" s="13" t="s">
        <v>4066</v>
      </c>
      <c r="B1587" s="35" t="s">
        <v>7727</v>
      </c>
      <c r="C1587" s="37" t="s">
        <v>7728</v>
      </c>
      <c r="D1587" s="37" t="s">
        <v>7729</v>
      </c>
      <c r="E1587" s="37" t="s">
        <v>7729</v>
      </c>
      <c r="F1587" s="37" t="s">
        <v>2210</v>
      </c>
      <c r="G1587" s="16">
        <v>399000</v>
      </c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.75" customHeight="1">
      <c r="A1588" s="13" t="s">
        <v>4066</v>
      </c>
      <c r="B1588" s="35" t="s">
        <v>7730</v>
      </c>
      <c r="C1588" s="37" t="s">
        <v>7731</v>
      </c>
      <c r="D1588" s="37" t="s">
        <v>7732</v>
      </c>
      <c r="E1588" s="37" t="s">
        <v>7732</v>
      </c>
      <c r="F1588" s="37" t="s">
        <v>2210</v>
      </c>
      <c r="G1588" s="16">
        <v>419000</v>
      </c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.75" customHeight="1">
      <c r="A1589" s="13" t="s">
        <v>4066</v>
      </c>
      <c r="B1589" s="35" t="s">
        <v>7733</v>
      </c>
      <c r="C1589" s="37" t="s">
        <v>7734</v>
      </c>
      <c r="D1589" s="37" t="s">
        <v>7735</v>
      </c>
      <c r="E1589" s="37" t="s">
        <v>7735</v>
      </c>
      <c r="F1589" s="37" t="s">
        <v>2210</v>
      </c>
      <c r="G1589" s="16">
        <v>379000</v>
      </c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.75" customHeight="1">
      <c r="A1590" s="13" t="s">
        <v>4066</v>
      </c>
      <c r="B1590" s="35" t="s">
        <v>7736</v>
      </c>
      <c r="C1590" s="37" t="s">
        <v>7737</v>
      </c>
      <c r="D1590" s="37" t="s">
        <v>7738</v>
      </c>
      <c r="E1590" s="37" t="s">
        <v>7738</v>
      </c>
      <c r="F1590" s="37" t="s">
        <v>2210</v>
      </c>
      <c r="G1590" s="16">
        <v>399000</v>
      </c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.75" customHeight="1">
      <c r="A1591" s="13" t="s">
        <v>4066</v>
      </c>
      <c r="B1591" s="35" t="s">
        <v>7739</v>
      </c>
      <c r="C1591" s="37" t="s">
        <v>7740</v>
      </c>
      <c r="D1591" s="37" t="s">
        <v>7741</v>
      </c>
      <c r="E1591" s="37" t="s">
        <v>7741</v>
      </c>
      <c r="F1591" s="37" t="s">
        <v>2210</v>
      </c>
      <c r="G1591" s="16">
        <v>399000</v>
      </c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.75" customHeight="1">
      <c r="A1592" s="13" t="s">
        <v>4066</v>
      </c>
      <c r="B1592" s="35" t="s">
        <v>7742</v>
      </c>
      <c r="C1592" s="37" t="s">
        <v>7743</v>
      </c>
      <c r="D1592" s="37" t="s">
        <v>7744</v>
      </c>
      <c r="E1592" s="37" t="s">
        <v>7744</v>
      </c>
      <c r="F1592" s="37" t="s">
        <v>2210</v>
      </c>
      <c r="G1592" s="16">
        <v>399000</v>
      </c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.75" customHeight="1">
      <c r="A1593" s="13" t="s">
        <v>7745</v>
      </c>
      <c r="B1593" s="35" t="s">
        <v>7746</v>
      </c>
      <c r="C1593" s="37" t="s">
        <v>7747</v>
      </c>
      <c r="D1593" s="37" t="s">
        <v>7746</v>
      </c>
      <c r="E1593" s="37" t="s">
        <v>7746</v>
      </c>
      <c r="F1593" s="37" t="s">
        <v>1816</v>
      </c>
      <c r="G1593" s="16">
        <v>0</v>
      </c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.75" customHeight="1">
      <c r="A1594" s="13" t="s">
        <v>7745</v>
      </c>
      <c r="B1594" s="35" t="s">
        <v>7748</v>
      </c>
      <c r="C1594" s="37" t="s">
        <v>7749</v>
      </c>
      <c r="D1594" s="37" t="s">
        <v>7750</v>
      </c>
      <c r="E1594" s="37" t="s">
        <v>7750</v>
      </c>
      <c r="F1594" s="37" t="s">
        <v>1816</v>
      </c>
      <c r="G1594" s="16">
        <v>0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.75" customHeight="1">
      <c r="A1595" s="13" t="s">
        <v>7751</v>
      </c>
      <c r="B1595" s="14" t="s">
        <v>7752</v>
      </c>
      <c r="C1595" s="14" t="s">
        <v>7753</v>
      </c>
      <c r="D1595" s="15" t="s">
        <v>7754</v>
      </c>
      <c r="E1595" s="15" t="s">
        <v>7754</v>
      </c>
      <c r="F1595" s="14" t="s">
        <v>1554</v>
      </c>
      <c r="G1595" s="16">
        <v>0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.75" customHeight="1">
      <c r="A1596" s="13" t="s">
        <v>7751</v>
      </c>
      <c r="B1596" s="14" t="s">
        <v>7755</v>
      </c>
      <c r="C1596" s="14" t="s">
        <v>7756</v>
      </c>
      <c r="D1596" s="15" t="s">
        <v>7757</v>
      </c>
      <c r="E1596" s="15" t="s">
        <v>7757</v>
      </c>
      <c r="F1596" s="14" t="s">
        <v>1554</v>
      </c>
      <c r="G1596" s="16">
        <v>0</v>
      </c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.75" customHeight="1">
      <c r="A1597" s="13" t="s">
        <v>7751</v>
      </c>
      <c r="B1597" s="14" t="s">
        <v>7758</v>
      </c>
      <c r="C1597" s="14" t="s">
        <v>7759</v>
      </c>
      <c r="D1597" s="15" t="s">
        <v>7760</v>
      </c>
      <c r="E1597" s="15" t="s">
        <v>7761</v>
      </c>
      <c r="F1597" s="14" t="s">
        <v>1554</v>
      </c>
      <c r="G1597" s="16">
        <v>0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.75" customHeight="1">
      <c r="A1598" s="13" t="s">
        <v>7751</v>
      </c>
      <c r="B1598" s="14" t="s">
        <v>7762</v>
      </c>
      <c r="C1598" s="14" t="s">
        <v>7763</v>
      </c>
      <c r="D1598" s="15" t="s">
        <v>7764</v>
      </c>
      <c r="E1598" s="15" t="s">
        <v>7761</v>
      </c>
      <c r="F1598" s="14" t="s">
        <v>1554</v>
      </c>
      <c r="G1598" s="16">
        <v>0</v>
      </c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.75" customHeight="1">
      <c r="A1599" s="13" t="s">
        <v>7751</v>
      </c>
      <c r="B1599" s="14" t="s">
        <v>7765</v>
      </c>
      <c r="C1599" s="14" t="s">
        <v>7766</v>
      </c>
      <c r="D1599" s="15" t="s">
        <v>7767</v>
      </c>
      <c r="E1599" s="15" t="s">
        <v>7767</v>
      </c>
      <c r="F1599" s="14" t="s">
        <v>1554</v>
      </c>
      <c r="G1599" s="16">
        <v>0</v>
      </c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.75" customHeight="1">
      <c r="A1600" s="13" t="s">
        <v>7751</v>
      </c>
      <c r="B1600" s="14" t="s">
        <v>7768</v>
      </c>
      <c r="C1600" s="14" t="s">
        <v>7769</v>
      </c>
      <c r="D1600" s="15" t="s">
        <v>7770</v>
      </c>
      <c r="E1600" s="15" t="s">
        <v>7761</v>
      </c>
      <c r="F1600" s="14" t="s">
        <v>1554</v>
      </c>
      <c r="G1600" s="16">
        <v>0</v>
      </c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.75" customHeight="1">
      <c r="A1601" s="13" t="s">
        <v>7751</v>
      </c>
      <c r="B1601" s="14" t="s">
        <v>7771</v>
      </c>
      <c r="C1601" s="14" t="s">
        <v>7772</v>
      </c>
      <c r="D1601" s="15" t="s">
        <v>7773</v>
      </c>
      <c r="E1601" s="15" t="s">
        <v>7774</v>
      </c>
      <c r="F1601" s="14" t="s">
        <v>1554</v>
      </c>
      <c r="G1601" s="16">
        <v>0</v>
      </c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.75" customHeight="1">
      <c r="A1602" s="13" t="s">
        <v>7751</v>
      </c>
      <c r="B1602" s="14" t="s">
        <v>7775</v>
      </c>
      <c r="C1602" s="14" t="s">
        <v>7776</v>
      </c>
      <c r="D1602" s="15" t="s">
        <v>7777</v>
      </c>
      <c r="E1602" s="15" t="s">
        <v>7774</v>
      </c>
      <c r="F1602" s="14" t="s">
        <v>1554</v>
      </c>
      <c r="G1602" s="16">
        <v>0</v>
      </c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.75" customHeight="1">
      <c r="A1603" s="13" t="s">
        <v>7751</v>
      </c>
      <c r="B1603" s="14" t="s">
        <v>7778</v>
      </c>
      <c r="C1603" s="14" t="s">
        <v>7779</v>
      </c>
      <c r="D1603" s="15" t="s">
        <v>7780</v>
      </c>
      <c r="E1603" s="15" t="s">
        <v>7774</v>
      </c>
      <c r="F1603" s="14" t="s">
        <v>1554</v>
      </c>
      <c r="G1603" s="16">
        <v>0</v>
      </c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.75" customHeight="1">
      <c r="A1604" s="13" t="s">
        <v>7751</v>
      </c>
      <c r="B1604" s="14" t="s">
        <v>7781</v>
      </c>
      <c r="C1604" s="14" t="s">
        <v>7782</v>
      </c>
      <c r="D1604" s="15" t="s">
        <v>7783</v>
      </c>
      <c r="E1604" s="15" t="s">
        <v>7783</v>
      </c>
      <c r="F1604" s="14" t="s">
        <v>1548</v>
      </c>
      <c r="G1604" s="16">
        <v>0</v>
      </c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.75" customHeight="1">
      <c r="A1605" s="13" t="s">
        <v>7751</v>
      </c>
      <c r="B1605" s="14" t="s">
        <v>7784</v>
      </c>
      <c r="C1605" s="14" t="s">
        <v>7785</v>
      </c>
      <c r="D1605" s="15" t="s">
        <v>7786</v>
      </c>
      <c r="E1605" s="15" t="s">
        <v>7786</v>
      </c>
      <c r="F1605" s="14" t="s">
        <v>1548</v>
      </c>
      <c r="G1605" s="16">
        <v>0</v>
      </c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.75" customHeight="1">
      <c r="A1606" s="13" t="s">
        <v>7751</v>
      </c>
      <c r="B1606" s="14" t="s">
        <v>7787</v>
      </c>
      <c r="C1606" s="14" t="s">
        <v>7788</v>
      </c>
      <c r="D1606" s="15" t="s">
        <v>7789</v>
      </c>
      <c r="E1606" s="15" t="s">
        <v>7789</v>
      </c>
      <c r="F1606" s="14" t="s">
        <v>1554</v>
      </c>
      <c r="G1606" s="16">
        <v>0</v>
      </c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.75" customHeight="1">
      <c r="A1607" s="13" t="s">
        <v>7751</v>
      </c>
      <c r="B1607" s="14" t="s">
        <v>7790</v>
      </c>
      <c r="C1607" s="14" t="s">
        <v>7791</v>
      </c>
      <c r="D1607" s="15" t="s">
        <v>7792</v>
      </c>
      <c r="E1607" s="15" t="s">
        <v>7792</v>
      </c>
      <c r="F1607" s="14" t="s">
        <v>1554</v>
      </c>
      <c r="G1607" s="16">
        <v>0</v>
      </c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.75" customHeight="1">
      <c r="A1608" s="13" t="s">
        <v>7751</v>
      </c>
      <c r="B1608" s="14" t="s">
        <v>7793</v>
      </c>
      <c r="C1608" s="14" t="s">
        <v>7794</v>
      </c>
      <c r="D1608" s="15" t="s">
        <v>7795</v>
      </c>
      <c r="E1608" s="15" t="s">
        <v>7795</v>
      </c>
      <c r="F1608" s="14" t="s">
        <v>1554</v>
      </c>
      <c r="G1608" s="16">
        <v>0</v>
      </c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.75" customHeight="1">
      <c r="A1609" s="13" t="s">
        <v>7751</v>
      </c>
      <c r="B1609" s="14" t="s">
        <v>7796</v>
      </c>
      <c r="C1609" s="14" t="s">
        <v>7797</v>
      </c>
      <c r="D1609" s="15" t="s">
        <v>7798</v>
      </c>
      <c r="E1609" s="15" t="s">
        <v>7798</v>
      </c>
      <c r="F1609" s="14" t="s">
        <v>1554</v>
      </c>
      <c r="G1609" s="16">
        <v>0</v>
      </c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.75" customHeight="1">
      <c r="A1610" s="13" t="s">
        <v>7751</v>
      </c>
      <c r="B1610" s="14" t="s">
        <v>7799</v>
      </c>
      <c r="C1610" s="14" t="s">
        <v>7800</v>
      </c>
      <c r="D1610" s="15" t="s">
        <v>7801</v>
      </c>
      <c r="E1610" s="15" t="s">
        <v>7801</v>
      </c>
      <c r="F1610" s="14" t="s">
        <v>1554</v>
      </c>
      <c r="G1610" s="16">
        <v>0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.75" customHeight="1">
      <c r="A1611" s="13" t="s">
        <v>7751</v>
      </c>
      <c r="B1611" s="35" t="s">
        <v>7802</v>
      </c>
      <c r="C1611" s="37" t="s">
        <v>7803</v>
      </c>
      <c r="D1611" s="37" t="s">
        <v>7804</v>
      </c>
      <c r="E1611" s="37" t="s">
        <v>7804</v>
      </c>
      <c r="F1611" s="37" t="s">
        <v>1554</v>
      </c>
      <c r="G1611" s="16">
        <v>0</v>
      </c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.75" customHeight="1">
      <c r="A1612" s="13" t="s">
        <v>7751</v>
      </c>
      <c r="B1612" s="35" t="s">
        <v>7805</v>
      </c>
      <c r="C1612" s="37" t="s">
        <v>7806</v>
      </c>
      <c r="D1612" s="37" t="s">
        <v>7807</v>
      </c>
      <c r="E1612" s="37" t="s">
        <v>7807</v>
      </c>
      <c r="F1612" s="37" t="s">
        <v>1548</v>
      </c>
      <c r="G1612" s="16">
        <v>0</v>
      </c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.75" customHeight="1">
      <c r="A1613" s="13" t="s">
        <v>7751</v>
      </c>
      <c r="B1613" s="35" t="s">
        <v>7805</v>
      </c>
      <c r="C1613" s="37" t="s">
        <v>7808</v>
      </c>
      <c r="D1613" s="37" t="s">
        <v>7809</v>
      </c>
      <c r="E1613" s="37" t="s">
        <v>7810</v>
      </c>
      <c r="F1613" s="37" t="s">
        <v>1548</v>
      </c>
      <c r="G1613" s="16">
        <v>0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.75" customHeight="1">
      <c r="A1614" s="13" t="s">
        <v>805</v>
      </c>
      <c r="B1614" s="35" t="s">
        <v>7811</v>
      </c>
      <c r="C1614" s="37" t="s">
        <v>7812</v>
      </c>
      <c r="D1614" s="37" t="s">
        <v>7813</v>
      </c>
      <c r="E1614" s="37" t="s">
        <v>7814</v>
      </c>
      <c r="F1614" s="37" t="s">
        <v>997</v>
      </c>
      <c r="G1614" s="16">
        <v>0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.75" customHeight="1">
      <c r="A1615" s="13" t="s">
        <v>805</v>
      </c>
      <c r="B1615" s="35" t="s">
        <v>7815</v>
      </c>
      <c r="C1615" s="37" t="s">
        <v>7816</v>
      </c>
      <c r="D1615" s="37" t="s">
        <v>7817</v>
      </c>
      <c r="E1615" s="37" t="s">
        <v>7818</v>
      </c>
      <c r="F1615" s="37" t="s">
        <v>997</v>
      </c>
      <c r="G1615" s="16">
        <v>0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.75" customHeight="1">
      <c r="A1616" s="13" t="s">
        <v>805</v>
      </c>
      <c r="B1616" s="35" t="s">
        <v>7819</v>
      </c>
      <c r="C1616" s="37" t="s">
        <v>7820</v>
      </c>
      <c r="D1616" s="37" t="s">
        <v>7821</v>
      </c>
      <c r="E1616" s="37" t="s">
        <v>7822</v>
      </c>
      <c r="F1616" s="37" t="s">
        <v>997</v>
      </c>
      <c r="G1616" s="16">
        <v>0</v>
      </c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.75" customHeight="1">
      <c r="A1617" s="13" t="s">
        <v>805</v>
      </c>
      <c r="B1617" s="35" t="s">
        <v>7823</v>
      </c>
      <c r="C1617" s="37" t="s">
        <v>7824</v>
      </c>
      <c r="D1617" s="37" t="s">
        <v>7825</v>
      </c>
      <c r="E1617" s="37" t="s">
        <v>7826</v>
      </c>
      <c r="F1617" s="37" t="s">
        <v>997</v>
      </c>
      <c r="G1617" s="16">
        <v>0</v>
      </c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.75" customHeight="1">
      <c r="A1618" s="13" t="s">
        <v>805</v>
      </c>
      <c r="B1618" s="35" t="s">
        <v>7827</v>
      </c>
      <c r="C1618" s="37" t="s">
        <v>7828</v>
      </c>
      <c r="D1618" s="37" t="s">
        <v>7829</v>
      </c>
      <c r="E1618" s="37" t="s">
        <v>7830</v>
      </c>
      <c r="F1618" s="37" t="s">
        <v>997</v>
      </c>
      <c r="G1618" s="16">
        <v>0</v>
      </c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.75" customHeight="1">
      <c r="A1619" s="13" t="s">
        <v>805</v>
      </c>
      <c r="B1619" s="35" t="s">
        <v>7831</v>
      </c>
      <c r="C1619" s="37" t="s">
        <v>7832</v>
      </c>
      <c r="D1619" s="37" t="s">
        <v>7833</v>
      </c>
      <c r="E1619" s="37" t="s">
        <v>7834</v>
      </c>
      <c r="F1619" s="37" t="s">
        <v>997</v>
      </c>
      <c r="G1619" s="16">
        <v>0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.75" customHeight="1">
      <c r="A1620" s="13" t="s">
        <v>805</v>
      </c>
      <c r="B1620" s="35" t="s">
        <v>7835</v>
      </c>
      <c r="C1620" s="37" t="s">
        <v>7836</v>
      </c>
      <c r="D1620" s="37" t="s">
        <v>7837</v>
      </c>
      <c r="E1620" s="37" t="s">
        <v>7838</v>
      </c>
      <c r="F1620" s="37" t="s">
        <v>997</v>
      </c>
      <c r="G1620" s="16">
        <v>0</v>
      </c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.75" customHeight="1">
      <c r="A1621" s="13" t="s">
        <v>805</v>
      </c>
      <c r="B1621" s="35" t="s">
        <v>7839</v>
      </c>
      <c r="C1621" s="37" t="s">
        <v>7840</v>
      </c>
      <c r="D1621" s="37" t="s">
        <v>7841</v>
      </c>
      <c r="E1621" s="37" t="s">
        <v>7842</v>
      </c>
      <c r="F1621" s="37" t="s">
        <v>997</v>
      </c>
      <c r="G1621" s="16">
        <v>0</v>
      </c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.75" customHeight="1">
      <c r="A1622" s="13" t="s">
        <v>805</v>
      </c>
      <c r="B1622" s="35" t="s">
        <v>7843</v>
      </c>
      <c r="C1622" s="37" t="s">
        <v>7844</v>
      </c>
      <c r="D1622" s="37" t="s">
        <v>7845</v>
      </c>
      <c r="E1622" s="37" t="s">
        <v>7846</v>
      </c>
      <c r="F1622" s="37" t="s">
        <v>997</v>
      </c>
      <c r="G1622" s="16">
        <v>0</v>
      </c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.75" customHeight="1">
      <c r="A1623" s="13" t="s">
        <v>805</v>
      </c>
      <c r="B1623" s="35" t="s">
        <v>7847</v>
      </c>
      <c r="C1623" s="37" t="s">
        <v>7848</v>
      </c>
      <c r="D1623" s="37" t="s">
        <v>7849</v>
      </c>
      <c r="E1623" s="37" t="s">
        <v>7850</v>
      </c>
      <c r="F1623" s="37" t="s">
        <v>997</v>
      </c>
      <c r="G1623" s="16">
        <v>0</v>
      </c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.75" customHeight="1">
      <c r="A1624" s="13" t="s">
        <v>805</v>
      </c>
      <c r="B1624" s="35" t="s">
        <v>7851</v>
      </c>
      <c r="C1624" s="37" t="s">
        <v>7852</v>
      </c>
      <c r="D1624" s="37" t="s">
        <v>7853</v>
      </c>
      <c r="E1624" s="37" t="s">
        <v>7853</v>
      </c>
      <c r="F1624" s="37" t="s">
        <v>997</v>
      </c>
      <c r="G1624" s="16">
        <v>0</v>
      </c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.75" customHeight="1">
      <c r="A1625" s="13" t="s">
        <v>805</v>
      </c>
      <c r="B1625" s="35" t="s">
        <v>7854</v>
      </c>
      <c r="C1625" s="37" t="s">
        <v>7855</v>
      </c>
      <c r="D1625" s="37" t="s">
        <v>7856</v>
      </c>
      <c r="E1625" s="37" t="s">
        <v>7856</v>
      </c>
      <c r="F1625" s="37" t="s">
        <v>997</v>
      </c>
      <c r="G1625" s="16">
        <v>0</v>
      </c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.75" customHeight="1">
      <c r="A1626" s="13" t="s">
        <v>805</v>
      </c>
      <c r="B1626" s="35" t="s">
        <v>7857</v>
      </c>
      <c r="C1626" s="37" t="s">
        <v>7858</v>
      </c>
      <c r="D1626" s="37" t="s">
        <v>7859</v>
      </c>
      <c r="E1626" s="37" t="s">
        <v>7859</v>
      </c>
      <c r="F1626" s="37" t="s">
        <v>997</v>
      </c>
      <c r="G1626" s="16">
        <v>0</v>
      </c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.75" customHeight="1">
      <c r="A1627" s="13" t="s">
        <v>805</v>
      </c>
      <c r="B1627" s="35" t="s">
        <v>7860</v>
      </c>
      <c r="C1627" s="37" t="s">
        <v>7861</v>
      </c>
      <c r="D1627" s="37" t="s">
        <v>7862</v>
      </c>
      <c r="E1627" s="37" t="s">
        <v>7862</v>
      </c>
      <c r="F1627" s="37" t="s">
        <v>997</v>
      </c>
      <c r="G1627" s="16">
        <v>0</v>
      </c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.75" customHeight="1">
      <c r="A1628" s="13" t="s">
        <v>2678</v>
      </c>
      <c r="B1628" s="14" t="s">
        <v>7863</v>
      </c>
      <c r="C1628" s="14" t="s">
        <v>7864</v>
      </c>
      <c r="D1628" s="15" t="s">
        <v>7865</v>
      </c>
      <c r="E1628" s="15" t="s">
        <v>7866</v>
      </c>
      <c r="F1628" s="14" t="s">
        <v>3492</v>
      </c>
      <c r="G1628" s="16">
        <v>179000</v>
      </c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.75" customHeight="1">
      <c r="A1629" s="13" t="s">
        <v>2678</v>
      </c>
      <c r="B1629" s="14" t="s">
        <v>7867</v>
      </c>
      <c r="C1629" s="14" t="s">
        <v>7868</v>
      </c>
      <c r="D1629" s="15" t="s">
        <v>7869</v>
      </c>
      <c r="E1629" s="15" t="s">
        <v>7870</v>
      </c>
      <c r="F1629" s="14" t="s">
        <v>3492</v>
      </c>
      <c r="G1629" s="16">
        <v>159000</v>
      </c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.75" customHeight="1">
      <c r="A1630" s="13" t="s">
        <v>2678</v>
      </c>
      <c r="B1630" s="35" t="s">
        <v>7871</v>
      </c>
      <c r="C1630" s="37" t="s">
        <v>7872</v>
      </c>
      <c r="D1630" s="37" t="s">
        <v>7873</v>
      </c>
      <c r="E1630" s="37" t="s">
        <v>7874</v>
      </c>
      <c r="F1630" s="37" t="s">
        <v>3492</v>
      </c>
      <c r="G1630" s="16">
        <v>169000</v>
      </c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.75" customHeight="1">
      <c r="A1631" s="13" t="s">
        <v>2678</v>
      </c>
      <c r="B1631" s="35" t="s">
        <v>7875</v>
      </c>
      <c r="C1631" s="37" t="s">
        <v>7876</v>
      </c>
      <c r="D1631" s="37" t="s">
        <v>7877</v>
      </c>
      <c r="E1631" s="37" t="s">
        <v>7878</v>
      </c>
      <c r="F1631" s="37" t="s">
        <v>3492</v>
      </c>
      <c r="G1631" s="16">
        <v>169000</v>
      </c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.75" customHeight="1">
      <c r="A1632" s="13" t="s">
        <v>2678</v>
      </c>
      <c r="B1632" s="35" t="s">
        <v>7879</v>
      </c>
      <c r="C1632" s="37" t="s">
        <v>7880</v>
      </c>
      <c r="D1632" s="37" t="s">
        <v>7881</v>
      </c>
      <c r="E1632" s="37" t="s">
        <v>7882</v>
      </c>
      <c r="F1632" s="37" t="s">
        <v>3492</v>
      </c>
      <c r="G1632" s="16">
        <v>209000</v>
      </c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.75" customHeight="1">
      <c r="A1633" s="13" t="s">
        <v>2678</v>
      </c>
      <c r="B1633" s="35" t="s">
        <v>7883</v>
      </c>
      <c r="C1633" s="37" t="s">
        <v>7884</v>
      </c>
      <c r="D1633" s="37" t="s">
        <v>7885</v>
      </c>
      <c r="E1633" s="37" t="s">
        <v>7886</v>
      </c>
      <c r="F1633" s="37" t="s">
        <v>3492</v>
      </c>
      <c r="G1633" s="16">
        <v>209000</v>
      </c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.75" customHeight="1">
      <c r="A1634" s="13" t="s">
        <v>2678</v>
      </c>
      <c r="B1634" s="35" t="s">
        <v>7887</v>
      </c>
      <c r="C1634" s="37" t="s">
        <v>7888</v>
      </c>
      <c r="D1634" s="37" t="s">
        <v>7889</v>
      </c>
      <c r="E1634" s="37" t="s">
        <v>7890</v>
      </c>
      <c r="F1634" s="37" t="s">
        <v>3492</v>
      </c>
      <c r="G1634" s="16">
        <v>399000</v>
      </c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.75" customHeight="1">
      <c r="A1635" s="13" t="s">
        <v>2678</v>
      </c>
      <c r="B1635" s="35" t="s">
        <v>7891</v>
      </c>
      <c r="C1635" s="37" t="s">
        <v>7892</v>
      </c>
      <c r="D1635" s="37" t="s">
        <v>7893</v>
      </c>
      <c r="E1635" s="37" t="s">
        <v>7894</v>
      </c>
      <c r="F1635" s="37" t="s">
        <v>3492</v>
      </c>
      <c r="G1635" s="16">
        <v>619000</v>
      </c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.75" customHeight="1">
      <c r="A1636" s="13" t="s">
        <v>2678</v>
      </c>
      <c r="B1636" s="35" t="s">
        <v>7895</v>
      </c>
      <c r="C1636" s="37" t="s">
        <v>7896</v>
      </c>
      <c r="D1636" s="37" t="s">
        <v>7897</v>
      </c>
      <c r="E1636" s="37" t="s">
        <v>7898</v>
      </c>
      <c r="F1636" s="37" t="s">
        <v>3492</v>
      </c>
      <c r="G1636" s="16">
        <v>619000</v>
      </c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.75" customHeight="1">
      <c r="A1637" s="13" t="s">
        <v>2678</v>
      </c>
      <c r="B1637" s="35" t="s">
        <v>7899</v>
      </c>
      <c r="C1637" s="37" t="s">
        <v>7900</v>
      </c>
      <c r="D1637" s="37" t="s">
        <v>7901</v>
      </c>
      <c r="E1637" s="37" t="s">
        <v>7902</v>
      </c>
      <c r="F1637" s="37" t="s">
        <v>3492</v>
      </c>
      <c r="G1637" s="16">
        <v>919000</v>
      </c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.75" customHeight="1">
      <c r="A1638" s="13" t="s">
        <v>2678</v>
      </c>
      <c r="B1638" s="35" t="s">
        <v>7903</v>
      </c>
      <c r="C1638" s="37" t="s">
        <v>7904</v>
      </c>
      <c r="D1638" s="37" t="s">
        <v>7905</v>
      </c>
      <c r="E1638" s="37" t="s">
        <v>7906</v>
      </c>
      <c r="F1638" s="37" t="s">
        <v>3492</v>
      </c>
      <c r="G1638" s="16">
        <v>919000</v>
      </c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.75" customHeight="1">
      <c r="A1639" s="13" t="s">
        <v>2678</v>
      </c>
      <c r="B1639" s="35" t="s">
        <v>7907</v>
      </c>
      <c r="C1639" s="37" t="s">
        <v>7908</v>
      </c>
      <c r="D1639" s="37" t="s">
        <v>7909</v>
      </c>
      <c r="E1639" s="37" t="s">
        <v>7910</v>
      </c>
      <c r="F1639" s="37" t="s">
        <v>3492</v>
      </c>
      <c r="G1639" s="16">
        <v>1199000</v>
      </c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.75" customHeight="1">
      <c r="A1640" s="13" t="s">
        <v>2678</v>
      </c>
      <c r="B1640" s="35" t="s">
        <v>7911</v>
      </c>
      <c r="C1640" s="37" t="s">
        <v>7912</v>
      </c>
      <c r="D1640" s="37" t="s">
        <v>7913</v>
      </c>
      <c r="E1640" s="37" t="s">
        <v>7914</v>
      </c>
      <c r="F1640" s="37" t="s">
        <v>3492</v>
      </c>
      <c r="G1640" s="16">
        <v>1199000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.75" customHeight="1">
      <c r="A1641" s="13" t="s">
        <v>2678</v>
      </c>
      <c r="B1641" s="35" t="s">
        <v>7915</v>
      </c>
      <c r="C1641" s="37" t="s">
        <v>7916</v>
      </c>
      <c r="D1641" s="37" t="s">
        <v>7917</v>
      </c>
      <c r="E1641" s="37" t="s">
        <v>7918</v>
      </c>
      <c r="F1641" s="37" t="s">
        <v>3492</v>
      </c>
      <c r="G1641" s="16">
        <v>949000</v>
      </c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.75" customHeight="1">
      <c r="A1642" s="13" t="s">
        <v>2678</v>
      </c>
      <c r="B1642" s="35" t="s">
        <v>7919</v>
      </c>
      <c r="C1642" s="37" t="s">
        <v>7920</v>
      </c>
      <c r="D1642" s="37" t="s">
        <v>7921</v>
      </c>
      <c r="E1642" s="37" t="s">
        <v>7922</v>
      </c>
      <c r="F1642" s="37" t="s">
        <v>3492</v>
      </c>
      <c r="G1642" s="16">
        <v>949000</v>
      </c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.75" customHeight="1">
      <c r="A1643" s="13" t="s">
        <v>2678</v>
      </c>
      <c r="B1643" s="35" t="s">
        <v>7923</v>
      </c>
      <c r="C1643" s="37" t="s">
        <v>7924</v>
      </c>
      <c r="D1643" s="37" t="s">
        <v>7925</v>
      </c>
      <c r="E1643" s="37" t="s">
        <v>7926</v>
      </c>
      <c r="F1643" s="37" t="s">
        <v>3492</v>
      </c>
      <c r="G1643" s="16">
        <v>959000</v>
      </c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.75" customHeight="1">
      <c r="A1644" s="13" t="s">
        <v>2678</v>
      </c>
      <c r="B1644" s="35" t="s">
        <v>7927</v>
      </c>
      <c r="C1644" s="37" t="s">
        <v>7928</v>
      </c>
      <c r="D1644" s="37" t="s">
        <v>7929</v>
      </c>
      <c r="E1644" s="37" t="s">
        <v>7930</v>
      </c>
      <c r="F1644" s="37" t="s">
        <v>3492</v>
      </c>
      <c r="G1644" s="16">
        <v>959000</v>
      </c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.75" customHeight="1">
      <c r="A1645" s="13" t="s">
        <v>2678</v>
      </c>
      <c r="B1645" s="35" t="s">
        <v>7931</v>
      </c>
      <c r="C1645" s="37" t="s">
        <v>7932</v>
      </c>
      <c r="D1645" s="37" t="s">
        <v>7933</v>
      </c>
      <c r="E1645" s="37" t="s">
        <v>7934</v>
      </c>
      <c r="F1645" s="37" t="s">
        <v>3492</v>
      </c>
      <c r="G1645" s="16">
        <v>1019000</v>
      </c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.75" customHeight="1">
      <c r="A1646" s="13" t="s">
        <v>2678</v>
      </c>
      <c r="B1646" s="35" t="s">
        <v>7935</v>
      </c>
      <c r="C1646" s="37" t="s">
        <v>7936</v>
      </c>
      <c r="D1646" s="37" t="s">
        <v>7937</v>
      </c>
      <c r="E1646" s="37" t="s">
        <v>7938</v>
      </c>
      <c r="F1646" s="37" t="s">
        <v>3492</v>
      </c>
      <c r="G1646" s="16">
        <v>309000</v>
      </c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.75" customHeight="1">
      <c r="A1647" s="13" t="s">
        <v>2678</v>
      </c>
      <c r="B1647" s="35" t="s">
        <v>7939</v>
      </c>
      <c r="C1647" s="37" t="s">
        <v>7940</v>
      </c>
      <c r="D1647" s="37" t="s">
        <v>7941</v>
      </c>
      <c r="E1647" s="37" t="s">
        <v>7942</v>
      </c>
      <c r="F1647" s="37" t="s">
        <v>3492</v>
      </c>
      <c r="G1647" s="16">
        <v>409000</v>
      </c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.75" customHeight="1">
      <c r="A1648" s="13" t="s">
        <v>2678</v>
      </c>
      <c r="B1648" s="35" t="s">
        <v>7943</v>
      </c>
      <c r="C1648" s="37" t="s">
        <v>7944</v>
      </c>
      <c r="D1648" s="37" t="s">
        <v>7945</v>
      </c>
      <c r="E1648" s="37" t="s">
        <v>7946</v>
      </c>
      <c r="F1648" s="37" t="s">
        <v>3492</v>
      </c>
      <c r="G1648" s="16">
        <v>309000</v>
      </c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.75" customHeight="1">
      <c r="A1649" s="13" t="s">
        <v>2678</v>
      </c>
      <c r="B1649" s="35" t="s">
        <v>7947</v>
      </c>
      <c r="C1649" s="37" t="s">
        <v>7948</v>
      </c>
      <c r="D1649" s="37" t="s">
        <v>7949</v>
      </c>
      <c r="E1649" s="37" t="s">
        <v>7950</v>
      </c>
      <c r="F1649" s="37" t="s">
        <v>3492</v>
      </c>
      <c r="G1649" s="16">
        <v>149000</v>
      </c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.75" customHeight="1">
      <c r="A1650" s="13" t="s">
        <v>2678</v>
      </c>
      <c r="B1650" s="35" t="s">
        <v>7951</v>
      </c>
      <c r="C1650" s="37" t="s">
        <v>7952</v>
      </c>
      <c r="D1650" s="37" t="s">
        <v>7953</v>
      </c>
      <c r="E1650" s="37" t="s">
        <v>7954</v>
      </c>
      <c r="F1650" s="37" t="s">
        <v>3492</v>
      </c>
      <c r="G1650" s="16">
        <v>219000</v>
      </c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.75" customHeight="1">
      <c r="A1651" s="13" t="s">
        <v>2678</v>
      </c>
      <c r="B1651" s="35" t="s">
        <v>7955</v>
      </c>
      <c r="C1651" s="37" t="s">
        <v>7956</v>
      </c>
      <c r="D1651" s="37" t="s">
        <v>7957</v>
      </c>
      <c r="E1651" s="37" t="s">
        <v>7958</v>
      </c>
      <c r="F1651" s="37" t="s">
        <v>3492</v>
      </c>
      <c r="G1651" s="16">
        <v>159000</v>
      </c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.75" customHeight="1">
      <c r="A1652" s="13" t="s">
        <v>2678</v>
      </c>
      <c r="B1652" s="35" t="s">
        <v>7959</v>
      </c>
      <c r="C1652" s="37" t="s">
        <v>7960</v>
      </c>
      <c r="D1652" s="37" t="s">
        <v>7961</v>
      </c>
      <c r="E1652" s="37" t="s">
        <v>7962</v>
      </c>
      <c r="F1652" s="37" t="s">
        <v>3492</v>
      </c>
      <c r="G1652" s="16">
        <v>349000</v>
      </c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.75" customHeight="1">
      <c r="A1653" s="13" t="s">
        <v>2678</v>
      </c>
      <c r="B1653" s="35" t="s">
        <v>7963</v>
      </c>
      <c r="C1653" s="37" t="s">
        <v>7964</v>
      </c>
      <c r="D1653" s="37" t="s">
        <v>7965</v>
      </c>
      <c r="E1653" s="37" t="s">
        <v>7966</v>
      </c>
      <c r="F1653" s="37" t="s">
        <v>3492</v>
      </c>
      <c r="G1653" s="16">
        <v>369000</v>
      </c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.75" customHeight="1">
      <c r="A1654" s="13" t="s">
        <v>2678</v>
      </c>
      <c r="B1654" s="35" t="s">
        <v>7967</v>
      </c>
      <c r="C1654" s="37" t="s">
        <v>7968</v>
      </c>
      <c r="D1654" s="37" t="s">
        <v>7969</v>
      </c>
      <c r="E1654" s="37" t="s">
        <v>7970</v>
      </c>
      <c r="F1654" s="37" t="s">
        <v>3492</v>
      </c>
      <c r="G1654" s="16">
        <v>259000</v>
      </c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.75" customHeight="1">
      <c r="A1655" s="13" t="s">
        <v>2678</v>
      </c>
      <c r="B1655" s="35" t="s">
        <v>7971</v>
      </c>
      <c r="C1655" s="37" t="s">
        <v>7972</v>
      </c>
      <c r="D1655" s="37" t="s">
        <v>7973</v>
      </c>
      <c r="E1655" s="37" t="s">
        <v>7974</v>
      </c>
      <c r="F1655" s="37" t="s">
        <v>3492</v>
      </c>
      <c r="G1655" s="16">
        <v>709000</v>
      </c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.75" customHeight="1">
      <c r="A1656" s="13" t="s">
        <v>2678</v>
      </c>
      <c r="B1656" s="35" t="s">
        <v>7975</v>
      </c>
      <c r="C1656" s="37" t="s">
        <v>7976</v>
      </c>
      <c r="D1656" s="37" t="s">
        <v>7977</v>
      </c>
      <c r="E1656" s="37" t="s">
        <v>7978</v>
      </c>
      <c r="F1656" s="37" t="s">
        <v>3492</v>
      </c>
      <c r="G1656" s="16">
        <v>739000</v>
      </c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.75" customHeight="1">
      <c r="A1657" s="13" t="s">
        <v>2678</v>
      </c>
      <c r="B1657" s="35" t="s">
        <v>7979</v>
      </c>
      <c r="C1657" s="37" t="s">
        <v>7980</v>
      </c>
      <c r="D1657" s="37" t="s">
        <v>7981</v>
      </c>
      <c r="E1657" s="37" t="s">
        <v>7982</v>
      </c>
      <c r="F1657" s="37" t="s">
        <v>3492</v>
      </c>
      <c r="G1657" s="16">
        <v>219000</v>
      </c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.75" customHeight="1">
      <c r="A1658" s="13" t="s">
        <v>2678</v>
      </c>
      <c r="B1658" s="35" t="s">
        <v>7983</v>
      </c>
      <c r="C1658" s="37" t="s">
        <v>7984</v>
      </c>
      <c r="D1658" s="37" t="s">
        <v>7985</v>
      </c>
      <c r="E1658" s="37" t="s">
        <v>7986</v>
      </c>
      <c r="F1658" s="37" t="s">
        <v>3492</v>
      </c>
      <c r="G1658" s="16">
        <v>989000</v>
      </c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.75" customHeight="1">
      <c r="A1659" s="13" t="s">
        <v>2678</v>
      </c>
      <c r="B1659" s="35" t="s">
        <v>7987</v>
      </c>
      <c r="C1659" s="37" t="s">
        <v>7988</v>
      </c>
      <c r="D1659" s="37" t="s">
        <v>7989</v>
      </c>
      <c r="E1659" s="37" t="s">
        <v>7990</v>
      </c>
      <c r="F1659" s="37" t="s">
        <v>3492</v>
      </c>
      <c r="G1659" s="16">
        <v>579000</v>
      </c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.75" customHeight="1">
      <c r="A1660" s="13" t="s">
        <v>2678</v>
      </c>
      <c r="B1660" s="35" t="s">
        <v>7991</v>
      </c>
      <c r="C1660" s="37" t="s">
        <v>7992</v>
      </c>
      <c r="D1660" s="37" t="s">
        <v>7993</v>
      </c>
      <c r="E1660" s="37" t="s">
        <v>7994</v>
      </c>
      <c r="F1660" s="37" t="s">
        <v>3492</v>
      </c>
      <c r="G1660" s="16">
        <v>0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.75" customHeight="1">
      <c r="A1661" s="13" t="s">
        <v>2678</v>
      </c>
      <c r="B1661" s="35" t="s">
        <v>7995</v>
      </c>
      <c r="C1661" s="37" t="s">
        <v>7996</v>
      </c>
      <c r="D1661" s="37" t="s">
        <v>7997</v>
      </c>
      <c r="E1661" s="37" t="s">
        <v>7998</v>
      </c>
      <c r="F1661" s="37" t="s">
        <v>3492</v>
      </c>
      <c r="G1661" s="16">
        <v>289000</v>
      </c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.75" customHeight="1">
      <c r="A1662" s="13" t="s">
        <v>2678</v>
      </c>
      <c r="B1662" s="35" t="s">
        <v>7999</v>
      </c>
      <c r="C1662" s="37" t="s">
        <v>8000</v>
      </c>
      <c r="D1662" s="37" t="s">
        <v>8001</v>
      </c>
      <c r="E1662" s="37" t="s">
        <v>8002</v>
      </c>
      <c r="F1662" s="37" t="s">
        <v>3492</v>
      </c>
      <c r="G1662" s="16">
        <v>329000</v>
      </c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.75" customHeight="1">
      <c r="A1663" s="13" t="s">
        <v>2678</v>
      </c>
      <c r="B1663" s="35" t="s">
        <v>8003</v>
      </c>
      <c r="C1663" s="37" t="s">
        <v>8004</v>
      </c>
      <c r="D1663" s="37" t="s">
        <v>8005</v>
      </c>
      <c r="E1663" s="37" t="s">
        <v>8006</v>
      </c>
      <c r="F1663" s="37" t="s">
        <v>3492</v>
      </c>
      <c r="G1663" s="16">
        <v>409000</v>
      </c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.75" customHeight="1">
      <c r="A1664" s="13" t="s">
        <v>2678</v>
      </c>
      <c r="B1664" s="35" t="s">
        <v>8007</v>
      </c>
      <c r="C1664" s="37" t="s">
        <v>8008</v>
      </c>
      <c r="D1664" s="37" t="s">
        <v>8009</v>
      </c>
      <c r="E1664" s="37" t="s">
        <v>8010</v>
      </c>
      <c r="F1664" s="37" t="s">
        <v>3492</v>
      </c>
      <c r="G1664" s="16">
        <v>349000</v>
      </c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.75" customHeight="1">
      <c r="A1665" s="13" t="s">
        <v>2678</v>
      </c>
      <c r="B1665" s="35" t="s">
        <v>8011</v>
      </c>
      <c r="C1665" s="37" t="s">
        <v>8012</v>
      </c>
      <c r="D1665" s="37" t="s">
        <v>8013</v>
      </c>
      <c r="E1665" s="37" t="s">
        <v>8014</v>
      </c>
      <c r="F1665" s="37" t="s">
        <v>3492</v>
      </c>
      <c r="G1665" s="16">
        <v>719000</v>
      </c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.75" customHeight="1">
      <c r="A1666" s="13" t="s">
        <v>2678</v>
      </c>
      <c r="B1666" s="35" t="s">
        <v>8015</v>
      </c>
      <c r="C1666" s="37" t="s">
        <v>8016</v>
      </c>
      <c r="D1666" s="37" t="s">
        <v>8017</v>
      </c>
      <c r="E1666" s="37" t="s">
        <v>8018</v>
      </c>
      <c r="F1666" s="37" t="s">
        <v>3492</v>
      </c>
      <c r="G1666" s="16">
        <v>459000</v>
      </c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.75" customHeight="1">
      <c r="A1667" s="13" t="s">
        <v>2678</v>
      </c>
      <c r="B1667" s="35" t="s">
        <v>8019</v>
      </c>
      <c r="C1667" s="37" t="s">
        <v>8020</v>
      </c>
      <c r="D1667" s="37" t="s">
        <v>8021</v>
      </c>
      <c r="E1667" s="37" t="s">
        <v>8022</v>
      </c>
      <c r="F1667" s="37" t="s">
        <v>3492</v>
      </c>
      <c r="G1667" s="16">
        <v>1479000</v>
      </c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.75" customHeight="1">
      <c r="A1668" s="13" t="s">
        <v>2678</v>
      </c>
      <c r="B1668" s="35" t="s">
        <v>8023</v>
      </c>
      <c r="C1668" s="37" t="s">
        <v>8024</v>
      </c>
      <c r="D1668" s="37" t="s">
        <v>8025</v>
      </c>
      <c r="E1668" s="37" t="s">
        <v>8026</v>
      </c>
      <c r="F1668" s="37" t="s">
        <v>3492</v>
      </c>
      <c r="G1668" s="16">
        <v>1379000</v>
      </c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.75" customHeight="1">
      <c r="A1669" s="13" t="s">
        <v>2678</v>
      </c>
      <c r="B1669" s="35" t="s">
        <v>8027</v>
      </c>
      <c r="C1669" s="37" t="s">
        <v>8028</v>
      </c>
      <c r="D1669" s="37" t="s">
        <v>8029</v>
      </c>
      <c r="E1669" s="37" t="s">
        <v>8030</v>
      </c>
      <c r="F1669" s="37" t="s">
        <v>3492</v>
      </c>
      <c r="G1669" s="16">
        <v>1779000</v>
      </c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.75" customHeight="1">
      <c r="A1670" s="13" t="s">
        <v>2678</v>
      </c>
      <c r="B1670" s="35" t="s">
        <v>8031</v>
      </c>
      <c r="C1670" s="37" t="s">
        <v>8032</v>
      </c>
      <c r="D1670" s="37" t="s">
        <v>8033</v>
      </c>
      <c r="E1670" s="37" t="s">
        <v>8034</v>
      </c>
      <c r="F1670" s="37" t="s">
        <v>3492</v>
      </c>
      <c r="G1670" s="16">
        <v>629000</v>
      </c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.75" customHeight="1">
      <c r="A1671" s="13" t="s">
        <v>2678</v>
      </c>
      <c r="B1671" s="35" t="s">
        <v>8035</v>
      </c>
      <c r="C1671" s="37" t="s">
        <v>8036</v>
      </c>
      <c r="D1671" s="37" t="s">
        <v>8037</v>
      </c>
      <c r="E1671" s="37" t="s">
        <v>8038</v>
      </c>
      <c r="F1671" s="37" t="s">
        <v>3492</v>
      </c>
      <c r="G1671" s="16">
        <v>979000</v>
      </c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.75" customHeight="1">
      <c r="A1672" s="13" t="s">
        <v>2678</v>
      </c>
      <c r="B1672" s="35" t="s">
        <v>8039</v>
      </c>
      <c r="C1672" s="37" t="s">
        <v>8040</v>
      </c>
      <c r="D1672" s="37" t="s">
        <v>8041</v>
      </c>
      <c r="E1672" s="37" t="s">
        <v>8042</v>
      </c>
      <c r="F1672" s="37" t="s">
        <v>3492</v>
      </c>
      <c r="G1672" s="16">
        <v>0</v>
      </c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.75" customHeight="1">
      <c r="A1673" s="13" t="s">
        <v>2678</v>
      </c>
      <c r="B1673" s="35" t="s">
        <v>8043</v>
      </c>
      <c r="C1673" s="37" t="s">
        <v>8044</v>
      </c>
      <c r="D1673" s="37" t="s">
        <v>8045</v>
      </c>
      <c r="E1673" s="37" t="s">
        <v>8046</v>
      </c>
      <c r="F1673" s="37" t="s">
        <v>3492</v>
      </c>
      <c r="G1673" s="16">
        <v>599000</v>
      </c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.75" customHeight="1">
      <c r="A1674" s="13" t="s">
        <v>2678</v>
      </c>
      <c r="B1674" s="35" t="s">
        <v>8047</v>
      </c>
      <c r="C1674" s="37" t="s">
        <v>8048</v>
      </c>
      <c r="D1674" s="37" t="s">
        <v>8049</v>
      </c>
      <c r="E1674" s="37" t="s">
        <v>8050</v>
      </c>
      <c r="F1674" s="37" t="s">
        <v>3492</v>
      </c>
      <c r="G1674" s="16">
        <v>299000</v>
      </c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.75" customHeight="1">
      <c r="A1675" s="13" t="s">
        <v>2678</v>
      </c>
      <c r="B1675" s="35" t="s">
        <v>8051</v>
      </c>
      <c r="C1675" s="37" t="s">
        <v>8052</v>
      </c>
      <c r="D1675" s="37" t="s">
        <v>8053</v>
      </c>
      <c r="E1675" s="37" t="s">
        <v>8054</v>
      </c>
      <c r="F1675" s="37" t="s">
        <v>3492</v>
      </c>
      <c r="G1675" s="16">
        <v>519000</v>
      </c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.75" customHeight="1">
      <c r="A1676" s="13" t="s">
        <v>2678</v>
      </c>
      <c r="B1676" s="35" t="s">
        <v>2679</v>
      </c>
      <c r="C1676" s="37" t="s">
        <v>8055</v>
      </c>
      <c r="D1676" s="37" t="s">
        <v>8056</v>
      </c>
      <c r="E1676" s="37" t="s">
        <v>2680</v>
      </c>
      <c r="F1676" s="37" t="s">
        <v>8057</v>
      </c>
      <c r="G1676" s="16">
        <v>299000</v>
      </c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.75" customHeight="1">
      <c r="A1677" s="13" t="s">
        <v>2678</v>
      </c>
      <c r="B1677" s="35" t="s">
        <v>3547</v>
      </c>
      <c r="C1677" s="37" t="s">
        <v>8058</v>
      </c>
      <c r="D1677" s="37" t="s">
        <v>8059</v>
      </c>
      <c r="E1677" s="37" t="s">
        <v>3549</v>
      </c>
      <c r="F1677" s="37" t="s">
        <v>8057</v>
      </c>
      <c r="G1677" s="16">
        <v>399000</v>
      </c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.75" customHeight="1">
      <c r="A1678" s="13" t="s">
        <v>2678</v>
      </c>
      <c r="B1678" s="35" t="s">
        <v>8060</v>
      </c>
      <c r="C1678" s="37" t="s">
        <v>8061</v>
      </c>
      <c r="D1678" s="37" t="s">
        <v>8062</v>
      </c>
      <c r="E1678" s="37" t="s">
        <v>8063</v>
      </c>
      <c r="F1678" s="37" t="s">
        <v>7440</v>
      </c>
      <c r="G1678" s="16">
        <v>469000</v>
      </c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.75" customHeight="1">
      <c r="A1679" s="13" t="s">
        <v>2678</v>
      </c>
      <c r="B1679" s="35" t="s">
        <v>8064</v>
      </c>
      <c r="C1679" s="37" t="s">
        <v>8065</v>
      </c>
      <c r="D1679" s="37" t="s">
        <v>8066</v>
      </c>
      <c r="E1679" s="37" t="s">
        <v>8067</v>
      </c>
      <c r="F1679" s="37" t="s">
        <v>7440</v>
      </c>
      <c r="G1679" s="16">
        <v>0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.75" customHeight="1">
      <c r="A1680" s="13" t="s">
        <v>295</v>
      </c>
      <c r="B1680" s="14" t="s">
        <v>8068</v>
      </c>
      <c r="C1680" s="14" t="s">
        <v>8069</v>
      </c>
      <c r="D1680" s="15" t="s">
        <v>8070</v>
      </c>
      <c r="E1680" s="15" t="s">
        <v>8071</v>
      </c>
      <c r="F1680" s="14" t="s">
        <v>1548</v>
      </c>
      <c r="G1680" s="16">
        <v>239000</v>
      </c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.75" customHeight="1">
      <c r="A1681" s="13" t="s">
        <v>295</v>
      </c>
      <c r="B1681" s="14" t="s">
        <v>8072</v>
      </c>
      <c r="C1681" s="14" t="s">
        <v>8073</v>
      </c>
      <c r="D1681" s="15" t="s">
        <v>8074</v>
      </c>
      <c r="E1681" s="15" t="s">
        <v>8075</v>
      </c>
      <c r="F1681" s="14" t="s">
        <v>1548</v>
      </c>
      <c r="G1681" s="16">
        <v>239000</v>
      </c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.75" customHeight="1">
      <c r="A1682" s="13" t="s">
        <v>295</v>
      </c>
      <c r="B1682" s="14" t="s">
        <v>8076</v>
      </c>
      <c r="C1682" s="14" t="s">
        <v>8077</v>
      </c>
      <c r="D1682" s="15" t="s">
        <v>8078</v>
      </c>
      <c r="E1682" s="15" t="s">
        <v>8079</v>
      </c>
      <c r="F1682" s="14" t="s">
        <v>1548</v>
      </c>
      <c r="G1682" s="16">
        <v>239000</v>
      </c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.75" customHeight="1">
      <c r="A1683" s="13" t="s">
        <v>295</v>
      </c>
      <c r="B1683" s="14" t="s">
        <v>8080</v>
      </c>
      <c r="C1683" s="14" t="s">
        <v>8081</v>
      </c>
      <c r="D1683" s="15" t="s">
        <v>8082</v>
      </c>
      <c r="E1683" s="15" t="s">
        <v>8083</v>
      </c>
      <c r="F1683" s="14" t="s">
        <v>2450</v>
      </c>
      <c r="G1683" s="16">
        <v>319000</v>
      </c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.75" customHeight="1">
      <c r="A1684" s="13" t="s">
        <v>295</v>
      </c>
      <c r="B1684" s="14" t="s">
        <v>8084</v>
      </c>
      <c r="C1684" s="14" t="s">
        <v>8085</v>
      </c>
      <c r="D1684" s="15" t="s">
        <v>8086</v>
      </c>
      <c r="E1684" s="15" t="s">
        <v>8087</v>
      </c>
      <c r="F1684" s="14" t="s">
        <v>2450</v>
      </c>
      <c r="G1684" s="16">
        <v>319000</v>
      </c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.75" customHeight="1">
      <c r="A1685" s="13" t="s">
        <v>295</v>
      </c>
      <c r="B1685" s="14" t="s">
        <v>8088</v>
      </c>
      <c r="C1685" s="14" t="s">
        <v>8089</v>
      </c>
      <c r="D1685" s="15" t="s">
        <v>8090</v>
      </c>
      <c r="E1685" s="15" t="s">
        <v>8091</v>
      </c>
      <c r="F1685" s="14" t="s">
        <v>2450</v>
      </c>
      <c r="G1685" s="16">
        <v>449000</v>
      </c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.75" customHeight="1">
      <c r="A1686" s="13" t="s">
        <v>295</v>
      </c>
      <c r="B1686" s="14" t="s">
        <v>8092</v>
      </c>
      <c r="C1686" s="14" t="s">
        <v>8093</v>
      </c>
      <c r="D1686" s="15" t="s">
        <v>8094</v>
      </c>
      <c r="E1686" s="15" t="s">
        <v>8095</v>
      </c>
      <c r="F1686" s="14" t="s">
        <v>2450</v>
      </c>
      <c r="G1686" s="16">
        <v>449000</v>
      </c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.75" customHeight="1">
      <c r="A1687" s="13" t="s">
        <v>295</v>
      </c>
      <c r="B1687" s="14" t="s">
        <v>8096</v>
      </c>
      <c r="C1687" s="14" t="s">
        <v>8097</v>
      </c>
      <c r="D1687" s="15" t="s">
        <v>8098</v>
      </c>
      <c r="E1687" s="15" t="s">
        <v>8099</v>
      </c>
      <c r="F1687" s="14" t="s">
        <v>5077</v>
      </c>
      <c r="G1687" s="16">
        <v>119000</v>
      </c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.75" customHeight="1">
      <c r="A1688" s="13" t="s">
        <v>295</v>
      </c>
      <c r="B1688" s="14" t="s">
        <v>8100</v>
      </c>
      <c r="C1688" s="14" t="s">
        <v>8101</v>
      </c>
      <c r="D1688" s="15" t="s">
        <v>8102</v>
      </c>
      <c r="E1688" s="15" t="s">
        <v>8103</v>
      </c>
      <c r="F1688" s="14" t="s">
        <v>5077</v>
      </c>
      <c r="G1688" s="16">
        <v>169000</v>
      </c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.75" customHeight="1">
      <c r="A1689" s="13" t="s">
        <v>295</v>
      </c>
      <c r="B1689" s="14" t="s">
        <v>8104</v>
      </c>
      <c r="C1689" s="14" t="s">
        <v>8105</v>
      </c>
      <c r="D1689" s="15" t="s">
        <v>8106</v>
      </c>
      <c r="E1689" s="15" t="s">
        <v>8106</v>
      </c>
      <c r="F1689" s="14" t="s">
        <v>5077</v>
      </c>
      <c r="G1689" s="16">
        <v>179000</v>
      </c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.75" customHeight="1">
      <c r="A1690" s="13" t="s">
        <v>295</v>
      </c>
      <c r="B1690" s="14" t="s">
        <v>8107</v>
      </c>
      <c r="C1690" s="14" t="s">
        <v>8108</v>
      </c>
      <c r="D1690" s="15" t="s">
        <v>8109</v>
      </c>
      <c r="E1690" s="15" t="s">
        <v>8109</v>
      </c>
      <c r="F1690" s="14" t="s">
        <v>5077</v>
      </c>
      <c r="G1690" s="16">
        <v>149000</v>
      </c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.75" customHeight="1">
      <c r="A1691" s="13" t="s">
        <v>295</v>
      </c>
      <c r="B1691" s="14" t="s">
        <v>8110</v>
      </c>
      <c r="C1691" s="14" t="s">
        <v>8111</v>
      </c>
      <c r="D1691" s="15" t="s">
        <v>8112</v>
      </c>
      <c r="E1691" s="15" t="s">
        <v>8112</v>
      </c>
      <c r="F1691" s="14" t="s">
        <v>5077</v>
      </c>
      <c r="G1691" s="16">
        <v>169000</v>
      </c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.75" customHeight="1">
      <c r="A1692" s="13" t="s">
        <v>295</v>
      </c>
      <c r="B1692" s="14" t="s">
        <v>8113</v>
      </c>
      <c r="C1692" s="14" t="s">
        <v>8114</v>
      </c>
      <c r="D1692" s="15" t="s">
        <v>8115</v>
      </c>
      <c r="E1692" s="15" t="s">
        <v>8115</v>
      </c>
      <c r="F1692" s="14" t="s">
        <v>5077</v>
      </c>
      <c r="G1692" s="16">
        <v>239000</v>
      </c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.75" customHeight="1">
      <c r="A1693" s="13" t="s">
        <v>295</v>
      </c>
      <c r="B1693" s="14" t="s">
        <v>8116</v>
      </c>
      <c r="C1693" s="14" t="s">
        <v>8117</v>
      </c>
      <c r="D1693" s="15" t="s">
        <v>8118</v>
      </c>
      <c r="E1693" s="15" t="s">
        <v>8119</v>
      </c>
      <c r="F1693" s="14" t="s">
        <v>3863</v>
      </c>
      <c r="G1693" s="16">
        <v>2799000</v>
      </c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.75" customHeight="1">
      <c r="A1694" s="13" t="s">
        <v>295</v>
      </c>
      <c r="B1694" s="14" t="s">
        <v>8120</v>
      </c>
      <c r="C1694" s="14" t="s">
        <v>8121</v>
      </c>
      <c r="D1694" s="15" t="s">
        <v>8122</v>
      </c>
      <c r="E1694" s="15" t="s">
        <v>8123</v>
      </c>
      <c r="F1694" s="14" t="s">
        <v>1896</v>
      </c>
      <c r="G1694" s="16">
        <v>139000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.75" customHeight="1">
      <c r="A1695" s="13" t="s">
        <v>295</v>
      </c>
      <c r="B1695" s="14" t="s">
        <v>8124</v>
      </c>
      <c r="C1695" s="14" t="s">
        <v>8125</v>
      </c>
      <c r="D1695" s="15" t="s">
        <v>8126</v>
      </c>
      <c r="E1695" s="15" t="s">
        <v>8127</v>
      </c>
      <c r="F1695" s="14" t="s">
        <v>1896</v>
      </c>
      <c r="G1695" s="16">
        <v>139000</v>
      </c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.75" customHeight="1">
      <c r="A1696" s="13" t="s">
        <v>295</v>
      </c>
      <c r="B1696" s="14" t="s">
        <v>8128</v>
      </c>
      <c r="C1696" s="14" t="s">
        <v>8129</v>
      </c>
      <c r="D1696" s="15" t="s">
        <v>8130</v>
      </c>
      <c r="E1696" s="15" t="s">
        <v>8131</v>
      </c>
      <c r="F1696" s="14" t="s">
        <v>1896</v>
      </c>
      <c r="G1696" s="16">
        <v>139000</v>
      </c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.75" customHeight="1">
      <c r="A1697" s="13" t="s">
        <v>295</v>
      </c>
      <c r="B1697" s="14" t="s">
        <v>8132</v>
      </c>
      <c r="C1697" s="14" t="s">
        <v>8133</v>
      </c>
      <c r="D1697" s="15" t="s">
        <v>8134</v>
      </c>
      <c r="E1697" s="15" t="s">
        <v>8135</v>
      </c>
      <c r="F1697" s="14" t="s">
        <v>1896</v>
      </c>
      <c r="G1697" s="16">
        <v>139000</v>
      </c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.75" customHeight="1">
      <c r="A1698" s="13" t="s">
        <v>295</v>
      </c>
      <c r="B1698" s="14" t="s">
        <v>8136</v>
      </c>
      <c r="C1698" s="14" t="s">
        <v>8137</v>
      </c>
      <c r="D1698" s="15" t="s">
        <v>8138</v>
      </c>
      <c r="E1698" s="15" t="s">
        <v>8139</v>
      </c>
      <c r="F1698" s="14" t="s">
        <v>1896</v>
      </c>
      <c r="G1698" s="16">
        <v>139000</v>
      </c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.75" customHeight="1">
      <c r="A1699" s="13" t="s">
        <v>295</v>
      </c>
      <c r="B1699" s="14" t="s">
        <v>8140</v>
      </c>
      <c r="C1699" s="14" t="s">
        <v>8141</v>
      </c>
      <c r="D1699" s="15" t="s">
        <v>8142</v>
      </c>
      <c r="E1699" s="15" t="s">
        <v>8143</v>
      </c>
      <c r="F1699" s="14" t="s">
        <v>2010</v>
      </c>
      <c r="G1699" s="16">
        <v>1209000</v>
      </c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.75" customHeight="1">
      <c r="A1700" s="13" t="s">
        <v>295</v>
      </c>
      <c r="B1700" s="14" t="s">
        <v>985</v>
      </c>
      <c r="C1700" s="14" t="s">
        <v>8144</v>
      </c>
      <c r="D1700" s="15" t="s">
        <v>8145</v>
      </c>
      <c r="E1700" s="15" t="s">
        <v>8146</v>
      </c>
      <c r="F1700" s="14" t="s">
        <v>3360</v>
      </c>
      <c r="G1700" s="16">
        <v>179000</v>
      </c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.75" customHeight="1">
      <c r="A1701" s="13" t="s">
        <v>295</v>
      </c>
      <c r="B1701" s="14" t="s">
        <v>979</v>
      </c>
      <c r="C1701" s="14" t="s">
        <v>8147</v>
      </c>
      <c r="D1701" s="15" t="s">
        <v>8148</v>
      </c>
      <c r="E1701" s="15" t="s">
        <v>980</v>
      </c>
      <c r="F1701" s="14" t="s">
        <v>3360</v>
      </c>
      <c r="G1701" s="16">
        <v>179000</v>
      </c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.75" customHeight="1">
      <c r="A1702" s="13" t="s">
        <v>295</v>
      </c>
      <c r="B1702" s="14" t="s">
        <v>1640</v>
      </c>
      <c r="C1702" s="14" t="s">
        <v>8149</v>
      </c>
      <c r="D1702" s="15" t="s">
        <v>8150</v>
      </c>
      <c r="E1702" s="15" t="s">
        <v>1641</v>
      </c>
      <c r="F1702" s="14" t="s">
        <v>3360</v>
      </c>
      <c r="G1702" s="16">
        <v>269000</v>
      </c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.75" customHeight="1">
      <c r="A1703" s="13" t="s">
        <v>295</v>
      </c>
      <c r="B1703" s="14" t="s">
        <v>1645</v>
      </c>
      <c r="C1703" s="14" t="s">
        <v>8151</v>
      </c>
      <c r="D1703" s="15" t="s">
        <v>8152</v>
      </c>
      <c r="E1703" s="15" t="s">
        <v>1646</v>
      </c>
      <c r="F1703" s="14" t="s">
        <v>3360</v>
      </c>
      <c r="G1703" s="16">
        <v>199000</v>
      </c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.75" customHeight="1">
      <c r="A1704" s="13" t="s">
        <v>295</v>
      </c>
      <c r="B1704" s="14" t="s">
        <v>2045</v>
      </c>
      <c r="C1704" s="14" t="s">
        <v>8153</v>
      </c>
      <c r="D1704" s="15" t="s">
        <v>8154</v>
      </c>
      <c r="E1704" s="15" t="s">
        <v>2046</v>
      </c>
      <c r="F1704" s="14" t="s">
        <v>3360</v>
      </c>
      <c r="G1704" s="16">
        <v>269000</v>
      </c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.75" customHeight="1">
      <c r="A1705" s="13" t="s">
        <v>295</v>
      </c>
      <c r="B1705" s="14" t="s">
        <v>1650</v>
      </c>
      <c r="C1705" s="14" t="s">
        <v>8155</v>
      </c>
      <c r="D1705" s="15" t="s">
        <v>8156</v>
      </c>
      <c r="E1705" s="15" t="s">
        <v>8157</v>
      </c>
      <c r="F1705" s="14" t="s">
        <v>3360</v>
      </c>
      <c r="G1705" s="16">
        <v>209000</v>
      </c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.75" customHeight="1">
      <c r="A1706" s="13" t="s">
        <v>295</v>
      </c>
      <c r="B1706" s="14" t="s">
        <v>8158</v>
      </c>
      <c r="C1706" s="14" t="s">
        <v>8159</v>
      </c>
      <c r="D1706" s="15" t="s">
        <v>8160</v>
      </c>
      <c r="E1706" s="15" t="s">
        <v>8161</v>
      </c>
      <c r="F1706" s="14" t="s">
        <v>3360</v>
      </c>
      <c r="G1706" s="16">
        <v>199000</v>
      </c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.75" customHeight="1">
      <c r="A1707" s="13" t="s">
        <v>295</v>
      </c>
      <c r="B1707" s="14" t="s">
        <v>2224</v>
      </c>
      <c r="C1707" s="14" t="s">
        <v>8162</v>
      </c>
      <c r="D1707" s="15" t="s">
        <v>8163</v>
      </c>
      <c r="E1707" s="15" t="s">
        <v>2225</v>
      </c>
      <c r="F1707" s="14" t="s">
        <v>3360</v>
      </c>
      <c r="G1707" s="16">
        <v>299000</v>
      </c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.75" customHeight="1">
      <c r="A1708" s="13" t="s">
        <v>295</v>
      </c>
      <c r="B1708" s="14" t="s">
        <v>2051</v>
      </c>
      <c r="C1708" s="14" t="s">
        <v>8164</v>
      </c>
      <c r="D1708" s="15" t="s">
        <v>8165</v>
      </c>
      <c r="E1708" s="15" t="s">
        <v>2052</v>
      </c>
      <c r="F1708" s="14" t="s">
        <v>3360</v>
      </c>
      <c r="G1708" s="16">
        <v>229000</v>
      </c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.75" customHeight="1">
      <c r="A1709" s="13" t="s">
        <v>295</v>
      </c>
      <c r="B1709" s="14" t="s">
        <v>2231</v>
      </c>
      <c r="C1709" s="14" t="s">
        <v>8166</v>
      </c>
      <c r="D1709" s="15" t="s">
        <v>8167</v>
      </c>
      <c r="E1709" s="15" t="s">
        <v>2233</v>
      </c>
      <c r="F1709" s="14" t="s">
        <v>3360</v>
      </c>
      <c r="G1709" s="16">
        <v>219000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.75" customHeight="1">
      <c r="A1710" s="13" t="s">
        <v>295</v>
      </c>
      <c r="B1710" s="14" t="s">
        <v>2868</v>
      </c>
      <c r="C1710" s="14" t="s">
        <v>8168</v>
      </c>
      <c r="D1710" s="15" t="s">
        <v>8169</v>
      </c>
      <c r="E1710" s="15" t="s">
        <v>2869</v>
      </c>
      <c r="F1710" s="14" t="s">
        <v>3360</v>
      </c>
      <c r="G1710" s="16">
        <v>339000</v>
      </c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.75" customHeight="1">
      <c r="A1711" s="13" t="s">
        <v>295</v>
      </c>
      <c r="B1711" s="14" t="s">
        <v>8170</v>
      </c>
      <c r="C1711" s="14" t="s">
        <v>8171</v>
      </c>
      <c r="D1711" s="15" t="s">
        <v>8172</v>
      </c>
      <c r="E1711" s="15" t="s">
        <v>8173</v>
      </c>
      <c r="F1711" s="14" t="s">
        <v>8174</v>
      </c>
      <c r="G1711" s="16">
        <v>179000</v>
      </c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.75" customHeight="1">
      <c r="A1712" s="13" t="s">
        <v>295</v>
      </c>
      <c r="B1712" s="14" t="s">
        <v>6373</v>
      </c>
      <c r="C1712" s="14" t="s">
        <v>8175</v>
      </c>
      <c r="D1712" s="15" t="s">
        <v>8176</v>
      </c>
      <c r="E1712" s="15" t="s">
        <v>8177</v>
      </c>
      <c r="F1712" s="14" t="s">
        <v>8178</v>
      </c>
      <c r="G1712" s="16">
        <v>1369000</v>
      </c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.75" customHeight="1">
      <c r="A1713" s="13" t="s">
        <v>295</v>
      </c>
      <c r="B1713" s="14" t="s">
        <v>8179</v>
      </c>
      <c r="C1713" s="14" t="s">
        <v>8180</v>
      </c>
      <c r="D1713" s="15" t="s">
        <v>8181</v>
      </c>
      <c r="E1713" s="15" t="s">
        <v>8182</v>
      </c>
      <c r="F1713" s="14" t="s">
        <v>8178</v>
      </c>
      <c r="G1713" s="16">
        <v>1369000</v>
      </c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.75" customHeight="1">
      <c r="A1714" s="13" t="s">
        <v>295</v>
      </c>
      <c r="B1714" s="14" t="s">
        <v>8183</v>
      </c>
      <c r="C1714" s="14" t="s">
        <v>8184</v>
      </c>
      <c r="D1714" s="15" t="s">
        <v>8185</v>
      </c>
      <c r="E1714" s="15" t="s">
        <v>8186</v>
      </c>
      <c r="F1714" s="14" t="s">
        <v>5077</v>
      </c>
      <c r="G1714" s="16">
        <v>249000</v>
      </c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.75" customHeight="1">
      <c r="A1715" s="13" t="s">
        <v>295</v>
      </c>
      <c r="B1715" s="14" t="s">
        <v>8187</v>
      </c>
      <c r="C1715" s="14" t="s">
        <v>8188</v>
      </c>
      <c r="D1715" s="15" t="s">
        <v>8189</v>
      </c>
      <c r="E1715" s="15" t="s">
        <v>8190</v>
      </c>
      <c r="F1715" s="14" t="s">
        <v>5077</v>
      </c>
      <c r="G1715" s="16">
        <v>49000</v>
      </c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.75" customHeight="1">
      <c r="A1716" s="13" t="s">
        <v>295</v>
      </c>
      <c r="B1716" s="14" t="s">
        <v>8191</v>
      </c>
      <c r="C1716" s="14" t="s">
        <v>8192</v>
      </c>
      <c r="D1716" s="15" t="s">
        <v>8193</v>
      </c>
      <c r="E1716" s="15" t="s">
        <v>8194</v>
      </c>
      <c r="F1716" s="14" t="s">
        <v>5077</v>
      </c>
      <c r="G1716" s="16">
        <v>109000</v>
      </c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.75" customHeight="1">
      <c r="A1717" s="13" t="s">
        <v>295</v>
      </c>
      <c r="B1717" s="14" t="s">
        <v>8195</v>
      </c>
      <c r="C1717" s="14" t="s">
        <v>8196</v>
      </c>
      <c r="D1717" s="15" t="s">
        <v>8197</v>
      </c>
      <c r="E1717" s="15" t="s">
        <v>8198</v>
      </c>
      <c r="F1717" s="14" t="s">
        <v>5077</v>
      </c>
      <c r="G1717" s="16">
        <v>159000</v>
      </c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.75" customHeight="1">
      <c r="A1718" s="13" t="s">
        <v>295</v>
      </c>
      <c r="B1718" s="14" t="s">
        <v>8199</v>
      </c>
      <c r="C1718" s="14" t="s">
        <v>8200</v>
      </c>
      <c r="D1718" s="15" t="s">
        <v>8201</v>
      </c>
      <c r="E1718" s="15" t="s">
        <v>8201</v>
      </c>
      <c r="F1718" s="14" t="s">
        <v>5077</v>
      </c>
      <c r="G1718" s="16">
        <v>179000</v>
      </c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.75" customHeight="1">
      <c r="A1719" s="13" t="s">
        <v>295</v>
      </c>
      <c r="B1719" s="14" t="s">
        <v>8202</v>
      </c>
      <c r="C1719" s="14" t="s">
        <v>8203</v>
      </c>
      <c r="D1719" s="15" t="s">
        <v>8204</v>
      </c>
      <c r="E1719" s="15" t="s">
        <v>8205</v>
      </c>
      <c r="F1719" s="14" t="s">
        <v>5077</v>
      </c>
      <c r="G1719" s="16">
        <v>249000</v>
      </c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.75" customHeight="1">
      <c r="A1720" s="13" t="s">
        <v>295</v>
      </c>
      <c r="B1720" s="14" t="s">
        <v>8206</v>
      </c>
      <c r="C1720" s="14" t="s">
        <v>8207</v>
      </c>
      <c r="D1720" s="15" t="s">
        <v>8208</v>
      </c>
      <c r="E1720" s="15" t="s">
        <v>8208</v>
      </c>
      <c r="F1720" s="14" t="s">
        <v>5077</v>
      </c>
      <c r="G1720" s="16">
        <v>459000</v>
      </c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.75" customHeight="1">
      <c r="A1721" s="13" t="s">
        <v>295</v>
      </c>
      <c r="B1721" s="14" t="s">
        <v>8209</v>
      </c>
      <c r="C1721" s="14" t="s">
        <v>8210</v>
      </c>
      <c r="D1721" s="15" t="s">
        <v>8211</v>
      </c>
      <c r="E1721" s="15" t="s">
        <v>8212</v>
      </c>
      <c r="F1721" s="14" t="s">
        <v>5077</v>
      </c>
      <c r="G1721" s="16">
        <v>139000</v>
      </c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.75" customHeight="1">
      <c r="A1722" s="13" t="s">
        <v>295</v>
      </c>
      <c r="B1722" s="14" t="s">
        <v>8213</v>
      </c>
      <c r="C1722" s="14" t="s">
        <v>8214</v>
      </c>
      <c r="D1722" s="15" t="s">
        <v>8215</v>
      </c>
      <c r="E1722" s="15" t="s">
        <v>8216</v>
      </c>
      <c r="F1722" s="14" t="s">
        <v>8217</v>
      </c>
      <c r="G1722" s="16">
        <v>109000</v>
      </c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.75" customHeight="1">
      <c r="A1723" s="13" t="s">
        <v>295</v>
      </c>
      <c r="B1723" s="14" t="s">
        <v>8218</v>
      </c>
      <c r="C1723" s="14" t="s">
        <v>8219</v>
      </c>
      <c r="D1723" s="15" t="s">
        <v>8220</v>
      </c>
      <c r="E1723" s="15" t="s">
        <v>8221</v>
      </c>
      <c r="F1723" s="14" t="s">
        <v>8217</v>
      </c>
      <c r="G1723" s="16">
        <v>219000</v>
      </c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.75" customHeight="1">
      <c r="A1724" s="13" t="s">
        <v>295</v>
      </c>
      <c r="B1724" s="14" t="s">
        <v>8222</v>
      </c>
      <c r="C1724" s="14" t="s">
        <v>8223</v>
      </c>
      <c r="D1724" s="15" t="s">
        <v>8224</v>
      </c>
      <c r="E1724" s="15" t="s">
        <v>8225</v>
      </c>
      <c r="F1724" s="14" t="s">
        <v>8217</v>
      </c>
      <c r="G1724" s="16">
        <v>629000</v>
      </c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.75" customHeight="1">
      <c r="A1725" s="13" t="s">
        <v>295</v>
      </c>
      <c r="B1725" s="14" t="s">
        <v>8226</v>
      </c>
      <c r="C1725" s="14" t="s">
        <v>8227</v>
      </c>
      <c r="D1725" s="15" t="s">
        <v>8228</v>
      </c>
      <c r="E1725" s="15" t="s">
        <v>8229</v>
      </c>
      <c r="F1725" s="14" t="s">
        <v>8217</v>
      </c>
      <c r="G1725" s="16">
        <v>629000</v>
      </c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.75" customHeight="1">
      <c r="A1726" s="13" t="s">
        <v>295</v>
      </c>
      <c r="B1726" s="14" t="s">
        <v>8230</v>
      </c>
      <c r="C1726" s="14" t="s">
        <v>8231</v>
      </c>
      <c r="D1726" s="15" t="s">
        <v>8232</v>
      </c>
      <c r="E1726" s="15" t="s">
        <v>8233</v>
      </c>
      <c r="F1726" s="14" t="s">
        <v>8217</v>
      </c>
      <c r="G1726" s="16">
        <v>629000</v>
      </c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.75" customHeight="1">
      <c r="A1727" s="13" t="s">
        <v>295</v>
      </c>
      <c r="B1727" s="14" t="s">
        <v>8234</v>
      </c>
      <c r="C1727" s="14" t="s">
        <v>8235</v>
      </c>
      <c r="D1727" s="15" t="s">
        <v>8236</v>
      </c>
      <c r="E1727" s="15" t="s">
        <v>8237</v>
      </c>
      <c r="F1727" s="14" t="s">
        <v>8217</v>
      </c>
      <c r="G1727" s="16">
        <v>629000</v>
      </c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.75" customHeight="1">
      <c r="A1728" s="13" t="s">
        <v>295</v>
      </c>
      <c r="B1728" s="14" t="s">
        <v>8238</v>
      </c>
      <c r="C1728" s="14" t="s">
        <v>8239</v>
      </c>
      <c r="D1728" s="15" t="s">
        <v>8240</v>
      </c>
      <c r="E1728" s="15" t="s">
        <v>8241</v>
      </c>
      <c r="F1728" s="14" t="s">
        <v>8217</v>
      </c>
      <c r="G1728" s="16">
        <v>629000</v>
      </c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.75" customHeight="1">
      <c r="A1729" s="13" t="s">
        <v>295</v>
      </c>
      <c r="B1729" s="14" t="s">
        <v>8242</v>
      </c>
      <c r="C1729" s="14" t="s">
        <v>8243</v>
      </c>
      <c r="D1729" s="15" t="s">
        <v>8244</v>
      </c>
      <c r="E1729" s="15" t="s">
        <v>8245</v>
      </c>
      <c r="F1729" s="14" t="s">
        <v>8217</v>
      </c>
      <c r="G1729" s="16">
        <v>629000</v>
      </c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.75" customHeight="1">
      <c r="A1730" s="13" t="s">
        <v>295</v>
      </c>
      <c r="B1730" s="14" t="s">
        <v>8246</v>
      </c>
      <c r="C1730" s="14" t="s">
        <v>8247</v>
      </c>
      <c r="D1730" s="15" t="s">
        <v>8248</v>
      </c>
      <c r="E1730" s="15" t="s">
        <v>8249</v>
      </c>
      <c r="F1730" s="14" t="s">
        <v>8217</v>
      </c>
      <c r="G1730" s="16">
        <v>819000</v>
      </c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.75" customHeight="1">
      <c r="A1731" s="13" t="s">
        <v>295</v>
      </c>
      <c r="B1731" s="14" t="s">
        <v>8250</v>
      </c>
      <c r="C1731" s="14" t="s">
        <v>8251</v>
      </c>
      <c r="D1731" s="15" t="s">
        <v>8252</v>
      </c>
      <c r="E1731" s="15" t="s">
        <v>8253</v>
      </c>
      <c r="F1731" s="14" t="s">
        <v>8217</v>
      </c>
      <c r="G1731" s="16">
        <v>819000</v>
      </c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.75" customHeight="1">
      <c r="A1732" s="13" t="s">
        <v>295</v>
      </c>
      <c r="B1732" s="14" t="s">
        <v>8254</v>
      </c>
      <c r="C1732" s="14" t="s">
        <v>8255</v>
      </c>
      <c r="D1732" s="15" t="s">
        <v>8256</v>
      </c>
      <c r="E1732" s="15" t="s">
        <v>8257</v>
      </c>
      <c r="F1732" s="14" t="s">
        <v>8217</v>
      </c>
      <c r="G1732" s="16">
        <v>819000</v>
      </c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.75" customHeight="1">
      <c r="A1733" s="13" t="s">
        <v>295</v>
      </c>
      <c r="B1733" s="14" t="s">
        <v>8258</v>
      </c>
      <c r="C1733" s="14" t="s">
        <v>8259</v>
      </c>
      <c r="D1733" s="15" t="s">
        <v>8260</v>
      </c>
      <c r="E1733" s="15" t="s">
        <v>8261</v>
      </c>
      <c r="F1733" s="14" t="s">
        <v>8217</v>
      </c>
      <c r="G1733" s="16">
        <v>819000</v>
      </c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.75" customHeight="1">
      <c r="A1734" s="13" t="s">
        <v>295</v>
      </c>
      <c r="B1734" s="14" t="s">
        <v>8262</v>
      </c>
      <c r="C1734" s="14" t="s">
        <v>8263</v>
      </c>
      <c r="D1734" s="15" t="s">
        <v>8264</v>
      </c>
      <c r="E1734" s="15" t="s">
        <v>8265</v>
      </c>
      <c r="F1734" s="14" t="s">
        <v>8217</v>
      </c>
      <c r="G1734" s="16">
        <v>819000</v>
      </c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.75" customHeight="1">
      <c r="A1735" s="13" t="s">
        <v>295</v>
      </c>
      <c r="B1735" s="14" t="s">
        <v>8266</v>
      </c>
      <c r="C1735" s="14" t="s">
        <v>8267</v>
      </c>
      <c r="D1735" s="15" t="s">
        <v>8268</v>
      </c>
      <c r="E1735" s="15" t="s">
        <v>8269</v>
      </c>
      <c r="F1735" s="14" t="s">
        <v>8217</v>
      </c>
      <c r="G1735" s="16">
        <v>819000</v>
      </c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.75" customHeight="1">
      <c r="A1736" s="13" t="s">
        <v>295</v>
      </c>
      <c r="B1736" s="14" t="s">
        <v>8270</v>
      </c>
      <c r="C1736" s="14" t="s">
        <v>8271</v>
      </c>
      <c r="D1736" s="15" t="s">
        <v>8272</v>
      </c>
      <c r="E1736" s="15" t="s">
        <v>8273</v>
      </c>
      <c r="F1736" s="14" t="s">
        <v>8217</v>
      </c>
      <c r="G1736" s="16">
        <v>899000</v>
      </c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.75" customHeight="1">
      <c r="A1737" s="13" t="s">
        <v>295</v>
      </c>
      <c r="B1737" s="14" t="s">
        <v>8274</v>
      </c>
      <c r="C1737" s="14" t="s">
        <v>8275</v>
      </c>
      <c r="D1737" s="15" t="s">
        <v>8276</v>
      </c>
      <c r="E1737" s="15" t="s">
        <v>8277</v>
      </c>
      <c r="F1737" s="14" t="s">
        <v>8217</v>
      </c>
      <c r="G1737" s="16">
        <v>899000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.75" customHeight="1">
      <c r="A1738" s="13" t="s">
        <v>295</v>
      </c>
      <c r="B1738" s="14" t="s">
        <v>8278</v>
      </c>
      <c r="C1738" s="14" t="s">
        <v>8279</v>
      </c>
      <c r="D1738" s="15" t="s">
        <v>8280</v>
      </c>
      <c r="E1738" s="15" t="s">
        <v>8281</v>
      </c>
      <c r="F1738" s="14" t="s">
        <v>8217</v>
      </c>
      <c r="G1738" s="16">
        <v>899000</v>
      </c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.75" customHeight="1">
      <c r="A1739" s="13" t="s">
        <v>295</v>
      </c>
      <c r="B1739" s="14" t="s">
        <v>8282</v>
      </c>
      <c r="C1739" s="14" t="s">
        <v>8283</v>
      </c>
      <c r="D1739" s="15" t="s">
        <v>8284</v>
      </c>
      <c r="E1739" s="15" t="s">
        <v>8285</v>
      </c>
      <c r="F1739" s="14" t="s">
        <v>8217</v>
      </c>
      <c r="G1739" s="16">
        <v>899000</v>
      </c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.75" customHeight="1">
      <c r="A1740" s="13" t="s">
        <v>295</v>
      </c>
      <c r="B1740" s="14" t="s">
        <v>8286</v>
      </c>
      <c r="C1740" s="14" t="s">
        <v>8287</v>
      </c>
      <c r="D1740" s="15" t="s">
        <v>8288</v>
      </c>
      <c r="E1740" s="15" t="s">
        <v>8289</v>
      </c>
      <c r="F1740" s="14" t="s">
        <v>8217</v>
      </c>
      <c r="G1740" s="16">
        <v>899000</v>
      </c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.75" customHeight="1">
      <c r="A1741" s="13" t="s">
        <v>295</v>
      </c>
      <c r="B1741" s="14" t="s">
        <v>8290</v>
      </c>
      <c r="C1741" s="14" t="s">
        <v>8291</v>
      </c>
      <c r="D1741" s="15" t="s">
        <v>8292</v>
      </c>
      <c r="E1741" s="15" t="s">
        <v>8293</v>
      </c>
      <c r="F1741" s="14" t="s">
        <v>8217</v>
      </c>
      <c r="G1741" s="16">
        <v>899000</v>
      </c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.75" customHeight="1">
      <c r="A1742" s="13" t="s">
        <v>295</v>
      </c>
      <c r="B1742" s="14" t="s">
        <v>8294</v>
      </c>
      <c r="C1742" s="14" t="s">
        <v>8295</v>
      </c>
      <c r="D1742" s="15" t="s">
        <v>8296</v>
      </c>
      <c r="E1742" s="15" t="s">
        <v>8297</v>
      </c>
      <c r="F1742" s="14" t="s">
        <v>2210</v>
      </c>
      <c r="G1742" s="16">
        <v>489000</v>
      </c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.75" customHeight="1">
      <c r="A1743" s="13" t="s">
        <v>295</v>
      </c>
      <c r="B1743" s="14" t="s">
        <v>8298</v>
      </c>
      <c r="C1743" s="14" t="s">
        <v>8299</v>
      </c>
      <c r="D1743" s="15" t="s">
        <v>8300</v>
      </c>
      <c r="E1743" s="15" t="s">
        <v>8301</v>
      </c>
      <c r="F1743" s="14" t="s">
        <v>16</v>
      </c>
      <c r="G1743" s="16">
        <v>1039000</v>
      </c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.75" customHeight="1">
      <c r="A1744" s="13" t="s">
        <v>295</v>
      </c>
      <c r="B1744" s="14" t="s">
        <v>8302</v>
      </c>
      <c r="C1744" s="14" t="s">
        <v>8303</v>
      </c>
      <c r="D1744" s="15" t="s">
        <v>8304</v>
      </c>
      <c r="E1744" s="15" t="s">
        <v>8305</v>
      </c>
      <c r="F1744" s="14" t="s">
        <v>16</v>
      </c>
      <c r="G1744" s="16">
        <v>1039000</v>
      </c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.75" customHeight="1">
      <c r="A1745" s="13" t="s">
        <v>295</v>
      </c>
      <c r="B1745" s="14" t="s">
        <v>8306</v>
      </c>
      <c r="C1745" s="14" t="s">
        <v>8307</v>
      </c>
      <c r="D1745" s="15" t="s">
        <v>8308</v>
      </c>
      <c r="E1745" s="15" t="s">
        <v>8309</v>
      </c>
      <c r="F1745" s="14" t="s">
        <v>16</v>
      </c>
      <c r="G1745" s="16">
        <v>1039000</v>
      </c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.75" customHeight="1">
      <c r="A1746" s="13" t="s">
        <v>295</v>
      </c>
      <c r="B1746" s="14" t="s">
        <v>8310</v>
      </c>
      <c r="C1746" s="14" t="s">
        <v>8311</v>
      </c>
      <c r="D1746" s="15" t="s">
        <v>8312</v>
      </c>
      <c r="E1746" s="15" t="s">
        <v>8313</v>
      </c>
      <c r="F1746" s="14" t="s">
        <v>16</v>
      </c>
      <c r="G1746" s="16">
        <v>1039000</v>
      </c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.75" customHeight="1">
      <c r="A1747" s="13" t="s">
        <v>295</v>
      </c>
      <c r="B1747" s="14" t="s">
        <v>8314</v>
      </c>
      <c r="C1747" s="14" t="s">
        <v>8315</v>
      </c>
      <c r="D1747" s="15" t="s">
        <v>8316</v>
      </c>
      <c r="E1747" s="15" t="s">
        <v>8317</v>
      </c>
      <c r="F1747" s="14" t="s">
        <v>8318</v>
      </c>
      <c r="G1747" s="16">
        <v>979000</v>
      </c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.75" customHeight="1">
      <c r="A1748" s="13" t="s">
        <v>295</v>
      </c>
      <c r="B1748" s="14" t="s">
        <v>8319</v>
      </c>
      <c r="C1748" s="14" t="s">
        <v>8320</v>
      </c>
      <c r="D1748" s="15" t="s">
        <v>8321</v>
      </c>
      <c r="E1748" s="15" t="s">
        <v>8322</v>
      </c>
      <c r="F1748" s="14" t="s">
        <v>8318</v>
      </c>
      <c r="G1748" s="16">
        <v>979000</v>
      </c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.75" customHeight="1">
      <c r="A1749" s="13" t="s">
        <v>295</v>
      </c>
      <c r="B1749" s="14" t="s">
        <v>4951</v>
      </c>
      <c r="C1749" s="14" t="s">
        <v>8323</v>
      </c>
      <c r="D1749" s="15" t="s">
        <v>8324</v>
      </c>
      <c r="E1749" s="15" t="s">
        <v>8325</v>
      </c>
      <c r="F1749" s="14" t="s">
        <v>8318</v>
      </c>
      <c r="G1749" s="16">
        <v>979000</v>
      </c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.75" customHeight="1">
      <c r="A1750" s="13" t="s">
        <v>295</v>
      </c>
      <c r="B1750" s="14" t="s">
        <v>5126</v>
      </c>
      <c r="C1750" s="14" t="s">
        <v>8326</v>
      </c>
      <c r="D1750" s="15" t="s">
        <v>8327</v>
      </c>
      <c r="E1750" s="15" t="s">
        <v>8328</v>
      </c>
      <c r="F1750" s="14" t="s">
        <v>8318</v>
      </c>
      <c r="G1750" s="16">
        <v>1499000</v>
      </c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.75" customHeight="1">
      <c r="A1751" s="13" t="s">
        <v>295</v>
      </c>
      <c r="B1751" s="14" t="s">
        <v>8329</v>
      </c>
      <c r="C1751" s="14" t="s">
        <v>8330</v>
      </c>
      <c r="D1751" s="15" t="s">
        <v>8331</v>
      </c>
      <c r="E1751" s="15" t="s">
        <v>8332</v>
      </c>
      <c r="F1751" s="14" t="s">
        <v>8318</v>
      </c>
      <c r="G1751" s="16">
        <v>2239000</v>
      </c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.75" customHeight="1">
      <c r="A1752" s="13" t="s">
        <v>295</v>
      </c>
      <c r="B1752" s="14" t="s">
        <v>8333</v>
      </c>
      <c r="C1752" s="14" t="s">
        <v>8334</v>
      </c>
      <c r="D1752" s="15" t="s">
        <v>8335</v>
      </c>
      <c r="E1752" s="15" t="s">
        <v>8336</v>
      </c>
      <c r="F1752" s="14" t="s">
        <v>8318</v>
      </c>
      <c r="G1752" s="16">
        <v>2239000</v>
      </c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.75" customHeight="1">
      <c r="A1753" s="13" t="s">
        <v>295</v>
      </c>
      <c r="B1753" s="14" t="s">
        <v>8337</v>
      </c>
      <c r="C1753" s="14" t="s">
        <v>8338</v>
      </c>
      <c r="D1753" s="15" t="s">
        <v>8339</v>
      </c>
      <c r="E1753" s="15" t="s">
        <v>8340</v>
      </c>
      <c r="F1753" s="14" t="s">
        <v>16</v>
      </c>
      <c r="G1753" s="16">
        <v>1009000</v>
      </c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.75" customHeight="1">
      <c r="A1754" s="13" t="s">
        <v>295</v>
      </c>
      <c r="B1754" s="14" t="s">
        <v>8341</v>
      </c>
      <c r="C1754" s="14" t="s">
        <v>8342</v>
      </c>
      <c r="D1754" s="15" t="s">
        <v>8343</v>
      </c>
      <c r="E1754" s="15" t="s">
        <v>8344</v>
      </c>
      <c r="F1754" s="14" t="s">
        <v>16</v>
      </c>
      <c r="G1754" s="16">
        <v>1009000</v>
      </c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.75" customHeight="1">
      <c r="A1755" s="13" t="s">
        <v>295</v>
      </c>
      <c r="B1755" s="14" t="s">
        <v>8345</v>
      </c>
      <c r="C1755" s="14" t="s">
        <v>8346</v>
      </c>
      <c r="D1755" s="15" t="s">
        <v>8347</v>
      </c>
      <c r="E1755" s="15" t="s">
        <v>8348</v>
      </c>
      <c r="F1755" s="14" t="s">
        <v>16</v>
      </c>
      <c r="G1755" s="16">
        <v>1009000</v>
      </c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.75" customHeight="1">
      <c r="A1756" s="17" t="s">
        <v>295</v>
      </c>
      <c r="B1756" s="14" t="s">
        <v>8349</v>
      </c>
      <c r="C1756" s="14" t="s">
        <v>8350</v>
      </c>
      <c r="D1756" s="15" t="s">
        <v>8351</v>
      </c>
      <c r="E1756" s="15" t="s">
        <v>8352</v>
      </c>
      <c r="F1756" s="14" t="s">
        <v>16</v>
      </c>
      <c r="G1756" s="16">
        <v>1569000</v>
      </c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.75" customHeight="1">
      <c r="A1757" s="17" t="s">
        <v>295</v>
      </c>
      <c r="B1757" s="14" t="s">
        <v>8353</v>
      </c>
      <c r="C1757" s="14" t="s">
        <v>8354</v>
      </c>
      <c r="D1757" s="15" t="s">
        <v>8355</v>
      </c>
      <c r="E1757" s="15" t="s">
        <v>8356</v>
      </c>
      <c r="F1757" s="14" t="s">
        <v>16</v>
      </c>
      <c r="G1757" s="16">
        <v>1569000</v>
      </c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.75" customHeight="1">
      <c r="A1758" s="17" t="s">
        <v>295</v>
      </c>
      <c r="B1758" s="14" t="s">
        <v>8357</v>
      </c>
      <c r="C1758" s="14" t="s">
        <v>8358</v>
      </c>
      <c r="D1758" s="15" t="s">
        <v>8359</v>
      </c>
      <c r="E1758" s="15" t="s">
        <v>8360</v>
      </c>
      <c r="F1758" s="14" t="s">
        <v>16</v>
      </c>
      <c r="G1758" s="16">
        <v>1139000</v>
      </c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.75" customHeight="1">
      <c r="A1759" s="17" t="s">
        <v>295</v>
      </c>
      <c r="B1759" s="14" t="s">
        <v>8361</v>
      </c>
      <c r="C1759" s="14" t="s">
        <v>8362</v>
      </c>
      <c r="D1759" s="15" t="s">
        <v>8363</v>
      </c>
      <c r="E1759" s="15" t="s">
        <v>8364</v>
      </c>
      <c r="F1759" s="14" t="s">
        <v>16</v>
      </c>
      <c r="G1759" s="16">
        <v>1139000</v>
      </c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.75" customHeight="1">
      <c r="A1760" s="17" t="s">
        <v>295</v>
      </c>
      <c r="B1760" s="14" t="s">
        <v>8365</v>
      </c>
      <c r="C1760" s="14" t="s">
        <v>8366</v>
      </c>
      <c r="D1760" s="15" t="s">
        <v>8367</v>
      </c>
      <c r="E1760" s="15" t="s">
        <v>8368</v>
      </c>
      <c r="F1760" s="14" t="s">
        <v>16</v>
      </c>
      <c r="G1760" s="16">
        <v>1139000</v>
      </c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.75" customHeight="1">
      <c r="A1761" s="17" t="s">
        <v>295</v>
      </c>
      <c r="B1761" s="14" t="s">
        <v>8369</v>
      </c>
      <c r="C1761" s="14" t="s">
        <v>8370</v>
      </c>
      <c r="D1761" s="15" t="s">
        <v>8371</v>
      </c>
      <c r="E1761" s="15" t="s">
        <v>8372</v>
      </c>
      <c r="F1761" s="14" t="s">
        <v>16</v>
      </c>
      <c r="G1761" s="16">
        <v>269000</v>
      </c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.75" customHeight="1">
      <c r="A1762" s="17" t="s">
        <v>295</v>
      </c>
      <c r="B1762" s="14" t="s">
        <v>8373</v>
      </c>
      <c r="C1762" s="14" t="s">
        <v>8374</v>
      </c>
      <c r="D1762" s="15" t="s">
        <v>8375</v>
      </c>
      <c r="E1762" s="15" t="s">
        <v>8376</v>
      </c>
      <c r="F1762" s="14" t="s">
        <v>16</v>
      </c>
      <c r="G1762" s="16">
        <v>1509000</v>
      </c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.75" customHeight="1">
      <c r="A1763" s="17" t="s">
        <v>295</v>
      </c>
      <c r="B1763" s="14" t="s">
        <v>8377</v>
      </c>
      <c r="C1763" s="14" t="s">
        <v>8378</v>
      </c>
      <c r="D1763" s="15" t="s">
        <v>8379</v>
      </c>
      <c r="E1763" s="15" t="s">
        <v>8380</v>
      </c>
      <c r="F1763" s="14" t="s">
        <v>16</v>
      </c>
      <c r="G1763" s="16">
        <v>1509000</v>
      </c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.75" customHeight="1">
      <c r="A1764" s="17" t="s">
        <v>295</v>
      </c>
      <c r="B1764" s="14" t="s">
        <v>8381</v>
      </c>
      <c r="C1764" s="14" t="s">
        <v>8382</v>
      </c>
      <c r="D1764" s="15" t="s">
        <v>8383</v>
      </c>
      <c r="E1764" s="15" t="s">
        <v>8384</v>
      </c>
      <c r="F1764" s="14" t="s">
        <v>16</v>
      </c>
      <c r="G1764" s="16">
        <v>1509000</v>
      </c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.75" customHeight="1">
      <c r="A1765" s="17" t="s">
        <v>295</v>
      </c>
      <c r="B1765" s="14" t="s">
        <v>8385</v>
      </c>
      <c r="C1765" s="14" t="s">
        <v>8386</v>
      </c>
      <c r="D1765" s="15" t="s">
        <v>8387</v>
      </c>
      <c r="E1765" s="15" t="s">
        <v>8388</v>
      </c>
      <c r="F1765" s="14" t="s">
        <v>16</v>
      </c>
      <c r="G1765" s="16">
        <v>1479000</v>
      </c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.75" customHeight="1">
      <c r="A1766" s="17" t="s">
        <v>295</v>
      </c>
      <c r="B1766" s="14" t="s">
        <v>8389</v>
      </c>
      <c r="C1766" s="14" t="s">
        <v>8390</v>
      </c>
      <c r="D1766" s="15" t="s">
        <v>8391</v>
      </c>
      <c r="E1766" s="15" t="s">
        <v>8392</v>
      </c>
      <c r="F1766" s="14" t="s">
        <v>16</v>
      </c>
      <c r="G1766" s="16">
        <v>1479000</v>
      </c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.75" customHeight="1">
      <c r="A1767" s="17" t="s">
        <v>295</v>
      </c>
      <c r="B1767" s="14" t="s">
        <v>8393</v>
      </c>
      <c r="C1767" s="14" t="s">
        <v>8394</v>
      </c>
      <c r="D1767" s="15" t="s">
        <v>8395</v>
      </c>
      <c r="E1767" s="15" t="s">
        <v>8396</v>
      </c>
      <c r="F1767" s="14" t="s">
        <v>16</v>
      </c>
      <c r="G1767" s="16">
        <v>1479000</v>
      </c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.75" customHeight="1">
      <c r="A1768" s="17" t="s">
        <v>295</v>
      </c>
      <c r="B1768" s="14" t="s">
        <v>8397</v>
      </c>
      <c r="C1768" s="14" t="s">
        <v>8398</v>
      </c>
      <c r="D1768" s="15" t="s">
        <v>8399</v>
      </c>
      <c r="E1768" s="15" t="s">
        <v>8400</v>
      </c>
      <c r="F1768" s="14" t="s">
        <v>16</v>
      </c>
      <c r="G1768" s="16">
        <v>1479000</v>
      </c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.75" customHeight="1">
      <c r="A1769" s="17" t="s">
        <v>295</v>
      </c>
      <c r="B1769" s="14" t="s">
        <v>8401</v>
      </c>
      <c r="C1769" s="14" t="s">
        <v>8402</v>
      </c>
      <c r="D1769" s="15" t="s">
        <v>8403</v>
      </c>
      <c r="E1769" s="15" t="s">
        <v>8404</v>
      </c>
      <c r="F1769" s="14" t="s">
        <v>16</v>
      </c>
      <c r="G1769" s="16">
        <v>1479000</v>
      </c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.75" customHeight="1">
      <c r="A1770" s="17" t="s">
        <v>295</v>
      </c>
      <c r="B1770" s="14" t="s">
        <v>8405</v>
      </c>
      <c r="C1770" s="14" t="s">
        <v>8406</v>
      </c>
      <c r="D1770" s="15" t="s">
        <v>8407</v>
      </c>
      <c r="E1770" s="15" t="s">
        <v>8408</v>
      </c>
      <c r="F1770" s="14" t="s">
        <v>16</v>
      </c>
      <c r="G1770" s="16">
        <v>1479000</v>
      </c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.75" customHeight="1">
      <c r="A1771" s="17" t="s">
        <v>295</v>
      </c>
      <c r="B1771" s="14" t="s">
        <v>8409</v>
      </c>
      <c r="C1771" s="14" t="s">
        <v>8410</v>
      </c>
      <c r="D1771" s="15" t="s">
        <v>8411</v>
      </c>
      <c r="E1771" s="15" t="s">
        <v>8412</v>
      </c>
      <c r="F1771" s="14" t="s">
        <v>3367</v>
      </c>
      <c r="G1771" s="16">
        <v>2549000</v>
      </c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.75" customHeight="1">
      <c r="A1772" s="17" t="s">
        <v>295</v>
      </c>
      <c r="B1772" s="14" t="s">
        <v>8413</v>
      </c>
      <c r="C1772" s="14" t="s">
        <v>8414</v>
      </c>
      <c r="D1772" s="15" t="s">
        <v>8415</v>
      </c>
      <c r="E1772" s="15" t="s">
        <v>8416</v>
      </c>
      <c r="F1772" s="14" t="s">
        <v>3367</v>
      </c>
      <c r="G1772" s="16">
        <v>2549000</v>
      </c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.75" customHeight="1">
      <c r="A1773" s="17" t="s">
        <v>295</v>
      </c>
      <c r="B1773" s="14" t="s">
        <v>8417</v>
      </c>
      <c r="C1773" s="14" t="s">
        <v>8418</v>
      </c>
      <c r="D1773" s="15" t="s">
        <v>8419</v>
      </c>
      <c r="E1773" s="15" t="s">
        <v>8420</v>
      </c>
      <c r="F1773" s="14" t="s">
        <v>3367</v>
      </c>
      <c r="G1773" s="16">
        <v>2549000</v>
      </c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.75" customHeight="1">
      <c r="A1774" s="17" t="s">
        <v>295</v>
      </c>
      <c r="B1774" s="14" t="s">
        <v>8421</v>
      </c>
      <c r="C1774" s="14" t="s">
        <v>8422</v>
      </c>
      <c r="D1774" s="15" t="s">
        <v>8423</v>
      </c>
      <c r="E1774" s="15" t="s">
        <v>8424</v>
      </c>
      <c r="F1774" s="14" t="s">
        <v>627</v>
      </c>
      <c r="G1774" s="16">
        <v>1639000</v>
      </c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.75" customHeight="1">
      <c r="A1775" s="17" t="s">
        <v>295</v>
      </c>
      <c r="B1775" s="14" t="s">
        <v>8425</v>
      </c>
      <c r="C1775" s="14" t="s">
        <v>8426</v>
      </c>
      <c r="D1775" s="15" t="s">
        <v>8427</v>
      </c>
      <c r="E1775" s="15" t="s">
        <v>8428</v>
      </c>
      <c r="F1775" s="14" t="s">
        <v>627</v>
      </c>
      <c r="G1775" s="16">
        <v>1639000</v>
      </c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.75" customHeight="1">
      <c r="A1776" s="17" t="s">
        <v>295</v>
      </c>
      <c r="B1776" s="14" t="s">
        <v>8429</v>
      </c>
      <c r="C1776" s="14" t="s">
        <v>8430</v>
      </c>
      <c r="D1776" s="15" t="s">
        <v>8431</v>
      </c>
      <c r="E1776" s="15" t="s">
        <v>8432</v>
      </c>
      <c r="F1776" s="14" t="s">
        <v>627</v>
      </c>
      <c r="G1776" s="16">
        <v>1639000</v>
      </c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.75" customHeight="1">
      <c r="A1777" s="17" t="s">
        <v>295</v>
      </c>
      <c r="B1777" s="14" t="s">
        <v>8433</v>
      </c>
      <c r="C1777" s="14" t="s">
        <v>8434</v>
      </c>
      <c r="D1777" s="15" t="s">
        <v>8435</v>
      </c>
      <c r="E1777" s="15" t="s">
        <v>8436</v>
      </c>
      <c r="F1777" s="14" t="s">
        <v>627</v>
      </c>
      <c r="G1777" s="16">
        <v>4729000</v>
      </c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.75" customHeight="1">
      <c r="A1778" s="17" t="s">
        <v>295</v>
      </c>
      <c r="B1778" s="14" t="s">
        <v>8437</v>
      </c>
      <c r="C1778" s="15" t="s">
        <v>8438</v>
      </c>
      <c r="D1778" s="15" t="s">
        <v>8439</v>
      </c>
      <c r="E1778" s="15" t="s">
        <v>8440</v>
      </c>
      <c r="F1778" s="15" t="s">
        <v>627</v>
      </c>
      <c r="G1778" s="16">
        <v>4729000</v>
      </c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.75" customHeight="1">
      <c r="A1779" s="17" t="s">
        <v>295</v>
      </c>
      <c r="B1779" s="14" t="s">
        <v>8441</v>
      </c>
      <c r="C1779" s="15" t="s">
        <v>8442</v>
      </c>
      <c r="D1779" s="15" t="s">
        <v>8443</v>
      </c>
      <c r="E1779" s="15" t="s">
        <v>8444</v>
      </c>
      <c r="F1779" s="15" t="s">
        <v>627</v>
      </c>
      <c r="G1779" s="16">
        <v>4729000</v>
      </c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.75" customHeight="1">
      <c r="A1780" s="17" t="s">
        <v>295</v>
      </c>
      <c r="B1780" s="14" t="s">
        <v>8445</v>
      </c>
      <c r="C1780" s="15" t="s">
        <v>8446</v>
      </c>
      <c r="D1780" s="15" t="s">
        <v>8447</v>
      </c>
      <c r="E1780" s="15" t="s">
        <v>8448</v>
      </c>
      <c r="F1780" s="15" t="s">
        <v>627</v>
      </c>
      <c r="G1780" s="16">
        <v>1779000</v>
      </c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.75" customHeight="1">
      <c r="A1781" s="17" t="s">
        <v>295</v>
      </c>
      <c r="B1781" s="14" t="s">
        <v>8449</v>
      </c>
      <c r="C1781" s="15" t="s">
        <v>8450</v>
      </c>
      <c r="D1781" s="15" t="s">
        <v>8451</v>
      </c>
      <c r="E1781" s="15" t="s">
        <v>8452</v>
      </c>
      <c r="F1781" s="15" t="s">
        <v>627</v>
      </c>
      <c r="G1781" s="16">
        <v>1779000</v>
      </c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.75" customHeight="1">
      <c r="A1782" s="17" t="s">
        <v>295</v>
      </c>
      <c r="B1782" s="14" t="s">
        <v>8453</v>
      </c>
      <c r="C1782" s="15" t="s">
        <v>8454</v>
      </c>
      <c r="D1782" s="15" t="s">
        <v>8455</v>
      </c>
      <c r="E1782" s="15" t="s">
        <v>8456</v>
      </c>
      <c r="F1782" s="15" t="s">
        <v>1548</v>
      </c>
      <c r="G1782" s="16">
        <v>1349000</v>
      </c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.75" customHeight="1">
      <c r="A1783" s="17" t="s">
        <v>295</v>
      </c>
      <c r="B1783" s="14" t="s">
        <v>2831</v>
      </c>
      <c r="C1783" s="15" t="s">
        <v>8457</v>
      </c>
      <c r="D1783" s="15" t="s">
        <v>8458</v>
      </c>
      <c r="E1783" s="15" t="s">
        <v>8459</v>
      </c>
      <c r="F1783" s="15" t="s">
        <v>3360</v>
      </c>
      <c r="G1783" s="16">
        <v>229000</v>
      </c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.75" customHeight="1">
      <c r="A1784" s="17" t="s">
        <v>295</v>
      </c>
      <c r="B1784" s="14" t="s">
        <v>3265</v>
      </c>
      <c r="C1784" s="15" t="s">
        <v>8460</v>
      </c>
      <c r="D1784" s="15" t="s">
        <v>8461</v>
      </c>
      <c r="E1784" s="15" t="s">
        <v>8462</v>
      </c>
      <c r="F1784" s="14" t="s">
        <v>3360</v>
      </c>
      <c r="G1784" s="16">
        <v>279000</v>
      </c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.75" customHeight="1">
      <c r="A1785" s="17" t="s">
        <v>295</v>
      </c>
      <c r="B1785" s="14" t="s">
        <v>3901</v>
      </c>
      <c r="C1785" s="15" t="s">
        <v>8463</v>
      </c>
      <c r="D1785" s="15" t="s">
        <v>8464</v>
      </c>
      <c r="E1785" s="15" t="s">
        <v>8465</v>
      </c>
      <c r="F1785" s="15" t="s">
        <v>3360</v>
      </c>
      <c r="G1785" s="16">
        <v>359000</v>
      </c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.75" customHeight="1">
      <c r="A1786" s="17" t="s">
        <v>295</v>
      </c>
      <c r="B1786" s="14" t="s">
        <v>4550</v>
      </c>
      <c r="C1786" s="15" t="s">
        <v>8466</v>
      </c>
      <c r="D1786" s="15" t="s">
        <v>8467</v>
      </c>
      <c r="E1786" s="15" t="s">
        <v>8468</v>
      </c>
      <c r="F1786" s="15" t="s">
        <v>3360</v>
      </c>
      <c r="G1786" s="16">
        <v>469000</v>
      </c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.75" customHeight="1">
      <c r="A1787" s="17" t="s">
        <v>295</v>
      </c>
      <c r="B1787" s="14" t="s">
        <v>340</v>
      </c>
      <c r="C1787" s="15" t="s">
        <v>8469</v>
      </c>
      <c r="D1787" s="15" t="s">
        <v>8470</v>
      </c>
      <c r="E1787" s="15" t="s">
        <v>341</v>
      </c>
      <c r="F1787" s="15" t="s">
        <v>3487</v>
      </c>
      <c r="G1787" s="16">
        <v>149000</v>
      </c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.75" customHeight="1">
      <c r="A1788" s="17" t="s">
        <v>295</v>
      </c>
      <c r="B1788" s="14" t="s">
        <v>333</v>
      </c>
      <c r="C1788" s="15" t="s">
        <v>8471</v>
      </c>
      <c r="D1788" s="15" t="s">
        <v>8472</v>
      </c>
      <c r="E1788" s="15" t="s">
        <v>334</v>
      </c>
      <c r="F1788" s="15" t="s">
        <v>3487</v>
      </c>
      <c r="G1788" s="16">
        <v>149000</v>
      </c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.75" customHeight="1">
      <c r="A1789" s="17" t="s">
        <v>295</v>
      </c>
      <c r="B1789" s="14" t="s">
        <v>578</v>
      </c>
      <c r="C1789" s="15" t="s">
        <v>8473</v>
      </c>
      <c r="D1789" s="15" t="s">
        <v>8474</v>
      </c>
      <c r="E1789" s="15" t="s">
        <v>579</v>
      </c>
      <c r="F1789" s="15" t="s">
        <v>3487</v>
      </c>
      <c r="G1789" s="16">
        <v>159000</v>
      </c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.75" customHeight="1">
      <c r="A1790" s="17" t="s">
        <v>295</v>
      </c>
      <c r="B1790" s="14" t="s">
        <v>572</v>
      </c>
      <c r="C1790" s="15" t="s">
        <v>8475</v>
      </c>
      <c r="D1790" s="15" t="s">
        <v>8476</v>
      </c>
      <c r="E1790" s="15" t="s">
        <v>573</v>
      </c>
      <c r="F1790" s="15" t="s">
        <v>3487</v>
      </c>
      <c r="G1790" s="16">
        <v>159000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.75" customHeight="1">
      <c r="A1791" s="17" t="s">
        <v>295</v>
      </c>
      <c r="B1791" s="14" t="s">
        <v>8477</v>
      </c>
      <c r="C1791" s="15" t="s">
        <v>8478</v>
      </c>
      <c r="D1791" s="15" t="s">
        <v>8479</v>
      </c>
      <c r="E1791" s="15" t="s">
        <v>8480</v>
      </c>
      <c r="F1791" s="15" t="s">
        <v>3487</v>
      </c>
      <c r="G1791" s="16">
        <v>319000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.75" customHeight="1">
      <c r="A1792" s="17" t="s">
        <v>295</v>
      </c>
      <c r="B1792" s="14" t="s">
        <v>5057</v>
      </c>
      <c r="C1792" s="15" t="s">
        <v>8481</v>
      </c>
      <c r="D1792" s="15" t="s">
        <v>8482</v>
      </c>
      <c r="E1792" s="15" t="s">
        <v>5058</v>
      </c>
      <c r="F1792" s="15" t="s">
        <v>8483</v>
      </c>
      <c r="G1792" s="16">
        <v>1309000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.75" customHeight="1">
      <c r="A1793" s="17" t="s">
        <v>295</v>
      </c>
      <c r="B1793" s="14" t="s">
        <v>5052</v>
      </c>
      <c r="C1793" s="15" t="s">
        <v>8484</v>
      </c>
      <c r="D1793" s="15" t="s">
        <v>8485</v>
      </c>
      <c r="E1793" s="15" t="s">
        <v>5053</v>
      </c>
      <c r="F1793" s="15" t="s">
        <v>8483</v>
      </c>
      <c r="G1793" s="16">
        <v>1409000</v>
      </c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.75" customHeight="1">
      <c r="A1794" s="17" t="s">
        <v>295</v>
      </c>
      <c r="B1794" s="14" t="s">
        <v>5047</v>
      </c>
      <c r="C1794" s="15" t="s">
        <v>8486</v>
      </c>
      <c r="D1794" s="15" t="s">
        <v>8487</v>
      </c>
      <c r="E1794" s="15" t="s">
        <v>5048</v>
      </c>
      <c r="F1794" s="15" t="s">
        <v>8483</v>
      </c>
      <c r="G1794" s="16">
        <v>1409000</v>
      </c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.75" customHeight="1">
      <c r="A1795" s="17" t="s">
        <v>295</v>
      </c>
      <c r="B1795" s="14" t="s">
        <v>8488</v>
      </c>
      <c r="C1795" s="15" t="s">
        <v>8489</v>
      </c>
      <c r="D1795" s="15" t="s">
        <v>8490</v>
      </c>
      <c r="E1795" s="15" t="s">
        <v>8491</v>
      </c>
      <c r="F1795" s="15" t="s">
        <v>3237</v>
      </c>
      <c r="G1795" s="16">
        <v>609000</v>
      </c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.75" customHeight="1">
      <c r="A1796" s="17" t="s">
        <v>295</v>
      </c>
      <c r="B1796" s="14" t="s">
        <v>8492</v>
      </c>
      <c r="C1796" s="15" t="s">
        <v>8493</v>
      </c>
      <c r="D1796" s="15" t="s">
        <v>8494</v>
      </c>
      <c r="E1796" s="15" t="s">
        <v>8495</v>
      </c>
      <c r="F1796" s="15" t="s">
        <v>3244</v>
      </c>
      <c r="G1796" s="16">
        <v>749000</v>
      </c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.75" customHeight="1">
      <c r="A1797" s="17" t="s">
        <v>295</v>
      </c>
      <c r="B1797" s="14" t="s">
        <v>8496</v>
      </c>
      <c r="C1797" s="15" t="s">
        <v>8497</v>
      </c>
      <c r="D1797" s="15" t="s">
        <v>8498</v>
      </c>
      <c r="E1797" s="15" t="s">
        <v>8499</v>
      </c>
      <c r="F1797" s="15" t="s">
        <v>3244</v>
      </c>
      <c r="G1797" s="16">
        <v>749000</v>
      </c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.75" customHeight="1">
      <c r="A1798" s="17" t="s">
        <v>295</v>
      </c>
      <c r="B1798" s="14" t="s">
        <v>8500</v>
      </c>
      <c r="C1798" s="15" t="s">
        <v>8501</v>
      </c>
      <c r="D1798" s="15" t="s">
        <v>8502</v>
      </c>
      <c r="E1798" s="15" t="s">
        <v>8503</v>
      </c>
      <c r="F1798" s="15" t="s">
        <v>3244</v>
      </c>
      <c r="G1798" s="16">
        <v>239000</v>
      </c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.75" customHeight="1">
      <c r="A1799" s="17" t="s">
        <v>295</v>
      </c>
      <c r="B1799" s="14" t="s">
        <v>8504</v>
      </c>
      <c r="C1799" s="15" t="s">
        <v>8505</v>
      </c>
      <c r="D1799" s="15" t="s">
        <v>8506</v>
      </c>
      <c r="E1799" s="15" t="s">
        <v>8507</v>
      </c>
      <c r="F1799" s="15" t="s">
        <v>3244</v>
      </c>
      <c r="G1799" s="16">
        <v>249000</v>
      </c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.75" customHeight="1">
      <c r="A1800" s="17" t="s">
        <v>295</v>
      </c>
      <c r="B1800" s="14" t="s">
        <v>8508</v>
      </c>
      <c r="C1800" s="15" t="s">
        <v>8509</v>
      </c>
      <c r="D1800" s="15" t="s">
        <v>8510</v>
      </c>
      <c r="E1800" s="15" t="s">
        <v>8511</v>
      </c>
      <c r="F1800" s="15" t="s">
        <v>3237</v>
      </c>
      <c r="G1800" s="16">
        <v>579000</v>
      </c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.75" customHeight="1">
      <c r="A1801" s="17" t="s">
        <v>295</v>
      </c>
      <c r="B1801" s="14" t="s">
        <v>8512</v>
      </c>
      <c r="C1801" s="15" t="s">
        <v>8513</v>
      </c>
      <c r="D1801" s="15" t="s">
        <v>8514</v>
      </c>
      <c r="E1801" s="15" t="s">
        <v>8515</v>
      </c>
      <c r="F1801" s="15" t="s">
        <v>3237</v>
      </c>
      <c r="G1801" s="16">
        <v>579000</v>
      </c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.75" customHeight="1">
      <c r="A1802" s="17" t="s">
        <v>295</v>
      </c>
      <c r="B1802" s="14" t="s">
        <v>8516</v>
      </c>
      <c r="C1802" s="15" t="s">
        <v>8517</v>
      </c>
      <c r="D1802" s="15" t="s">
        <v>8518</v>
      </c>
      <c r="E1802" s="15" t="s">
        <v>8519</v>
      </c>
      <c r="F1802" s="15" t="s">
        <v>3237</v>
      </c>
      <c r="G1802" s="16">
        <v>429000</v>
      </c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.75" customHeight="1">
      <c r="A1803" s="17" t="s">
        <v>295</v>
      </c>
      <c r="B1803" s="15" t="s">
        <v>8520</v>
      </c>
      <c r="C1803" s="15" t="s">
        <v>8521</v>
      </c>
      <c r="D1803" s="15" t="s">
        <v>8522</v>
      </c>
      <c r="E1803" s="15" t="s">
        <v>8523</v>
      </c>
      <c r="F1803" s="15" t="s">
        <v>3237</v>
      </c>
      <c r="G1803" s="16">
        <v>409000</v>
      </c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.75" customHeight="1">
      <c r="A1804" s="17" t="s">
        <v>295</v>
      </c>
      <c r="B1804" s="15" t="s">
        <v>8524</v>
      </c>
      <c r="C1804" s="15" t="s">
        <v>8525</v>
      </c>
      <c r="D1804" s="15" t="s">
        <v>8526</v>
      </c>
      <c r="E1804" s="15" t="s">
        <v>8527</v>
      </c>
      <c r="F1804" s="15" t="s">
        <v>3237</v>
      </c>
      <c r="G1804" s="16">
        <v>429000</v>
      </c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.75" customHeight="1">
      <c r="A1805" s="17" t="s">
        <v>295</v>
      </c>
      <c r="B1805" s="15" t="s">
        <v>8528</v>
      </c>
      <c r="C1805" s="15" t="s">
        <v>8529</v>
      </c>
      <c r="D1805" s="15" t="s">
        <v>8530</v>
      </c>
      <c r="E1805" s="15" t="s">
        <v>8531</v>
      </c>
      <c r="F1805" s="15" t="s">
        <v>3237</v>
      </c>
      <c r="G1805" s="16">
        <v>639000</v>
      </c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.75" customHeight="1">
      <c r="A1806" s="17" t="s">
        <v>295</v>
      </c>
      <c r="B1806" s="15" t="s">
        <v>8532</v>
      </c>
      <c r="C1806" s="15" t="s">
        <v>8533</v>
      </c>
      <c r="D1806" s="15" t="s">
        <v>8534</v>
      </c>
      <c r="E1806" s="15" t="s">
        <v>8535</v>
      </c>
      <c r="F1806" s="15" t="s">
        <v>3237</v>
      </c>
      <c r="G1806" s="16">
        <v>329000</v>
      </c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.75" customHeight="1">
      <c r="A1807" s="17" t="s">
        <v>295</v>
      </c>
      <c r="B1807" s="15" t="s">
        <v>8536</v>
      </c>
      <c r="C1807" s="15" t="s">
        <v>8537</v>
      </c>
      <c r="D1807" s="15" t="s">
        <v>8538</v>
      </c>
      <c r="E1807" s="15" t="s">
        <v>8539</v>
      </c>
      <c r="F1807" s="15" t="s">
        <v>3237</v>
      </c>
      <c r="G1807" s="16">
        <v>329000</v>
      </c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.75" customHeight="1">
      <c r="A1808" s="17" t="s">
        <v>295</v>
      </c>
      <c r="B1808" s="15" t="s">
        <v>8540</v>
      </c>
      <c r="C1808" s="15" t="s">
        <v>8541</v>
      </c>
      <c r="D1808" s="15" t="s">
        <v>8542</v>
      </c>
      <c r="E1808" s="15" t="s">
        <v>8543</v>
      </c>
      <c r="F1808" s="15" t="s">
        <v>3237</v>
      </c>
      <c r="G1808" s="16">
        <v>329000</v>
      </c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.75" customHeight="1">
      <c r="A1809" s="17" t="s">
        <v>295</v>
      </c>
      <c r="B1809" s="14" t="s">
        <v>8544</v>
      </c>
      <c r="C1809" s="15" t="s">
        <v>8545</v>
      </c>
      <c r="D1809" s="15" t="s">
        <v>8546</v>
      </c>
      <c r="E1809" s="15" t="s">
        <v>8547</v>
      </c>
      <c r="F1809" s="15" t="s">
        <v>3244</v>
      </c>
      <c r="G1809" s="16">
        <v>909000</v>
      </c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.75" customHeight="1">
      <c r="A1810" s="17" t="s">
        <v>295</v>
      </c>
      <c r="B1810" s="15" t="s">
        <v>8548</v>
      </c>
      <c r="C1810" s="102" t="s">
        <v>8549</v>
      </c>
      <c r="D1810" s="15" t="s">
        <v>8550</v>
      </c>
      <c r="E1810" s="15" t="s">
        <v>8551</v>
      </c>
      <c r="F1810" s="15" t="s">
        <v>4798</v>
      </c>
      <c r="G1810" s="16">
        <v>0</v>
      </c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.75" customHeight="1">
      <c r="A1811" s="24" t="s">
        <v>295</v>
      </c>
      <c r="B1811" s="15" t="s">
        <v>4717</v>
      </c>
      <c r="C1811" s="101" t="s">
        <v>8552</v>
      </c>
      <c r="D1811" s="15" t="s">
        <v>8553</v>
      </c>
      <c r="E1811" s="15" t="s">
        <v>8554</v>
      </c>
      <c r="F1811" s="15" t="s">
        <v>8178</v>
      </c>
      <c r="G1811" s="16">
        <v>959000</v>
      </c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.75" customHeight="1">
      <c r="A1812" s="24" t="s">
        <v>295</v>
      </c>
      <c r="B1812" s="15" t="s">
        <v>8555</v>
      </c>
      <c r="C1812" s="15" t="s">
        <v>8556</v>
      </c>
      <c r="D1812" s="15" t="s">
        <v>8557</v>
      </c>
      <c r="E1812" s="15" t="s">
        <v>8558</v>
      </c>
      <c r="F1812" s="15" t="s">
        <v>8178</v>
      </c>
      <c r="G1812" s="16">
        <v>959000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.75" customHeight="1">
      <c r="A1813" s="24" t="s">
        <v>295</v>
      </c>
      <c r="B1813" s="15" t="s">
        <v>8559</v>
      </c>
      <c r="C1813" s="15" t="s">
        <v>8560</v>
      </c>
      <c r="D1813" s="15" t="s">
        <v>8561</v>
      </c>
      <c r="E1813" s="15" t="s">
        <v>8562</v>
      </c>
      <c r="F1813" s="15" t="s">
        <v>8178</v>
      </c>
      <c r="G1813" s="16">
        <v>959000</v>
      </c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.75" customHeight="1">
      <c r="A1814" s="24" t="s">
        <v>295</v>
      </c>
      <c r="B1814" s="15" t="s">
        <v>4389</v>
      </c>
      <c r="C1814" s="15" t="s">
        <v>8563</v>
      </c>
      <c r="D1814" s="15" t="s">
        <v>8564</v>
      </c>
      <c r="E1814" s="15" t="s">
        <v>8565</v>
      </c>
      <c r="F1814" s="15" t="s">
        <v>8178</v>
      </c>
      <c r="G1814" s="16">
        <v>959000</v>
      </c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.75" customHeight="1">
      <c r="A1815" s="24" t="s">
        <v>295</v>
      </c>
      <c r="B1815" s="15" t="s">
        <v>8566</v>
      </c>
      <c r="C1815" s="15" t="s">
        <v>8567</v>
      </c>
      <c r="D1815" s="15" t="s">
        <v>8568</v>
      </c>
      <c r="E1815" s="15" t="s">
        <v>8569</v>
      </c>
      <c r="F1815" s="15" t="s">
        <v>8178</v>
      </c>
      <c r="G1815" s="16">
        <v>959000</v>
      </c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.75" customHeight="1">
      <c r="A1816" s="24" t="s">
        <v>295</v>
      </c>
      <c r="B1816" s="15" t="s">
        <v>8570</v>
      </c>
      <c r="C1816" s="125" t="s">
        <v>8571</v>
      </c>
      <c r="D1816" s="15" t="s">
        <v>8572</v>
      </c>
      <c r="E1816" s="15" t="s">
        <v>8573</v>
      </c>
      <c r="F1816" s="15" t="s">
        <v>8178</v>
      </c>
      <c r="G1816" s="16">
        <v>959000</v>
      </c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.75" customHeight="1">
      <c r="A1817" s="24" t="s">
        <v>295</v>
      </c>
      <c r="B1817" s="15" t="s">
        <v>8574</v>
      </c>
      <c r="C1817" s="125" t="s">
        <v>8575</v>
      </c>
      <c r="D1817" s="15" t="s">
        <v>8576</v>
      </c>
      <c r="E1817" s="15" t="s">
        <v>8577</v>
      </c>
      <c r="F1817" s="15" t="s">
        <v>1896</v>
      </c>
      <c r="G1817" s="16">
        <v>259000</v>
      </c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.75" customHeight="1">
      <c r="A1818" s="24" t="s">
        <v>295</v>
      </c>
      <c r="B1818" s="15" t="s">
        <v>8578</v>
      </c>
      <c r="C1818" s="15" t="s">
        <v>8579</v>
      </c>
      <c r="D1818" s="15" t="s">
        <v>8580</v>
      </c>
      <c r="E1818" s="15" t="s">
        <v>8581</v>
      </c>
      <c r="F1818" s="15" t="s">
        <v>1896</v>
      </c>
      <c r="G1818" s="16">
        <v>259000</v>
      </c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.75" customHeight="1">
      <c r="A1819" s="24" t="s">
        <v>295</v>
      </c>
      <c r="B1819" s="15" t="s">
        <v>8582</v>
      </c>
      <c r="C1819" s="15" t="s">
        <v>8583</v>
      </c>
      <c r="D1819" s="15" t="s">
        <v>8584</v>
      </c>
      <c r="E1819" s="15" t="s">
        <v>8585</v>
      </c>
      <c r="F1819" s="15" t="s">
        <v>1896</v>
      </c>
      <c r="G1819" s="16">
        <v>259000</v>
      </c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.75" customHeight="1">
      <c r="A1820" s="24" t="s">
        <v>295</v>
      </c>
      <c r="B1820" s="15" t="s">
        <v>8586</v>
      </c>
      <c r="C1820" s="15" t="s">
        <v>8587</v>
      </c>
      <c r="D1820" s="15" t="s">
        <v>8588</v>
      </c>
      <c r="E1820" s="15" t="s">
        <v>8589</v>
      </c>
      <c r="F1820" s="15" t="s">
        <v>1896</v>
      </c>
      <c r="G1820" s="16">
        <v>259000</v>
      </c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.75" customHeight="1">
      <c r="A1821" s="24" t="s">
        <v>295</v>
      </c>
      <c r="B1821" s="15" t="s">
        <v>8590</v>
      </c>
      <c r="C1821" s="15" t="s">
        <v>8591</v>
      </c>
      <c r="D1821" s="15" t="s">
        <v>8592</v>
      </c>
      <c r="E1821" s="15" t="s">
        <v>8593</v>
      </c>
      <c r="F1821" s="15" t="s">
        <v>1896</v>
      </c>
      <c r="G1821" s="16">
        <v>259000</v>
      </c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.75" customHeight="1">
      <c r="A1822" s="24" t="s">
        <v>295</v>
      </c>
      <c r="B1822" s="15" t="s">
        <v>8594</v>
      </c>
      <c r="C1822" s="15" t="s">
        <v>8595</v>
      </c>
      <c r="D1822" s="15" t="s">
        <v>8596</v>
      </c>
      <c r="E1822" s="15" t="s">
        <v>8597</v>
      </c>
      <c r="F1822" s="15" t="s">
        <v>1896</v>
      </c>
      <c r="G1822" s="16">
        <v>259000</v>
      </c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.75" customHeight="1">
      <c r="A1823" s="24" t="s">
        <v>295</v>
      </c>
      <c r="B1823" s="15" t="s">
        <v>8598</v>
      </c>
      <c r="C1823" s="15" t="s">
        <v>8599</v>
      </c>
      <c r="D1823" s="15" t="s">
        <v>8600</v>
      </c>
      <c r="E1823" s="15" t="s">
        <v>8601</v>
      </c>
      <c r="F1823" s="15" t="s">
        <v>1896</v>
      </c>
      <c r="G1823" s="16">
        <v>259000</v>
      </c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.75" customHeight="1">
      <c r="A1824" s="24" t="s">
        <v>295</v>
      </c>
      <c r="B1824" s="15" t="s">
        <v>8602</v>
      </c>
      <c r="C1824" s="15" t="s">
        <v>8603</v>
      </c>
      <c r="D1824" s="15" t="s">
        <v>8604</v>
      </c>
      <c r="E1824" s="15" t="s">
        <v>8605</v>
      </c>
      <c r="F1824" s="15" t="s">
        <v>1896</v>
      </c>
      <c r="G1824" s="16">
        <v>259000</v>
      </c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.75" customHeight="1">
      <c r="A1825" s="24" t="s">
        <v>295</v>
      </c>
      <c r="B1825" s="15" t="s">
        <v>8606</v>
      </c>
      <c r="C1825" s="15" t="s">
        <v>8607</v>
      </c>
      <c r="D1825" s="15" t="s">
        <v>8608</v>
      </c>
      <c r="E1825" s="15" t="s">
        <v>8609</v>
      </c>
      <c r="F1825" s="15" t="s">
        <v>1896</v>
      </c>
      <c r="G1825" s="16">
        <v>159000</v>
      </c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.75" customHeight="1">
      <c r="A1826" s="24" t="s">
        <v>295</v>
      </c>
      <c r="B1826" s="15" t="s">
        <v>8610</v>
      </c>
      <c r="C1826" s="15" t="s">
        <v>8611</v>
      </c>
      <c r="D1826" s="15" t="s">
        <v>8612</v>
      </c>
      <c r="E1826" s="15" t="s">
        <v>8613</v>
      </c>
      <c r="F1826" s="15" t="s">
        <v>1896</v>
      </c>
      <c r="G1826" s="16">
        <v>159000</v>
      </c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.75" customHeight="1">
      <c r="A1827" s="24" t="s">
        <v>295</v>
      </c>
      <c r="B1827" s="15" t="s">
        <v>8614</v>
      </c>
      <c r="C1827" s="15" t="s">
        <v>8615</v>
      </c>
      <c r="D1827" s="15" t="s">
        <v>8616</v>
      </c>
      <c r="E1827" s="15" t="s">
        <v>8617</v>
      </c>
      <c r="F1827" s="15" t="s">
        <v>1896</v>
      </c>
      <c r="G1827" s="16">
        <v>159000</v>
      </c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.75" customHeight="1">
      <c r="A1828" s="24" t="s">
        <v>295</v>
      </c>
      <c r="B1828" s="15" t="s">
        <v>8618</v>
      </c>
      <c r="C1828" s="15" t="s">
        <v>8619</v>
      </c>
      <c r="D1828" s="15" t="s">
        <v>8620</v>
      </c>
      <c r="E1828" s="15" t="s">
        <v>8621</v>
      </c>
      <c r="F1828" s="15" t="s">
        <v>1896</v>
      </c>
      <c r="G1828" s="16">
        <v>159000</v>
      </c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.75" customHeight="1">
      <c r="A1829" s="24" t="s">
        <v>295</v>
      </c>
      <c r="B1829" s="15" t="s">
        <v>8622</v>
      </c>
      <c r="C1829" s="15" t="s">
        <v>8623</v>
      </c>
      <c r="D1829" s="15" t="s">
        <v>8624</v>
      </c>
      <c r="E1829" s="15" t="s">
        <v>8625</v>
      </c>
      <c r="F1829" s="15" t="s">
        <v>1896</v>
      </c>
      <c r="G1829" s="16">
        <v>159000</v>
      </c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.75" customHeight="1">
      <c r="A1830" s="24" t="s">
        <v>295</v>
      </c>
      <c r="B1830" s="15" t="s">
        <v>8626</v>
      </c>
      <c r="C1830" s="15" t="s">
        <v>8627</v>
      </c>
      <c r="D1830" s="15" t="s">
        <v>8628</v>
      </c>
      <c r="E1830" s="15" t="s">
        <v>8629</v>
      </c>
      <c r="F1830" s="15" t="s">
        <v>1896</v>
      </c>
      <c r="G1830" s="16">
        <v>159000</v>
      </c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.75" customHeight="1">
      <c r="A1831" s="24" t="s">
        <v>295</v>
      </c>
      <c r="B1831" s="15" t="s">
        <v>8630</v>
      </c>
      <c r="C1831" s="15" t="s">
        <v>8631</v>
      </c>
      <c r="D1831" s="15" t="s">
        <v>8632</v>
      </c>
      <c r="E1831" s="15" t="s">
        <v>8633</v>
      </c>
      <c r="F1831" s="15" t="s">
        <v>1896</v>
      </c>
      <c r="G1831" s="16">
        <v>159000</v>
      </c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.75" customHeight="1">
      <c r="A1832" s="24" t="s">
        <v>295</v>
      </c>
      <c r="B1832" s="15" t="s">
        <v>8634</v>
      </c>
      <c r="C1832" s="15" t="s">
        <v>8635</v>
      </c>
      <c r="D1832" s="15" t="s">
        <v>8636</v>
      </c>
      <c r="E1832" s="15" t="s">
        <v>8637</v>
      </c>
      <c r="F1832" s="15" t="s">
        <v>1896</v>
      </c>
      <c r="G1832" s="16">
        <v>159000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.75" customHeight="1">
      <c r="A1833" s="24" t="s">
        <v>295</v>
      </c>
      <c r="B1833" s="15" t="s">
        <v>8638</v>
      </c>
      <c r="C1833" s="15" t="s">
        <v>8639</v>
      </c>
      <c r="D1833" s="15" t="s">
        <v>8640</v>
      </c>
      <c r="E1833" s="15" t="s">
        <v>8641</v>
      </c>
      <c r="F1833" s="15" t="s">
        <v>1896</v>
      </c>
      <c r="G1833" s="16">
        <v>0</v>
      </c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.75" customHeight="1">
      <c r="A1834" s="24" t="s">
        <v>295</v>
      </c>
      <c r="B1834" s="15" t="s">
        <v>8642</v>
      </c>
      <c r="C1834" s="15" t="s">
        <v>8643</v>
      </c>
      <c r="D1834" s="15" t="s">
        <v>8644</v>
      </c>
      <c r="E1834" s="15" t="s">
        <v>8645</v>
      </c>
      <c r="F1834" s="15" t="s">
        <v>1896</v>
      </c>
      <c r="G1834" s="16">
        <v>169000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.75" customHeight="1">
      <c r="A1835" s="24" t="s">
        <v>295</v>
      </c>
      <c r="B1835" s="15" t="s">
        <v>8646</v>
      </c>
      <c r="C1835" s="15" t="s">
        <v>8647</v>
      </c>
      <c r="D1835" s="15" t="s">
        <v>8648</v>
      </c>
      <c r="E1835" s="15" t="s">
        <v>8649</v>
      </c>
      <c r="F1835" s="15" t="s">
        <v>1896</v>
      </c>
      <c r="G1835" s="16">
        <v>169000</v>
      </c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.75" customHeight="1">
      <c r="A1836" s="24" t="s">
        <v>295</v>
      </c>
      <c r="B1836" s="15" t="s">
        <v>8650</v>
      </c>
      <c r="C1836" s="15" t="s">
        <v>8651</v>
      </c>
      <c r="D1836" s="15" t="s">
        <v>8652</v>
      </c>
      <c r="E1836" s="15" t="s">
        <v>8653</v>
      </c>
      <c r="F1836" s="15" t="s">
        <v>1896</v>
      </c>
      <c r="G1836" s="16">
        <v>209000</v>
      </c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.75" customHeight="1">
      <c r="A1837" s="24" t="s">
        <v>295</v>
      </c>
      <c r="B1837" s="15" t="s">
        <v>8654</v>
      </c>
      <c r="C1837" s="15" t="s">
        <v>8655</v>
      </c>
      <c r="D1837" s="15" t="s">
        <v>8656</v>
      </c>
      <c r="E1837" s="15" t="s">
        <v>8657</v>
      </c>
      <c r="F1837" s="15" t="s">
        <v>1896</v>
      </c>
      <c r="G1837" s="16">
        <v>209000</v>
      </c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.75" customHeight="1">
      <c r="A1838" s="24" t="s">
        <v>295</v>
      </c>
      <c r="B1838" s="15" t="s">
        <v>8658</v>
      </c>
      <c r="C1838" s="15" t="s">
        <v>8659</v>
      </c>
      <c r="D1838" s="15" t="s">
        <v>8660</v>
      </c>
      <c r="E1838" s="15" t="s">
        <v>8661</v>
      </c>
      <c r="F1838" s="15" t="s">
        <v>1896</v>
      </c>
      <c r="G1838" s="16">
        <v>249000</v>
      </c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.75" customHeight="1">
      <c r="A1839" s="24" t="s">
        <v>295</v>
      </c>
      <c r="B1839" s="15" t="s">
        <v>8662</v>
      </c>
      <c r="C1839" s="15" t="s">
        <v>8663</v>
      </c>
      <c r="D1839" s="15" t="s">
        <v>8664</v>
      </c>
      <c r="E1839" s="15" t="s">
        <v>8665</v>
      </c>
      <c r="F1839" s="15" t="s">
        <v>1896</v>
      </c>
      <c r="G1839" s="16">
        <v>249000</v>
      </c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.75" customHeight="1">
      <c r="A1840" s="24" t="s">
        <v>295</v>
      </c>
      <c r="B1840" s="15" t="s">
        <v>8666</v>
      </c>
      <c r="C1840" s="15" t="s">
        <v>8667</v>
      </c>
      <c r="D1840" s="15" t="s">
        <v>8668</v>
      </c>
      <c r="E1840" s="15" t="s">
        <v>8669</v>
      </c>
      <c r="F1840" s="15" t="s">
        <v>1896</v>
      </c>
      <c r="G1840" s="16">
        <v>229000</v>
      </c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.75" customHeight="1">
      <c r="A1841" s="24" t="s">
        <v>295</v>
      </c>
      <c r="B1841" s="15" t="s">
        <v>8670</v>
      </c>
      <c r="C1841" s="15" t="s">
        <v>8671</v>
      </c>
      <c r="D1841" s="15" t="s">
        <v>8672</v>
      </c>
      <c r="E1841" s="15" t="s">
        <v>8673</v>
      </c>
      <c r="F1841" s="15" t="s">
        <v>1896</v>
      </c>
      <c r="G1841" s="16">
        <v>229000</v>
      </c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.75" customHeight="1">
      <c r="A1842" s="24" t="s">
        <v>295</v>
      </c>
      <c r="B1842" s="15" t="s">
        <v>8674</v>
      </c>
      <c r="C1842" s="15" t="s">
        <v>8675</v>
      </c>
      <c r="D1842" s="15" t="s">
        <v>8676</v>
      </c>
      <c r="E1842" s="15" t="s">
        <v>8677</v>
      </c>
      <c r="F1842" s="15" t="s">
        <v>5077</v>
      </c>
      <c r="G1842" s="16">
        <v>239000</v>
      </c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.75" customHeight="1">
      <c r="A1843" s="24" t="s">
        <v>295</v>
      </c>
      <c r="B1843" s="15" t="s">
        <v>8678</v>
      </c>
      <c r="C1843" s="15" t="s">
        <v>8679</v>
      </c>
      <c r="D1843" s="15" t="s">
        <v>8680</v>
      </c>
      <c r="E1843" s="15" t="s">
        <v>8681</v>
      </c>
      <c r="F1843" s="15" t="s">
        <v>5077</v>
      </c>
      <c r="G1843" s="16">
        <v>189000</v>
      </c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.75" customHeight="1">
      <c r="A1844" s="24" t="s">
        <v>295</v>
      </c>
      <c r="B1844" s="15" t="s">
        <v>8682</v>
      </c>
      <c r="C1844" s="15" t="s">
        <v>8683</v>
      </c>
      <c r="D1844" s="15" t="s">
        <v>8684</v>
      </c>
      <c r="E1844" s="15" t="s">
        <v>8685</v>
      </c>
      <c r="F1844" s="15" t="s">
        <v>5077</v>
      </c>
      <c r="G1844" s="16">
        <v>209000</v>
      </c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.75" customHeight="1">
      <c r="A1845" s="24" t="s">
        <v>295</v>
      </c>
      <c r="B1845" s="15" t="s">
        <v>8686</v>
      </c>
      <c r="C1845" s="15" t="s">
        <v>8687</v>
      </c>
      <c r="D1845" s="15" t="s">
        <v>8688</v>
      </c>
      <c r="E1845" s="15" t="s">
        <v>8689</v>
      </c>
      <c r="F1845" s="15" t="s">
        <v>5077</v>
      </c>
      <c r="G1845" s="16">
        <v>239000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.75" customHeight="1">
      <c r="A1846" s="24" t="s">
        <v>295</v>
      </c>
      <c r="B1846" s="15" t="s">
        <v>964</v>
      </c>
      <c r="C1846" s="15" t="s">
        <v>8690</v>
      </c>
      <c r="D1846" s="15" t="s">
        <v>8691</v>
      </c>
      <c r="E1846" s="15" t="s">
        <v>965</v>
      </c>
      <c r="F1846" s="15" t="s">
        <v>8692</v>
      </c>
      <c r="G1846" s="16">
        <v>149000</v>
      </c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.75" customHeight="1">
      <c r="A1847" s="24" t="s">
        <v>295</v>
      </c>
      <c r="B1847" s="15" t="s">
        <v>2847</v>
      </c>
      <c r="C1847" s="15" t="s">
        <v>8693</v>
      </c>
      <c r="D1847" s="15" t="s">
        <v>8694</v>
      </c>
      <c r="E1847" s="15" t="s">
        <v>2848</v>
      </c>
      <c r="F1847" s="15" t="s">
        <v>8692</v>
      </c>
      <c r="G1847" s="16">
        <v>269000</v>
      </c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.75" customHeight="1">
      <c r="A1848" s="24" t="s">
        <v>295</v>
      </c>
      <c r="B1848" s="15" t="s">
        <v>3286</v>
      </c>
      <c r="C1848" s="15" t="s">
        <v>8695</v>
      </c>
      <c r="D1848" s="15" t="s">
        <v>8696</v>
      </c>
      <c r="E1848" s="15" t="s">
        <v>3288</v>
      </c>
      <c r="F1848" s="15" t="s">
        <v>8692</v>
      </c>
      <c r="G1848" s="16">
        <v>309000</v>
      </c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.75" customHeight="1">
      <c r="A1849" s="24" t="s">
        <v>295</v>
      </c>
      <c r="B1849" s="15" t="s">
        <v>1568</v>
      </c>
      <c r="C1849" s="15" t="s">
        <v>8697</v>
      </c>
      <c r="D1849" s="15" t="s">
        <v>8698</v>
      </c>
      <c r="E1849" s="15" t="s">
        <v>1569</v>
      </c>
      <c r="F1849" s="15" t="s">
        <v>3360</v>
      </c>
      <c r="G1849" s="16">
        <v>179000</v>
      </c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.75" customHeight="1">
      <c r="A1850" s="24" t="s">
        <v>295</v>
      </c>
      <c r="B1850" s="15" t="s">
        <v>2201</v>
      </c>
      <c r="C1850" s="15" t="s">
        <v>8699</v>
      </c>
      <c r="D1850" s="15" t="s">
        <v>8700</v>
      </c>
      <c r="E1850" s="15" t="s">
        <v>2202</v>
      </c>
      <c r="F1850" s="15" t="s">
        <v>3360</v>
      </c>
      <c r="G1850" s="16">
        <v>219000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.75" customHeight="1">
      <c r="A1851" s="24" t="s">
        <v>295</v>
      </c>
      <c r="B1851" s="15" t="s">
        <v>2825</v>
      </c>
      <c r="C1851" s="15" t="s">
        <v>8701</v>
      </c>
      <c r="D1851" s="15" t="s">
        <v>8702</v>
      </c>
      <c r="E1851" s="15" t="s">
        <v>2826</v>
      </c>
      <c r="F1851" s="15" t="s">
        <v>3360</v>
      </c>
      <c r="G1851" s="16">
        <v>299000</v>
      </c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.75" customHeight="1">
      <c r="A1852" s="24" t="s">
        <v>295</v>
      </c>
      <c r="B1852" s="15" t="s">
        <v>2843</v>
      </c>
      <c r="C1852" s="15" t="s">
        <v>8703</v>
      </c>
      <c r="D1852" s="15" t="s">
        <v>8704</v>
      </c>
      <c r="E1852" s="15" t="s">
        <v>2845</v>
      </c>
      <c r="F1852" s="15" t="s">
        <v>8692</v>
      </c>
      <c r="G1852" s="16">
        <v>269000</v>
      </c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.75" customHeight="1">
      <c r="A1853" s="24" t="s">
        <v>295</v>
      </c>
      <c r="B1853" s="15" t="s">
        <v>3279</v>
      </c>
      <c r="C1853" s="15" t="s">
        <v>8705</v>
      </c>
      <c r="D1853" s="15" t="s">
        <v>8706</v>
      </c>
      <c r="E1853" s="15" t="s">
        <v>3280</v>
      </c>
      <c r="F1853" s="15" t="s">
        <v>8692</v>
      </c>
      <c r="G1853" s="16">
        <v>269000</v>
      </c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.75" customHeight="1">
      <c r="A1854" s="24" t="s">
        <v>295</v>
      </c>
      <c r="B1854" s="15" t="s">
        <v>3697</v>
      </c>
      <c r="C1854" s="15" t="s">
        <v>8707</v>
      </c>
      <c r="D1854" s="15" t="s">
        <v>8708</v>
      </c>
      <c r="E1854" s="15" t="s">
        <v>3699</v>
      </c>
      <c r="F1854" s="15" t="s">
        <v>8692</v>
      </c>
      <c r="G1854" s="16">
        <v>299000</v>
      </c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.75" customHeight="1">
      <c r="A1855" s="24" t="s">
        <v>295</v>
      </c>
      <c r="B1855" s="15" t="s">
        <v>956</v>
      </c>
      <c r="C1855" s="15" t="s">
        <v>8709</v>
      </c>
      <c r="D1855" s="15" t="s">
        <v>8710</v>
      </c>
      <c r="E1855" s="15" t="s">
        <v>958</v>
      </c>
      <c r="F1855" s="15" t="s">
        <v>3360</v>
      </c>
      <c r="G1855" s="16">
        <v>129000</v>
      </c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.75" customHeight="1">
      <c r="A1856" s="24" t="s">
        <v>295</v>
      </c>
      <c r="B1856" s="15" t="s">
        <v>927</v>
      </c>
      <c r="C1856" s="15" t="s">
        <v>8711</v>
      </c>
      <c r="D1856" s="15" t="s">
        <v>8712</v>
      </c>
      <c r="E1856" s="15" t="s">
        <v>928</v>
      </c>
      <c r="F1856" s="15" t="s">
        <v>3360</v>
      </c>
      <c r="G1856" s="16">
        <v>109000</v>
      </c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.75" customHeight="1">
      <c r="A1857" s="24" t="s">
        <v>295</v>
      </c>
      <c r="B1857" s="15" t="s">
        <v>8713</v>
      </c>
      <c r="C1857" s="15" t="s">
        <v>8714</v>
      </c>
      <c r="D1857" s="15" t="s">
        <v>8715</v>
      </c>
      <c r="E1857" s="15" t="s">
        <v>8716</v>
      </c>
      <c r="F1857" s="15" t="s">
        <v>7594</v>
      </c>
      <c r="G1857" s="16">
        <v>349000</v>
      </c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.75" customHeight="1">
      <c r="A1858" s="17" t="s">
        <v>295</v>
      </c>
      <c r="B1858" s="14" t="s">
        <v>8717</v>
      </c>
      <c r="C1858" s="14" t="s">
        <v>8718</v>
      </c>
      <c r="D1858" s="14" t="s">
        <v>8719</v>
      </c>
      <c r="E1858" s="14" t="s">
        <v>8720</v>
      </c>
      <c r="F1858" s="14" t="s">
        <v>3863</v>
      </c>
      <c r="G1858" s="16">
        <v>959000</v>
      </c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.75" customHeight="1">
      <c r="A1859" s="17" t="s">
        <v>295</v>
      </c>
      <c r="B1859" s="14" t="s">
        <v>8721</v>
      </c>
      <c r="C1859" s="14" t="s">
        <v>8722</v>
      </c>
      <c r="D1859" s="14" t="s">
        <v>8723</v>
      </c>
      <c r="E1859" s="14" t="s">
        <v>8724</v>
      </c>
      <c r="F1859" s="14" t="s">
        <v>3863</v>
      </c>
      <c r="G1859" s="16">
        <v>719000</v>
      </c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.75" customHeight="1">
      <c r="A1860" s="17" t="s">
        <v>295</v>
      </c>
      <c r="B1860" s="14" t="s">
        <v>8725</v>
      </c>
      <c r="C1860" s="14" t="s">
        <v>8726</v>
      </c>
      <c r="D1860" s="14" t="s">
        <v>8727</v>
      </c>
      <c r="E1860" s="14" t="s">
        <v>8728</v>
      </c>
      <c r="F1860" s="14" t="s">
        <v>3863</v>
      </c>
      <c r="G1860" s="16">
        <v>719000</v>
      </c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.75" customHeight="1">
      <c r="A1861" s="17" t="s">
        <v>295</v>
      </c>
      <c r="B1861" s="14" t="s">
        <v>8729</v>
      </c>
      <c r="C1861" s="14" t="s">
        <v>8730</v>
      </c>
      <c r="D1861" s="14" t="s">
        <v>8731</v>
      </c>
      <c r="E1861" s="14" t="s">
        <v>8732</v>
      </c>
      <c r="F1861" s="14" t="s">
        <v>3863</v>
      </c>
      <c r="G1861" s="16">
        <v>959000</v>
      </c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.75" customHeight="1">
      <c r="A1862" s="13" t="s">
        <v>295</v>
      </c>
      <c r="B1862" s="35" t="s">
        <v>8733</v>
      </c>
      <c r="C1862" s="37" t="s">
        <v>8734</v>
      </c>
      <c r="D1862" s="37" t="s">
        <v>8735</v>
      </c>
      <c r="E1862" s="37" t="s">
        <v>8736</v>
      </c>
      <c r="F1862" s="37" t="s">
        <v>3863</v>
      </c>
      <c r="G1862" s="16">
        <v>959000</v>
      </c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.75" customHeight="1">
      <c r="A1863" s="13" t="s">
        <v>295</v>
      </c>
      <c r="B1863" s="35" t="s">
        <v>8737</v>
      </c>
      <c r="C1863" s="37" t="s">
        <v>8738</v>
      </c>
      <c r="D1863" s="37" t="s">
        <v>8739</v>
      </c>
      <c r="E1863" s="37" t="s">
        <v>8740</v>
      </c>
      <c r="F1863" s="37" t="s">
        <v>3863</v>
      </c>
      <c r="G1863" s="16">
        <v>959000</v>
      </c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.75" customHeight="1">
      <c r="A1864" s="13" t="s">
        <v>295</v>
      </c>
      <c r="B1864" s="35" t="s">
        <v>8741</v>
      </c>
      <c r="C1864" s="37" t="s">
        <v>8742</v>
      </c>
      <c r="D1864" s="37" t="s">
        <v>8743</v>
      </c>
      <c r="E1864" s="37" t="s">
        <v>8744</v>
      </c>
      <c r="F1864" s="37" t="s">
        <v>8745</v>
      </c>
      <c r="G1864" s="16">
        <v>519000</v>
      </c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.75" customHeight="1">
      <c r="A1865" s="13" t="s">
        <v>295</v>
      </c>
      <c r="B1865" s="35" t="s">
        <v>3915</v>
      </c>
      <c r="C1865" s="37" t="s">
        <v>8746</v>
      </c>
      <c r="D1865" s="37" t="s">
        <v>8747</v>
      </c>
      <c r="E1865" s="37" t="s">
        <v>8748</v>
      </c>
      <c r="F1865" s="37" t="s">
        <v>8745</v>
      </c>
      <c r="G1865" s="16">
        <v>419000</v>
      </c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.75" customHeight="1">
      <c r="A1866" s="13" t="s">
        <v>295</v>
      </c>
      <c r="B1866" s="35" t="s">
        <v>8749</v>
      </c>
      <c r="C1866" s="37" t="s">
        <v>8750</v>
      </c>
      <c r="D1866" s="37" t="s">
        <v>8751</v>
      </c>
      <c r="E1866" s="37" t="s">
        <v>8752</v>
      </c>
      <c r="F1866" s="37" t="s">
        <v>8745</v>
      </c>
      <c r="G1866" s="16">
        <v>1009000</v>
      </c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.75" customHeight="1">
      <c r="A1867" s="13" t="s">
        <v>295</v>
      </c>
      <c r="B1867" s="35" t="s">
        <v>490</v>
      </c>
      <c r="C1867" s="37" t="s">
        <v>8753</v>
      </c>
      <c r="D1867" s="37" t="s">
        <v>8754</v>
      </c>
      <c r="E1867" s="37" t="s">
        <v>8755</v>
      </c>
      <c r="F1867" s="37" t="s">
        <v>8745</v>
      </c>
      <c r="G1867" s="16">
        <v>139000</v>
      </c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.75" customHeight="1">
      <c r="A1868" s="13" t="s">
        <v>295</v>
      </c>
      <c r="B1868" s="35" t="s">
        <v>536</v>
      </c>
      <c r="C1868" s="37" t="s">
        <v>8756</v>
      </c>
      <c r="D1868" s="37" t="s">
        <v>8757</v>
      </c>
      <c r="E1868" s="37" t="s">
        <v>8758</v>
      </c>
      <c r="F1868" s="37" t="s">
        <v>8745</v>
      </c>
      <c r="G1868" s="16">
        <v>149000</v>
      </c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.75" customHeight="1">
      <c r="A1869" s="13" t="s">
        <v>295</v>
      </c>
      <c r="B1869" s="35" t="s">
        <v>1204</v>
      </c>
      <c r="C1869" s="37" t="s">
        <v>8759</v>
      </c>
      <c r="D1869" s="37" t="s">
        <v>8760</v>
      </c>
      <c r="E1869" s="37" t="s">
        <v>8761</v>
      </c>
      <c r="F1869" s="37" t="s">
        <v>8745</v>
      </c>
      <c r="G1869" s="16">
        <v>169000</v>
      </c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.75" customHeight="1">
      <c r="A1870" s="13" t="s">
        <v>295</v>
      </c>
      <c r="B1870" s="35" t="s">
        <v>2336</v>
      </c>
      <c r="C1870" s="37" t="s">
        <v>8762</v>
      </c>
      <c r="D1870" s="37" t="s">
        <v>8763</v>
      </c>
      <c r="E1870" s="37" t="s">
        <v>8764</v>
      </c>
      <c r="F1870" s="37" t="s">
        <v>8745</v>
      </c>
      <c r="G1870" s="16">
        <v>159000</v>
      </c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.75" customHeight="1">
      <c r="A1871" s="13" t="s">
        <v>295</v>
      </c>
      <c r="B1871" s="35" t="s">
        <v>8765</v>
      </c>
      <c r="C1871" s="37" t="s">
        <v>8766</v>
      </c>
      <c r="D1871" s="37" t="s">
        <v>8767</v>
      </c>
      <c r="E1871" s="37" t="s">
        <v>8768</v>
      </c>
      <c r="F1871" s="37" t="s">
        <v>8745</v>
      </c>
      <c r="G1871" s="16">
        <v>249000</v>
      </c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.75" customHeight="1">
      <c r="A1872" s="13" t="s">
        <v>295</v>
      </c>
      <c r="B1872" s="35" t="s">
        <v>1040</v>
      </c>
      <c r="C1872" s="37" t="s">
        <v>8769</v>
      </c>
      <c r="D1872" s="37" t="s">
        <v>8770</v>
      </c>
      <c r="E1872" s="37" t="s">
        <v>8771</v>
      </c>
      <c r="F1872" s="37" t="s">
        <v>8745</v>
      </c>
      <c r="G1872" s="16">
        <v>179000</v>
      </c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.75" customHeight="1">
      <c r="A1873" s="13" t="s">
        <v>295</v>
      </c>
      <c r="B1873" s="35" t="s">
        <v>1877</v>
      </c>
      <c r="C1873" s="37" t="s">
        <v>8772</v>
      </c>
      <c r="D1873" s="37" t="s">
        <v>8773</v>
      </c>
      <c r="E1873" s="37" t="s">
        <v>8774</v>
      </c>
      <c r="F1873" s="37" t="s">
        <v>8745</v>
      </c>
      <c r="G1873" s="16">
        <v>249000</v>
      </c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.75" customHeight="1">
      <c r="A1874" s="13" t="s">
        <v>295</v>
      </c>
      <c r="B1874" s="35" t="s">
        <v>8775</v>
      </c>
      <c r="C1874" s="37" t="s">
        <v>8776</v>
      </c>
      <c r="D1874" s="37" t="s">
        <v>8777</v>
      </c>
      <c r="E1874" s="37" t="s">
        <v>8778</v>
      </c>
      <c r="F1874" s="37" t="s">
        <v>8745</v>
      </c>
      <c r="G1874" s="16">
        <v>269000</v>
      </c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.75" customHeight="1">
      <c r="A1875" s="13" t="s">
        <v>295</v>
      </c>
      <c r="B1875" s="35" t="s">
        <v>8779</v>
      </c>
      <c r="C1875" s="37" t="s">
        <v>8780</v>
      </c>
      <c r="D1875" s="37" t="s">
        <v>8781</v>
      </c>
      <c r="E1875" s="37" t="s">
        <v>8782</v>
      </c>
      <c r="F1875" s="37" t="s">
        <v>115</v>
      </c>
      <c r="G1875" s="16">
        <v>159000</v>
      </c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.75" customHeight="1">
      <c r="A1876" s="13" t="s">
        <v>295</v>
      </c>
      <c r="B1876" s="35" t="s">
        <v>991</v>
      </c>
      <c r="C1876" s="37" t="s">
        <v>8783</v>
      </c>
      <c r="D1876" s="37" t="s">
        <v>8784</v>
      </c>
      <c r="E1876" s="37" t="s">
        <v>8785</v>
      </c>
      <c r="F1876" s="37" t="s">
        <v>115</v>
      </c>
      <c r="G1876" s="16">
        <v>159000</v>
      </c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.75" customHeight="1">
      <c r="A1877" s="13" t="s">
        <v>295</v>
      </c>
      <c r="B1877" s="35" t="s">
        <v>905</v>
      </c>
      <c r="C1877" s="37" t="s">
        <v>8786</v>
      </c>
      <c r="D1877" s="37" t="s">
        <v>8787</v>
      </c>
      <c r="E1877" s="37" t="s">
        <v>8788</v>
      </c>
      <c r="F1877" s="37" t="s">
        <v>115</v>
      </c>
      <c r="G1877" s="16">
        <v>159000</v>
      </c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.75" customHeight="1">
      <c r="A1878" s="13" t="s">
        <v>295</v>
      </c>
      <c r="B1878" s="35" t="s">
        <v>591</v>
      </c>
      <c r="C1878" s="37" t="s">
        <v>8789</v>
      </c>
      <c r="D1878" s="37" t="s">
        <v>8790</v>
      </c>
      <c r="E1878" s="37" t="s">
        <v>592</v>
      </c>
      <c r="F1878" s="37" t="s">
        <v>115</v>
      </c>
      <c r="G1878" s="16">
        <v>159000</v>
      </c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.75" customHeight="1">
      <c r="A1879" s="13" t="s">
        <v>295</v>
      </c>
      <c r="B1879" s="35" t="s">
        <v>8791</v>
      </c>
      <c r="C1879" s="37" t="s">
        <v>8792</v>
      </c>
      <c r="D1879" s="37" t="s">
        <v>8793</v>
      </c>
      <c r="E1879" s="37" t="s">
        <v>8794</v>
      </c>
      <c r="F1879" s="37" t="s">
        <v>115</v>
      </c>
      <c r="G1879" s="16">
        <v>159000</v>
      </c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.75" customHeight="1">
      <c r="A1880" s="13" t="s">
        <v>295</v>
      </c>
      <c r="B1880" s="35" t="s">
        <v>8795</v>
      </c>
      <c r="C1880" s="37" t="s">
        <v>8796</v>
      </c>
      <c r="D1880" s="37" t="s">
        <v>8797</v>
      </c>
      <c r="E1880" s="37" t="s">
        <v>8798</v>
      </c>
      <c r="F1880" s="37" t="s">
        <v>115</v>
      </c>
      <c r="G1880" s="16">
        <v>159000</v>
      </c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.75" customHeight="1">
      <c r="A1881" s="13" t="s">
        <v>295</v>
      </c>
      <c r="B1881" s="35" t="s">
        <v>8799</v>
      </c>
      <c r="C1881" s="37" t="s">
        <v>8800</v>
      </c>
      <c r="D1881" s="37" t="s">
        <v>8801</v>
      </c>
      <c r="E1881" s="37" t="s">
        <v>8802</v>
      </c>
      <c r="F1881" s="37" t="s">
        <v>115</v>
      </c>
      <c r="G1881" s="16">
        <v>159000</v>
      </c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.75" customHeight="1">
      <c r="A1882" s="13" t="s">
        <v>295</v>
      </c>
      <c r="B1882" s="35" t="s">
        <v>897</v>
      </c>
      <c r="C1882" s="37" t="s">
        <v>8803</v>
      </c>
      <c r="D1882" s="37" t="s">
        <v>8804</v>
      </c>
      <c r="E1882" s="37" t="s">
        <v>8805</v>
      </c>
      <c r="F1882" s="37" t="s">
        <v>115</v>
      </c>
      <c r="G1882" s="16">
        <v>159000</v>
      </c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.75" customHeight="1">
      <c r="A1883" s="13" t="s">
        <v>295</v>
      </c>
      <c r="B1883" s="35" t="s">
        <v>563</v>
      </c>
      <c r="C1883" s="37" t="s">
        <v>8806</v>
      </c>
      <c r="D1883" s="37" t="s">
        <v>8807</v>
      </c>
      <c r="E1883" s="37" t="s">
        <v>8808</v>
      </c>
      <c r="F1883" s="37" t="s">
        <v>115</v>
      </c>
      <c r="G1883" s="16">
        <v>159000</v>
      </c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.75" customHeight="1">
      <c r="A1884" s="13" t="s">
        <v>295</v>
      </c>
      <c r="B1884" s="35" t="s">
        <v>998</v>
      </c>
      <c r="C1884" s="37" t="s">
        <v>8809</v>
      </c>
      <c r="D1884" s="37" t="s">
        <v>8810</v>
      </c>
      <c r="E1884" s="37" t="s">
        <v>8811</v>
      </c>
      <c r="F1884" s="37" t="s">
        <v>115</v>
      </c>
      <c r="G1884" s="16">
        <v>159000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.75" customHeight="1">
      <c r="A1885" s="13" t="s">
        <v>295</v>
      </c>
      <c r="B1885" s="35" t="s">
        <v>8812</v>
      </c>
      <c r="C1885" s="37" t="s">
        <v>8813</v>
      </c>
      <c r="D1885" s="37" t="s">
        <v>8814</v>
      </c>
      <c r="E1885" s="37" t="s">
        <v>8815</v>
      </c>
      <c r="F1885" s="37" t="s">
        <v>115</v>
      </c>
      <c r="G1885" s="16">
        <v>159000</v>
      </c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.75" customHeight="1">
      <c r="A1886" s="13" t="s">
        <v>295</v>
      </c>
      <c r="B1886" s="35" t="s">
        <v>8816</v>
      </c>
      <c r="C1886" s="37" t="s">
        <v>8817</v>
      </c>
      <c r="D1886" s="37" t="s">
        <v>8818</v>
      </c>
      <c r="E1886" s="37" t="s">
        <v>8819</v>
      </c>
      <c r="F1886" s="37" t="s">
        <v>115</v>
      </c>
      <c r="G1886" s="16">
        <v>159000</v>
      </c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.75" customHeight="1">
      <c r="A1887" s="13" t="s">
        <v>295</v>
      </c>
      <c r="B1887" s="35" t="s">
        <v>4317</v>
      </c>
      <c r="C1887" s="37" t="s">
        <v>8820</v>
      </c>
      <c r="D1887" s="37" t="s">
        <v>8821</v>
      </c>
      <c r="E1887" s="37" t="s">
        <v>4318</v>
      </c>
      <c r="F1887" s="37" t="s">
        <v>115</v>
      </c>
      <c r="G1887" s="16">
        <v>559000</v>
      </c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.75" customHeight="1">
      <c r="A1888" s="13" t="s">
        <v>295</v>
      </c>
      <c r="B1888" s="35" t="s">
        <v>4261</v>
      </c>
      <c r="C1888" s="37" t="s">
        <v>8822</v>
      </c>
      <c r="D1888" s="37" t="s">
        <v>8823</v>
      </c>
      <c r="E1888" s="37" t="s">
        <v>4343</v>
      </c>
      <c r="F1888" s="37" t="s">
        <v>115</v>
      </c>
      <c r="G1888" s="16">
        <v>559000</v>
      </c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.75" customHeight="1">
      <c r="A1889" s="13" t="s">
        <v>295</v>
      </c>
      <c r="B1889" s="35" t="s">
        <v>4256</v>
      </c>
      <c r="C1889" s="37" t="s">
        <v>8824</v>
      </c>
      <c r="D1889" s="37" t="s">
        <v>8825</v>
      </c>
      <c r="E1889" s="37" t="s">
        <v>8826</v>
      </c>
      <c r="F1889" s="37" t="s">
        <v>115</v>
      </c>
      <c r="G1889" s="16">
        <v>559000</v>
      </c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.75" customHeight="1">
      <c r="A1890" s="13" t="s">
        <v>295</v>
      </c>
      <c r="B1890" s="35" t="s">
        <v>4248</v>
      </c>
      <c r="C1890" s="37" t="s">
        <v>8827</v>
      </c>
      <c r="D1890" s="37" t="s">
        <v>8828</v>
      </c>
      <c r="E1890" s="37" t="s">
        <v>8829</v>
      </c>
      <c r="F1890" s="37" t="s">
        <v>115</v>
      </c>
      <c r="G1890" s="16">
        <v>559000</v>
      </c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.75" customHeight="1">
      <c r="A1891" s="13" t="s">
        <v>295</v>
      </c>
      <c r="B1891" s="35" t="s">
        <v>4312</v>
      </c>
      <c r="C1891" s="37" t="s">
        <v>8830</v>
      </c>
      <c r="D1891" s="37" t="s">
        <v>8831</v>
      </c>
      <c r="E1891" s="37" t="s">
        <v>4313</v>
      </c>
      <c r="F1891" s="37" t="s">
        <v>115</v>
      </c>
      <c r="G1891" s="16">
        <v>559000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.75" customHeight="1">
      <c r="A1892" s="13" t="s">
        <v>295</v>
      </c>
      <c r="B1892" s="35" t="s">
        <v>4307</v>
      </c>
      <c r="C1892" s="37" t="s">
        <v>8832</v>
      </c>
      <c r="D1892" s="37" t="s">
        <v>8833</v>
      </c>
      <c r="E1892" s="37" t="s">
        <v>4308</v>
      </c>
      <c r="F1892" s="37" t="s">
        <v>115</v>
      </c>
      <c r="G1892" s="16">
        <v>559000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.75" customHeight="1">
      <c r="A1893" s="13" t="s">
        <v>295</v>
      </c>
      <c r="B1893" s="35" t="s">
        <v>3835</v>
      </c>
      <c r="C1893" s="37" t="s">
        <v>8834</v>
      </c>
      <c r="D1893" s="37" t="s">
        <v>8835</v>
      </c>
      <c r="E1893" s="37" t="s">
        <v>3836</v>
      </c>
      <c r="F1893" s="37" t="s">
        <v>115</v>
      </c>
      <c r="G1893" s="16">
        <v>429000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.75" customHeight="1">
      <c r="A1894" s="13" t="s">
        <v>295</v>
      </c>
      <c r="B1894" s="35" t="s">
        <v>3828</v>
      </c>
      <c r="C1894" s="37" t="s">
        <v>8836</v>
      </c>
      <c r="D1894" s="37" t="s">
        <v>8837</v>
      </c>
      <c r="E1894" s="37" t="s">
        <v>3830</v>
      </c>
      <c r="F1894" s="37" t="s">
        <v>115</v>
      </c>
      <c r="G1894" s="16">
        <v>429000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.75" customHeight="1">
      <c r="A1895" s="13" t="s">
        <v>295</v>
      </c>
      <c r="B1895" s="35" t="s">
        <v>3822</v>
      </c>
      <c r="C1895" s="37" t="s">
        <v>8838</v>
      </c>
      <c r="D1895" s="37" t="s">
        <v>8839</v>
      </c>
      <c r="E1895" s="37" t="s">
        <v>3824</v>
      </c>
      <c r="F1895" s="37" t="s">
        <v>115</v>
      </c>
      <c r="G1895" s="16">
        <v>429000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.75" customHeight="1">
      <c r="A1896" s="13" t="s">
        <v>295</v>
      </c>
      <c r="B1896" s="35" t="s">
        <v>3817</v>
      </c>
      <c r="C1896" s="37" t="s">
        <v>8840</v>
      </c>
      <c r="D1896" s="37" t="s">
        <v>8841</v>
      </c>
      <c r="E1896" s="37" t="s">
        <v>3819</v>
      </c>
      <c r="F1896" s="37" t="s">
        <v>115</v>
      </c>
      <c r="G1896" s="16">
        <v>429000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.75" customHeight="1">
      <c r="A1897" s="13" t="s">
        <v>295</v>
      </c>
      <c r="B1897" s="35" t="s">
        <v>8842</v>
      </c>
      <c r="C1897" s="37" t="s">
        <v>8843</v>
      </c>
      <c r="D1897" s="37" t="s">
        <v>8844</v>
      </c>
      <c r="E1897" s="37" t="s">
        <v>8845</v>
      </c>
      <c r="F1897" s="37" t="s">
        <v>115</v>
      </c>
      <c r="G1897" s="16">
        <v>429000</v>
      </c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.75" customHeight="1">
      <c r="A1898" s="13" t="s">
        <v>295</v>
      </c>
      <c r="B1898" s="35" t="s">
        <v>3811</v>
      </c>
      <c r="C1898" s="37" t="s">
        <v>8846</v>
      </c>
      <c r="D1898" s="37" t="s">
        <v>8847</v>
      </c>
      <c r="E1898" s="37" t="s">
        <v>3812</v>
      </c>
      <c r="F1898" s="37" t="s">
        <v>115</v>
      </c>
      <c r="G1898" s="16">
        <v>429000</v>
      </c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.75" customHeight="1">
      <c r="A1899" s="13" t="s">
        <v>295</v>
      </c>
      <c r="B1899" s="35" t="s">
        <v>3805</v>
      </c>
      <c r="C1899" s="37" t="s">
        <v>8848</v>
      </c>
      <c r="D1899" s="37" t="s">
        <v>8849</v>
      </c>
      <c r="E1899" s="37" t="s">
        <v>3806</v>
      </c>
      <c r="F1899" s="37" t="s">
        <v>115</v>
      </c>
      <c r="G1899" s="16">
        <v>429000</v>
      </c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.75" customHeight="1">
      <c r="A1900" s="13" t="s">
        <v>295</v>
      </c>
      <c r="B1900" s="35" t="s">
        <v>8850</v>
      </c>
      <c r="C1900" s="37" t="s">
        <v>8851</v>
      </c>
      <c r="D1900" s="37" t="s">
        <v>8852</v>
      </c>
      <c r="E1900" s="37" t="s">
        <v>8853</v>
      </c>
      <c r="F1900" s="37" t="s">
        <v>115</v>
      </c>
      <c r="G1900" s="16">
        <v>429000</v>
      </c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.75" customHeight="1">
      <c r="A1901" s="13" t="s">
        <v>295</v>
      </c>
      <c r="B1901" s="35" t="s">
        <v>8854</v>
      </c>
      <c r="C1901" s="37" t="s">
        <v>8855</v>
      </c>
      <c r="D1901" s="37" t="s">
        <v>8856</v>
      </c>
      <c r="E1901" s="37" t="s">
        <v>8857</v>
      </c>
      <c r="F1901" s="37" t="s">
        <v>115</v>
      </c>
      <c r="G1901" s="16">
        <v>479000</v>
      </c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.75" customHeight="1">
      <c r="A1902" s="13" t="s">
        <v>295</v>
      </c>
      <c r="B1902" s="35" t="s">
        <v>8858</v>
      </c>
      <c r="C1902" s="37" t="s">
        <v>8859</v>
      </c>
      <c r="D1902" s="37" t="s">
        <v>8860</v>
      </c>
      <c r="E1902" s="37" t="s">
        <v>8861</v>
      </c>
      <c r="F1902" s="37" t="s">
        <v>115</v>
      </c>
      <c r="G1902" s="16">
        <v>479000</v>
      </c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.75" customHeight="1">
      <c r="A1903" s="13" t="s">
        <v>295</v>
      </c>
      <c r="B1903" s="35" t="s">
        <v>8862</v>
      </c>
      <c r="C1903" s="37" t="s">
        <v>8863</v>
      </c>
      <c r="D1903" s="37" t="s">
        <v>8864</v>
      </c>
      <c r="E1903" s="37" t="s">
        <v>8865</v>
      </c>
      <c r="F1903" s="37" t="s">
        <v>115</v>
      </c>
      <c r="G1903" s="16">
        <v>479000</v>
      </c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.75" customHeight="1">
      <c r="A1904" s="13" t="s">
        <v>295</v>
      </c>
      <c r="B1904" s="35" t="s">
        <v>8866</v>
      </c>
      <c r="C1904" s="37" t="s">
        <v>8867</v>
      </c>
      <c r="D1904" s="37" t="s">
        <v>8868</v>
      </c>
      <c r="E1904" s="37" t="s">
        <v>8869</v>
      </c>
      <c r="F1904" s="37" t="s">
        <v>115</v>
      </c>
      <c r="G1904" s="16">
        <v>479000</v>
      </c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.75" customHeight="1">
      <c r="A1905" s="13" t="s">
        <v>295</v>
      </c>
      <c r="B1905" s="35" t="s">
        <v>8870</v>
      </c>
      <c r="C1905" s="37" t="s">
        <v>8871</v>
      </c>
      <c r="D1905" s="37" t="s">
        <v>8872</v>
      </c>
      <c r="E1905" s="37" t="s">
        <v>8873</v>
      </c>
      <c r="F1905" s="37" t="s">
        <v>115</v>
      </c>
      <c r="G1905" s="16">
        <v>479000</v>
      </c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.75" customHeight="1">
      <c r="A1906" s="13" t="s">
        <v>295</v>
      </c>
      <c r="B1906" s="35" t="s">
        <v>4039</v>
      </c>
      <c r="C1906" s="37" t="s">
        <v>8874</v>
      </c>
      <c r="D1906" s="37" t="s">
        <v>8875</v>
      </c>
      <c r="E1906" s="37" t="s">
        <v>4040</v>
      </c>
      <c r="F1906" s="37" t="s">
        <v>115</v>
      </c>
      <c r="G1906" s="16">
        <v>479000</v>
      </c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.75" customHeight="1">
      <c r="A1907" s="13" t="s">
        <v>295</v>
      </c>
      <c r="B1907" s="35" t="s">
        <v>8876</v>
      </c>
      <c r="C1907" s="37" t="s">
        <v>8877</v>
      </c>
      <c r="D1907" s="37" t="s">
        <v>8878</v>
      </c>
      <c r="E1907" s="37" t="s">
        <v>8879</v>
      </c>
      <c r="F1907" s="37" t="s">
        <v>115</v>
      </c>
      <c r="G1907" s="16">
        <v>479000</v>
      </c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.75" customHeight="1">
      <c r="A1908" s="13" t="s">
        <v>295</v>
      </c>
      <c r="B1908" s="35" t="s">
        <v>4032</v>
      </c>
      <c r="C1908" s="37" t="s">
        <v>8880</v>
      </c>
      <c r="D1908" s="37" t="s">
        <v>8881</v>
      </c>
      <c r="E1908" s="37" t="s">
        <v>4034</v>
      </c>
      <c r="F1908" s="37" t="s">
        <v>115</v>
      </c>
      <c r="G1908" s="16">
        <v>479000</v>
      </c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.75" customHeight="1">
      <c r="A1909" s="13" t="s">
        <v>295</v>
      </c>
      <c r="B1909" s="35" t="s">
        <v>8882</v>
      </c>
      <c r="C1909" s="37" t="s">
        <v>8883</v>
      </c>
      <c r="D1909" s="37" t="s">
        <v>8884</v>
      </c>
      <c r="E1909" s="37" t="s">
        <v>8885</v>
      </c>
      <c r="F1909" s="37" t="s">
        <v>115</v>
      </c>
      <c r="G1909" s="16">
        <v>1909000</v>
      </c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.75" customHeight="1">
      <c r="A1910" s="13" t="s">
        <v>295</v>
      </c>
      <c r="B1910" s="35" t="s">
        <v>8886</v>
      </c>
      <c r="C1910" s="37" t="s">
        <v>8887</v>
      </c>
      <c r="D1910" s="37" t="s">
        <v>8888</v>
      </c>
      <c r="E1910" s="37" t="s">
        <v>8889</v>
      </c>
      <c r="F1910" s="37" t="s">
        <v>115</v>
      </c>
      <c r="G1910" s="16">
        <v>1909000</v>
      </c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.75" customHeight="1">
      <c r="A1911" s="13" t="s">
        <v>295</v>
      </c>
      <c r="B1911" s="35" t="s">
        <v>8890</v>
      </c>
      <c r="C1911" s="37" t="s">
        <v>8891</v>
      </c>
      <c r="D1911" s="37" t="s">
        <v>8892</v>
      </c>
      <c r="E1911" s="37" t="s">
        <v>8893</v>
      </c>
      <c r="F1911" s="37" t="s">
        <v>115</v>
      </c>
      <c r="G1911" s="16">
        <v>2149000</v>
      </c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.75" customHeight="1">
      <c r="A1912" s="13" t="s">
        <v>295</v>
      </c>
      <c r="B1912" s="35" t="s">
        <v>8894</v>
      </c>
      <c r="C1912" s="37" t="s">
        <v>8895</v>
      </c>
      <c r="D1912" s="37" t="s">
        <v>8896</v>
      </c>
      <c r="E1912" s="37" t="s">
        <v>8897</v>
      </c>
      <c r="F1912" s="37" t="s">
        <v>115</v>
      </c>
      <c r="G1912" s="16">
        <v>2149000</v>
      </c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.75" customHeight="1">
      <c r="A1913" s="13" t="s">
        <v>295</v>
      </c>
      <c r="B1913" s="35" t="s">
        <v>8898</v>
      </c>
      <c r="C1913" s="37" t="s">
        <v>8899</v>
      </c>
      <c r="D1913" s="37" t="s">
        <v>8900</v>
      </c>
      <c r="E1913" s="37" t="s">
        <v>8901</v>
      </c>
      <c r="F1913" s="37" t="s">
        <v>115</v>
      </c>
      <c r="G1913" s="16">
        <v>709000</v>
      </c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.75" customHeight="1">
      <c r="A1914" s="13" t="s">
        <v>295</v>
      </c>
      <c r="B1914" s="35" t="s">
        <v>427</v>
      </c>
      <c r="C1914" s="37" t="s">
        <v>8902</v>
      </c>
      <c r="D1914" s="37" t="s">
        <v>8903</v>
      </c>
      <c r="E1914" s="37" t="s">
        <v>8904</v>
      </c>
      <c r="F1914" s="37" t="s">
        <v>115</v>
      </c>
      <c r="G1914" s="16">
        <v>139000</v>
      </c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.75" customHeight="1">
      <c r="A1915" s="13" t="s">
        <v>295</v>
      </c>
      <c r="B1915" s="35" t="s">
        <v>421</v>
      </c>
      <c r="C1915" s="37" t="s">
        <v>8905</v>
      </c>
      <c r="D1915" s="37" t="s">
        <v>8906</v>
      </c>
      <c r="E1915" s="37" t="s">
        <v>8907</v>
      </c>
      <c r="F1915" s="37" t="s">
        <v>115</v>
      </c>
      <c r="G1915" s="16">
        <v>139000</v>
      </c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.75" customHeight="1">
      <c r="A1916" s="13" t="s">
        <v>295</v>
      </c>
      <c r="B1916" s="35" t="s">
        <v>888</v>
      </c>
      <c r="C1916" s="37" t="s">
        <v>8908</v>
      </c>
      <c r="D1916" s="37" t="s">
        <v>8909</v>
      </c>
      <c r="E1916" s="37" t="s">
        <v>8910</v>
      </c>
      <c r="F1916" s="37" t="s">
        <v>115</v>
      </c>
      <c r="G1916" s="16">
        <v>149000</v>
      </c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.75" customHeight="1">
      <c r="A1917" s="13" t="s">
        <v>295</v>
      </c>
      <c r="B1917" s="35" t="s">
        <v>882</v>
      </c>
      <c r="C1917" s="37" t="s">
        <v>8911</v>
      </c>
      <c r="D1917" s="37" t="s">
        <v>8912</v>
      </c>
      <c r="E1917" s="37" t="s">
        <v>8913</v>
      </c>
      <c r="F1917" s="37" t="s">
        <v>115</v>
      </c>
      <c r="G1917" s="16">
        <v>149000</v>
      </c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.75" customHeight="1">
      <c r="A1918" s="13" t="s">
        <v>295</v>
      </c>
      <c r="B1918" s="35" t="s">
        <v>4382</v>
      </c>
      <c r="C1918" s="37" t="s">
        <v>8914</v>
      </c>
      <c r="D1918" s="37" t="s">
        <v>8915</v>
      </c>
      <c r="E1918" s="37" t="s">
        <v>4383</v>
      </c>
      <c r="F1918" s="37" t="s">
        <v>115</v>
      </c>
      <c r="G1918" s="16">
        <v>589000</v>
      </c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.75" customHeight="1">
      <c r="A1919" s="13" t="s">
        <v>295</v>
      </c>
      <c r="B1919" s="35" t="s">
        <v>4377</v>
      </c>
      <c r="C1919" s="37" t="s">
        <v>8916</v>
      </c>
      <c r="D1919" s="37" t="s">
        <v>8917</v>
      </c>
      <c r="E1919" s="37" t="s">
        <v>4378</v>
      </c>
      <c r="F1919" s="37" t="s">
        <v>115</v>
      </c>
      <c r="G1919" s="16">
        <v>589000</v>
      </c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.75" customHeight="1">
      <c r="A1920" s="13" t="s">
        <v>295</v>
      </c>
      <c r="B1920" s="35" t="s">
        <v>4375</v>
      </c>
      <c r="C1920" s="37" t="s">
        <v>8918</v>
      </c>
      <c r="D1920" s="37" t="s">
        <v>8919</v>
      </c>
      <c r="E1920" s="37" t="s">
        <v>4376</v>
      </c>
      <c r="F1920" s="37" t="s">
        <v>115</v>
      </c>
      <c r="G1920" s="16">
        <v>589000</v>
      </c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.75" customHeight="1">
      <c r="A1921" s="13" t="s">
        <v>295</v>
      </c>
      <c r="B1921" s="35" t="s">
        <v>4373</v>
      </c>
      <c r="C1921" s="37" t="s">
        <v>8920</v>
      </c>
      <c r="D1921" s="37" t="s">
        <v>8921</v>
      </c>
      <c r="E1921" s="37" t="s">
        <v>4374</v>
      </c>
      <c r="F1921" s="37" t="s">
        <v>115</v>
      </c>
      <c r="G1921" s="16">
        <v>589000</v>
      </c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.75" customHeight="1">
      <c r="A1922" s="13" t="s">
        <v>295</v>
      </c>
      <c r="B1922" s="35" t="s">
        <v>8922</v>
      </c>
      <c r="C1922" s="37" t="s">
        <v>8923</v>
      </c>
      <c r="D1922" s="37" t="s">
        <v>8924</v>
      </c>
      <c r="E1922" s="37" t="s">
        <v>8925</v>
      </c>
      <c r="F1922" s="37" t="s">
        <v>115</v>
      </c>
      <c r="G1922" s="16">
        <v>3409000</v>
      </c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.75" customHeight="1">
      <c r="A1923" s="13" t="s">
        <v>295</v>
      </c>
      <c r="B1923" s="35" t="s">
        <v>8926</v>
      </c>
      <c r="C1923" s="37" t="s">
        <v>8927</v>
      </c>
      <c r="D1923" s="37" t="s">
        <v>8928</v>
      </c>
      <c r="E1923" s="37" t="s">
        <v>8929</v>
      </c>
      <c r="F1923" s="37" t="s">
        <v>115</v>
      </c>
      <c r="G1923" s="16">
        <v>3409000</v>
      </c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.75" customHeight="1">
      <c r="A1924" s="13" t="s">
        <v>295</v>
      </c>
      <c r="B1924" s="35" t="s">
        <v>8930</v>
      </c>
      <c r="C1924" s="37" t="s">
        <v>8931</v>
      </c>
      <c r="D1924" s="37" t="s">
        <v>8932</v>
      </c>
      <c r="E1924" s="37" t="s">
        <v>8933</v>
      </c>
      <c r="F1924" s="37" t="s">
        <v>115</v>
      </c>
      <c r="G1924" s="16">
        <v>249000</v>
      </c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.75" customHeight="1">
      <c r="A1925" s="13" t="s">
        <v>295</v>
      </c>
      <c r="B1925" s="35" t="s">
        <v>2662</v>
      </c>
      <c r="C1925" s="37" t="s">
        <v>8934</v>
      </c>
      <c r="D1925" s="37" t="s">
        <v>8935</v>
      </c>
      <c r="E1925" s="37" t="s">
        <v>2663</v>
      </c>
      <c r="F1925" s="37" t="s">
        <v>115</v>
      </c>
      <c r="G1925" s="16">
        <v>249000</v>
      </c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.75" customHeight="1">
      <c r="A1926" s="13" t="s">
        <v>295</v>
      </c>
      <c r="B1926" s="35" t="s">
        <v>2819</v>
      </c>
      <c r="C1926" s="37" t="s">
        <v>8936</v>
      </c>
      <c r="D1926" s="37" t="s">
        <v>8937</v>
      </c>
      <c r="E1926" s="37" t="s">
        <v>8938</v>
      </c>
      <c r="F1926" s="37" t="s">
        <v>115</v>
      </c>
      <c r="G1926" s="16">
        <v>249000</v>
      </c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.75" customHeight="1">
      <c r="A1927" s="13" t="s">
        <v>295</v>
      </c>
      <c r="B1927" s="35" t="s">
        <v>2656</v>
      </c>
      <c r="C1927" s="37" t="s">
        <v>8939</v>
      </c>
      <c r="D1927" s="37" t="s">
        <v>8940</v>
      </c>
      <c r="E1927" s="37" t="s">
        <v>2658</v>
      </c>
      <c r="F1927" s="37" t="s">
        <v>115</v>
      </c>
      <c r="G1927" s="16">
        <v>249000</v>
      </c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.75" customHeight="1">
      <c r="A1928" s="13" t="s">
        <v>295</v>
      </c>
      <c r="B1928" s="35" t="s">
        <v>2813</v>
      </c>
      <c r="C1928" s="37" t="s">
        <v>8941</v>
      </c>
      <c r="D1928" s="37" t="s">
        <v>8942</v>
      </c>
      <c r="E1928" s="37" t="s">
        <v>8943</v>
      </c>
      <c r="F1928" s="37" t="s">
        <v>115</v>
      </c>
      <c r="G1928" s="16">
        <v>249000</v>
      </c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.75" customHeight="1">
      <c r="A1929" s="13" t="s">
        <v>295</v>
      </c>
      <c r="B1929" s="35" t="s">
        <v>2806</v>
      </c>
      <c r="C1929" s="37" t="s">
        <v>8944</v>
      </c>
      <c r="D1929" s="37" t="s">
        <v>8945</v>
      </c>
      <c r="E1929" s="37" t="s">
        <v>8946</v>
      </c>
      <c r="F1929" s="37" t="s">
        <v>115</v>
      </c>
      <c r="G1929" s="16">
        <v>249000</v>
      </c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.75" customHeight="1">
      <c r="A1930" s="13" t="s">
        <v>295</v>
      </c>
      <c r="B1930" s="35" t="s">
        <v>8947</v>
      </c>
      <c r="C1930" s="37" t="s">
        <v>8948</v>
      </c>
      <c r="D1930" s="37" t="s">
        <v>8949</v>
      </c>
      <c r="E1930" s="37" t="s">
        <v>8950</v>
      </c>
      <c r="F1930" s="37" t="s">
        <v>115</v>
      </c>
      <c r="G1930" s="16">
        <v>249000</v>
      </c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.75" customHeight="1">
      <c r="A1931" s="13" t="s">
        <v>295</v>
      </c>
      <c r="B1931" s="35" t="s">
        <v>4130</v>
      </c>
      <c r="C1931" s="37" t="s">
        <v>8951</v>
      </c>
      <c r="D1931" s="37" t="s">
        <v>8952</v>
      </c>
      <c r="E1931" s="37" t="s">
        <v>4131</v>
      </c>
      <c r="F1931" s="37" t="s">
        <v>115</v>
      </c>
      <c r="G1931" s="16">
        <v>409000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.75" customHeight="1">
      <c r="A1932" s="13" t="s">
        <v>295</v>
      </c>
      <c r="B1932" s="35" t="s">
        <v>8953</v>
      </c>
      <c r="C1932" s="37" t="s">
        <v>8954</v>
      </c>
      <c r="D1932" s="37" t="s">
        <v>8955</v>
      </c>
      <c r="E1932" s="37" t="s">
        <v>8956</v>
      </c>
      <c r="F1932" s="37" t="s">
        <v>115</v>
      </c>
      <c r="G1932" s="16">
        <v>409000</v>
      </c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.75" customHeight="1">
      <c r="A1933" s="13" t="s">
        <v>295</v>
      </c>
      <c r="B1933" s="35" t="s">
        <v>4125</v>
      </c>
      <c r="C1933" s="37" t="s">
        <v>8957</v>
      </c>
      <c r="D1933" s="37" t="s">
        <v>8958</v>
      </c>
      <c r="E1933" s="37" t="s">
        <v>4126</v>
      </c>
      <c r="F1933" s="37" t="s">
        <v>115</v>
      </c>
      <c r="G1933" s="16">
        <v>409000</v>
      </c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.75" customHeight="1">
      <c r="A1934" s="13" t="s">
        <v>295</v>
      </c>
      <c r="B1934" s="35" t="s">
        <v>3538</v>
      </c>
      <c r="C1934" s="37" t="s">
        <v>8959</v>
      </c>
      <c r="D1934" s="37" t="s">
        <v>8960</v>
      </c>
      <c r="E1934" s="37" t="s">
        <v>3539</v>
      </c>
      <c r="F1934" s="37" t="s">
        <v>115</v>
      </c>
      <c r="G1934" s="16">
        <v>299000</v>
      </c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.75" customHeight="1">
      <c r="A1935" s="13" t="s">
        <v>295</v>
      </c>
      <c r="B1935" s="35" t="s">
        <v>3528</v>
      </c>
      <c r="C1935" s="37" t="s">
        <v>8961</v>
      </c>
      <c r="D1935" s="37" t="s">
        <v>8962</v>
      </c>
      <c r="E1935" s="37" t="s">
        <v>3530</v>
      </c>
      <c r="F1935" s="37" t="s">
        <v>115</v>
      </c>
      <c r="G1935" s="16">
        <v>299000</v>
      </c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.75" customHeight="1">
      <c r="A1936" s="13" t="s">
        <v>295</v>
      </c>
      <c r="B1936" s="35" t="s">
        <v>3522</v>
      </c>
      <c r="C1936" s="37" t="s">
        <v>8963</v>
      </c>
      <c r="D1936" s="37" t="s">
        <v>8964</v>
      </c>
      <c r="E1936" s="37" t="s">
        <v>3523</v>
      </c>
      <c r="F1936" s="37" t="s">
        <v>115</v>
      </c>
      <c r="G1936" s="16">
        <v>299000</v>
      </c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.75" customHeight="1">
      <c r="A1937" s="13" t="s">
        <v>295</v>
      </c>
      <c r="B1937" s="35" t="s">
        <v>3517</v>
      </c>
      <c r="C1937" s="37" t="s">
        <v>8965</v>
      </c>
      <c r="D1937" s="37" t="s">
        <v>8966</v>
      </c>
      <c r="E1937" s="37" t="s">
        <v>3518</v>
      </c>
      <c r="F1937" s="37" t="s">
        <v>115</v>
      </c>
      <c r="G1937" s="16">
        <v>299000</v>
      </c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.75" customHeight="1">
      <c r="A1938" s="13" t="s">
        <v>295</v>
      </c>
      <c r="B1938" s="35" t="s">
        <v>3511</v>
      </c>
      <c r="C1938" s="37" t="s">
        <v>8967</v>
      </c>
      <c r="D1938" s="37" t="s">
        <v>8968</v>
      </c>
      <c r="E1938" s="37" t="s">
        <v>3512</v>
      </c>
      <c r="F1938" s="37" t="s">
        <v>115</v>
      </c>
      <c r="G1938" s="16">
        <v>299000</v>
      </c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.75" customHeight="1">
      <c r="A1939" s="13" t="s">
        <v>295</v>
      </c>
      <c r="B1939" s="35" t="s">
        <v>3501</v>
      </c>
      <c r="C1939" s="37" t="s">
        <v>8969</v>
      </c>
      <c r="D1939" s="37" t="s">
        <v>8970</v>
      </c>
      <c r="E1939" s="37" t="s">
        <v>3502</v>
      </c>
      <c r="F1939" s="37" t="s">
        <v>115</v>
      </c>
      <c r="G1939" s="16">
        <v>299000</v>
      </c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.75" customHeight="1">
      <c r="A1940" s="13" t="s">
        <v>295</v>
      </c>
      <c r="B1940" s="35" t="s">
        <v>3701</v>
      </c>
      <c r="C1940" s="37" t="s">
        <v>8971</v>
      </c>
      <c r="D1940" s="37" t="s">
        <v>8972</v>
      </c>
      <c r="E1940" s="37" t="s">
        <v>8973</v>
      </c>
      <c r="F1940" s="37" t="s">
        <v>115</v>
      </c>
      <c r="G1940" s="16">
        <v>299000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.75" customHeight="1">
      <c r="A1941" s="13" t="s">
        <v>295</v>
      </c>
      <c r="B1941" s="35" t="s">
        <v>8974</v>
      </c>
      <c r="C1941" s="37" t="s">
        <v>8975</v>
      </c>
      <c r="D1941" s="37" t="s">
        <v>8976</v>
      </c>
      <c r="E1941" s="37" t="s">
        <v>8977</v>
      </c>
      <c r="F1941" s="37" t="s">
        <v>115</v>
      </c>
      <c r="G1941" s="16">
        <v>299000</v>
      </c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.75" customHeight="1">
      <c r="A1942" s="13" t="s">
        <v>295</v>
      </c>
      <c r="B1942" s="35" t="s">
        <v>8978</v>
      </c>
      <c r="C1942" s="37" t="s">
        <v>8979</v>
      </c>
      <c r="D1942" s="37" t="s">
        <v>8980</v>
      </c>
      <c r="E1942" s="37" t="s">
        <v>8981</v>
      </c>
      <c r="F1942" s="37" t="s">
        <v>115</v>
      </c>
      <c r="G1942" s="16">
        <v>299000</v>
      </c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.75" customHeight="1">
      <c r="A1943" s="13" t="s">
        <v>295</v>
      </c>
      <c r="B1943" s="35" t="s">
        <v>8982</v>
      </c>
      <c r="C1943" s="37" t="s">
        <v>8983</v>
      </c>
      <c r="D1943" s="37" t="s">
        <v>8984</v>
      </c>
      <c r="E1943" s="37" t="s">
        <v>8985</v>
      </c>
      <c r="F1943" s="37" t="s">
        <v>115</v>
      </c>
      <c r="G1943" s="16">
        <v>299000</v>
      </c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.75" customHeight="1">
      <c r="A1944" s="13" t="s">
        <v>295</v>
      </c>
      <c r="B1944" s="35" t="s">
        <v>3896</v>
      </c>
      <c r="C1944" s="37" t="s">
        <v>8986</v>
      </c>
      <c r="D1944" s="37" t="s">
        <v>8987</v>
      </c>
      <c r="E1944" s="37" t="s">
        <v>8988</v>
      </c>
      <c r="F1944" s="37" t="s">
        <v>115</v>
      </c>
      <c r="G1944" s="16">
        <v>399000</v>
      </c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.75" customHeight="1">
      <c r="A1945" s="13" t="s">
        <v>295</v>
      </c>
      <c r="B1945" s="35" t="s">
        <v>3891</v>
      </c>
      <c r="C1945" s="37" t="s">
        <v>8989</v>
      </c>
      <c r="D1945" s="37" t="s">
        <v>8990</v>
      </c>
      <c r="E1945" s="37" t="s">
        <v>8991</v>
      </c>
      <c r="F1945" s="37" t="s">
        <v>115</v>
      </c>
      <c r="G1945" s="16">
        <v>399000</v>
      </c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.75" customHeight="1">
      <c r="A1946" s="13" t="s">
        <v>295</v>
      </c>
      <c r="B1946" s="35" t="s">
        <v>3886</v>
      </c>
      <c r="C1946" s="37" t="s">
        <v>8992</v>
      </c>
      <c r="D1946" s="37" t="s">
        <v>8993</v>
      </c>
      <c r="E1946" s="37" t="s">
        <v>8994</v>
      </c>
      <c r="F1946" s="37" t="s">
        <v>115</v>
      </c>
      <c r="G1946" s="16">
        <v>399000</v>
      </c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.75" customHeight="1">
      <c r="A1947" s="13" t="s">
        <v>295</v>
      </c>
      <c r="B1947" s="35" t="s">
        <v>3882</v>
      </c>
      <c r="C1947" s="37" t="s">
        <v>8995</v>
      </c>
      <c r="D1947" s="37" t="s">
        <v>8996</v>
      </c>
      <c r="E1947" s="37" t="s">
        <v>8997</v>
      </c>
      <c r="F1947" s="37" t="s">
        <v>115</v>
      </c>
      <c r="G1947" s="16">
        <v>399000</v>
      </c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.75" customHeight="1">
      <c r="A1948" s="13" t="s">
        <v>295</v>
      </c>
      <c r="B1948" s="35" t="s">
        <v>3878</v>
      </c>
      <c r="C1948" s="37" t="s">
        <v>8998</v>
      </c>
      <c r="D1948" s="37" t="s">
        <v>8999</v>
      </c>
      <c r="E1948" s="37" t="s">
        <v>9000</v>
      </c>
      <c r="F1948" s="37" t="s">
        <v>115</v>
      </c>
      <c r="G1948" s="16">
        <v>399000</v>
      </c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.75" customHeight="1">
      <c r="A1949" s="13" t="s">
        <v>295</v>
      </c>
      <c r="B1949" s="35" t="s">
        <v>3798</v>
      </c>
      <c r="C1949" s="37" t="s">
        <v>9001</v>
      </c>
      <c r="D1949" s="37" t="s">
        <v>9002</v>
      </c>
      <c r="E1949" s="37" t="s">
        <v>3800</v>
      </c>
      <c r="F1949" s="37" t="s">
        <v>115</v>
      </c>
      <c r="G1949" s="16">
        <v>399000</v>
      </c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.75" customHeight="1">
      <c r="A1950" s="13" t="s">
        <v>295</v>
      </c>
      <c r="B1950" s="35" t="s">
        <v>9003</v>
      </c>
      <c r="C1950" s="37" t="s">
        <v>9004</v>
      </c>
      <c r="D1950" s="37" t="s">
        <v>9005</v>
      </c>
      <c r="E1950" s="37" t="s">
        <v>9006</v>
      </c>
      <c r="F1950" s="37" t="s">
        <v>115</v>
      </c>
      <c r="G1950" s="16">
        <v>709000</v>
      </c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.75" customHeight="1">
      <c r="A1951" s="13" t="s">
        <v>295</v>
      </c>
      <c r="B1951" s="35" t="s">
        <v>9007</v>
      </c>
      <c r="C1951" s="37" t="s">
        <v>9008</v>
      </c>
      <c r="D1951" s="37" t="s">
        <v>9009</v>
      </c>
      <c r="E1951" s="37" t="s">
        <v>9010</v>
      </c>
      <c r="F1951" s="37" t="s">
        <v>115</v>
      </c>
      <c r="G1951" s="16">
        <v>709000</v>
      </c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.75" customHeight="1">
      <c r="A1952" s="13" t="s">
        <v>295</v>
      </c>
      <c r="B1952" s="35" t="s">
        <v>9011</v>
      </c>
      <c r="C1952" s="37" t="s">
        <v>9012</v>
      </c>
      <c r="D1952" s="37" t="s">
        <v>9013</v>
      </c>
      <c r="E1952" s="37" t="s">
        <v>9014</v>
      </c>
      <c r="F1952" s="37" t="s">
        <v>115</v>
      </c>
      <c r="G1952" s="16">
        <v>1069000</v>
      </c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.75" customHeight="1">
      <c r="A1953" s="13" t="s">
        <v>295</v>
      </c>
      <c r="B1953" s="35" t="s">
        <v>4906</v>
      </c>
      <c r="C1953" s="37" t="s">
        <v>9015</v>
      </c>
      <c r="D1953" s="37" t="s">
        <v>9016</v>
      </c>
      <c r="E1953" s="37" t="s">
        <v>9017</v>
      </c>
      <c r="F1953" s="37" t="s">
        <v>115</v>
      </c>
      <c r="G1953" s="16">
        <v>1069000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.75" customHeight="1">
      <c r="A1954" s="13" t="s">
        <v>295</v>
      </c>
      <c r="B1954" s="35" t="s">
        <v>4899</v>
      </c>
      <c r="C1954" s="37" t="s">
        <v>9018</v>
      </c>
      <c r="D1954" s="37" t="s">
        <v>9019</v>
      </c>
      <c r="E1954" s="37" t="s">
        <v>9020</v>
      </c>
      <c r="F1954" s="37" t="s">
        <v>115</v>
      </c>
      <c r="G1954" s="16">
        <v>1069000</v>
      </c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.75" customHeight="1">
      <c r="A1955" s="13" t="s">
        <v>295</v>
      </c>
      <c r="B1955" s="35" t="s">
        <v>4892</v>
      </c>
      <c r="C1955" s="37" t="s">
        <v>9021</v>
      </c>
      <c r="D1955" s="37" t="s">
        <v>9022</v>
      </c>
      <c r="E1955" s="37" t="s">
        <v>9023</v>
      </c>
      <c r="F1955" s="37" t="s">
        <v>115</v>
      </c>
      <c r="G1955" s="16">
        <v>1069000</v>
      </c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.75" customHeight="1">
      <c r="A1956" s="13" t="s">
        <v>295</v>
      </c>
      <c r="B1956" s="35" t="s">
        <v>9024</v>
      </c>
      <c r="C1956" s="37" t="s">
        <v>9025</v>
      </c>
      <c r="D1956" s="37" t="s">
        <v>9026</v>
      </c>
      <c r="E1956" s="37" t="s">
        <v>9027</v>
      </c>
      <c r="F1956" s="37" t="s">
        <v>115</v>
      </c>
      <c r="G1956" s="16">
        <v>399000</v>
      </c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.75" customHeight="1">
      <c r="A1957" s="13" t="s">
        <v>295</v>
      </c>
      <c r="B1957" s="35" t="s">
        <v>9028</v>
      </c>
      <c r="C1957" s="37" t="s">
        <v>9029</v>
      </c>
      <c r="D1957" s="37" t="s">
        <v>9030</v>
      </c>
      <c r="E1957" s="37" t="s">
        <v>9031</v>
      </c>
      <c r="F1957" s="37" t="s">
        <v>115</v>
      </c>
      <c r="G1957" s="16">
        <v>559000</v>
      </c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.75" customHeight="1">
      <c r="A1958" s="13" t="s">
        <v>295</v>
      </c>
      <c r="B1958" s="35" t="s">
        <v>9032</v>
      </c>
      <c r="C1958" s="37" t="s">
        <v>9033</v>
      </c>
      <c r="D1958" s="37" t="s">
        <v>9034</v>
      </c>
      <c r="E1958" s="37" t="s">
        <v>9035</v>
      </c>
      <c r="F1958" s="37" t="s">
        <v>115</v>
      </c>
      <c r="G1958" s="16">
        <v>559000</v>
      </c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.75" customHeight="1">
      <c r="A1959" s="13" t="s">
        <v>295</v>
      </c>
      <c r="B1959" s="35" t="s">
        <v>9036</v>
      </c>
      <c r="C1959" s="37" t="s">
        <v>9037</v>
      </c>
      <c r="D1959" s="37" t="s">
        <v>9038</v>
      </c>
      <c r="E1959" s="37" t="s">
        <v>9039</v>
      </c>
      <c r="F1959" s="37" t="s">
        <v>115</v>
      </c>
      <c r="G1959" s="16">
        <v>559000</v>
      </c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.75" customHeight="1">
      <c r="A1960" s="13" t="s">
        <v>295</v>
      </c>
      <c r="B1960" s="35" t="s">
        <v>9040</v>
      </c>
      <c r="C1960" s="37" t="s">
        <v>9041</v>
      </c>
      <c r="D1960" s="37" t="s">
        <v>9042</v>
      </c>
      <c r="E1960" s="37" t="s">
        <v>9043</v>
      </c>
      <c r="F1960" s="37" t="s">
        <v>115</v>
      </c>
      <c r="G1960" s="16">
        <v>559000</v>
      </c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.75" customHeight="1">
      <c r="A1961" s="13" t="s">
        <v>295</v>
      </c>
      <c r="B1961" s="35" t="s">
        <v>9044</v>
      </c>
      <c r="C1961" s="37" t="s">
        <v>9045</v>
      </c>
      <c r="D1961" s="37" t="s">
        <v>9046</v>
      </c>
      <c r="E1961" s="37" t="s">
        <v>9047</v>
      </c>
      <c r="F1961" s="37" t="s">
        <v>115</v>
      </c>
      <c r="G1961" s="16">
        <v>559000</v>
      </c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.75" customHeight="1">
      <c r="A1962" s="13" t="s">
        <v>295</v>
      </c>
      <c r="B1962" s="35" t="s">
        <v>9048</v>
      </c>
      <c r="C1962" s="37" t="s">
        <v>9049</v>
      </c>
      <c r="D1962" s="37" t="s">
        <v>9050</v>
      </c>
      <c r="E1962" s="37" t="s">
        <v>9051</v>
      </c>
      <c r="F1962" s="37" t="s">
        <v>115</v>
      </c>
      <c r="G1962" s="16">
        <v>559000</v>
      </c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.75" customHeight="1">
      <c r="A1963" s="13" t="s">
        <v>295</v>
      </c>
      <c r="B1963" s="35" t="s">
        <v>9052</v>
      </c>
      <c r="C1963" s="37" t="s">
        <v>9053</v>
      </c>
      <c r="D1963" s="37" t="s">
        <v>9054</v>
      </c>
      <c r="E1963" s="37" t="s">
        <v>9055</v>
      </c>
      <c r="F1963" s="37" t="s">
        <v>115</v>
      </c>
      <c r="G1963" s="16">
        <v>229000</v>
      </c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.75" customHeight="1">
      <c r="A1964" s="13" t="s">
        <v>295</v>
      </c>
      <c r="B1964" s="35" t="s">
        <v>9056</v>
      </c>
      <c r="C1964" s="37" t="s">
        <v>9057</v>
      </c>
      <c r="D1964" s="37" t="s">
        <v>9058</v>
      </c>
      <c r="E1964" s="37" t="s">
        <v>9059</v>
      </c>
      <c r="F1964" s="37" t="s">
        <v>115</v>
      </c>
      <c r="G1964" s="16">
        <v>229000</v>
      </c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.75" customHeight="1">
      <c r="A1965" s="13" t="s">
        <v>295</v>
      </c>
      <c r="B1965" s="35" t="s">
        <v>9060</v>
      </c>
      <c r="C1965" s="37" t="s">
        <v>9061</v>
      </c>
      <c r="D1965" s="37" t="s">
        <v>9062</v>
      </c>
      <c r="E1965" s="37" t="s">
        <v>9063</v>
      </c>
      <c r="F1965" s="37" t="s">
        <v>115</v>
      </c>
      <c r="G1965" s="16">
        <v>229000</v>
      </c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.75" customHeight="1">
      <c r="A1966" s="13" t="s">
        <v>295</v>
      </c>
      <c r="B1966" s="35" t="s">
        <v>9064</v>
      </c>
      <c r="C1966" s="37" t="s">
        <v>9065</v>
      </c>
      <c r="D1966" s="37" t="s">
        <v>9066</v>
      </c>
      <c r="E1966" s="37" t="s">
        <v>9067</v>
      </c>
      <c r="F1966" s="37" t="s">
        <v>115</v>
      </c>
      <c r="G1966" s="16">
        <v>229000</v>
      </c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.75" customHeight="1">
      <c r="A1967" s="13" t="s">
        <v>295</v>
      </c>
      <c r="B1967" s="35" t="s">
        <v>9068</v>
      </c>
      <c r="C1967" s="37" t="s">
        <v>9069</v>
      </c>
      <c r="D1967" s="37" t="s">
        <v>9070</v>
      </c>
      <c r="E1967" s="37" t="s">
        <v>9071</v>
      </c>
      <c r="F1967" s="37" t="s">
        <v>115</v>
      </c>
      <c r="G1967" s="16">
        <v>229000</v>
      </c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.75" customHeight="1">
      <c r="A1968" s="13" t="s">
        <v>295</v>
      </c>
      <c r="B1968" s="35" t="s">
        <v>9072</v>
      </c>
      <c r="C1968" s="37" t="s">
        <v>9073</v>
      </c>
      <c r="D1968" s="37" t="s">
        <v>9074</v>
      </c>
      <c r="E1968" s="37" t="s">
        <v>9075</v>
      </c>
      <c r="F1968" s="37" t="s">
        <v>115</v>
      </c>
      <c r="G1968" s="16">
        <v>229000</v>
      </c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.75" customHeight="1">
      <c r="A1969" s="13" t="s">
        <v>295</v>
      </c>
      <c r="B1969" s="35" t="s">
        <v>444</v>
      </c>
      <c r="C1969" s="37" t="s">
        <v>9076</v>
      </c>
      <c r="D1969" s="37" t="s">
        <v>9077</v>
      </c>
      <c r="E1969" s="37" t="s">
        <v>9078</v>
      </c>
      <c r="F1969" s="37" t="s">
        <v>3360</v>
      </c>
      <c r="G1969" s="16">
        <v>109000</v>
      </c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.75" customHeight="1">
      <c r="A1970" s="13" t="s">
        <v>295</v>
      </c>
      <c r="B1970" s="35" t="s">
        <v>933</v>
      </c>
      <c r="C1970" s="37" t="s">
        <v>9079</v>
      </c>
      <c r="D1970" s="37" t="s">
        <v>9080</v>
      </c>
      <c r="E1970" s="37" t="s">
        <v>9081</v>
      </c>
      <c r="F1970" s="37" t="s">
        <v>3360</v>
      </c>
      <c r="G1970" s="16">
        <v>149000</v>
      </c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.75" customHeight="1">
      <c r="A1971" s="13" t="s">
        <v>295</v>
      </c>
      <c r="B1971" s="35" t="s">
        <v>1563</v>
      </c>
      <c r="C1971" s="37" t="s">
        <v>9082</v>
      </c>
      <c r="D1971" s="37" t="s">
        <v>9083</v>
      </c>
      <c r="E1971" s="37" t="s">
        <v>1564</v>
      </c>
      <c r="F1971" s="37" t="s">
        <v>3360</v>
      </c>
      <c r="G1971" s="16">
        <v>199000</v>
      </c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.75" customHeight="1">
      <c r="A1972" s="13" t="s">
        <v>295</v>
      </c>
      <c r="B1972" s="35" t="s">
        <v>9084</v>
      </c>
      <c r="C1972" s="37" t="s">
        <v>9085</v>
      </c>
      <c r="D1972" s="37" t="s">
        <v>9086</v>
      </c>
      <c r="E1972" s="37" t="s">
        <v>9087</v>
      </c>
      <c r="F1972" s="37" t="s">
        <v>8217</v>
      </c>
      <c r="G1972" s="16">
        <v>329000</v>
      </c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.75" customHeight="1">
      <c r="A1973" s="13" t="s">
        <v>295</v>
      </c>
      <c r="B1973" s="35" t="s">
        <v>9088</v>
      </c>
      <c r="C1973" s="37" t="s">
        <v>9089</v>
      </c>
      <c r="D1973" s="37" t="s">
        <v>9090</v>
      </c>
      <c r="E1973" s="37" t="s">
        <v>9091</v>
      </c>
      <c r="F1973" s="37" t="s">
        <v>8178</v>
      </c>
      <c r="G1973" s="16">
        <v>149000</v>
      </c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.75" customHeight="1">
      <c r="A1974" s="13" t="s">
        <v>295</v>
      </c>
      <c r="B1974" s="35" t="s">
        <v>974</v>
      </c>
      <c r="C1974" s="37" t="s">
        <v>9092</v>
      </c>
      <c r="D1974" s="37" t="s">
        <v>9093</v>
      </c>
      <c r="E1974" s="37" t="s">
        <v>9094</v>
      </c>
      <c r="F1974" s="37" t="s">
        <v>8178</v>
      </c>
      <c r="G1974" s="16">
        <v>149000</v>
      </c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.75" customHeight="1">
      <c r="A1975" s="13" t="s">
        <v>295</v>
      </c>
      <c r="B1975" s="35" t="s">
        <v>9095</v>
      </c>
      <c r="C1975" s="37" t="s">
        <v>9096</v>
      </c>
      <c r="D1975" s="37" t="s">
        <v>9097</v>
      </c>
      <c r="E1975" s="37" t="s">
        <v>9098</v>
      </c>
      <c r="F1975" s="37" t="s">
        <v>8178</v>
      </c>
      <c r="G1975" s="16">
        <v>369000</v>
      </c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.75" customHeight="1">
      <c r="A1976" s="13" t="s">
        <v>295</v>
      </c>
      <c r="B1976" s="35" t="s">
        <v>9099</v>
      </c>
      <c r="C1976" s="37" t="s">
        <v>9100</v>
      </c>
      <c r="D1976" s="37" t="s">
        <v>9101</v>
      </c>
      <c r="E1976" s="37" t="s">
        <v>9102</v>
      </c>
      <c r="F1976" s="37" t="s">
        <v>8178</v>
      </c>
      <c r="G1976" s="16">
        <v>369000</v>
      </c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.75" customHeight="1">
      <c r="A1977" s="13" t="s">
        <v>295</v>
      </c>
      <c r="B1977" s="35" t="s">
        <v>9103</v>
      </c>
      <c r="C1977" s="37" t="s">
        <v>9104</v>
      </c>
      <c r="D1977" s="37" t="s">
        <v>9105</v>
      </c>
      <c r="E1977" s="37" t="s">
        <v>9106</v>
      </c>
      <c r="F1977" s="37" t="s">
        <v>8178</v>
      </c>
      <c r="G1977" s="16">
        <v>369000</v>
      </c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.75" customHeight="1">
      <c r="A1978" s="13" t="s">
        <v>295</v>
      </c>
      <c r="B1978" s="35" t="s">
        <v>9107</v>
      </c>
      <c r="C1978" s="37" t="s">
        <v>9108</v>
      </c>
      <c r="D1978" s="37" t="s">
        <v>9109</v>
      </c>
      <c r="E1978" s="37" t="s">
        <v>9110</v>
      </c>
      <c r="F1978" s="37" t="s">
        <v>8178</v>
      </c>
      <c r="G1978" s="16">
        <v>419000</v>
      </c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.75" customHeight="1">
      <c r="A1979" s="13" t="s">
        <v>295</v>
      </c>
      <c r="B1979" s="35" t="s">
        <v>9111</v>
      </c>
      <c r="C1979" s="37" t="s">
        <v>9112</v>
      </c>
      <c r="D1979" s="37" t="s">
        <v>9113</v>
      </c>
      <c r="E1979" s="37" t="s">
        <v>9114</v>
      </c>
      <c r="F1979" s="37" t="s">
        <v>8178</v>
      </c>
      <c r="G1979" s="16">
        <v>419000</v>
      </c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.75" customHeight="1">
      <c r="A1980" s="13" t="s">
        <v>295</v>
      </c>
      <c r="B1980" s="35" t="s">
        <v>1371</v>
      </c>
      <c r="C1980" s="37" t="s">
        <v>9115</v>
      </c>
      <c r="D1980" s="37" t="s">
        <v>9116</v>
      </c>
      <c r="E1980" s="37" t="s">
        <v>1373</v>
      </c>
      <c r="F1980" s="37" t="s">
        <v>8178</v>
      </c>
      <c r="G1980" s="16">
        <v>169000</v>
      </c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.75" customHeight="1">
      <c r="A1981" s="13" t="s">
        <v>295</v>
      </c>
      <c r="B1981" s="35" t="s">
        <v>1365</v>
      </c>
      <c r="C1981" s="37" t="s">
        <v>9117</v>
      </c>
      <c r="D1981" s="37" t="s">
        <v>9118</v>
      </c>
      <c r="E1981" s="37" t="s">
        <v>1366</v>
      </c>
      <c r="F1981" s="37" t="s">
        <v>8178</v>
      </c>
      <c r="G1981" s="16">
        <v>169000</v>
      </c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.75" customHeight="1">
      <c r="A1982" s="13" t="s">
        <v>295</v>
      </c>
      <c r="B1982" s="35" t="s">
        <v>1359</v>
      </c>
      <c r="C1982" s="37" t="s">
        <v>9119</v>
      </c>
      <c r="D1982" s="37" t="s">
        <v>9120</v>
      </c>
      <c r="E1982" s="37" t="s">
        <v>1360</v>
      </c>
      <c r="F1982" s="37" t="s">
        <v>8178</v>
      </c>
      <c r="G1982" s="16">
        <v>169000</v>
      </c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.75" customHeight="1">
      <c r="A1983" s="13" t="s">
        <v>295</v>
      </c>
      <c r="B1983" s="35" t="s">
        <v>1349</v>
      </c>
      <c r="C1983" s="37" t="s">
        <v>9121</v>
      </c>
      <c r="D1983" s="37" t="s">
        <v>9122</v>
      </c>
      <c r="E1983" s="37" t="s">
        <v>1350</v>
      </c>
      <c r="F1983" s="37" t="s">
        <v>8483</v>
      </c>
      <c r="G1983" s="16">
        <v>169000</v>
      </c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.75" customHeight="1">
      <c r="A1984" s="13" t="s">
        <v>295</v>
      </c>
      <c r="B1984" s="35" t="s">
        <v>1343</v>
      </c>
      <c r="C1984" s="37" t="s">
        <v>9123</v>
      </c>
      <c r="D1984" s="37" t="s">
        <v>9124</v>
      </c>
      <c r="E1984" s="37" t="s">
        <v>1344</v>
      </c>
      <c r="F1984" s="37" t="s">
        <v>8178</v>
      </c>
      <c r="G1984" s="16">
        <v>169000</v>
      </c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.75" customHeight="1">
      <c r="A1985" s="13" t="s">
        <v>295</v>
      </c>
      <c r="B1985" s="35" t="s">
        <v>1337</v>
      </c>
      <c r="C1985" s="37" t="s">
        <v>9125</v>
      </c>
      <c r="D1985" s="37" t="s">
        <v>9126</v>
      </c>
      <c r="E1985" s="37" t="s">
        <v>1338</v>
      </c>
      <c r="F1985" s="37" t="s">
        <v>8178</v>
      </c>
      <c r="G1985" s="16">
        <v>169000</v>
      </c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.75" customHeight="1">
      <c r="A1986" s="13" t="s">
        <v>295</v>
      </c>
      <c r="B1986" s="35" t="s">
        <v>6367</v>
      </c>
      <c r="C1986" s="37" t="s">
        <v>9127</v>
      </c>
      <c r="D1986" s="37" t="s">
        <v>9128</v>
      </c>
      <c r="E1986" s="37" t="s">
        <v>9129</v>
      </c>
      <c r="F1986" s="37" t="s">
        <v>8483</v>
      </c>
      <c r="G1986" s="16">
        <v>259000</v>
      </c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.75" customHeight="1">
      <c r="A1987" s="13" t="s">
        <v>295</v>
      </c>
      <c r="B1987" s="35" t="s">
        <v>9130</v>
      </c>
      <c r="C1987" s="37" t="s">
        <v>9131</v>
      </c>
      <c r="D1987" s="37" t="s">
        <v>9132</v>
      </c>
      <c r="E1987" s="37" t="s">
        <v>9133</v>
      </c>
      <c r="F1987" s="37" t="s">
        <v>8483</v>
      </c>
      <c r="G1987" s="16">
        <v>259000</v>
      </c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.75" customHeight="1">
      <c r="A1988" s="13" t="s">
        <v>295</v>
      </c>
      <c r="B1988" s="35" t="s">
        <v>9134</v>
      </c>
      <c r="C1988" s="37" t="s">
        <v>9135</v>
      </c>
      <c r="D1988" s="37" t="s">
        <v>9136</v>
      </c>
      <c r="E1988" s="37" t="s">
        <v>9137</v>
      </c>
      <c r="F1988" s="37" t="s">
        <v>8178</v>
      </c>
      <c r="G1988" s="16">
        <v>409000</v>
      </c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.75" customHeight="1">
      <c r="A1989" s="13" t="s">
        <v>295</v>
      </c>
      <c r="B1989" s="35" t="s">
        <v>9138</v>
      </c>
      <c r="C1989" s="37" t="s">
        <v>9139</v>
      </c>
      <c r="D1989" s="37" t="s">
        <v>9140</v>
      </c>
      <c r="E1989" s="37" t="s">
        <v>9141</v>
      </c>
      <c r="F1989" s="37" t="s">
        <v>2010</v>
      </c>
      <c r="G1989" s="16">
        <v>659000</v>
      </c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.75" customHeight="1">
      <c r="A1990" s="13" t="s">
        <v>295</v>
      </c>
      <c r="B1990" s="35" t="s">
        <v>3263</v>
      </c>
      <c r="C1990" s="37" t="s">
        <v>9142</v>
      </c>
      <c r="D1990" s="37" t="s">
        <v>9143</v>
      </c>
      <c r="E1990" s="37" t="s">
        <v>9144</v>
      </c>
      <c r="F1990" s="37" t="s">
        <v>2010</v>
      </c>
      <c r="G1990" s="16">
        <v>349000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.75" customHeight="1">
      <c r="A1991" s="13" t="s">
        <v>295</v>
      </c>
      <c r="B1991" s="35" t="s">
        <v>9145</v>
      </c>
      <c r="C1991" s="37" t="s">
        <v>9146</v>
      </c>
      <c r="D1991" s="37" t="s">
        <v>9147</v>
      </c>
      <c r="E1991" s="37" t="s">
        <v>9148</v>
      </c>
      <c r="F1991" s="37" t="s">
        <v>2010</v>
      </c>
      <c r="G1991" s="16">
        <v>729000</v>
      </c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.75" customHeight="1">
      <c r="A1992" s="13" t="s">
        <v>295</v>
      </c>
      <c r="B1992" s="35" t="s">
        <v>4887</v>
      </c>
      <c r="C1992" s="37" t="s">
        <v>9149</v>
      </c>
      <c r="D1992" s="37" t="s">
        <v>9150</v>
      </c>
      <c r="E1992" s="37" t="s">
        <v>9151</v>
      </c>
      <c r="F1992" s="37" t="s">
        <v>2010</v>
      </c>
      <c r="G1992" s="16">
        <v>989000</v>
      </c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.75" customHeight="1">
      <c r="A1993" s="13" t="s">
        <v>295</v>
      </c>
      <c r="B1993" s="35" t="s">
        <v>969</v>
      </c>
      <c r="C1993" s="37" t="s">
        <v>9152</v>
      </c>
      <c r="D1993" s="37" t="s">
        <v>9153</v>
      </c>
      <c r="E1993" s="37" t="s">
        <v>970</v>
      </c>
      <c r="F1993" s="37" t="s">
        <v>8174</v>
      </c>
      <c r="G1993" s="16">
        <v>149000</v>
      </c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.75" customHeight="1">
      <c r="A1994" s="13" t="s">
        <v>295</v>
      </c>
      <c r="B1994" s="35" t="s">
        <v>1635</v>
      </c>
      <c r="C1994" s="37" t="s">
        <v>9154</v>
      </c>
      <c r="D1994" s="37" t="s">
        <v>9155</v>
      </c>
      <c r="E1994" s="37" t="s">
        <v>1636</v>
      </c>
      <c r="F1994" s="37" t="s">
        <v>8174</v>
      </c>
      <c r="G1994" s="16">
        <v>179000</v>
      </c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.75" customHeight="1">
      <c r="A1995" s="13" t="s">
        <v>295</v>
      </c>
      <c r="B1995" s="35" t="s">
        <v>2218</v>
      </c>
      <c r="C1995" s="37" t="s">
        <v>9156</v>
      </c>
      <c r="D1995" s="37" t="s">
        <v>9157</v>
      </c>
      <c r="E1995" s="37" t="s">
        <v>2219</v>
      </c>
      <c r="F1995" s="37" t="s">
        <v>8174</v>
      </c>
      <c r="G1995" s="16">
        <v>189000</v>
      </c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.75" customHeight="1">
      <c r="A1996" s="13" t="s">
        <v>295</v>
      </c>
      <c r="B1996" s="35" t="s">
        <v>2860</v>
      </c>
      <c r="C1996" s="37" t="s">
        <v>9158</v>
      </c>
      <c r="D1996" s="37" t="s">
        <v>9159</v>
      </c>
      <c r="E1996" s="37" t="s">
        <v>2861</v>
      </c>
      <c r="F1996" s="37" t="s">
        <v>8174</v>
      </c>
      <c r="G1996" s="16">
        <v>219000</v>
      </c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.75" customHeight="1">
      <c r="A1997" s="13" t="s">
        <v>295</v>
      </c>
      <c r="B1997" s="35" t="s">
        <v>1197</v>
      </c>
      <c r="C1997" s="37" t="s">
        <v>9160</v>
      </c>
      <c r="D1997" s="37" t="s">
        <v>9161</v>
      </c>
      <c r="E1997" s="37" t="s">
        <v>9162</v>
      </c>
      <c r="F1997" s="37" t="s">
        <v>8174</v>
      </c>
      <c r="G1997" s="16">
        <v>229000</v>
      </c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.75" customHeight="1">
      <c r="A1998" s="13" t="s">
        <v>295</v>
      </c>
      <c r="B1998" s="35" t="s">
        <v>1955</v>
      </c>
      <c r="C1998" s="37" t="s">
        <v>9163</v>
      </c>
      <c r="D1998" s="37" t="s">
        <v>9164</v>
      </c>
      <c r="E1998" s="37" t="s">
        <v>9165</v>
      </c>
      <c r="F1998" s="37" t="s">
        <v>8174</v>
      </c>
      <c r="G1998" s="16">
        <v>249000</v>
      </c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.75" customHeight="1">
      <c r="A1999" s="13" t="s">
        <v>295</v>
      </c>
      <c r="B1999" s="35" t="s">
        <v>2473</v>
      </c>
      <c r="C1999" s="37" t="s">
        <v>9166</v>
      </c>
      <c r="D1999" s="37" t="s">
        <v>9167</v>
      </c>
      <c r="E1999" s="37" t="s">
        <v>9168</v>
      </c>
      <c r="F1999" s="37" t="s">
        <v>8174</v>
      </c>
      <c r="G1999" s="16">
        <v>269000</v>
      </c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.75" customHeight="1">
      <c r="A2000" s="13" t="s">
        <v>295</v>
      </c>
      <c r="B2000" s="35" t="s">
        <v>6388</v>
      </c>
      <c r="C2000" s="37" t="s">
        <v>9169</v>
      </c>
      <c r="D2000" s="37" t="s">
        <v>9170</v>
      </c>
      <c r="E2000" s="37" t="s">
        <v>9171</v>
      </c>
      <c r="F2000" s="37" t="s">
        <v>8174</v>
      </c>
      <c r="G2000" s="16">
        <v>389000</v>
      </c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.75" customHeight="1">
      <c r="A2001" s="13" t="s">
        <v>295</v>
      </c>
      <c r="B2001" s="35" t="s">
        <v>6336</v>
      </c>
      <c r="C2001" s="37" t="s">
        <v>9172</v>
      </c>
      <c r="D2001" s="37" t="s">
        <v>9173</v>
      </c>
      <c r="E2001" s="37" t="s">
        <v>9174</v>
      </c>
      <c r="F2001" s="37" t="s">
        <v>8174</v>
      </c>
      <c r="G2001" s="16">
        <v>399000</v>
      </c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.75" customHeight="1">
      <c r="A2002" s="13" t="s">
        <v>295</v>
      </c>
      <c r="B2002" s="35" t="s">
        <v>9175</v>
      </c>
      <c r="C2002" s="37" t="s">
        <v>9176</v>
      </c>
      <c r="D2002" s="37" t="s">
        <v>9177</v>
      </c>
      <c r="E2002" s="37" t="s">
        <v>9178</v>
      </c>
      <c r="F2002" s="37" t="s">
        <v>8174</v>
      </c>
      <c r="G2002" s="16">
        <v>419000</v>
      </c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.75" customHeight="1">
      <c r="A2003" s="13" t="s">
        <v>295</v>
      </c>
      <c r="B2003" s="35" t="s">
        <v>3273</v>
      </c>
      <c r="C2003" s="37" t="s">
        <v>9179</v>
      </c>
      <c r="D2003" s="37" t="s">
        <v>9180</v>
      </c>
      <c r="E2003" s="37" t="s">
        <v>3274</v>
      </c>
      <c r="F2003" s="37" t="s">
        <v>8174</v>
      </c>
      <c r="G2003" s="16">
        <v>339000</v>
      </c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.75" customHeight="1">
      <c r="A2004" s="13" t="s">
        <v>295</v>
      </c>
      <c r="B2004" s="35" t="s">
        <v>3686</v>
      </c>
      <c r="C2004" s="37" t="s">
        <v>9181</v>
      </c>
      <c r="D2004" s="37" t="s">
        <v>9182</v>
      </c>
      <c r="E2004" s="37" t="s">
        <v>3687</v>
      </c>
      <c r="F2004" s="37" t="s">
        <v>8174</v>
      </c>
      <c r="G2004" s="16">
        <v>379000</v>
      </c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.75" customHeight="1">
      <c r="A2005" s="13" t="s">
        <v>295</v>
      </c>
      <c r="B2005" s="35" t="s">
        <v>3906</v>
      </c>
      <c r="C2005" s="37" t="s">
        <v>9183</v>
      </c>
      <c r="D2005" s="37" t="s">
        <v>9184</v>
      </c>
      <c r="E2005" s="37" t="s">
        <v>3908</v>
      </c>
      <c r="F2005" s="37" t="s">
        <v>8174</v>
      </c>
      <c r="G2005" s="16">
        <v>439000</v>
      </c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.75" customHeight="1">
      <c r="A2006" s="13" t="s">
        <v>295</v>
      </c>
      <c r="B2006" s="35" t="s">
        <v>4328</v>
      </c>
      <c r="C2006" s="37" t="s">
        <v>9185</v>
      </c>
      <c r="D2006" s="37" t="s">
        <v>9186</v>
      </c>
      <c r="E2006" s="37" t="s">
        <v>4329</v>
      </c>
      <c r="F2006" s="37" t="s">
        <v>8174</v>
      </c>
      <c r="G2006" s="16">
        <v>529000</v>
      </c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.75" customHeight="1">
      <c r="A2007" s="13" t="s">
        <v>295</v>
      </c>
      <c r="B2007" s="35" t="s">
        <v>4645</v>
      </c>
      <c r="C2007" s="37" t="s">
        <v>9187</v>
      </c>
      <c r="D2007" s="37" t="s">
        <v>9188</v>
      </c>
      <c r="E2007" s="37" t="s">
        <v>4646</v>
      </c>
      <c r="F2007" s="37" t="s">
        <v>8174</v>
      </c>
      <c r="G2007" s="16">
        <v>659000</v>
      </c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.75" customHeight="1">
      <c r="A2008" s="13" t="s">
        <v>295</v>
      </c>
      <c r="B2008" s="35" t="s">
        <v>2651</v>
      </c>
      <c r="C2008" s="37" t="s">
        <v>9189</v>
      </c>
      <c r="D2008" s="37" t="s">
        <v>9190</v>
      </c>
      <c r="E2008" s="37" t="s">
        <v>2652</v>
      </c>
      <c r="F2008" s="37" t="s">
        <v>8174</v>
      </c>
      <c r="G2008" s="16">
        <v>279000</v>
      </c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.75" customHeight="1">
      <c r="A2009" s="13" t="s">
        <v>295</v>
      </c>
      <c r="B2009" s="35" t="s">
        <v>2646</v>
      </c>
      <c r="C2009" s="37" t="s">
        <v>9191</v>
      </c>
      <c r="D2009" s="37" t="s">
        <v>9192</v>
      </c>
      <c r="E2009" s="37" t="s">
        <v>2647</v>
      </c>
      <c r="F2009" s="37" t="s">
        <v>8174</v>
      </c>
      <c r="G2009" s="16">
        <v>279000</v>
      </c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.75" customHeight="1">
      <c r="A2010" s="13" t="s">
        <v>295</v>
      </c>
      <c r="B2010" s="35" t="s">
        <v>3496</v>
      </c>
      <c r="C2010" s="37" t="s">
        <v>9193</v>
      </c>
      <c r="D2010" s="37" t="s">
        <v>9194</v>
      </c>
      <c r="E2010" s="37" t="s">
        <v>3498</v>
      </c>
      <c r="F2010" s="37" t="s">
        <v>8174</v>
      </c>
      <c r="G2010" s="16">
        <v>279000</v>
      </c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.75" customHeight="1">
      <c r="A2011" s="13" t="s">
        <v>295</v>
      </c>
      <c r="B2011" s="35" t="s">
        <v>3488</v>
      </c>
      <c r="C2011" s="37" t="s">
        <v>9195</v>
      </c>
      <c r="D2011" s="37" t="s">
        <v>9196</v>
      </c>
      <c r="E2011" s="37" t="s">
        <v>3489</v>
      </c>
      <c r="F2011" s="37" t="s">
        <v>8174</v>
      </c>
      <c r="G2011" s="16">
        <v>279000</v>
      </c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.75" customHeight="1">
      <c r="A2012" s="13" t="s">
        <v>295</v>
      </c>
      <c r="B2012" s="35" t="s">
        <v>4028</v>
      </c>
      <c r="C2012" s="37" t="s">
        <v>9197</v>
      </c>
      <c r="D2012" s="37" t="s">
        <v>9198</v>
      </c>
      <c r="E2012" s="37" t="s">
        <v>4029</v>
      </c>
      <c r="F2012" s="37" t="s">
        <v>8174</v>
      </c>
      <c r="G2012" s="16">
        <v>349000</v>
      </c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.75" customHeight="1">
      <c r="A2013" s="13" t="s">
        <v>295</v>
      </c>
      <c r="B2013" s="35" t="s">
        <v>4022</v>
      </c>
      <c r="C2013" s="37" t="s">
        <v>9199</v>
      </c>
      <c r="D2013" s="37" t="s">
        <v>9200</v>
      </c>
      <c r="E2013" s="37" t="s">
        <v>4024</v>
      </c>
      <c r="F2013" s="37" t="s">
        <v>8174</v>
      </c>
      <c r="G2013" s="16">
        <v>349000</v>
      </c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.75" customHeight="1">
      <c r="A2014" s="13" t="s">
        <v>295</v>
      </c>
      <c r="B2014" s="35" t="s">
        <v>4411</v>
      </c>
      <c r="C2014" s="37" t="s">
        <v>9201</v>
      </c>
      <c r="D2014" s="37" t="s">
        <v>9202</v>
      </c>
      <c r="E2014" s="37" t="s">
        <v>4412</v>
      </c>
      <c r="F2014" s="37" t="s">
        <v>8174</v>
      </c>
      <c r="G2014" s="16">
        <v>439000</v>
      </c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.75" customHeight="1">
      <c r="A2015" s="13" t="s">
        <v>295</v>
      </c>
      <c r="B2015" s="35" t="s">
        <v>4405</v>
      </c>
      <c r="C2015" s="37" t="s">
        <v>9203</v>
      </c>
      <c r="D2015" s="37" t="s">
        <v>9204</v>
      </c>
      <c r="E2015" s="37" t="s">
        <v>4406</v>
      </c>
      <c r="F2015" s="37" t="s">
        <v>8174</v>
      </c>
      <c r="G2015" s="16">
        <v>439000</v>
      </c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.75" customHeight="1">
      <c r="A2016" s="13" t="s">
        <v>295</v>
      </c>
      <c r="B2016" s="35" t="s">
        <v>3139</v>
      </c>
      <c r="C2016" s="37" t="s">
        <v>9205</v>
      </c>
      <c r="D2016" s="37" t="s">
        <v>9206</v>
      </c>
      <c r="E2016" s="37" t="s">
        <v>3140</v>
      </c>
      <c r="F2016" s="37" t="s">
        <v>8174</v>
      </c>
      <c r="G2016" s="16">
        <v>339000</v>
      </c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.75" customHeight="1">
      <c r="A2017" s="13" t="s">
        <v>295</v>
      </c>
      <c r="B2017" s="35" t="s">
        <v>3481</v>
      </c>
      <c r="C2017" s="37" t="s">
        <v>9207</v>
      </c>
      <c r="D2017" s="37" t="s">
        <v>9208</v>
      </c>
      <c r="E2017" s="37" t="s">
        <v>3482</v>
      </c>
      <c r="F2017" s="37" t="s">
        <v>8174</v>
      </c>
      <c r="G2017" s="16">
        <v>359000</v>
      </c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.75" customHeight="1">
      <c r="A2018" s="13" t="s">
        <v>295</v>
      </c>
      <c r="B2018" s="35" t="s">
        <v>3773</v>
      </c>
      <c r="C2018" s="37" t="s">
        <v>9209</v>
      </c>
      <c r="D2018" s="37" t="s">
        <v>9210</v>
      </c>
      <c r="E2018" s="37" t="s">
        <v>3774</v>
      </c>
      <c r="F2018" s="37" t="s">
        <v>8174</v>
      </c>
      <c r="G2018" s="16">
        <v>379000</v>
      </c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.75" customHeight="1">
      <c r="A2019" s="13" t="s">
        <v>295</v>
      </c>
      <c r="B2019" s="35" t="s">
        <v>9211</v>
      </c>
      <c r="C2019" s="37" t="s">
        <v>9212</v>
      </c>
      <c r="D2019" s="37" t="s">
        <v>9213</v>
      </c>
      <c r="E2019" s="37" t="s">
        <v>9214</v>
      </c>
      <c r="F2019" s="37" t="s">
        <v>8174</v>
      </c>
      <c r="G2019" s="16">
        <v>199000</v>
      </c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.75" customHeight="1">
      <c r="A2020" s="13" t="s">
        <v>295</v>
      </c>
      <c r="B2020" s="35" t="s">
        <v>1595</v>
      </c>
      <c r="C2020" s="37" t="s">
        <v>9215</v>
      </c>
      <c r="D2020" s="37" t="s">
        <v>9216</v>
      </c>
      <c r="E2020" s="37" t="s">
        <v>9217</v>
      </c>
      <c r="F2020" s="37" t="s">
        <v>8174</v>
      </c>
      <c r="G2020" s="16">
        <v>189000</v>
      </c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.75" customHeight="1">
      <c r="A2021" s="13" t="s">
        <v>295</v>
      </c>
      <c r="B2021" s="35" t="s">
        <v>1630</v>
      </c>
      <c r="C2021" s="37" t="s">
        <v>9218</v>
      </c>
      <c r="D2021" s="37" t="s">
        <v>9219</v>
      </c>
      <c r="E2021" s="37" t="s">
        <v>9220</v>
      </c>
      <c r="F2021" s="37" t="s">
        <v>8174</v>
      </c>
      <c r="G2021" s="16">
        <v>179000</v>
      </c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.75" customHeight="1">
      <c r="A2022" s="13" t="s">
        <v>295</v>
      </c>
      <c r="B2022" s="35" t="s">
        <v>1622</v>
      </c>
      <c r="C2022" s="37" t="s">
        <v>9221</v>
      </c>
      <c r="D2022" s="37" t="s">
        <v>9222</v>
      </c>
      <c r="E2022" s="37" t="s">
        <v>9223</v>
      </c>
      <c r="F2022" s="37" t="s">
        <v>8174</v>
      </c>
      <c r="G2022" s="16">
        <v>179000</v>
      </c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.75" customHeight="1">
      <c r="A2023" s="13" t="s">
        <v>295</v>
      </c>
      <c r="B2023" s="35" t="s">
        <v>1617</v>
      </c>
      <c r="C2023" s="37" t="s">
        <v>9224</v>
      </c>
      <c r="D2023" s="37" t="s">
        <v>9225</v>
      </c>
      <c r="E2023" s="37" t="s">
        <v>9226</v>
      </c>
      <c r="F2023" s="37" t="s">
        <v>8174</v>
      </c>
      <c r="G2023" s="16">
        <v>179000</v>
      </c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.75" customHeight="1">
      <c r="A2024" s="13" t="s">
        <v>295</v>
      </c>
      <c r="B2024" s="35" t="s">
        <v>1612</v>
      </c>
      <c r="C2024" s="37" t="s">
        <v>9227</v>
      </c>
      <c r="D2024" s="37" t="s">
        <v>9228</v>
      </c>
      <c r="E2024" s="37" t="s">
        <v>9229</v>
      </c>
      <c r="F2024" s="37" t="s">
        <v>8174</v>
      </c>
      <c r="G2024" s="16">
        <v>179000</v>
      </c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.75" customHeight="1">
      <c r="A2025" s="13" t="s">
        <v>295</v>
      </c>
      <c r="B2025" s="35" t="s">
        <v>1607</v>
      </c>
      <c r="C2025" s="37" t="s">
        <v>9230</v>
      </c>
      <c r="D2025" s="37" t="s">
        <v>9231</v>
      </c>
      <c r="E2025" s="37" t="s">
        <v>9232</v>
      </c>
      <c r="F2025" s="37" t="s">
        <v>8174</v>
      </c>
      <c r="G2025" s="16">
        <v>179000</v>
      </c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.75" customHeight="1">
      <c r="A2026" s="13" t="s">
        <v>295</v>
      </c>
      <c r="B2026" s="35" t="s">
        <v>1602</v>
      </c>
      <c r="C2026" s="37" t="s">
        <v>9233</v>
      </c>
      <c r="D2026" s="37" t="s">
        <v>9234</v>
      </c>
      <c r="E2026" s="37" t="s">
        <v>9235</v>
      </c>
      <c r="F2026" s="37" t="s">
        <v>8174</v>
      </c>
      <c r="G2026" s="16">
        <v>179000</v>
      </c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.75" customHeight="1">
      <c r="A2027" s="13" t="s">
        <v>295</v>
      </c>
      <c r="B2027" s="35" t="s">
        <v>2216</v>
      </c>
      <c r="C2027" s="37" t="s">
        <v>9236</v>
      </c>
      <c r="D2027" s="37" t="s">
        <v>9237</v>
      </c>
      <c r="E2027" s="37" t="s">
        <v>9238</v>
      </c>
      <c r="F2027" s="37" t="s">
        <v>8174</v>
      </c>
      <c r="G2027" s="16">
        <v>229000</v>
      </c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.75" customHeight="1">
      <c r="A2028" s="13" t="s">
        <v>295</v>
      </c>
      <c r="B2028" s="35" t="s">
        <v>9239</v>
      </c>
      <c r="C2028" s="37" t="s">
        <v>9240</v>
      </c>
      <c r="D2028" s="37" t="s">
        <v>9241</v>
      </c>
      <c r="E2028" s="37" t="s">
        <v>9242</v>
      </c>
      <c r="F2028" s="37" t="s">
        <v>8174</v>
      </c>
      <c r="G2028" s="16">
        <v>199000</v>
      </c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.75" customHeight="1">
      <c r="A2029" s="13" t="s">
        <v>295</v>
      </c>
      <c r="B2029" s="35" t="s">
        <v>9243</v>
      </c>
      <c r="C2029" s="37" t="s">
        <v>9244</v>
      </c>
      <c r="D2029" s="37" t="s">
        <v>9245</v>
      </c>
      <c r="E2029" s="37" t="s">
        <v>9246</v>
      </c>
      <c r="F2029" s="37" t="s">
        <v>8174</v>
      </c>
      <c r="G2029" s="16">
        <v>249000</v>
      </c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.75" customHeight="1">
      <c r="A2030" s="13" t="s">
        <v>295</v>
      </c>
      <c r="B2030" s="35" t="s">
        <v>2836</v>
      </c>
      <c r="C2030" s="37" t="s">
        <v>9247</v>
      </c>
      <c r="D2030" s="37" t="s">
        <v>9248</v>
      </c>
      <c r="E2030" s="37" t="s">
        <v>9249</v>
      </c>
      <c r="F2030" s="37" t="s">
        <v>8174</v>
      </c>
      <c r="G2030" s="16">
        <v>289000</v>
      </c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.75" customHeight="1">
      <c r="A2031" s="13" t="s">
        <v>295</v>
      </c>
      <c r="B2031" s="35" t="s">
        <v>9250</v>
      </c>
      <c r="C2031" s="37" t="s">
        <v>9251</v>
      </c>
      <c r="D2031" s="37" t="s">
        <v>9252</v>
      </c>
      <c r="E2031" s="37" t="s">
        <v>9253</v>
      </c>
      <c r="F2031" s="37" t="s">
        <v>8174</v>
      </c>
      <c r="G2031" s="16">
        <v>239000</v>
      </c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.75" customHeight="1">
      <c r="A2032" s="13" t="s">
        <v>295</v>
      </c>
      <c r="B2032" s="35" t="s">
        <v>9254</v>
      </c>
      <c r="C2032" s="37" t="s">
        <v>9255</v>
      </c>
      <c r="D2032" s="37" t="s">
        <v>9256</v>
      </c>
      <c r="E2032" s="37" t="s">
        <v>9257</v>
      </c>
      <c r="F2032" s="37" t="s">
        <v>8174</v>
      </c>
      <c r="G2032" s="16">
        <v>299000</v>
      </c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.75" customHeight="1">
      <c r="A2033" s="13" t="s">
        <v>295</v>
      </c>
      <c r="B2033" s="35" t="s">
        <v>3692</v>
      </c>
      <c r="C2033" s="37" t="s">
        <v>9258</v>
      </c>
      <c r="D2033" s="37" t="s">
        <v>9259</v>
      </c>
      <c r="E2033" s="37" t="s">
        <v>9260</v>
      </c>
      <c r="F2033" s="37" t="s">
        <v>8174</v>
      </c>
      <c r="G2033" s="16">
        <v>369000</v>
      </c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.75" customHeight="1">
      <c r="A2034" s="13" t="s">
        <v>295</v>
      </c>
      <c r="B2034" s="35" t="s">
        <v>3299</v>
      </c>
      <c r="C2034" s="37" t="s">
        <v>9261</v>
      </c>
      <c r="D2034" s="37" t="s">
        <v>9262</v>
      </c>
      <c r="E2034" s="37" t="s">
        <v>9263</v>
      </c>
      <c r="F2034" s="37" t="s">
        <v>8174</v>
      </c>
      <c r="G2034" s="16">
        <v>339000</v>
      </c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.75" customHeight="1">
      <c r="A2035" s="13" t="s">
        <v>295</v>
      </c>
      <c r="B2035" s="35" t="s">
        <v>9264</v>
      </c>
      <c r="C2035" s="37" t="s">
        <v>9265</v>
      </c>
      <c r="D2035" s="37" t="s">
        <v>9266</v>
      </c>
      <c r="E2035" s="37" t="s">
        <v>9267</v>
      </c>
      <c r="F2035" s="37" t="s">
        <v>8174</v>
      </c>
      <c r="G2035" s="16">
        <v>599000</v>
      </c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.75" customHeight="1">
      <c r="A2036" s="13" t="s">
        <v>295</v>
      </c>
      <c r="B2036" s="35" t="s">
        <v>4434</v>
      </c>
      <c r="C2036" s="37" t="s">
        <v>9268</v>
      </c>
      <c r="D2036" s="37" t="s">
        <v>9269</v>
      </c>
      <c r="E2036" s="37" t="s">
        <v>9270</v>
      </c>
      <c r="F2036" s="37" t="s">
        <v>8174</v>
      </c>
      <c r="G2036" s="16">
        <v>489000</v>
      </c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.75" customHeight="1">
      <c r="A2037" s="13" t="s">
        <v>295</v>
      </c>
      <c r="B2037" s="35" t="s">
        <v>3789</v>
      </c>
      <c r="C2037" s="37" t="s">
        <v>9271</v>
      </c>
      <c r="D2037" s="37" t="s">
        <v>9272</v>
      </c>
      <c r="E2037" s="37" t="s">
        <v>3791</v>
      </c>
      <c r="F2037" s="37" t="s">
        <v>60</v>
      </c>
      <c r="G2037" s="16">
        <v>449000</v>
      </c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.75" customHeight="1">
      <c r="A2038" s="13" t="s">
        <v>295</v>
      </c>
      <c r="B2038" s="35" t="s">
        <v>3783</v>
      </c>
      <c r="C2038" s="37" t="s">
        <v>9273</v>
      </c>
      <c r="D2038" s="37" t="s">
        <v>9274</v>
      </c>
      <c r="E2038" s="37" t="s">
        <v>3784</v>
      </c>
      <c r="F2038" s="37" t="s">
        <v>60</v>
      </c>
      <c r="G2038" s="16">
        <v>449000</v>
      </c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.75" customHeight="1">
      <c r="A2039" s="13" t="s">
        <v>295</v>
      </c>
      <c r="B2039" s="35" t="s">
        <v>9275</v>
      </c>
      <c r="C2039" s="37" t="s">
        <v>9276</v>
      </c>
      <c r="D2039" s="37" t="s">
        <v>9277</v>
      </c>
      <c r="E2039" s="37" t="s">
        <v>9278</v>
      </c>
      <c r="F2039" s="37" t="s">
        <v>60</v>
      </c>
      <c r="G2039" s="16">
        <v>449000</v>
      </c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.75" customHeight="1">
      <c r="A2040" s="13" t="s">
        <v>295</v>
      </c>
      <c r="B2040" s="35" t="s">
        <v>9279</v>
      </c>
      <c r="C2040" s="37" t="s">
        <v>9280</v>
      </c>
      <c r="D2040" s="37" t="s">
        <v>9281</v>
      </c>
      <c r="E2040" s="37" t="s">
        <v>9282</v>
      </c>
      <c r="F2040" s="37" t="s">
        <v>60</v>
      </c>
      <c r="G2040" s="16">
        <v>449000</v>
      </c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.75" customHeight="1">
      <c r="A2041" s="13" t="s">
        <v>295</v>
      </c>
      <c r="B2041" s="35" t="s">
        <v>3777</v>
      </c>
      <c r="C2041" s="37" t="s">
        <v>9283</v>
      </c>
      <c r="D2041" s="37" t="s">
        <v>9284</v>
      </c>
      <c r="E2041" s="37" t="s">
        <v>3778</v>
      </c>
      <c r="F2041" s="37" t="s">
        <v>60</v>
      </c>
      <c r="G2041" s="16">
        <v>449000</v>
      </c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.75" customHeight="1">
      <c r="A2042" s="13" t="s">
        <v>295</v>
      </c>
      <c r="B2042" s="35" t="s">
        <v>9285</v>
      </c>
      <c r="C2042" s="37" t="s">
        <v>9286</v>
      </c>
      <c r="D2042" s="37" t="s">
        <v>9287</v>
      </c>
      <c r="E2042" s="37" t="s">
        <v>9288</v>
      </c>
      <c r="F2042" s="37" t="s">
        <v>60</v>
      </c>
      <c r="G2042" s="16">
        <v>449000</v>
      </c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.75" customHeight="1">
      <c r="A2043" s="13" t="s">
        <v>295</v>
      </c>
      <c r="B2043" s="35" t="s">
        <v>9289</v>
      </c>
      <c r="C2043" s="37" t="s">
        <v>9290</v>
      </c>
      <c r="D2043" s="37" t="s">
        <v>9291</v>
      </c>
      <c r="E2043" s="37" t="s">
        <v>9292</v>
      </c>
      <c r="F2043" s="37" t="s">
        <v>60</v>
      </c>
      <c r="G2043" s="16">
        <v>609000</v>
      </c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.75" customHeight="1">
      <c r="A2044" s="13" t="s">
        <v>295</v>
      </c>
      <c r="B2044" s="35" t="s">
        <v>9293</v>
      </c>
      <c r="C2044" s="37" t="s">
        <v>9294</v>
      </c>
      <c r="D2044" s="37" t="s">
        <v>9295</v>
      </c>
      <c r="E2044" s="37" t="s">
        <v>9296</v>
      </c>
      <c r="F2044" s="37" t="s">
        <v>60</v>
      </c>
      <c r="G2044" s="16">
        <v>609000</v>
      </c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.75" customHeight="1">
      <c r="A2045" s="13" t="s">
        <v>295</v>
      </c>
      <c r="B2045" s="35" t="s">
        <v>9297</v>
      </c>
      <c r="C2045" s="37" t="s">
        <v>9298</v>
      </c>
      <c r="D2045" s="37" t="s">
        <v>9299</v>
      </c>
      <c r="E2045" s="37" t="s">
        <v>9300</v>
      </c>
      <c r="F2045" s="37" t="s">
        <v>60</v>
      </c>
      <c r="G2045" s="16">
        <v>819000</v>
      </c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.75" customHeight="1">
      <c r="A2046" s="13" t="s">
        <v>295</v>
      </c>
      <c r="B2046" s="35" t="s">
        <v>9301</v>
      </c>
      <c r="C2046" s="37" t="s">
        <v>9302</v>
      </c>
      <c r="D2046" s="37" t="s">
        <v>9303</v>
      </c>
      <c r="E2046" s="37" t="s">
        <v>9304</v>
      </c>
      <c r="F2046" s="37" t="s">
        <v>60</v>
      </c>
      <c r="G2046" s="16">
        <v>819000</v>
      </c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.75" customHeight="1">
      <c r="A2047" s="13" t="s">
        <v>295</v>
      </c>
      <c r="B2047" s="35" t="s">
        <v>9305</v>
      </c>
      <c r="C2047" s="37" t="s">
        <v>9306</v>
      </c>
      <c r="D2047" s="37" t="s">
        <v>9307</v>
      </c>
      <c r="E2047" s="37" t="s">
        <v>9308</v>
      </c>
      <c r="F2047" s="37" t="s">
        <v>60</v>
      </c>
      <c r="G2047" s="16">
        <v>909000</v>
      </c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.75" customHeight="1">
      <c r="A2048" s="13" t="s">
        <v>295</v>
      </c>
      <c r="B2048" s="35" t="s">
        <v>9309</v>
      </c>
      <c r="C2048" s="37" t="s">
        <v>9310</v>
      </c>
      <c r="D2048" s="37" t="s">
        <v>9311</v>
      </c>
      <c r="E2048" s="37" t="s">
        <v>9312</v>
      </c>
      <c r="F2048" s="37" t="s">
        <v>6683</v>
      </c>
      <c r="G2048" s="16">
        <v>219000</v>
      </c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.75" customHeight="1">
      <c r="A2049" s="13" t="s">
        <v>295</v>
      </c>
      <c r="B2049" s="35" t="s">
        <v>9313</v>
      </c>
      <c r="C2049" s="37" t="s">
        <v>9314</v>
      </c>
      <c r="D2049" s="37" t="s">
        <v>9315</v>
      </c>
      <c r="E2049" s="37" t="s">
        <v>9316</v>
      </c>
      <c r="F2049" s="37" t="s">
        <v>6683</v>
      </c>
      <c r="G2049" s="16">
        <v>249000</v>
      </c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.75" customHeight="1">
      <c r="A2050" s="13" t="s">
        <v>295</v>
      </c>
      <c r="B2050" s="35" t="s">
        <v>2874</v>
      </c>
      <c r="C2050" s="37" t="s">
        <v>9317</v>
      </c>
      <c r="D2050" s="37" t="s">
        <v>9318</v>
      </c>
      <c r="E2050" s="37" t="s">
        <v>9319</v>
      </c>
      <c r="F2050" s="37" t="s">
        <v>6683</v>
      </c>
      <c r="G2050" s="16">
        <v>249000</v>
      </c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.75" customHeight="1">
      <c r="A2051" s="13" t="s">
        <v>295</v>
      </c>
      <c r="B2051" s="35" t="s">
        <v>2457</v>
      </c>
      <c r="C2051" s="37" t="s">
        <v>9320</v>
      </c>
      <c r="D2051" s="37" t="s">
        <v>9321</v>
      </c>
      <c r="E2051" s="37" t="s">
        <v>9322</v>
      </c>
      <c r="F2051" s="37" t="s">
        <v>60</v>
      </c>
      <c r="G2051" s="16">
        <v>289000</v>
      </c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.75" customHeight="1">
      <c r="A2052" s="13" t="s">
        <v>295</v>
      </c>
      <c r="B2052" s="35" t="s">
        <v>9323</v>
      </c>
      <c r="C2052" s="37" t="s">
        <v>9324</v>
      </c>
      <c r="D2052" s="37" t="s">
        <v>9325</v>
      </c>
      <c r="E2052" s="37" t="s">
        <v>9326</v>
      </c>
      <c r="F2052" s="37" t="s">
        <v>6683</v>
      </c>
      <c r="G2052" s="16">
        <v>459000</v>
      </c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.75" customHeight="1">
      <c r="A2053" s="13" t="s">
        <v>295</v>
      </c>
      <c r="B2053" s="35" t="s">
        <v>9327</v>
      </c>
      <c r="C2053" s="37" t="s">
        <v>9328</v>
      </c>
      <c r="D2053" s="37" t="s">
        <v>9329</v>
      </c>
      <c r="E2053" s="37" t="s">
        <v>9330</v>
      </c>
      <c r="F2053" s="37" t="s">
        <v>6683</v>
      </c>
      <c r="G2053" s="16">
        <v>259000</v>
      </c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.75" customHeight="1">
      <c r="A2054" s="13" t="s">
        <v>295</v>
      </c>
      <c r="B2054" s="35" t="s">
        <v>9331</v>
      </c>
      <c r="C2054" s="37" t="s">
        <v>9332</v>
      </c>
      <c r="D2054" s="37" t="s">
        <v>9333</v>
      </c>
      <c r="E2054" s="37" t="s">
        <v>9334</v>
      </c>
      <c r="F2054" s="37" t="s">
        <v>60</v>
      </c>
      <c r="G2054" s="16">
        <v>609000</v>
      </c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.75" customHeight="1">
      <c r="A2055" s="13" t="s">
        <v>295</v>
      </c>
      <c r="B2055" s="35" t="s">
        <v>9335</v>
      </c>
      <c r="C2055" s="37" t="s">
        <v>9336</v>
      </c>
      <c r="D2055" s="37" t="s">
        <v>9337</v>
      </c>
      <c r="E2055" s="37" t="s">
        <v>9338</v>
      </c>
      <c r="F2055" s="37" t="s">
        <v>60</v>
      </c>
      <c r="G2055" s="16">
        <v>609000</v>
      </c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.75" customHeight="1">
      <c r="A2056" s="13" t="s">
        <v>295</v>
      </c>
      <c r="B2056" s="35" t="s">
        <v>9339</v>
      </c>
      <c r="C2056" s="37" t="s">
        <v>9340</v>
      </c>
      <c r="D2056" s="37" t="s">
        <v>9341</v>
      </c>
      <c r="E2056" s="37" t="s">
        <v>9342</v>
      </c>
      <c r="F2056" s="37" t="s">
        <v>60</v>
      </c>
      <c r="G2056" s="16">
        <v>609000</v>
      </c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.75" customHeight="1">
      <c r="A2057" s="13" t="s">
        <v>295</v>
      </c>
      <c r="B2057" s="35" t="s">
        <v>9343</v>
      </c>
      <c r="C2057" s="37" t="s">
        <v>9344</v>
      </c>
      <c r="D2057" s="37" t="s">
        <v>9345</v>
      </c>
      <c r="E2057" s="37" t="s">
        <v>9346</v>
      </c>
      <c r="F2057" s="37" t="s">
        <v>60</v>
      </c>
      <c r="G2057" s="16">
        <v>609000</v>
      </c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.75" customHeight="1">
      <c r="A2058" s="13" t="s">
        <v>295</v>
      </c>
      <c r="B2058" s="35" t="s">
        <v>9347</v>
      </c>
      <c r="C2058" s="37" t="s">
        <v>9348</v>
      </c>
      <c r="D2058" s="37" t="s">
        <v>9349</v>
      </c>
      <c r="E2058" s="37" t="s">
        <v>9350</v>
      </c>
      <c r="F2058" s="37" t="s">
        <v>60</v>
      </c>
      <c r="G2058" s="16">
        <v>609000</v>
      </c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.75" customHeight="1">
      <c r="A2059" s="13" t="s">
        <v>295</v>
      </c>
      <c r="B2059" s="35" t="s">
        <v>3875</v>
      </c>
      <c r="C2059" s="37" t="s">
        <v>9351</v>
      </c>
      <c r="D2059" s="37" t="s">
        <v>9352</v>
      </c>
      <c r="E2059" s="37" t="s">
        <v>9353</v>
      </c>
      <c r="F2059" s="37" t="s">
        <v>16</v>
      </c>
      <c r="G2059" s="16">
        <v>499000</v>
      </c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.75" customHeight="1">
      <c r="A2060" s="13" t="s">
        <v>295</v>
      </c>
      <c r="B2060" s="35" t="s">
        <v>3871</v>
      </c>
      <c r="C2060" s="37" t="s">
        <v>9354</v>
      </c>
      <c r="D2060" s="37" t="s">
        <v>9355</v>
      </c>
      <c r="E2060" s="37" t="s">
        <v>9356</v>
      </c>
      <c r="F2060" s="37" t="s">
        <v>16</v>
      </c>
      <c r="G2060" s="16">
        <v>499000</v>
      </c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.75" customHeight="1">
      <c r="A2061" s="13" t="s">
        <v>295</v>
      </c>
      <c r="B2061" s="35" t="s">
        <v>3867</v>
      </c>
      <c r="C2061" s="37" t="s">
        <v>9357</v>
      </c>
      <c r="D2061" s="37" t="s">
        <v>9358</v>
      </c>
      <c r="E2061" s="37" t="s">
        <v>9359</v>
      </c>
      <c r="F2061" s="37" t="s">
        <v>16</v>
      </c>
      <c r="G2061" s="16">
        <v>499000</v>
      </c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.75" customHeight="1">
      <c r="A2062" s="13" t="s">
        <v>295</v>
      </c>
      <c r="B2062" s="35" t="s">
        <v>3755</v>
      </c>
      <c r="C2062" s="37" t="s">
        <v>9360</v>
      </c>
      <c r="D2062" s="37" t="s">
        <v>9361</v>
      </c>
      <c r="E2062" s="37" t="s">
        <v>9362</v>
      </c>
      <c r="F2062" s="37" t="s">
        <v>16</v>
      </c>
      <c r="G2062" s="16">
        <v>499000</v>
      </c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.75" customHeight="1">
      <c r="A2063" s="13" t="s">
        <v>295</v>
      </c>
      <c r="B2063" s="35" t="s">
        <v>3751</v>
      </c>
      <c r="C2063" s="37" t="s">
        <v>9363</v>
      </c>
      <c r="D2063" s="37" t="s">
        <v>9364</v>
      </c>
      <c r="E2063" s="37" t="s">
        <v>9365</v>
      </c>
      <c r="F2063" s="37" t="s">
        <v>16</v>
      </c>
      <c r="G2063" s="16">
        <v>499000</v>
      </c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.75" customHeight="1">
      <c r="A2064" s="13" t="s">
        <v>295</v>
      </c>
      <c r="B2064" s="35" t="s">
        <v>4120</v>
      </c>
      <c r="C2064" s="37" t="s">
        <v>9366</v>
      </c>
      <c r="D2064" s="37" t="s">
        <v>9367</v>
      </c>
      <c r="E2064" s="37" t="s">
        <v>9368</v>
      </c>
      <c r="F2064" s="37" t="s">
        <v>16</v>
      </c>
      <c r="G2064" s="16">
        <v>819000</v>
      </c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.75" customHeight="1">
      <c r="A2065" s="13" t="s">
        <v>295</v>
      </c>
      <c r="B2065" s="35" t="s">
        <v>4115</v>
      </c>
      <c r="C2065" s="37" t="s">
        <v>9369</v>
      </c>
      <c r="D2065" s="37" t="s">
        <v>9370</v>
      </c>
      <c r="E2065" s="37" t="s">
        <v>9371</v>
      </c>
      <c r="F2065" s="37" t="s">
        <v>16</v>
      </c>
      <c r="G2065" s="16">
        <v>819000</v>
      </c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.75" customHeight="1">
      <c r="A2066" s="13" t="s">
        <v>295</v>
      </c>
      <c r="B2066" s="35" t="s">
        <v>4109</v>
      </c>
      <c r="C2066" s="37" t="s">
        <v>9372</v>
      </c>
      <c r="D2066" s="37" t="s">
        <v>9373</v>
      </c>
      <c r="E2066" s="37" t="s">
        <v>9374</v>
      </c>
      <c r="F2066" s="37" t="s">
        <v>16</v>
      </c>
      <c r="G2066" s="16">
        <v>819000</v>
      </c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.75" customHeight="1">
      <c r="A2067" s="13" t="s">
        <v>295</v>
      </c>
      <c r="B2067" s="35" t="s">
        <v>4103</v>
      </c>
      <c r="C2067" s="37" t="s">
        <v>9375</v>
      </c>
      <c r="D2067" s="37" t="s">
        <v>9376</v>
      </c>
      <c r="E2067" s="37" t="s">
        <v>9377</v>
      </c>
      <c r="F2067" s="37" t="s">
        <v>16</v>
      </c>
      <c r="G2067" s="16">
        <v>719000</v>
      </c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.75" customHeight="1">
      <c r="A2068" s="13" t="s">
        <v>295</v>
      </c>
      <c r="B2068" s="35" t="s">
        <v>9378</v>
      </c>
      <c r="C2068" s="37" t="s">
        <v>9379</v>
      </c>
      <c r="D2068" s="37" t="s">
        <v>9380</v>
      </c>
      <c r="E2068" s="37" t="s">
        <v>9381</v>
      </c>
      <c r="F2068" s="37" t="s">
        <v>8178</v>
      </c>
      <c r="G2068" s="16">
        <v>509000</v>
      </c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.75" customHeight="1">
      <c r="A2069" s="13" t="s">
        <v>295</v>
      </c>
      <c r="B2069" s="35" t="s">
        <v>9382</v>
      </c>
      <c r="C2069" s="37" t="s">
        <v>9383</v>
      </c>
      <c r="D2069" s="37" t="s">
        <v>9384</v>
      </c>
      <c r="E2069" s="37" t="s">
        <v>9385</v>
      </c>
      <c r="F2069" s="37" t="s">
        <v>8178</v>
      </c>
      <c r="G2069" s="16">
        <v>509000</v>
      </c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.75" customHeight="1">
      <c r="A2070" s="13" t="s">
        <v>295</v>
      </c>
      <c r="B2070" s="35" t="s">
        <v>4014</v>
      </c>
      <c r="C2070" s="37" t="s">
        <v>9386</v>
      </c>
      <c r="D2070" s="37" t="s">
        <v>9387</v>
      </c>
      <c r="E2070" s="37" t="s">
        <v>9388</v>
      </c>
      <c r="F2070" s="37" t="s">
        <v>8178</v>
      </c>
      <c r="G2070" s="16">
        <v>489000</v>
      </c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.75" customHeight="1">
      <c r="A2071" s="13" t="s">
        <v>295</v>
      </c>
      <c r="B2071" s="35" t="s">
        <v>9389</v>
      </c>
      <c r="C2071" s="37" t="s">
        <v>9390</v>
      </c>
      <c r="D2071" s="37" t="s">
        <v>9391</v>
      </c>
      <c r="E2071" s="37" t="s">
        <v>9392</v>
      </c>
      <c r="F2071" s="37" t="s">
        <v>8178</v>
      </c>
      <c r="G2071" s="16">
        <v>489000</v>
      </c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.75" customHeight="1">
      <c r="A2072" s="13" t="s">
        <v>295</v>
      </c>
      <c r="B2072" s="35" t="s">
        <v>4048</v>
      </c>
      <c r="C2072" s="37" t="s">
        <v>9393</v>
      </c>
      <c r="D2072" s="37" t="s">
        <v>9394</v>
      </c>
      <c r="E2072" s="37" t="s">
        <v>4049</v>
      </c>
      <c r="F2072" s="37" t="s">
        <v>8178</v>
      </c>
      <c r="G2072" s="16">
        <v>489000</v>
      </c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.75" customHeight="1">
      <c r="A2073" s="13" t="s">
        <v>295</v>
      </c>
      <c r="B2073" s="35" t="s">
        <v>4042</v>
      </c>
      <c r="C2073" s="37" t="s">
        <v>9395</v>
      </c>
      <c r="D2073" s="37" t="s">
        <v>9396</v>
      </c>
      <c r="E2073" s="37" t="s">
        <v>4044</v>
      </c>
      <c r="F2073" s="37" t="s">
        <v>8178</v>
      </c>
      <c r="G2073" s="16">
        <v>489000</v>
      </c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.75" customHeight="1">
      <c r="A2074" s="13" t="s">
        <v>295</v>
      </c>
      <c r="B2074" s="35" t="s">
        <v>9397</v>
      </c>
      <c r="C2074" s="37" t="s">
        <v>9398</v>
      </c>
      <c r="D2074" s="37" t="s">
        <v>9399</v>
      </c>
      <c r="E2074" s="37" t="s">
        <v>9400</v>
      </c>
      <c r="F2074" s="37" t="s">
        <v>8178</v>
      </c>
      <c r="G2074" s="16">
        <v>699000</v>
      </c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.75" customHeight="1">
      <c r="A2075" s="13" t="s">
        <v>295</v>
      </c>
      <c r="B2075" s="35" t="s">
        <v>9401</v>
      </c>
      <c r="C2075" s="37" t="s">
        <v>9402</v>
      </c>
      <c r="D2075" s="37" t="s">
        <v>9403</v>
      </c>
      <c r="E2075" s="37" t="s">
        <v>9404</v>
      </c>
      <c r="F2075" s="37" t="s">
        <v>8178</v>
      </c>
      <c r="G2075" s="16">
        <v>699000</v>
      </c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.75" customHeight="1">
      <c r="A2076" s="13" t="s">
        <v>295</v>
      </c>
      <c r="B2076" s="35" t="s">
        <v>9405</v>
      </c>
      <c r="C2076" s="37" t="s">
        <v>9406</v>
      </c>
      <c r="D2076" s="37" t="s">
        <v>9407</v>
      </c>
      <c r="E2076" s="37" t="s">
        <v>9408</v>
      </c>
      <c r="F2076" s="37" t="s">
        <v>8178</v>
      </c>
      <c r="G2076" s="16">
        <v>709000</v>
      </c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.75" customHeight="1">
      <c r="A2077" s="13" t="s">
        <v>295</v>
      </c>
      <c r="B2077" s="35" t="s">
        <v>9409</v>
      </c>
      <c r="C2077" s="37" t="s">
        <v>9410</v>
      </c>
      <c r="D2077" s="37" t="s">
        <v>9411</v>
      </c>
      <c r="E2077" s="37" t="s">
        <v>9412</v>
      </c>
      <c r="F2077" s="37" t="s">
        <v>8178</v>
      </c>
      <c r="G2077" s="16">
        <v>709000</v>
      </c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.75" customHeight="1">
      <c r="A2078" s="13" t="s">
        <v>295</v>
      </c>
      <c r="B2078" s="35" t="s">
        <v>9413</v>
      </c>
      <c r="C2078" s="37" t="s">
        <v>9414</v>
      </c>
      <c r="D2078" s="37" t="s">
        <v>9415</v>
      </c>
      <c r="E2078" s="37" t="s">
        <v>9416</v>
      </c>
      <c r="F2078" s="37" t="s">
        <v>5077</v>
      </c>
      <c r="G2078" s="16">
        <v>209000</v>
      </c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.75" customHeight="1">
      <c r="A2079" s="13" t="s">
        <v>295</v>
      </c>
      <c r="B2079" s="35" t="s">
        <v>9417</v>
      </c>
      <c r="C2079" s="37" t="s">
        <v>9418</v>
      </c>
      <c r="D2079" s="37" t="s">
        <v>9419</v>
      </c>
      <c r="E2079" s="37" t="s">
        <v>9420</v>
      </c>
      <c r="F2079" s="37" t="s">
        <v>5077</v>
      </c>
      <c r="G2079" s="16">
        <v>179000</v>
      </c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.75" customHeight="1">
      <c r="A2080" s="13" t="s">
        <v>295</v>
      </c>
      <c r="B2080" s="35" t="s">
        <v>9421</v>
      </c>
      <c r="C2080" s="37" t="s">
        <v>9422</v>
      </c>
      <c r="D2080" s="37" t="s">
        <v>9423</v>
      </c>
      <c r="E2080" s="37" t="s">
        <v>9424</v>
      </c>
      <c r="F2080" s="37" t="s">
        <v>1548</v>
      </c>
      <c r="G2080" s="16">
        <v>829000</v>
      </c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.75" customHeight="1">
      <c r="A2081" s="13" t="s">
        <v>295</v>
      </c>
      <c r="B2081" s="35" t="s">
        <v>2754</v>
      </c>
      <c r="C2081" s="37" t="s">
        <v>9425</v>
      </c>
      <c r="D2081" s="37" t="s">
        <v>9426</v>
      </c>
      <c r="E2081" s="37" t="s">
        <v>2755</v>
      </c>
      <c r="F2081" s="37" t="s">
        <v>1548</v>
      </c>
      <c r="G2081" s="16">
        <v>199000</v>
      </c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.75" customHeight="1">
      <c r="A2082" s="13" t="s">
        <v>295</v>
      </c>
      <c r="B2082" s="35" t="s">
        <v>9427</v>
      </c>
      <c r="C2082" s="37" t="s">
        <v>9428</v>
      </c>
      <c r="D2082" s="37" t="s">
        <v>9429</v>
      </c>
      <c r="E2082" s="37" t="s">
        <v>9430</v>
      </c>
      <c r="F2082" s="37" t="s">
        <v>9431</v>
      </c>
      <c r="G2082" s="16">
        <v>89000</v>
      </c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.75" customHeight="1">
      <c r="A2083" s="13" t="s">
        <v>295</v>
      </c>
      <c r="B2083" s="35" t="s">
        <v>9432</v>
      </c>
      <c r="C2083" s="37" t="s">
        <v>9433</v>
      </c>
      <c r="D2083" s="37" t="s">
        <v>9434</v>
      </c>
      <c r="E2083" s="37" t="s">
        <v>9435</v>
      </c>
      <c r="F2083" s="37" t="s">
        <v>9431</v>
      </c>
      <c r="G2083" s="16">
        <v>119000</v>
      </c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.75" customHeight="1">
      <c r="A2084" s="13" t="s">
        <v>295</v>
      </c>
      <c r="B2084" s="35" t="s">
        <v>9436</v>
      </c>
      <c r="C2084" s="37" t="s">
        <v>9437</v>
      </c>
      <c r="D2084" s="37" t="s">
        <v>9438</v>
      </c>
      <c r="E2084" s="37" t="s">
        <v>9439</v>
      </c>
      <c r="F2084" s="37" t="s">
        <v>9431</v>
      </c>
      <c r="G2084" s="16">
        <v>49000</v>
      </c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.75" customHeight="1">
      <c r="A2085" s="13" t="s">
        <v>295</v>
      </c>
      <c r="B2085" s="35" t="s">
        <v>9440</v>
      </c>
      <c r="C2085" s="37" t="s">
        <v>9441</v>
      </c>
      <c r="D2085" s="37" t="s">
        <v>9442</v>
      </c>
      <c r="E2085" s="37" t="s">
        <v>9443</v>
      </c>
      <c r="F2085" s="37" t="s">
        <v>9431</v>
      </c>
      <c r="G2085" s="16">
        <v>59000</v>
      </c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.75" customHeight="1">
      <c r="A2086" s="13" t="s">
        <v>295</v>
      </c>
      <c r="B2086" s="35" t="s">
        <v>1210</v>
      </c>
      <c r="C2086" s="37" t="s">
        <v>9444</v>
      </c>
      <c r="D2086" s="37" t="s">
        <v>9445</v>
      </c>
      <c r="E2086" s="37" t="s">
        <v>9446</v>
      </c>
      <c r="F2086" s="37" t="s">
        <v>9431</v>
      </c>
      <c r="G2086" s="16">
        <v>69000</v>
      </c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.75" customHeight="1">
      <c r="A2087" s="13" t="s">
        <v>295</v>
      </c>
      <c r="B2087" s="35" t="s">
        <v>9447</v>
      </c>
      <c r="C2087" s="37" t="s">
        <v>9448</v>
      </c>
      <c r="D2087" s="37" t="s">
        <v>9449</v>
      </c>
      <c r="E2087" s="37" t="s">
        <v>9450</v>
      </c>
      <c r="F2087" s="37" t="s">
        <v>9431</v>
      </c>
      <c r="G2087" s="16">
        <v>89000</v>
      </c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.75" customHeight="1">
      <c r="A2088" s="13" t="s">
        <v>295</v>
      </c>
      <c r="B2088" s="35" t="s">
        <v>302</v>
      </c>
      <c r="C2088" s="37" t="s">
        <v>9451</v>
      </c>
      <c r="D2088" s="37" t="s">
        <v>9452</v>
      </c>
      <c r="E2088" s="37" t="s">
        <v>303</v>
      </c>
      <c r="F2088" s="37" t="s">
        <v>9431</v>
      </c>
      <c r="G2088" s="16">
        <v>49000</v>
      </c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.75" customHeight="1">
      <c r="A2089" s="13" t="s">
        <v>295</v>
      </c>
      <c r="B2089" s="35" t="s">
        <v>296</v>
      </c>
      <c r="C2089" s="37" t="s">
        <v>9453</v>
      </c>
      <c r="D2089" s="37" t="s">
        <v>9454</v>
      </c>
      <c r="E2089" s="37" t="s">
        <v>297</v>
      </c>
      <c r="F2089" s="37" t="s">
        <v>9431</v>
      </c>
      <c r="G2089" s="16">
        <v>49000</v>
      </c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.75" customHeight="1">
      <c r="A2090" s="13" t="s">
        <v>295</v>
      </c>
      <c r="B2090" s="35" t="s">
        <v>2670</v>
      </c>
      <c r="C2090" s="37" t="s">
        <v>9455</v>
      </c>
      <c r="D2090" s="37" t="s">
        <v>9456</v>
      </c>
      <c r="E2090" s="37" t="s">
        <v>2672</v>
      </c>
      <c r="F2090" s="37" t="s">
        <v>9431</v>
      </c>
      <c r="G2090" s="16">
        <v>99000</v>
      </c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.75" customHeight="1">
      <c r="A2091" s="13" t="s">
        <v>295</v>
      </c>
      <c r="B2091" s="35" t="s">
        <v>346</v>
      </c>
      <c r="C2091" s="37" t="s">
        <v>9457</v>
      </c>
      <c r="D2091" s="37" t="s">
        <v>9458</v>
      </c>
      <c r="E2091" s="37" t="s">
        <v>347</v>
      </c>
      <c r="F2091" s="37" t="s">
        <v>9431</v>
      </c>
      <c r="G2091" s="16">
        <v>49000</v>
      </c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.75" customHeight="1">
      <c r="A2092" s="13" t="s">
        <v>295</v>
      </c>
      <c r="B2092" s="35" t="s">
        <v>609</v>
      </c>
      <c r="C2092" s="37" t="s">
        <v>9459</v>
      </c>
      <c r="D2092" s="37" t="s">
        <v>9460</v>
      </c>
      <c r="E2092" s="37" t="s">
        <v>610</v>
      </c>
      <c r="F2092" s="37" t="s">
        <v>9431</v>
      </c>
      <c r="G2092" s="16">
        <v>49000</v>
      </c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.75" customHeight="1">
      <c r="A2093" s="13" t="s">
        <v>295</v>
      </c>
      <c r="B2093" s="35" t="s">
        <v>1393</v>
      </c>
      <c r="C2093" s="37" t="s">
        <v>9461</v>
      </c>
      <c r="D2093" s="37" t="s">
        <v>9462</v>
      </c>
      <c r="E2093" s="37" t="s">
        <v>1394</v>
      </c>
      <c r="F2093" s="37" t="s">
        <v>9431</v>
      </c>
      <c r="G2093" s="16">
        <v>49000</v>
      </c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.75" customHeight="1">
      <c r="A2094" s="13" t="s">
        <v>295</v>
      </c>
      <c r="B2094" s="35" t="s">
        <v>9463</v>
      </c>
      <c r="C2094" s="37" t="s">
        <v>9464</v>
      </c>
      <c r="D2094" s="37" t="s">
        <v>9465</v>
      </c>
      <c r="E2094" s="37" t="s">
        <v>9466</v>
      </c>
      <c r="F2094" s="37" t="s">
        <v>8178</v>
      </c>
      <c r="G2094" s="16">
        <v>0</v>
      </c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.75" customHeight="1">
      <c r="A2095" s="13" t="s">
        <v>295</v>
      </c>
      <c r="B2095" s="35" t="s">
        <v>9467</v>
      </c>
      <c r="C2095" s="37" t="s">
        <v>9468</v>
      </c>
      <c r="D2095" s="37" t="s">
        <v>9469</v>
      </c>
      <c r="E2095" s="37" t="s">
        <v>9470</v>
      </c>
      <c r="F2095" s="37" t="s">
        <v>8178</v>
      </c>
      <c r="G2095" s="16">
        <v>0</v>
      </c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.75" customHeight="1">
      <c r="A2096" s="13" t="s">
        <v>295</v>
      </c>
      <c r="B2096" s="35" t="s">
        <v>9471</v>
      </c>
      <c r="C2096" s="37" t="s">
        <v>9472</v>
      </c>
      <c r="D2096" s="37" t="s">
        <v>9473</v>
      </c>
      <c r="E2096" s="37" t="s">
        <v>9474</v>
      </c>
      <c r="F2096" s="37" t="s">
        <v>8178</v>
      </c>
      <c r="G2096" s="16">
        <v>999000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.75" customHeight="1">
      <c r="A2097" s="13" t="s">
        <v>295</v>
      </c>
      <c r="B2097" s="35" t="s">
        <v>9475</v>
      </c>
      <c r="C2097" s="37" t="s">
        <v>9476</v>
      </c>
      <c r="D2097" s="37" t="s">
        <v>9477</v>
      </c>
      <c r="E2097" s="37" t="s">
        <v>9478</v>
      </c>
      <c r="F2097" s="37" t="s">
        <v>8178</v>
      </c>
      <c r="G2097" s="16">
        <v>999000</v>
      </c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.75" customHeight="1">
      <c r="A2098" s="13" t="s">
        <v>295</v>
      </c>
      <c r="B2098" s="35" t="s">
        <v>9479</v>
      </c>
      <c r="C2098" s="37" t="s">
        <v>9480</v>
      </c>
      <c r="D2098" s="37" t="s">
        <v>9481</v>
      </c>
      <c r="E2098" s="37" t="s">
        <v>9482</v>
      </c>
      <c r="F2098" s="37" t="s">
        <v>8178</v>
      </c>
      <c r="G2098" s="16">
        <v>999000</v>
      </c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.75" customHeight="1">
      <c r="A2099" s="13" t="s">
        <v>295</v>
      </c>
      <c r="B2099" s="35" t="s">
        <v>9483</v>
      </c>
      <c r="C2099" s="37" t="s">
        <v>9484</v>
      </c>
      <c r="D2099" s="37" t="s">
        <v>9485</v>
      </c>
      <c r="E2099" s="37" t="s">
        <v>9486</v>
      </c>
      <c r="F2099" s="37" t="s">
        <v>8178</v>
      </c>
      <c r="G2099" s="16">
        <v>0</v>
      </c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.75" customHeight="1">
      <c r="A2100" s="13" t="s">
        <v>295</v>
      </c>
      <c r="B2100" s="35" t="s">
        <v>3133</v>
      </c>
      <c r="C2100" s="37" t="s">
        <v>9487</v>
      </c>
      <c r="D2100" s="37" t="s">
        <v>9488</v>
      </c>
      <c r="E2100" s="37" t="s">
        <v>9489</v>
      </c>
      <c r="F2100" s="37" t="s">
        <v>8178</v>
      </c>
      <c r="G2100" s="16">
        <v>317268</v>
      </c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.75" customHeight="1">
      <c r="A2101" s="13" t="s">
        <v>295</v>
      </c>
      <c r="B2101" s="35" t="s">
        <v>2985</v>
      </c>
      <c r="C2101" s="37" t="s">
        <v>9490</v>
      </c>
      <c r="D2101" s="37" t="s">
        <v>9491</v>
      </c>
      <c r="E2101" s="37" t="s">
        <v>9492</v>
      </c>
      <c r="F2101" s="37" t="s">
        <v>8178</v>
      </c>
      <c r="G2101" s="16">
        <v>289000</v>
      </c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.75" customHeight="1">
      <c r="A2102" s="13" t="s">
        <v>295</v>
      </c>
      <c r="B2102" s="35" t="s">
        <v>3032</v>
      </c>
      <c r="C2102" s="37" t="s">
        <v>9493</v>
      </c>
      <c r="D2102" s="37" t="s">
        <v>9494</v>
      </c>
      <c r="E2102" s="37" t="s">
        <v>9495</v>
      </c>
      <c r="F2102" s="37" t="s">
        <v>8178</v>
      </c>
      <c r="G2102" s="16">
        <v>339000</v>
      </c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.75" customHeight="1">
      <c r="A2103" s="13" t="s">
        <v>295</v>
      </c>
      <c r="B2103" s="35" t="s">
        <v>3437</v>
      </c>
      <c r="C2103" s="37" t="s">
        <v>9496</v>
      </c>
      <c r="D2103" s="37" t="s">
        <v>9497</v>
      </c>
      <c r="E2103" s="37" t="s">
        <v>9498</v>
      </c>
      <c r="F2103" s="37" t="s">
        <v>8178</v>
      </c>
      <c r="G2103" s="16">
        <v>399000</v>
      </c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.75" customHeight="1">
      <c r="A2104" s="13" t="s">
        <v>295</v>
      </c>
      <c r="B2104" s="35" t="s">
        <v>3442</v>
      </c>
      <c r="C2104" s="37" t="s">
        <v>9499</v>
      </c>
      <c r="D2104" s="37" t="s">
        <v>9500</v>
      </c>
      <c r="E2104" s="37" t="s">
        <v>9501</v>
      </c>
      <c r="F2104" s="37" t="s">
        <v>8178</v>
      </c>
      <c r="G2104" s="16">
        <v>399000</v>
      </c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.75" customHeight="1">
      <c r="A2105" s="13" t="s">
        <v>295</v>
      </c>
      <c r="B2105" s="35" t="s">
        <v>4003</v>
      </c>
      <c r="C2105" s="37" t="s">
        <v>9502</v>
      </c>
      <c r="D2105" s="37" t="s">
        <v>9503</v>
      </c>
      <c r="E2105" s="37" t="s">
        <v>9504</v>
      </c>
      <c r="F2105" s="37" t="s">
        <v>8178</v>
      </c>
      <c r="G2105" s="16">
        <v>499000</v>
      </c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.75" customHeight="1">
      <c r="A2106" s="13" t="s">
        <v>295</v>
      </c>
      <c r="B2106" s="35" t="s">
        <v>9505</v>
      </c>
      <c r="C2106" s="37" t="s">
        <v>9506</v>
      </c>
      <c r="D2106" s="37" t="s">
        <v>9507</v>
      </c>
      <c r="E2106" s="37" t="s">
        <v>9508</v>
      </c>
      <c r="F2106" s="37" t="s">
        <v>8178</v>
      </c>
      <c r="G2106" s="16">
        <v>559000</v>
      </c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.75" customHeight="1">
      <c r="A2107" s="13" t="s">
        <v>295</v>
      </c>
      <c r="B2107" s="35" t="s">
        <v>308</v>
      </c>
      <c r="C2107" s="37" t="s">
        <v>9509</v>
      </c>
      <c r="D2107" s="37" t="s">
        <v>9510</v>
      </c>
      <c r="E2107" s="37" t="s">
        <v>9511</v>
      </c>
      <c r="F2107" s="37" t="s">
        <v>8178</v>
      </c>
      <c r="G2107" s="16">
        <v>0</v>
      </c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.75" customHeight="1">
      <c r="A2108" s="13" t="s">
        <v>295</v>
      </c>
      <c r="B2108" s="35" t="s">
        <v>9512</v>
      </c>
      <c r="C2108" s="37" t="s">
        <v>9513</v>
      </c>
      <c r="D2108" s="37" t="s">
        <v>9514</v>
      </c>
      <c r="E2108" s="37" t="s">
        <v>9515</v>
      </c>
      <c r="F2108" s="37" t="s">
        <v>8178</v>
      </c>
      <c r="G2108" s="16">
        <v>1139000</v>
      </c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.75" customHeight="1">
      <c r="A2109" s="13" t="s">
        <v>295</v>
      </c>
      <c r="B2109" s="35" t="s">
        <v>3761</v>
      </c>
      <c r="C2109" s="37" t="s">
        <v>9516</v>
      </c>
      <c r="D2109" s="37" t="s">
        <v>9517</v>
      </c>
      <c r="E2109" s="37" t="s">
        <v>9518</v>
      </c>
      <c r="F2109" s="37" t="s">
        <v>8178</v>
      </c>
      <c r="G2109" s="16">
        <v>0</v>
      </c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.75" customHeight="1">
      <c r="A2110" s="13" t="s">
        <v>295</v>
      </c>
      <c r="B2110" s="35" t="s">
        <v>4355</v>
      </c>
      <c r="C2110" s="37" t="s">
        <v>9519</v>
      </c>
      <c r="D2110" s="37" t="s">
        <v>9520</v>
      </c>
      <c r="E2110" s="37" t="s">
        <v>9521</v>
      </c>
      <c r="F2110" s="37" t="s">
        <v>8178</v>
      </c>
      <c r="G2110" s="16">
        <v>609000</v>
      </c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.75" customHeight="1">
      <c r="A2111" s="13" t="s">
        <v>295</v>
      </c>
      <c r="B2111" s="35" t="s">
        <v>9522</v>
      </c>
      <c r="C2111" s="37" t="s">
        <v>9523</v>
      </c>
      <c r="D2111" s="37" t="s">
        <v>9524</v>
      </c>
      <c r="E2111" s="37" t="s">
        <v>9525</v>
      </c>
      <c r="F2111" s="37" t="s">
        <v>8178</v>
      </c>
      <c r="G2111" s="16">
        <v>449000</v>
      </c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.75" customHeight="1">
      <c r="A2112" s="13" t="s">
        <v>295</v>
      </c>
      <c r="B2112" s="35" t="s">
        <v>9526</v>
      </c>
      <c r="C2112" s="37" t="s">
        <v>9527</v>
      </c>
      <c r="D2112" s="37" t="s">
        <v>9528</v>
      </c>
      <c r="E2112" s="37" t="s">
        <v>9529</v>
      </c>
      <c r="F2112" s="37" t="s">
        <v>8178</v>
      </c>
      <c r="G2112" s="16">
        <v>519000</v>
      </c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.75" customHeight="1">
      <c r="A2113" s="13" t="s">
        <v>295</v>
      </c>
      <c r="B2113" s="35" t="s">
        <v>9530</v>
      </c>
      <c r="C2113" s="37" t="s">
        <v>9531</v>
      </c>
      <c r="D2113" s="37" t="s">
        <v>9532</v>
      </c>
      <c r="E2113" s="37" t="s">
        <v>9533</v>
      </c>
      <c r="F2113" s="37" t="s">
        <v>8178</v>
      </c>
      <c r="G2113" s="16">
        <v>609000</v>
      </c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.75" customHeight="1">
      <c r="A2114" s="13" t="s">
        <v>295</v>
      </c>
      <c r="B2114" s="35" t="s">
        <v>9534</v>
      </c>
      <c r="C2114" s="37" t="s">
        <v>9535</v>
      </c>
      <c r="D2114" s="37" t="s">
        <v>9536</v>
      </c>
      <c r="E2114" s="37" t="s">
        <v>9537</v>
      </c>
      <c r="F2114" s="37" t="s">
        <v>8178</v>
      </c>
      <c r="G2114" s="16">
        <v>509000</v>
      </c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.75" customHeight="1">
      <c r="A2115" s="13" t="s">
        <v>295</v>
      </c>
      <c r="B2115" s="35" t="s">
        <v>9538</v>
      </c>
      <c r="C2115" s="37" t="s">
        <v>9539</v>
      </c>
      <c r="D2115" s="37" t="s">
        <v>9540</v>
      </c>
      <c r="E2115" s="37" t="s">
        <v>9541</v>
      </c>
      <c r="F2115" s="37" t="s">
        <v>8178</v>
      </c>
      <c r="G2115" s="16">
        <v>559000</v>
      </c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.75" customHeight="1">
      <c r="A2116" s="13" t="s">
        <v>295</v>
      </c>
      <c r="B2116" s="35" t="s">
        <v>9542</v>
      </c>
      <c r="C2116" s="37" t="s">
        <v>9543</v>
      </c>
      <c r="D2116" s="37" t="s">
        <v>9544</v>
      </c>
      <c r="E2116" s="37" t="s">
        <v>9545</v>
      </c>
      <c r="F2116" s="37" t="s">
        <v>1836</v>
      </c>
      <c r="G2116" s="16">
        <v>459000</v>
      </c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.75" customHeight="1">
      <c r="A2117" s="13" t="s">
        <v>295</v>
      </c>
      <c r="B2117" s="35" t="s">
        <v>9546</v>
      </c>
      <c r="C2117" s="37" t="s">
        <v>9547</v>
      </c>
      <c r="D2117" s="37" t="s">
        <v>9548</v>
      </c>
      <c r="E2117" s="37" t="s">
        <v>9549</v>
      </c>
      <c r="F2117" s="37" t="s">
        <v>1836</v>
      </c>
      <c r="G2117" s="16">
        <v>699000</v>
      </c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.75" customHeight="1">
      <c r="A2118" s="13" t="s">
        <v>295</v>
      </c>
      <c r="B2118" s="35" t="s">
        <v>9550</v>
      </c>
      <c r="C2118" s="37" t="s">
        <v>9551</v>
      </c>
      <c r="D2118" s="37" t="s">
        <v>9552</v>
      </c>
      <c r="E2118" s="37" t="s">
        <v>9553</v>
      </c>
      <c r="F2118" s="37" t="s">
        <v>1836</v>
      </c>
      <c r="G2118" s="16">
        <v>1959000</v>
      </c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.75" customHeight="1">
      <c r="A2119" s="13" t="s">
        <v>295</v>
      </c>
      <c r="B2119" s="35" t="s">
        <v>9554</v>
      </c>
      <c r="C2119" s="37" t="s">
        <v>9555</v>
      </c>
      <c r="D2119" s="37" t="s">
        <v>9556</v>
      </c>
      <c r="E2119" s="37" t="s">
        <v>9557</v>
      </c>
      <c r="F2119" s="37" t="s">
        <v>3492</v>
      </c>
      <c r="G2119" s="16">
        <v>1119000</v>
      </c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.75" customHeight="1">
      <c r="A2120" s="13" t="s">
        <v>295</v>
      </c>
      <c r="B2120" s="35" t="s">
        <v>9558</v>
      </c>
      <c r="C2120" s="37" t="s">
        <v>9559</v>
      </c>
      <c r="D2120" s="37" t="s">
        <v>9560</v>
      </c>
      <c r="E2120" s="37" t="s">
        <v>9561</v>
      </c>
      <c r="F2120" s="37" t="s">
        <v>3492</v>
      </c>
      <c r="G2120" s="16">
        <v>1119000</v>
      </c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.75" customHeight="1">
      <c r="A2121" s="13" t="s">
        <v>295</v>
      </c>
      <c r="B2121" s="35" t="s">
        <v>9562</v>
      </c>
      <c r="C2121" s="37" t="s">
        <v>9563</v>
      </c>
      <c r="D2121" s="37" t="s">
        <v>9564</v>
      </c>
      <c r="E2121" s="37" t="s">
        <v>9565</v>
      </c>
      <c r="F2121" s="37" t="s">
        <v>3492</v>
      </c>
      <c r="G2121" s="16">
        <v>1119000</v>
      </c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.75" customHeight="1">
      <c r="A2122" s="13" t="s">
        <v>295</v>
      </c>
      <c r="B2122" s="35" t="s">
        <v>9566</v>
      </c>
      <c r="C2122" s="37" t="s">
        <v>9567</v>
      </c>
      <c r="D2122" s="37" t="s">
        <v>9568</v>
      </c>
      <c r="E2122" s="37" t="s">
        <v>9569</v>
      </c>
      <c r="F2122" s="37" t="s">
        <v>3492</v>
      </c>
      <c r="G2122" s="16">
        <v>1119000</v>
      </c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.75" customHeight="1">
      <c r="A2123" s="13" t="s">
        <v>295</v>
      </c>
      <c r="B2123" s="35" t="s">
        <v>9570</v>
      </c>
      <c r="C2123" s="37" t="s">
        <v>9571</v>
      </c>
      <c r="D2123" s="37" t="s">
        <v>9572</v>
      </c>
      <c r="E2123" s="37" t="s">
        <v>9573</v>
      </c>
      <c r="F2123" s="37" t="s">
        <v>3863</v>
      </c>
      <c r="G2123" s="16">
        <v>649000</v>
      </c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.75" customHeight="1">
      <c r="A2124" s="13" t="s">
        <v>295</v>
      </c>
      <c r="B2124" s="35" t="s">
        <v>9574</v>
      </c>
      <c r="C2124" s="37" t="s">
        <v>9575</v>
      </c>
      <c r="D2124" s="37" t="s">
        <v>9576</v>
      </c>
      <c r="E2124" s="37" t="s">
        <v>9577</v>
      </c>
      <c r="F2124" s="37" t="s">
        <v>3863</v>
      </c>
      <c r="G2124" s="16">
        <v>649000</v>
      </c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.75" customHeight="1">
      <c r="A2125" s="13" t="s">
        <v>295</v>
      </c>
      <c r="B2125" s="35" t="s">
        <v>1279</v>
      </c>
      <c r="C2125" s="37" t="s">
        <v>9578</v>
      </c>
      <c r="D2125" s="37" t="s">
        <v>9579</v>
      </c>
      <c r="E2125" s="37" t="s">
        <v>9580</v>
      </c>
      <c r="F2125" s="37" t="s">
        <v>9581</v>
      </c>
      <c r="G2125" s="16">
        <v>379000</v>
      </c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.75" customHeight="1">
      <c r="A2126" s="13" t="s">
        <v>295</v>
      </c>
      <c r="B2126" s="35" t="s">
        <v>5850</v>
      </c>
      <c r="C2126" s="37" t="s">
        <v>9582</v>
      </c>
      <c r="D2126" s="37" t="s">
        <v>9583</v>
      </c>
      <c r="E2126" s="37" t="s">
        <v>9584</v>
      </c>
      <c r="F2126" s="37" t="s">
        <v>9581</v>
      </c>
      <c r="G2126" s="16">
        <v>379000</v>
      </c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.75" customHeight="1">
      <c r="A2127" s="13" t="s">
        <v>295</v>
      </c>
      <c r="B2127" s="35" t="s">
        <v>1272</v>
      </c>
      <c r="C2127" s="37" t="s">
        <v>9585</v>
      </c>
      <c r="D2127" s="37" t="s">
        <v>9586</v>
      </c>
      <c r="E2127" s="37" t="s">
        <v>9587</v>
      </c>
      <c r="F2127" s="37" t="s">
        <v>9581</v>
      </c>
      <c r="G2127" s="16">
        <v>379000</v>
      </c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.75" customHeight="1">
      <c r="A2128" s="13" t="s">
        <v>295</v>
      </c>
      <c r="B2128" s="35" t="s">
        <v>2057</v>
      </c>
      <c r="C2128" s="37" t="s">
        <v>9588</v>
      </c>
      <c r="D2128" s="37" t="s">
        <v>9589</v>
      </c>
      <c r="E2128" s="37" t="s">
        <v>2058</v>
      </c>
      <c r="F2128" s="37" t="s">
        <v>9581</v>
      </c>
      <c r="G2128" s="16">
        <v>349000</v>
      </c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.75" customHeight="1">
      <c r="A2129" s="13" t="s">
        <v>295</v>
      </c>
      <c r="B2129" s="35" t="s">
        <v>2797</v>
      </c>
      <c r="C2129" s="37" t="s">
        <v>9590</v>
      </c>
      <c r="D2129" s="37" t="s">
        <v>9591</v>
      </c>
      <c r="E2129" s="37" t="s">
        <v>9592</v>
      </c>
      <c r="F2129" s="37" t="s">
        <v>9581</v>
      </c>
      <c r="G2129" s="16">
        <v>369000</v>
      </c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.75" customHeight="1">
      <c r="A2130" s="13" t="s">
        <v>295</v>
      </c>
      <c r="B2130" s="35" t="s">
        <v>2791</v>
      </c>
      <c r="C2130" s="37" t="s">
        <v>9593</v>
      </c>
      <c r="D2130" s="37" t="s">
        <v>9594</v>
      </c>
      <c r="E2130" s="37" t="s">
        <v>9595</v>
      </c>
      <c r="F2130" s="37" t="s">
        <v>9581</v>
      </c>
      <c r="G2130" s="16">
        <v>399000</v>
      </c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.75" customHeight="1">
      <c r="A2131" s="13" t="s">
        <v>295</v>
      </c>
      <c r="B2131" s="35" t="s">
        <v>2785</v>
      </c>
      <c r="C2131" s="37" t="s">
        <v>9596</v>
      </c>
      <c r="D2131" s="37" t="s">
        <v>9597</v>
      </c>
      <c r="E2131" s="37" t="s">
        <v>9598</v>
      </c>
      <c r="F2131" s="37" t="s">
        <v>9581</v>
      </c>
      <c r="G2131" s="16">
        <v>399000</v>
      </c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.75" customHeight="1">
      <c r="A2132" s="13" t="s">
        <v>295</v>
      </c>
      <c r="B2132" s="35" t="s">
        <v>2779</v>
      </c>
      <c r="C2132" s="37" t="s">
        <v>9599</v>
      </c>
      <c r="D2132" s="37" t="s">
        <v>9600</v>
      </c>
      <c r="E2132" s="37" t="s">
        <v>9601</v>
      </c>
      <c r="F2132" s="37" t="s">
        <v>9581</v>
      </c>
      <c r="G2132" s="16">
        <v>399000</v>
      </c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.75" customHeight="1">
      <c r="A2133" s="13" t="s">
        <v>295</v>
      </c>
      <c r="B2133" s="35" t="s">
        <v>2773</v>
      </c>
      <c r="C2133" s="37" t="s">
        <v>9602</v>
      </c>
      <c r="D2133" s="37" t="s">
        <v>9603</v>
      </c>
      <c r="E2133" s="37" t="s">
        <v>9604</v>
      </c>
      <c r="F2133" s="37" t="s">
        <v>9581</v>
      </c>
      <c r="G2133" s="16">
        <v>399000</v>
      </c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.75" customHeight="1">
      <c r="A2134" s="13" t="s">
        <v>295</v>
      </c>
      <c r="B2134" s="35" t="s">
        <v>2767</v>
      </c>
      <c r="C2134" s="37" t="s">
        <v>9605</v>
      </c>
      <c r="D2134" s="37" t="s">
        <v>9606</v>
      </c>
      <c r="E2134" s="37" t="s">
        <v>9607</v>
      </c>
      <c r="F2134" s="37" t="s">
        <v>9581</v>
      </c>
      <c r="G2134" s="16">
        <v>399000</v>
      </c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.75" customHeight="1">
      <c r="A2135" s="13" t="s">
        <v>295</v>
      </c>
      <c r="B2135" s="35" t="s">
        <v>2760</v>
      </c>
      <c r="C2135" s="37" t="s">
        <v>9608</v>
      </c>
      <c r="D2135" s="37" t="s">
        <v>9609</v>
      </c>
      <c r="E2135" s="37" t="s">
        <v>9610</v>
      </c>
      <c r="F2135" s="37" t="s">
        <v>9581</v>
      </c>
      <c r="G2135" s="16">
        <v>399000</v>
      </c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.75" customHeight="1">
      <c r="A2136" s="13" t="s">
        <v>295</v>
      </c>
      <c r="B2136" s="35" t="s">
        <v>9611</v>
      </c>
      <c r="C2136" s="37" t="s">
        <v>9612</v>
      </c>
      <c r="D2136" s="37" t="s">
        <v>9613</v>
      </c>
      <c r="E2136" s="37" t="s">
        <v>9614</v>
      </c>
      <c r="F2136" s="37" t="s">
        <v>9581</v>
      </c>
      <c r="G2136" s="16">
        <v>389000</v>
      </c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.75" customHeight="1">
      <c r="A2137" s="13" t="s">
        <v>295</v>
      </c>
      <c r="B2137" s="35" t="s">
        <v>3111</v>
      </c>
      <c r="C2137" s="37" t="s">
        <v>9615</v>
      </c>
      <c r="D2137" s="37" t="s">
        <v>9616</v>
      </c>
      <c r="E2137" s="37" t="s">
        <v>9617</v>
      </c>
      <c r="F2137" s="37" t="s">
        <v>9581</v>
      </c>
      <c r="G2137" s="16">
        <v>179000</v>
      </c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.75" customHeight="1">
      <c r="A2138" s="13" t="s">
        <v>295</v>
      </c>
      <c r="B2138" s="35" t="s">
        <v>3106</v>
      </c>
      <c r="C2138" s="37" t="s">
        <v>9618</v>
      </c>
      <c r="D2138" s="37" t="s">
        <v>9619</v>
      </c>
      <c r="E2138" s="37" t="s">
        <v>9620</v>
      </c>
      <c r="F2138" s="37" t="s">
        <v>9581</v>
      </c>
      <c r="G2138" s="16">
        <v>399000</v>
      </c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.75" customHeight="1">
      <c r="A2139" s="13" t="s">
        <v>295</v>
      </c>
      <c r="B2139" s="35" t="s">
        <v>3100</v>
      </c>
      <c r="C2139" s="37" t="s">
        <v>9621</v>
      </c>
      <c r="D2139" s="37" t="s">
        <v>9622</v>
      </c>
      <c r="E2139" s="37" t="s">
        <v>9623</v>
      </c>
      <c r="F2139" s="37" t="s">
        <v>9581</v>
      </c>
      <c r="G2139" s="16">
        <v>439000</v>
      </c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.75" customHeight="1">
      <c r="A2140" s="13" t="s">
        <v>295</v>
      </c>
      <c r="B2140" s="35" t="s">
        <v>5847</v>
      </c>
      <c r="C2140" s="37" t="s">
        <v>9624</v>
      </c>
      <c r="D2140" s="37" t="s">
        <v>9625</v>
      </c>
      <c r="E2140" s="37" t="s">
        <v>9626</v>
      </c>
      <c r="F2140" s="37" t="s">
        <v>9581</v>
      </c>
      <c r="G2140" s="16">
        <v>509000</v>
      </c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.75" customHeight="1">
      <c r="A2141" s="13" t="s">
        <v>295</v>
      </c>
      <c r="B2141" s="35" t="s">
        <v>3094</v>
      </c>
      <c r="C2141" s="37" t="s">
        <v>9627</v>
      </c>
      <c r="D2141" s="37" t="s">
        <v>9628</v>
      </c>
      <c r="E2141" s="37" t="s">
        <v>9629</v>
      </c>
      <c r="F2141" s="37" t="s">
        <v>9581</v>
      </c>
      <c r="G2141" s="16">
        <v>509000</v>
      </c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.75" customHeight="1">
      <c r="A2142" s="13" t="s">
        <v>295</v>
      </c>
      <c r="B2142" s="35" t="s">
        <v>3088</v>
      </c>
      <c r="C2142" s="37" t="s">
        <v>9630</v>
      </c>
      <c r="D2142" s="37" t="s">
        <v>9631</v>
      </c>
      <c r="E2142" s="37" t="s">
        <v>9632</v>
      </c>
      <c r="F2142" s="37" t="s">
        <v>9581</v>
      </c>
      <c r="G2142" s="16">
        <v>509000</v>
      </c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.75" customHeight="1">
      <c r="A2143" s="13" t="s">
        <v>295</v>
      </c>
      <c r="B2143" s="35" t="s">
        <v>3125</v>
      </c>
      <c r="C2143" s="37" t="s">
        <v>9633</v>
      </c>
      <c r="D2143" s="37" t="s">
        <v>9634</v>
      </c>
      <c r="E2143" s="37" t="s">
        <v>9635</v>
      </c>
      <c r="F2143" s="37" t="s">
        <v>9581</v>
      </c>
      <c r="G2143" s="16">
        <v>639000</v>
      </c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.75" customHeight="1">
      <c r="A2144" s="13" t="s">
        <v>295</v>
      </c>
      <c r="B2144" s="35" t="s">
        <v>3117</v>
      </c>
      <c r="C2144" s="37" t="s">
        <v>9636</v>
      </c>
      <c r="D2144" s="37" t="s">
        <v>9637</v>
      </c>
      <c r="E2144" s="37" t="s">
        <v>9638</v>
      </c>
      <c r="F2144" s="37" t="s">
        <v>9581</v>
      </c>
      <c r="G2144" s="16">
        <v>639000</v>
      </c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.75" customHeight="1">
      <c r="A2145" s="13" t="s">
        <v>295</v>
      </c>
      <c r="B2145" s="35" t="s">
        <v>1529</v>
      </c>
      <c r="C2145" s="37" t="s">
        <v>9639</v>
      </c>
      <c r="D2145" s="37" t="s">
        <v>9640</v>
      </c>
      <c r="E2145" s="37" t="s">
        <v>9641</v>
      </c>
      <c r="F2145" s="37" t="s">
        <v>4798</v>
      </c>
      <c r="G2145" s="16">
        <v>229000</v>
      </c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.75" customHeight="1">
      <c r="A2146" s="13" t="s">
        <v>295</v>
      </c>
      <c r="B2146" s="35" t="s">
        <v>1521</v>
      </c>
      <c r="C2146" s="37" t="s">
        <v>9642</v>
      </c>
      <c r="D2146" s="37" t="s">
        <v>9643</v>
      </c>
      <c r="E2146" s="37" t="s">
        <v>9644</v>
      </c>
      <c r="F2146" s="37" t="s">
        <v>4798</v>
      </c>
      <c r="G2146" s="16">
        <v>229000</v>
      </c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.75" customHeight="1">
      <c r="A2147" s="13" t="s">
        <v>295</v>
      </c>
      <c r="B2147" s="35" t="s">
        <v>1515</v>
      </c>
      <c r="C2147" s="37" t="s">
        <v>9645</v>
      </c>
      <c r="D2147" s="37" t="s">
        <v>9646</v>
      </c>
      <c r="E2147" s="37" t="s">
        <v>9647</v>
      </c>
      <c r="F2147" s="37" t="s">
        <v>4798</v>
      </c>
      <c r="G2147" s="16">
        <v>229000</v>
      </c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.75" customHeight="1">
      <c r="A2148" s="13" t="s">
        <v>295</v>
      </c>
      <c r="B2148" s="35" t="s">
        <v>1415</v>
      </c>
      <c r="C2148" s="37" t="s">
        <v>9648</v>
      </c>
      <c r="D2148" s="37" t="s">
        <v>9649</v>
      </c>
      <c r="E2148" s="37" t="s">
        <v>1416</v>
      </c>
      <c r="F2148" s="37" t="s">
        <v>4798</v>
      </c>
      <c r="G2148" s="16">
        <v>139000</v>
      </c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.75" customHeight="1">
      <c r="A2149" s="13" t="s">
        <v>295</v>
      </c>
      <c r="B2149" s="35" t="s">
        <v>4096</v>
      </c>
      <c r="C2149" s="37" t="s">
        <v>9650</v>
      </c>
      <c r="D2149" s="37" t="s">
        <v>9651</v>
      </c>
      <c r="E2149" s="37" t="s">
        <v>9652</v>
      </c>
      <c r="F2149" s="37" t="s">
        <v>4798</v>
      </c>
      <c r="G2149" s="16">
        <v>519000</v>
      </c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.75" customHeight="1">
      <c r="A2150" s="13" t="s">
        <v>295</v>
      </c>
      <c r="B2150" s="35" t="s">
        <v>4091</v>
      </c>
      <c r="C2150" s="37" t="s">
        <v>9653</v>
      </c>
      <c r="D2150" s="37" t="s">
        <v>9654</v>
      </c>
      <c r="E2150" s="37" t="s">
        <v>9655</v>
      </c>
      <c r="F2150" s="37" t="s">
        <v>4798</v>
      </c>
      <c r="G2150" s="16">
        <v>519000</v>
      </c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.75" customHeight="1">
      <c r="A2151" s="13" t="s">
        <v>295</v>
      </c>
      <c r="B2151" s="35" t="s">
        <v>9656</v>
      </c>
      <c r="C2151" s="37" t="s">
        <v>9657</v>
      </c>
      <c r="D2151" s="37" t="s">
        <v>9658</v>
      </c>
      <c r="E2151" s="37" t="s">
        <v>9659</v>
      </c>
      <c r="F2151" s="37" t="s">
        <v>4798</v>
      </c>
      <c r="G2151" s="16">
        <v>239000</v>
      </c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.75" customHeight="1">
      <c r="A2152" s="13" t="s">
        <v>295</v>
      </c>
      <c r="B2152" s="35" t="s">
        <v>9660</v>
      </c>
      <c r="C2152" s="37" t="s">
        <v>9661</v>
      </c>
      <c r="D2152" s="37" t="s">
        <v>9662</v>
      </c>
      <c r="E2152" s="37" t="s">
        <v>9663</v>
      </c>
      <c r="F2152" s="37" t="s">
        <v>4798</v>
      </c>
      <c r="G2152" s="16">
        <v>239000</v>
      </c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.75" customHeight="1">
      <c r="A2153" s="13" t="s">
        <v>295</v>
      </c>
      <c r="B2153" s="35" t="s">
        <v>9664</v>
      </c>
      <c r="C2153" s="37" t="s">
        <v>9665</v>
      </c>
      <c r="D2153" s="37" t="s">
        <v>9666</v>
      </c>
      <c r="E2153" s="37" t="s">
        <v>9667</v>
      </c>
      <c r="F2153" s="37" t="s">
        <v>4798</v>
      </c>
      <c r="G2153" s="16">
        <v>239000</v>
      </c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.75" customHeight="1">
      <c r="A2154" s="13" t="s">
        <v>295</v>
      </c>
      <c r="B2154" s="35" t="s">
        <v>9668</v>
      </c>
      <c r="C2154" s="37" t="s">
        <v>9669</v>
      </c>
      <c r="D2154" s="37" t="s">
        <v>9670</v>
      </c>
      <c r="E2154" s="37" t="s">
        <v>9671</v>
      </c>
      <c r="F2154" s="37" t="s">
        <v>4798</v>
      </c>
      <c r="G2154" s="16">
        <v>239000</v>
      </c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.75" customHeight="1">
      <c r="A2155" s="13" t="s">
        <v>295</v>
      </c>
      <c r="B2155" s="35" t="s">
        <v>9672</v>
      </c>
      <c r="C2155" s="37" t="s">
        <v>9673</v>
      </c>
      <c r="D2155" s="37" t="s">
        <v>9674</v>
      </c>
      <c r="E2155" s="37" t="s">
        <v>9675</v>
      </c>
      <c r="F2155" s="37" t="s">
        <v>4798</v>
      </c>
      <c r="G2155" s="16">
        <v>209000</v>
      </c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.75" customHeight="1">
      <c r="A2156" s="13" t="s">
        <v>295</v>
      </c>
      <c r="B2156" s="35" t="s">
        <v>9676</v>
      </c>
      <c r="C2156" s="37" t="s">
        <v>9677</v>
      </c>
      <c r="D2156" s="37" t="s">
        <v>9678</v>
      </c>
      <c r="E2156" s="37" t="s">
        <v>9679</v>
      </c>
      <c r="F2156" s="37" t="s">
        <v>4798</v>
      </c>
      <c r="G2156" s="16">
        <v>209000</v>
      </c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.75" customHeight="1">
      <c r="A2157" s="13" t="s">
        <v>295</v>
      </c>
      <c r="B2157" s="35" t="s">
        <v>9680</v>
      </c>
      <c r="C2157" s="37" t="s">
        <v>9681</v>
      </c>
      <c r="D2157" s="37" t="s">
        <v>9682</v>
      </c>
      <c r="E2157" s="37" t="s">
        <v>9683</v>
      </c>
      <c r="F2157" s="37" t="s">
        <v>8174</v>
      </c>
      <c r="G2157" s="16">
        <v>789000</v>
      </c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.75" customHeight="1">
      <c r="A2158" s="13" t="s">
        <v>295</v>
      </c>
      <c r="B2158" s="35" t="s">
        <v>9684</v>
      </c>
      <c r="C2158" s="37" t="s">
        <v>9685</v>
      </c>
      <c r="D2158" s="37" t="s">
        <v>9686</v>
      </c>
      <c r="E2158" s="37" t="s">
        <v>9687</v>
      </c>
      <c r="F2158" s="37" t="s">
        <v>8174</v>
      </c>
      <c r="G2158" s="16">
        <v>669000</v>
      </c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.75" customHeight="1">
      <c r="A2159" s="13" t="s">
        <v>295</v>
      </c>
      <c r="B2159" s="35" t="s">
        <v>9688</v>
      </c>
      <c r="C2159" s="37" t="s">
        <v>9689</v>
      </c>
      <c r="D2159" s="37" t="s">
        <v>9690</v>
      </c>
      <c r="E2159" s="37" t="s">
        <v>9691</v>
      </c>
      <c r="F2159" s="37" t="s">
        <v>8174</v>
      </c>
      <c r="G2159" s="16">
        <v>139000</v>
      </c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.75" customHeight="1">
      <c r="A2160" s="13" t="s">
        <v>295</v>
      </c>
      <c r="B2160" s="35" t="s">
        <v>9692</v>
      </c>
      <c r="C2160" s="37" t="s">
        <v>9693</v>
      </c>
      <c r="D2160" s="37" t="s">
        <v>9694</v>
      </c>
      <c r="E2160" s="37" t="s">
        <v>9695</v>
      </c>
      <c r="F2160" s="37" t="s">
        <v>8174</v>
      </c>
      <c r="G2160" s="16">
        <v>519000</v>
      </c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.75" customHeight="1">
      <c r="A2161" s="13" t="s">
        <v>295</v>
      </c>
      <c r="B2161" s="35" t="s">
        <v>9696</v>
      </c>
      <c r="C2161" s="37" t="s">
        <v>9697</v>
      </c>
      <c r="D2161" s="37" t="s">
        <v>9698</v>
      </c>
      <c r="E2161" s="37" t="s">
        <v>9699</v>
      </c>
      <c r="F2161" s="37" t="s">
        <v>9700</v>
      </c>
      <c r="G2161" s="16">
        <v>699000</v>
      </c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.75" customHeight="1">
      <c r="A2162" s="13" t="s">
        <v>295</v>
      </c>
      <c r="B2162" s="35" t="s">
        <v>9701</v>
      </c>
      <c r="C2162" s="37" t="s">
        <v>9702</v>
      </c>
      <c r="D2162" s="37" t="s">
        <v>9703</v>
      </c>
      <c r="E2162" s="37" t="s">
        <v>9704</v>
      </c>
      <c r="F2162" s="37" t="s">
        <v>9700</v>
      </c>
      <c r="G2162" s="16">
        <v>1209000</v>
      </c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.75" customHeight="1">
      <c r="A2163" s="13" t="s">
        <v>295</v>
      </c>
      <c r="B2163" s="35" t="s">
        <v>9705</v>
      </c>
      <c r="C2163" s="37" t="s">
        <v>9706</v>
      </c>
      <c r="D2163" s="37" t="s">
        <v>9707</v>
      </c>
      <c r="E2163" s="37" t="s">
        <v>9708</v>
      </c>
      <c r="F2163" s="37" t="s">
        <v>9700</v>
      </c>
      <c r="G2163" s="16">
        <v>469000</v>
      </c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.75" customHeight="1">
      <c r="A2164" s="13" t="s">
        <v>295</v>
      </c>
      <c r="B2164" s="35" t="s">
        <v>9709</v>
      </c>
      <c r="C2164" s="37" t="s">
        <v>9710</v>
      </c>
      <c r="D2164" s="37" t="s">
        <v>9711</v>
      </c>
      <c r="E2164" s="37" t="s">
        <v>9712</v>
      </c>
      <c r="F2164" s="37" t="s">
        <v>6683</v>
      </c>
      <c r="G2164" s="16">
        <v>369000</v>
      </c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.75" customHeight="1">
      <c r="A2165" s="13" t="s">
        <v>295</v>
      </c>
      <c r="B2165" s="35" t="s">
        <v>9713</v>
      </c>
      <c r="C2165" s="37" t="s">
        <v>9714</v>
      </c>
      <c r="D2165" s="37" t="s">
        <v>9715</v>
      </c>
      <c r="E2165" s="37" t="s">
        <v>9716</v>
      </c>
      <c r="F2165" s="37" t="s">
        <v>6683</v>
      </c>
      <c r="G2165" s="16">
        <v>199000</v>
      </c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.75" customHeight="1">
      <c r="A2166" s="13" t="s">
        <v>295</v>
      </c>
      <c r="B2166" s="35" t="s">
        <v>1542</v>
      </c>
      <c r="C2166" s="37" t="s">
        <v>9717</v>
      </c>
      <c r="D2166" s="37" t="s">
        <v>9718</v>
      </c>
      <c r="E2166" s="37" t="s">
        <v>9719</v>
      </c>
      <c r="F2166" s="37" t="s">
        <v>3487</v>
      </c>
      <c r="G2166" s="16">
        <v>149000</v>
      </c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.75" customHeight="1">
      <c r="A2167" s="13" t="s">
        <v>295</v>
      </c>
      <c r="B2167" s="35" t="s">
        <v>1537</v>
      </c>
      <c r="C2167" s="37" t="s">
        <v>9720</v>
      </c>
      <c r="D2167" s="37" t="s">
        <v>9721</v>
      </c>
      <c r="E2167" s="37" t="s">
        <v>9722</v>
      </c>
      <c r="F2167" s="37" t="s">
        <v>3487</v>
      </c>
      <c r="G2167" s="16">
        <v>149000</v>
      </c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.75" customHeight="1">
      <c r="A2168" s="13" t="s">
        <v>295</v>
      </c>
      <c r="B2168" s="35" t="s">
        <v>853</v>
      </c>
      <c r="C2168" s="37" t="s">
        <v>9723</v>
      </c>
      <c r="D2168" s="37" t="s">
        <v>9724</v>
      </c>
      <c r="E2168" s="37" t="s">
        <v>9725</v>
      </c>
      <c r="F2168" s="37" t="s">
        <v>3487</v>
      </c>
      <c r="G2168" s="16">
        <v>179000</v>
      </c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.75" customHeight="1">
      <c r="A2169" s="13" t="s">
        <v>295</v>
      </c>
      <c r="B2169" s="35" t="s">
        <v>9726</v>
      </c>
      <c r="C2169" s="37" t="s">
        <v>9727</v>
      </c>
      <c r="D2169" s="37" t="s">
        <v>9728</v>
      </c>
      <c r="E2169" s="37" t="s">
        <v>9729</v>
      </c>
      <c r="F2169" s="37" t="s">
        <v>3487</v>
      </c>
      <c r="G2169" s="16">
        <v>0</v>
      </c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.75" customHeight="1">
      <c r="A2170" s="13" t="s">
        <v>295</v>
      </c>
      <c r="B2170" s="35" t="s">
        <v>415</v>
      </c>
      <c r="C2170" s="37" t="s">
        <v>9730</v>
      </c>
      <c r="D2170" s="37" t="s">
        <v>9731</v>
      </c>
      <c r="E2170" s="37" t="s">
        <v>9732</v>
      </c>
      <c r="F2170" s="37" t="s">
        <v>3487</v>
      </c>
      <c r="G2170" s="16">
        <v>109000</v>
      </c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.75" customHeight="1">
      <c r="A2171" s="13" t="s">
        <v>295</v>
      </c>
      <c r="B2171" s="35" t="s">
        <v>9733</v>
      </c>
      <c r="C2171" s="37" t="s">
        <v>9734</v>
      </c>
      <c r="D2171" s="37" t="s">
        <v>9735</v>
      </c>
      <c r="E2171" s="37" t="s">
        <v>9736</v>
      </c>
      <c r="F2171" s="37" t="s">
        <v>3487</v>
      </c>
      <c r="G2171" s="16">
        <v>109000</v>
      </c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.75" customHeight="1">
      <c r="A2172" s="13" t="s">
        <v>295</v>
      </c>
      <c r="B2172" s="35" t="s">
        <v>407</v>
      </c>
      <c r="C2172" s="37" t="s">
        <v>9737</v>
      </c>
      <c r="D2172" s="37" t="s">
        <v>9738</v>
      </c>
      <c r="E2172" s="37" t="s">
        <v>9739</v>
      </c>
      <c r="F2172" s="37" t="s">
        <v>3487</v>
      </c>
      <c r="G2172" s="16">
        <v>109000</v>
      </c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.75" customHeight="1">
      <c r="A2173" s="13" t="s">
        <v>295</v>
      </c>
      <c r="B2173" s="35" t="s">
        <v>392</v>
      </c>
      <c r="C2173" s="37" t="s">
        <v>9740</v>
      </c>
      <c r="D2173" s="37" t="s">
        <v>9741</v>
      </c>
      <c r="E2173" s="37" t="s">
        <v>9742</v>
      </c>
      <c r="F2173" s="37" t="s">
        <v>3487</v>
      </c>
      <c r="G2173" s="16">
        <v>109000</v>
      </c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.75" customHeight="1">
      <c r="A2174" s="13" t="s">
        <v>295</v>
      </c>
      <c r="B2174" s="35" t="s">
        <v>386</v>
      </c>
      <c r="C2174" s="37" t="s">
        <v>9743</v>
      </c>
      <c r="D2174" s="37" t="s">
        <v>9744</v>
      </c>
      <c r="E2174" s="37" t="s">
        <v>9745</v>
      </c>
      <c r="F2174" s="37" t="s">
        <v>3487</v>
      </c>
      <c r="G2174" s="16">
        <v>109000</v>
      </c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.75" customHeight="1">
      <c r="A2175" s="13" t="s">
        <v>295</v>
      </c>
      <c r="B2175" s="35" t="s">
        <v>9746</v>
      </c>
      <c r="C2175" s="37" t="s">
        <v>9747</v>
      </c>
      <c r="D2175" s="37" t="s">
        <v>9748</v>
      </c>
      <c r="E2175" s="37" t="s">
        <v>9749</v>
      </c>
      <c r="F2175" s="37" t="s">
        <v>3487</v>
      </c>
      <c r="G2175" s="16">
        <v>109000</v>
      </c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.75" customHeight="1">
      <c r="A2176" s="13" t="s">
        <v>295</v>
      </c>
      <c r="B2176" s="35" t="s">
        <v>9750</v>
      </c>
      <c r="C2176" s="37" t="s">
        <v>9751</v>
      </c>
      <c r="D2176" s="37" t="s">
        <v>9752</v>
      </c>
      <c r="E2176" s="37" t="s">
        <v>9753</v>
      </c>
      <c r="F2176" s="37" t="s">
        <v>3351</v>
      </c>
      <c r="G2176" s="16">
        <v>819000</v>
      </c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.75" customHeight="1">
      <c r="A2177" s="13" t="s">
        <v>295</v>
      </c>
      <c r="B2177" s="35" t="s">
        <v>9754</v>
      </c>
      <c r="C2177" s="37" t="s">
        <v>9755</v>
      </c>
      <c r="D2177" s="37" t="s">
        <v>9756</v>
      </c>
      <c r="E2177" s="37" t="s">
        <v>9757</v>
      </c>
      <c r="F2177" s="37" t="s">
        <v>3351</v>
      </c>
      <c r="G2177" s="16">
        <v>899000</v>
      </c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.75" customHeight="1">
      <c r="A2178" s="13" t="s">
        <v>295</v>
      </c>
      <c r="B2178" s="35" t="s">
        <v>9758</v>
      </c>
      <c r="C2178" s="37" t="s">
        <v>9759</v>
      </c>
      <c r="D2178" s="37" t="s">
        <v>9760</v>
      </c>
      <c r="E2178" s="37" t="s">
        <v>9761</v>
      </c>
      <c r="F2178" s="37" t="s">
        <v>3351</v>
      </c>
      <c r="G2178" s="16">
        <v>719000</v>
      </c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.75" customHeight="1">
      <c r="A2179" s="13" t="s">
        <v>295</v>
      </c>
      <c r="B2179" s="35" t="s">
        <v>9762</v>
      </c>
      <c r="C2179" s="37" t="s">
        <v>9763</v>
      </c>
      <c r="D2179" s="37" t="s">
        <v>9764</v>
      </c>
      <c r="E2179" s="37" t="s">
        <v>9765</v>
      </c>
      <c r="F2179" s="37" t="s">
        <v>3351</v>
      </c>
      <c r="G2179" s="16">
        <v>1039000</v>
      </c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.75" customHeight="1">
      <c r="A2180" s="13" t="s">
        <v>295</v>
      </c>
      <c r="B2180" s="35" t="s">
        <v>9766</v>
      </c>
      <c r="C2180" s="37" t="s">
        <v>9767</v>
      </c>
      <c r="D2180" s="37" t="s">
        <v>9768</v>
      </c>
      <c r="E2180" s="37" t="s">
        <v>9769</v>
      </c>
      <c r="F2180" s="37" t="s">
        <v>1554</v>
      </c>
      <c r="G2180" s="16">
        <v>389000</v>
      </c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.75" customHeight="1">
      <c r="A2181" s="13" t="s">
        <v>295</v>
      </c>
      <c r="B2181" s="35" t="s">
        <v>9770</v>
      </c>
      <c r="C2181" s="37" t="s">
        <v>9771</v>
      </c>
      <c r="D2181" s="37" t="s">
        <v>9772</v>
      </c>
      <c r="E2181" s="37" t="s">
        <v>9773</v>
      </c>
      <c r="F2181" s="37" t="s">
        <v>1554</v>
      </c>
      <c r="G2181" s="16">
        <v>389000</v>
      </c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.75" customHeight="1">
      <c r="A2182" s="13" t="s">
        <v>295</v>
      </c>
      <c r="B2182" s="35" t="s">
        <v>9774</v>
      </c>
      <c r="C2182" s="37" t="s">
        <v>9775</v>
      </c>
      <c r="D2182" s="37" t="s">
        <v>9776</v>
      </c>
      <c r="E2182" s="37" t="s">
        <v>9777</v>
      </c>
      <c r="F2182" s="37" t="s">
        <v>1554</v>
      </c>
      <c r="G2182" s="16">
        <v>389000</v>
      </c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.75" customHeight="1">
      <c r="A2183" s="13" t="s">
        <v>295</v>
      </c>
      <c r="B2183" s="35" t="s">
        <v>9778</v>
      </c>
      <c r="C2183" s="37" t="s">
        <v>9779</v>
      </c>
      <c r="D2183" s="37" t="s">
        <v>9780</v>
      </c>
      <c r="E2183" s="37" t="s">
        <v>9781</v>
      </c>
      <c r="F2183" s="37" t="s">
        <v>1554</v>
      </c>
      <c r="G2183" s="16">
        <v>389000</v>
      </c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.75" customHeight="1">
      <c r="A2184" s="13" t="s">
        <v>295</v>
      </c>
      <c r="B2184" s="35" t="s">
        <v>9782</v>
      </c>
      <c r="C2184" s="37" t="s">
        <v>9783</v>
      </c>
      <c r="D2184" s="37" t="s">
        <v>9784</v>
      </c>
      <c r="E2184" s="37" t="s">
        <v>9785</v>
      </c>
      <c r="F2184" s="37" t="s">
        <v>1554</v>
      </c>
      <c r="G2184" s="16">
        <v>389000</v>
      </c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.75" customHeight="1">
      <c r="A2185" s="13" t="s">
        <v>295</v>
      </c>
      <c r="B2185" s="35" t="s">
        <v>1678</v>
      </c>
      <c r="C2185" s="37" t="s">
        <v>9786</v>
      </c>
      <c r="D2185" s="37" t="s">
        <v>9787</v>
      </c>
      <c r="E2185" s="37" t="s">
        <v>9788</v>
      </c>
      <c r="F2185" s="37" t="s">
        <v>1554</v>
      </c>
      <c r="G2185" s="16">
        <v>219000</v>
      </c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.75" customHeight="1">
      <c r="A2186" s="13" t="s">
        <v>295</v>
      </c>
      <c r="B2186" s="35" t="s">
        <v>9789</v>
      </c>
      <c r="C2186" s="37" t="s">
        <v>9790</v>
      </c>
      <c r="D2186" s="37" t="s">
        <v>9791</v>
      </c>
      <c r="E2186" s="37" t="s">
        <v>9792</v>
      </c>
      <c r="F2186" s="37" t="s">
        <v>1554</v>
      </c>
      <c r="G2186" s="16">
        <v>219000</v>
      </c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.75" customHeight="1">
      <c r="A2187" s="13" t="s">
        <v>295</v>
      </c>
      <c r="B2187" s="35" t="s">
        <v>1188</v>
      </c>
      <c r="C2187" s="37" t="s">
        <v>9793</v>
      </c>
      <c r="D2187" s="37" t="s">
        <v>9794</v>
      </c>
      <c r="E2187" s="37" t="s">
        <v>9795</v>
      </c>
      <c r="F2187" s="37" t="s">
        <v>1554</v>
      </c>
      <c r="G2187" s="16">
        <v>219000</v>
      </c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.75" customHeight="1">
      <c r="A2188" s="13" t="s">
        <v>295</v>
      </c>
      <c r="B2188" s="35" t="s">
        <v>9796</v>
      </c>
      <c r="C2188" s="37" t="s">
        <v>9797</v>
      </c>
      <c r="D2188" s="37" t="s">
        <v>9798</v>
      </c>
      <c r="E2188" s="37" t="s">
        <v>9799</v>
      </c>
      <c r="F2188" s="37" t="s">
        <v>1554</v>
      </c>
      <c r="G2188" s="16">
        <v>219000</v>
      </c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.75" customHeight="1">
      <c r="A2189" s="13" t="s">
        <v>295</v>
      </c>
      <c r="B2189" s="35" t="s">
        <v>1556</v>
      </c>
      <c r="C2189" s="37" t="s">
        <v>9800</v>
      </c>
      <c r="D2189" s="37" t="s">
        <v>9801</v>
      </c>
      <c r="E2189" s="37" t="s">
        <v>9802</v>
      </c>
      <c r="F2189" s="37" t="s">
        <v>1554</v>
      </c>
      <c r="G2189" s="16">
        <v>199000</v>
      </c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.75" customHeight="1">
      <c r="A2190" s="13" t="s">
        <v>295</v>
      </c>
      <c r="B2190" s="35" t="s">
        <v>1549</v>
      </c>
      <c r="C2190" s="37" t="s">
        <v>9803</v>
      </c>
      <c r="D2190" s="37" t="s">
        <v>9804</v>
      </c>
      <c r="E2190" s="37" t="s">
        <v>9805</v>
      </c>
      <c r="F2190" s="37" t="s">
        <v>1554</v>
      </c>
      <c r="G2190" s="16">
        <v>199000</v>
      </c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.75" customHeight="1">
      <c r="A2191" s="13" t="s">
        <v>295</v>
      </c>
      <c r="B2191" s="35" t="s">
        <v>1671</v>
      </c>
      <c r="C2191" s="37" t="s">
        <v>9806</v>
      </c>
      <c r="D2191" s="37" t="s">
        <v>1672</v>
      </c>
      <c r="E2191" s="37" t="s">
        <v>9807</v>
      </c>
      <c r="F2191" s="37" t="s">
        <v>1554</v>
      </c>
      <c r="G2191" s="16">
        <v>199000</v>
      </c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.75" customHeight="1">
      <c r="A2192" s="13" t="s">
        <v>295</v>
      </c>
      <c r="B2192" s="35" t="s">
        <v>3259</v>
      </c>
      <c r="C2192" s="37" t="s">
        <v>9808</v>
      </c>
      <c r="D2192" s="37" t="s">
        <v>9809</v>
      </c>
      <c r="E2192" s="37" t="s">
        <v>9810</v>
      </c>
      <c r="F2192" s="37" t="s">
        <v>1554</v>
      </c>
      <c r="G2192" s="16">
        <v>449000</v>
      </c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.75" customHeight="1">
      <c r="A2193" s="13" t="s">
        <v>295</v>
      </c>
      <c r="B2193" s="35" t="s">
        <v>3179</v>
      </c>
      <c r="C2193" s="37" t="s">
        <v>9811</v>
      </c>
      <c r="D2193" s="37" t="s">
        <v>9812</v>
      </c>
      <c r="E2193" s="37" t="s">
        <v>3180</v>
      </c>
      <c r="F2193" s="37" t="s">
        <v>1554</v>
      </c>
      <c r="G2193" s="16">
        <v>449000</v>
      </c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.75" customHeight="1">
      <c r="A2194" s="13" t="s">
        <v>295</v>
      </c>
      <c r="B2194" s="35" t="s">
        <v>3173</v>
      </c>
      <c r="C2194" s="37" t="s">
        <v>9813</v>
      </c>
      <c r="D2194" s="37" t="s">
        <v>9814</v>
      </c>
      <c r="E2194" s="37" t="s">
        <v>3174</v>
      </c>
      <c r="F2194" s="37" t="s">
        <v>1554</v>
      </c>
      <c r="G2194" s="16">
        <v>449000</v>
      </c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.75" customHeight="1">
      <c r="A2195" s="13" t="s">
        <v>295</v>
      </c>
      <c r="B2195" s="35" t="s">
        <v>3165</v>
      </c>
      <c r="C2195" s="37" t="s">
        <v>9815</v>
      </c>
      <c r="D2195" s="37" t="s">
        <v>9816</v>
      </c>
      <c r="E2195" s="37" t="s">
        <v>3167</v>
      </c>
      <c r="F2195" s="37" t="s">
        <v>1554</v>
      </c>
      <c r="G2195" s="16">
        <v>449000</v>
      </c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.75" customHeight="1">
      <c r="A2196" s="13" t="s">
        <v>295</v>
      </c>
      <c r="B2196" s="35" t="s">
        <v>9817</v>
      </c>
      <c r="C2196" s="37" t="s">
        <v>9818</v>
      </c>
      <c r="D2196" s="37" t="s">
        <v>9819</v>
      </c>
      <c r="E2196" s="37" t="s">
        <v>9820</v>
      </c>
      <c r="F2196" s="37" t="s">
        <v>1554</v>
      </c>
      <c r="G2196" s="16">
        <v>0</v>
      </c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.75" customHeight="1">
      <c r="A2197" s="13" t="s">
        <v>295</v>
      </c>
      <c r="B2197" s="35" t="s">
        <v>3255</v>
      </c>
      <c r="C2197" s="37" t="s">
        <v>9821</v>
      </c>
      <c r="D2197" s="37" t="s">
        <v>9822</v>
      </c>
      <c r="E2197" s="37" t="s">
        <v>9823</v>
      </c>
      <c r="F2197" s="37" t="s">
        <v>1554</v>
      </c>
      <c r="G2197" s="16">
        <v>449000</v>
      </c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.75" customHeight="1">
      <c r="A2198" s="13" t="s">
        <v>295</v>
      </c>
      <c r="B2198" s="35" t="s">
        <v>3682</v>
      </c>
      <c r="C2198" s="37" t="s">
        <v>9824</v>
      </c>
      <c r="D2198" s="37" t="s">
        <v>9825</v>
      </c>
      <c r="E2198" s="37" t="s">
        <v>9826</v>
      </c>
      <c r="F2198" s="37" t="s">
        <v>1554</v>
      </c>
      <c r="G2198" s="16">
        <v>449000</v>
      </c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.75" customHeight="1">
      <c r="A2199" s="13" t="s">
        <v>295</v>
      </c>
      <c r="B2199" s="35" t="s">
        <v>3678</v>
      </c>
      <c r="C2199" s="37" t="s">
        <v>9827</v>
      </c>
      <c r="D2199" s="37" t="s">
        <v>9828</v>
      </c>
      <c r="E2199" s="37" t="s">
        <v>9829</v>
      </c>
      <c r="F2199" s="37" t="s">
        <v>1554</v>
      </c>
      <c r="G2199" s="16">
        <v>449000</v>
      </c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.75" customHeight="1">
      <c r="A2200" s="13" t="s">
        <v>295</v>
      </c>
      <c r="B2200" s="35" t="s">
        <v>3674</v>
      </c>
      <c r="C2200" s="37" t="s">
        <v>9830</v>
      </c>
      <c r="D2200" s="37" t="s">
        <v>9831</v>
      </c>
      <c r="E2200" s="37" t="s">
        <v>9832</v>
      </c>
      <c r="F2200" s="37" t="s">
        <v>1554</v>
      </c>
      <c r="G2200" s="16">
        <v>449000</v>
      </c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.75" customHeight="1">
      <c r="A2201" s="13" t="s">
        <v>295</v>
      </c>
      <c r="B2201" s="35" t="s">
        <v>3670</v>
      </c>
      <c r="C2201" s="37" t="s">
        <v>9833</v>
      </c>
      <c r="D2201" s="37" t="s">
        <v>9834</v>
      </c>
      <c r="E2201" s="37" t="s">
        <v>9835</v>
      </c>
      <c r="F2201" s="37" t="s">
        <v>1554</v>
      </c>
      <c r="G2201" s="16">
        <v>449000</v>
      </c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.75" customHeight="1">
      <c r="A2202" s="13" t="s">
        <v>295</v>
      </c>
      <c r="B2202" s="35" t="s">
        <v>3665</v>
      </c>
      <c r="C2202" s="37" t="s">
        <v>9836</v>
      </c>
      <c r="D2202" s="37" t="s">
        <v>9837</v>
      </c>
      <c r="E2202" s="37" t="s">
        <v>9838</v>
      </c>
      <c r="F2202" s="37" t="s">
        <v>1554</v>
      </c>
      <c r="G2202" s="16">
        <v>449000</v>
      </c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.75" customHeight="1">
      <c r="A2203" s="13" t="s">
        <v>295</v>
      </c>
      <c r="B2203" s="35" t="s">
        <v>3659</v>
      </c>
      <c r="C2203" s="37" t="s">
        <v>9839</v>
      </c>
      <c r="D2203" s="37" t="s">
        <v>9840</v>
      </c>
      <c r="E2203" s="37" t="s">
        <v>9841</v>
      </c>
      <c r="F2203" s="37" t="s">
        <v>1554</v>
      </c>
      <c r="G2203" s="16">
        <v>449000</v>
      </c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.75" customHeight="1">
      <c r="A2204" s="13" t="s">
        <v>295</v>
      </c>
      <c r="B2204" s="35" t="s">
        <v>9842</v>
      </c>
      <c r="C2204" s="37" t="s">
        <v>9843</v>
      </c>
      <c r="D2204" s="37" t="s">
        <v>9844</v>
      </c>
      <c r="E2204" s="37" t="s">
        <v>9845</v>
      </c>
      <c r="F2204" s="37" t="s">
        <v>1554</v>
      </c>
      <c r="G2204" s="16">
        <v>769000</v>
      </c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.75" customHeight="1">
      <c r="A2205" s="13" t="s">
        <v>295</v>
      </c>
      <c r="B2205" s="35" t="s">
        <v>9846</v>
      </c>
      <c r="C2205" s="37" t="s">
        <v>9847</v>
      </c>
      <c r="D2205" s="37" t="s">
        <v>9848</v>
      </c>
      <c r="E2205" s="37" t="s">
        <v>9849</v>
      </c>
      <c r="F2205" s="37" t="s">
        <v>1554</v>
      </c>
      <c r="G2205" s="16">
        <v>769000</v>
      </c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.75" customHeight="1">
      <c r="A2206" s="13" t="s">
        <v>295</v>
      </c>
      <c r="B2206" s="35" t="s">
        <v>9850</v>
      </c>
      <c r="C2206" s="37" t="s">
        <v>9851</v>
      </c>
      <c r="D2206" s="37" t="s">
        <v>9852</v>
      </c>
      <c r="E2206" s="37" t="s">
        <v>9853</v>
      </c>
      <c r="F2206" s="37" t="s">
        <v>1554</v>
      </c>
      <c r="G2206" s="16">
        <v>769000</v>
      </c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.75" customHeight="1">
      <c r="A2207" s="13" t="s">
        <v>295</v>
      </c>
      <c r="B2207" s="35" t="s">
        <v>1176</v>
      </c>
      <c r="C2207" s="37" t="s">
        <v>9854</v>
      </c>
      <c r="D2207" s="37" t="s">
        <v>9855</v>
      </c>
      <c r="E2207" s="37" t="s">
        <v>9856</v>
      </c>
      <c r="F2207" s="37" t="s">
        <v>1554</v>
      </c>
      <c r="G2207" s="16">
        <v>249000</v>
      </c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.75" customHeight="1">
      <c r="A2208" s="13" t="s">
        <v>295</v>
      </c>
      <c r="B2208" s="35" t="s">
        <v>1170</v>
      </c>
      <c r="C2208" s="37" t="s">
        <v>9857</v>
      </c>
      <c r="D2208" s="37" t="s">
        <v>9858</v>
      </c>
      <c r="E2208" s="37" t="s">
        <v>9859</v>
      </c>
      <c r="F2208" s="37" t="s">
        <v>1554</v>
      </c>
      <c r="G2208" s="16">
        <v>249000</v>
      </c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.75" customHeight="1">
      <c r="A2209" s="13" t="s">
        <v>295</v>
      </c>
      <c r="B2209" s="35" t="s">
        <v>1150</v>
      </c>
      <c r="C2209" s="37" t="s">
        <v>9860</v>
      </c>
      <c r="D2209" s="37" t="s">
        <v>9861</v>
      </c>
      <c r="E2209" s="37" t="s">
        <v>9862</v>
      </c>
      <c r="F2209" s="37" t="s">
        <v>1554</v>
      </c>
      <c r="G2209" s="16">
        <v>249000</v>
      </c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.75" customHeight="1">
      <c r="A2210" s="13" t="s">
        <v>295</v>
      </c>
      <c r="B2210" s="35" t="s">
        <v>9863</v>
      </c>
      <c r="C2210" s="37" t="s">
        <v>9864</v>
      </c>
      <c r="D2210" s="37" t="s">
        <v>9865</v>
      </c>
      <c r="E2210" s="37" t="s">
        <v>9866</v>
      </c>
      <c r="F2210" s="37" t="s">
        <v>1554</v>
      </c>
      <c r="G2210" s="16">
        <v>0</v>
      </c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.75" customHeight="1">
      <c r="A2211" s="13" t="s">
        <v>295</v>
      </c>
      <c r="B2211" s="35" t="s">
        <v>4783</v>
      </c>
      <c r="C2211" s="37" t="s">
        <v>9867</v>
      </c>
      <c r="D2211" s="37" t="s">
        <v>9868</v>
      </c>
      <c r="E2211" s="37" t="s">
        <v>9869</v>
      </c>
      <c r="F2211" s="37" t="s">
        <v>1554</v>
      </c>
      <c r="G2211" s="16">
        <v>949000</v>
      </c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.75" customHeight="1">
      <c r="A2212" s="13" t="s">
        <v>295</v>
      </c>
      <c r="B2212" s="35" t="s">
        <v>9870</v>
      </c>
      <c r="C2212" s="37" t="s">
        <v>9871</v>
      </c>
      <c r="D2212" s="37" t="s">
        <v>9872</v>
      </c>
      <c r="E2212" s="37" t="s">
        <v>9873</v>
      </c>
      <c r="F2212" s="37" t="s">
        <v>1554</v>
      </c>
      <c r="G2212" s="16">
        <v>949000</v>
      </c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.75" customHeight="1">
      <c r="A2213" s="13" t="s">
        <v>295</v>
      </c>
      <c r="B2213" s="35" t="s">
        <v>876</v>
      </c>
      <c r="C2213" s="37" t="s">
        <v>9874</v>
      </c>
      <c r="D2213" s="37" t="s">
        <v>9875</v>
      </c>
      <c r="E2213" s="37" t="s">
        <v>9876</v>
      </c>
      <c r="F2213" s="37" t="s">
        <v>1554</v>
      </c>
      <c r="G2213" s="16">
        <v>149000</v>
      </c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.75" customHeight="1">
      <c r="A2214" s="13" t="s">
        <v>295</v>
      </c>
      <c r="B2214" s="35" t="s">
        <v>2253</v>
      </c>
      <c r="C2214" s="37" t="s">
        <v>9877</v>
      </c>
      <c r="D2214" s="37" t="s">
        <v>9878</v>
      </c>
      <c r="E2214" s="37" t="s">
        <v>9879</v>
      </c>
      <c r="F2214" s="37" t="s">
        <v>1554</v>
      </c>
      <c r="G2214" s="16">
        <v>199000</v>
      </c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.75" customHeight="1">
      <c r="A2215" s="13" t="s">
        <v>295</v>
      </c>
      <c r="B2215" s="35" t="s">
        <v>2238</v>
      </c>
      <c r="C2215" s="37" t="s">
        <v>9880</v>
      </c>
      <c r="D2215" s="37" t="s">
        <v>9881</v>
      </c>
      <c r="E2215" s="37" t="s">
        <v>9882</v>
      </c>
      <c r="F2215" s="37" t="s">
        <v>1554</v>
      </c>
      <c r="G2215" s="16">
        <v>199000</v>
      </c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.75" customHeight="1">
      <c r="A2216" s="13" t="s">
        <v>295</v>
      </c>
      <c r="B2216" s="35" t="s">
        <v>2152</v>
      </c>
      <c r="C2216" s="37" t="s">
        <v>9883</v>
      </c>
      <c r="D2216" s="37" t="s">
        <v>9884</v>
      </c>
      <c r="E2216" s="37" t="s">
        <v>9885</v>
      </c>
      <c r="F2216" s="37" t="s">
        <v>1554</v>
      </c>
      <c r="G2216" s="16">
        <v>199000</v>
      </c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.75" customHeight="1">
      <c r="A2217" s="13" t="s">
        <v>295</v>
      </c>
      <c r="B2217" s="35" t="s">
        <v>2145</v>
      </c>
      <c r="C2217" s="37" t="s">
        <v>9886</v>
      </c>
      <c r="D2217" s="37" t="s">
        <v>9887</v>
      </c>
      <c r="E2217" s="37" t="s">
        <v>9888</v>
      </c>
      <c r="F2217" s="37" t="s">
        <v>1554</v>
      </c>
      <c r="G2217" s="16">
        <v>199000</v>
      </c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.75" customHeight="1">
      <c r="A2218" s="13" t="s">
        <v>295</v>
      </c>
      <c r="B2218" s="35" t="s">
        <v>2136</v>
      </c>
      <c r="C2218" s="37" t="s">
        <v>9889</v>
      </c>
      <c r="D2218" s="37" t="s">
        <v>9890</v>
      </c>
      <c r="E2218" s="37" t="s">
        <v>9891</v>
      </c>
      <c r="F2218" s="37" t="s">
        <v>1554</v>
      </c>
      <c r="G2218" s="16">
        <v>199000</v>
      </c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.75" customHeight="1">
      <c r="A2219" s="13" t="s">
        <v>295</v>
      </c>
      <c r="B2219" s="35" t="s">
        <v>2247</v>
      </c>
      <c r="C2219" s="37" t="s">
        <v>9892</v>
      </c>
      <c r="D2219" s="37" t="s">
        <v>9893</v>
      </c>
      <c r="E2219" s="37" t="s">
        <v>9894</v>
      </c>
      <c r="F2219" s="37" t="s">
        <v>1554</v>
      </c>
      <c r="G2219" s="16">
        <v>199000</v>
      </c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.75" customHeight="1">
      <c r="A2220" s="13" t="s">
        <v>295</v>
      </c>
      <c r="B2220" s="35" t="s">
        <v>2025</v>
      </c>
      <c r="C2220" s="37" t="s">
        <v>9895</v>
      </c>
      <c r="D2220" s="37" t="s">
        <v>9896</v>
      </c>
      <c r="E2220" s="37" t="s">
        <v>9897</v>
      </c>
      <c r="F2220" s="37" t="s">
        <v>1554</v>
      </c>
      <c r="G2220" s="16">
        <v>269000</v>
      </c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.75" customHeight="1">
      <c r="A2221" s="13" t="s">
        <v>295</v>
      </c>
      <c r="B2221" s="35" t="s">
        <v>2017</v>
      </c>
      <c r="C2221" s="37" t="s">
        <v>9898</v>
      </c>
      <c r="D2221" s="37" t="s">
        <v>9899</v>
      </c>
      <c r="E2221" s="37" t="s">
        <v>9900</v>
      </c>
      <c r="F2221" s="37" t="s">
        <v>1554</v>
      </c>
      <c r="G2221" s="16">
        <v>269000</v>
      </c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.75" customHeight="1">
      <c r="A2222" s="13" t="s">
        <v>295</v>
      </c>
      <c r="B2222" s="35" t="s">
        <v>2011</v>
      </c>
      <c r="C2222" s="37" t="s">
        <v>9901</v>
      </c>
      <c r="D2222" s="37" t="s">
        <v>9902</v>
      </c>
      <c r="E2222" s="37" t="s">
        <v>9903</v>
      </c>
      <c r="F2222" s="37" t="s">
        <v>1554</v>
      </c>
      <c r="G2222" s="16">
        <v>269000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.75" customHeight="1">
      <c r="A2223" s="13" t="s">
        <v>295</v>
      </c>
      <c r="B2223" s="35" t="s">
        <v>2004</v>
      </c>
      <c r="C2223" s="37" t="s">
        <v>9904</v>
      </c>
      <c r="D2223" s="37" t="s">
        <v>9905</v>
      </c>
      <c r="E2223" s="37" t="s">
        <v>9906</v>
      </c>
      <c r="F2223" s="37" t="s">
        <v>1554</v>
      </c>
      <c r="G2223" s="16">
        <v>269000</v>
      </c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.75" customHeight="1">
      <c r="A2224" s="13" t="s">
        <v>295</v>
      </c>
      <c r="B2224" s="35" t="s">
        <v>1994</v>
      </c>
      <c r="C2224" s="37" t="s">
        <v>9907</v>
      </c>
      <c r="D2224" s="37" t="s">
        <v>9908</v>
      </c>
      <c r="E2224" s="37" t="s">
        <v>9909</v>
      </c>
      <c r="F2224" s="37" t="s">
        <v>1554</v>
      </c>
      <c r="G2224" s="16">
        <v>269000</v>
      </c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15.75" customHeight="1">
      <c r="A2225" s="13" t="s">
        <v>295</v>
      </c>
      <c r="B2225" s="35" t="s">
        <v>1988</v>
      </c>
      <c r="C2225" s="37" t="s">
        <v>9910</v>
      </c>
      <c r="D2225" s="37" t="s">
        <v>9911</v>
      </c>
      <c r="E2225" s="37" t="s">
        <v>9912</v>
      </c>
      <c r="F2225" s="37" t="s">
        <v>1554</v>
      </c>
      <c r="G2225" s="16">
        <v>269000</v>
      </c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15.75" customHeight="1">
      <c r="A2226" s="13" t="s">
        <v>295</v>
      </c>
      <c r="B2226" s="35" t="s">
        <v>497</v>
      </c>
      <c r="C2226" s="37" t="s">
        <v>9913</v>
      </c>
      <c r="D2226" s="37" t="s">
        <v>9914</v>
      </c>
      <c r="E2226" s="37" t="s">
        <v>9915</v>
      </c>
      <c r="F2226" s="37" t="s">
        <v>1554</v>
      </c>
      <c r="G2226" s="16">
        <v>0</v>
      </c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.75" customHeight="1">
      <c r="A2227" s="13" t="s">
        <v>295</v>
      </c>
      <c r="B2227" s="35" t="s">
        <v>9916</v>
      </c>
      <c r="C2227" s="37" t="s">
        <v>9917</v>
      </c>
      <c r="D2227" s="37" t="s">
        <v>9918</v>
      </c>
      <c r="E2227" s="37" t="s">
        <v>9919</v>
      </c>
      <c r="F2227" s="37" t="s">
        <v>1554</v>
      </c>
      <c r="G2227" s="16">
        <v>519000</v>
      </c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.75" customHeight="1">
      <c r="A2228" s="13" t="s">
        <v>295</v>
      </c>
      <c r="B2228" s="35" t="s">
        <v>9920</v>
      </c>
      <c r="C2228" s="37" t="s">
        <v>9921</v>
      </c>
      <c r="D2228" s="37" t="s">
        <v>9922</v>
      </c>
      <c r="E2228" s="37" t="s">
        <v>9923</v>
      </c>
      <c r="F2228" s="37" t="s">
        <v>1554</v>
      </c>
      <c r="G2228" s="16">
        <v>649000</v>
      </c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.75" customHeight="1">
      <c r="A2229" s="13" t="s">
        <v>295</v>
      </c>
      <c r="B2229" s="35" t="s">
        <v>9924</v>
      </c>
      <c r="C2229" s="37" t="s">
        <v>9925</v>
      </c>
      <c r="D2229" s="37" t="s">
        <v>9926</v>
      </c>
      <c r="E2229" s="37" t="s">
        <v>9927</v>
      </c>
      <c r="F2229" s="37" t="s">
        <v>1554</v>
      </c>
      <c r="G2229" s="16">
        <v>649000</v>
      </c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.75" customHeight="1">
      <c r="A2230" s="13" t="s">
        <v>295</v>
      </c>
      <c r="B2230" s="35" t="s">
        <v>9928</v>
      </c>
      <c r="C2230" s="37" t="s">
        <v>9929</v>
      </c>
      <c r="D2230" s="37" t="s">
        <v>9930</v>
      </c>
      <c r="E2230" s="37" t="s">
        <v>9931</v>
      </c>
      <c r="F2230" s="37" t="s">
        <v>1554</v>
      </c>
      <c r="G2230" s="16">
        <v>649000</v>
      </c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.75" customHeight="1">
      <c r="A2231" s="13" t="s">
        <v>295</v>
      </c>
      <c r="B2231" s="35" t="s">
        <v>9932</v>
      </c>
      <c r="C2231" s="37" t="s">
        <v>9933</v>
      </c>
      <c r="D2231" s="37" t="s">
        <v>9934</v>
      </c>
      <c r="E2231" s="37" t="s">
        <v>9935</v>
      </c>
      <c r="F2231" s="37" t="s">
        <v>1554</v>
      </c>
      <c r="G2231" s="16">
        <v>689000</v>
      </c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.75" customHeight="1">
      <c r="A2232" s="13" t="s">
        <v>295</v>
      </c>
      <c r="B2232" s="35" t="s">
        <v>4524</v>
      </c>
      <c r="C2232" s="37" t="s">
        <v>9936</v>
      </c>
      <c r="D2232" s="37" t="s">
        <v>9937</v>
      </c>
      <c r="E2232" s="37" t="s">
        <v>4525</v>
      </c>
      <c r="F2232" s="37" t="s">
        <v>1554</v>
      </c>
      <c r="G2232" s="16">
        <v>859000</v>
      </c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.75" customHeight="1">
      <c r="A2233" s="13" t="s">
        <v>295</v>
      </c>
      <c r="B2233" s="35" t="s">
        <v>9938</v>
      </c>
      <c r="C2233" s="37" t="s">
        <v>9939</v>
      </c>
      <c r="D2233" s="37" t="s">
        <v>9940</v>
      </c>
      <c r="E2233" s="37" t="s">
        <v>9941</v>
      </c>
      <c r="F2233" s="37" t="s">
        <v>1554</v>
      </c>
      <c r="G2233" s="16">
        <v>689000</v>
      </c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15.75" customHeight="1">
      <c r="A2234" s="13" t="s">
        <v>295</v>
      </c>
      <c r="B2234" s="35" t="s">
        <v>9942</v>
      </c>
      <c r="C2234" s="37" t="s">
        <v>9943</v>
      </c>
      <c r="D2234" s="37" t="s">
        <v>9944</v>
      </c>
      <c r="E2234" s="37" t="s">
        <v>9945</v>
      </c>
      <c r="F2234" s="37" t="s">
        <v>1554</v>
      </c>
      <c r="G2234" s="16">
        <v>859000</v>
      </c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15.75" customHeight="1">
      <c r="A2235" s="13" t="s">
        <v>295</v>
      </c>
      <c r="B2235" s="35" t="s">
        <v>9946</v>
      </c>
      <c r="C2235" s="37" t="s">
        <v>9947</v>
      </c>
      <c r="D2235" s="37" t="s">
        <v>9948</v>
      </c>
      <c r="E2235" s="37" t="s">
        <v>9949</v>
      </c>
      <c r="F2235" s="37" t="s">
        <v>1554</v>
      </c>
      <c r="G2235" s="16">
        <v>689000</v>
      </c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.75" customHeight="1">
      <c r="A2236" s="13" t="s">
        <v>295</v>
      </c>
      <c r="B2236" s="35" t="s">
        <v>9950</v>
      </c>
      <c r="C2236" s="37" t="s">
        <v>9951</v>
      </c>
      <c r="D2236" s="37" t="s">
        <v>9952</v>
      </c>
      <c r="E2236" s="37" t="s">
        <v>9953</v>
      </c>
      <c r="F2236" s="37" t="s">
        <v>1554</v>
      </c>
      <c r="G2236" s="16">
        <v>469000</v>
      </c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.75" customHeight="1">
      <c r="A2237" s="13" t="s">
        <v>295</v>
      </c>
      <c r="B2237" s="35" t="s">
        <v>9954</v>
      </c>
      <c r="C2237" s="37" t="s">
        <v>9955</v>
      </c>
      <c r="D2237" s="37" t="s">
        <v>9956</v>
      </c>
      <c r="E2237" s="37" t="s">
        <v>9957</v>
      </c>
      <c r="F2237" s="37" t="s">
        <v>1554</v>
      </c>
      <c r="G2237" s="16">
        <v>569000</v>
      </c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.75" customHeight="1">
      <c r="A2238" s="13" t="s">
        <v>295</v>
      </c>
      <c r="B2238" s="35" t="s">
        <v>9958</v>
      </c>
      <c r="C2238" s="37" t="s">
        <v>9959</v>
      </c>
      <c r="D2238" s="37" t="s">
        <v>9960</v>
      </c>
      <c r="E2238" s="37" t="s">
        <v>9961</v>
      </c>
      <c r="F2238" s="37" t="s">
        <v>1554</v>
      </c>
      <c r="G2238" s="16">
        <v>469000</v>
      </c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.75" customHeight="1">
      <c r="A2239" s="13" t="s">
        <v>295</v>
      </c>
      <c r="B2239" s="35" t="s">
        <v>9962</v>
      </c>
      <c r="C2239" s="37" t="s">
        <v>9963</v>
      </c>
      <c r="D2239" s="37" t="s">
        <v>9964</v>
      </c>
      <c r="E2239" s="37" t="s">
        <v>9965</v>
      </c>
      <c r="F2239" s="37" t="s">
        <v>1554</v>
      </c>
      <c r="G2239" s="16">
        <v>569000</v>
      </c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.75" customHeight="1">
      <c r="A2240" s="13" t="s">
        <v>295</v>
      </c>
      <c r="B2240" s="35" t="s">
        <v>3982</v>
      </c>
      <c r="C2240" s="37" t="s">
        <v>9966</v>
      </c>
      <c r="D2240" s="37" t="s">
        <v>9967</v>
      </c>
      <c r="E2240" s="37" t="s">
        <v>9968</v>
      </c>
      <c r="F2240" s="37" t="s">
        <v>1554</v>
      </c>
      <c r="G2240" s="16">
        <v>569000</v>
      </c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.75" customHeight="1">
      <c r="A2241" s="13" t="s">
        <v>295</v>
      </c>
      <c r="B2241" s="35" t="s">
        <v>3977</v>
      </c>
      <c r="C2241" s="37" t="s">
        <v>9969</v>
      </c>
      <c r="D2241" s="37" t="s">
        <v>9970</v>
      </c>
      <c r="E2241" s="37" t="s">
        <v>9971</v>
      </c>
      <c r="F2241" s="37" t="s">
        <v>1554</v>
      </c>
      <c r="G2241" s="16">
        <v>469000</v>
      </c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.75" customHeight="1">
      <c r="A2242" s="13" t="s">
        <v>295</v>
      </c>
      <c r="B2242" s="35" t="s">
        <v>9972</v>
      </c>
      <c r="C2242" s="37" t="s">
        <v>9973</v>
      </c>
      <c r="D2242" s="37" t="s">
        <v>9974</v>
      </c>
      <c r="E2242" s="37" t="s">
        <v>9975</v>
      </c>
      <c r="F2242" s="37" t="s">
        <v>1554</v>
      </c>
      <c r="G2242" s="16">
        <v>659000</v>
      </c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15.75" customHeight="1">
      <c r="A2243" s="13" t="s">
        <v>295</v>
      </c>
      <c r="B2243" s="35" t="s">
        <v>9976</v>
      </c>
      <c r="C2243" s="37" t="s">
        <v>9977</v>
      </c>
      <c r="D2243" s="37" t="s">
        <v>9978</v>
      </c>
      <c r="E2243" s="37" t="s">
        <v>9979</v>
      </c>
      <c r="F2243" s="37" t="s">
        <v>1554</v>
      </c>
      <c r="G2243" s="16">
        <v>659000</v>
      </c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15.75" customHeight="1">
      <c r="A2244" s="13" t="s">
        <v>295</v>
      </c>
      <c r="B2244" s="35" t="s">
        <v>9980</v>
      </c>
      <c r="C2244" s="37" t="s">
        <v>9981</v>
      </c>
      <c r="D2244" s="37" t="s">
        <v>9982</v>
      </c>
      <c r="E2244" s="37" t="s">
        <v>9983</v>
      </c>
      <c r="F2244" s="37" t="s">
        <v>1554</v>
      </c>
      <c r="G2244" s="16">
        <v>659000</v>
      </c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.75" customHeight="1">
      <c r="A2245" s="13" t="s">
        <v>295</v>
      </c>
      <c r="B2245" s="35" t="s">
        <v>9984</v>
      </c>
      <c r="C2245" s="37" t="s">
        <v>9985</v>
      </c>
      <c r="D2245" s="37" t="s">
        <v>9986</v>
      </c>
      <c r="E2245" s="37" t="s">
        <v>9987</v>
      </c>
      <c r="F2245" s="37" t="s">
        <v>1554</v>
      </c>
      <c r="G2245" s="16">
        <v>679000</v>
      </c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.75" customHeight="1">
      <c r="A2246" s="13" t="s">
        <v>295</v>
      </c>
      <c r="B2246" s="35" t="s">
        <v>9988</v>
      </c>
      <c r="C2246" s="37" t="s">
        <v>9989</v>
      </c>
      <c r="D2246" s="37" t="s">
        <v>9990</v>
      </c>
      <c r="E2246" s="37" t="s">
        <v>9991</v>
      </c>
      <c r="F2246" s="37" t="s">
        <v>1554</v>
      </c>
      <c r="G2246" s="16">
        <v>899000</v>
      </c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.75" customHeight="1">
      <c r="A2247" s="13" t="s">
        <v>295</v>
      </c>
      <c r="B2247" s="35" t="s">
        <v>9992</v>
      </c>
      <c r="C2247" s="37" t="s">
        <v>9993</v>
      </c>
      <c r="D2247" s="37" t="s">
        <v>9994</v>
      </c>
      <c r="E2247" s="37" t="s">
        <v>9995</v>
      </c>
      <c r="F2247" s="37" t="s">
        <v>1554</v>
      </c>
      <c r="G2247" s="16">
        <v>679000</v>
      </c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.75" customHeight="1">
      <c r="A2248" s="13" t="s">
        <v>295</v>
      </c>
      <c r="B2248" s="35" t="s">
        <v>9996</v>
      </c>
      <c r="C2248" s="37" t="s">
        <v>9997</v>
      </c>
      <c r="D2248" s="37" t="s">
        <v>9998</v>
      </c>
      <c r="E2248" s="37" t="s">
        <v>9999</v>
      </c>
      <c r="F2248" s="37" t="s">
        <v>1554</v>
      </c>
      <c r="G2248" s="16">
        <v>899000</v>
      </c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.75" customHeight="1">
      <c r="A2249" s="13" t="s">
        <v>295</v>
      </c>
      <c r="B2249" s="35" t="s">
        <v>10000</v>
      </c>
      <c r="C2249" s="37" t="s">
        <v>10001</v>
      </c>
      <c r="D2249" s="37" t="s">
        <v>10002</v>
      </c>
      <c r="E2249" s="37" t="s">
        <v>10003</v>
      </c>
      <c r="F2249" s="37" t="s">
        <v>1554</v>
      </c>
      <c r="G2249" s="16">
        <v>679000</v>
      </c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.75" customHeight="1">
      <c r="A2250" s="13" t="s">
        <v>295</v>
      </c>
      <c r="B2250" s="35" t="s">
        <v>10004</v>
      </c>
      <c r="C2250" s="37" t="s">
        <v>10005</v>
      </c>
      <c r="D2250" s="37" t="s">
        <v>10006</v>
      </c>
      <c r="E2250" s="37" t="s">
        <v>10007</v>
      </c>
      <c r="F2250" s="37" t="s">
        <v>1554</v>
      </c>
      <c r="G2250" s="16">
        <v>529000</v>
      </c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.75" customHeight="1">
      <c r="A2251" s="13" t="s">
        <v>295</v>
      </c>
      <c r="B2251" s="35" t="s">
        <v>10008</v>
      </c>
      <c r="C2251" s="37" t="s">
        <v>10009</v>
      </c>
      <c r="D2251" s="37" t="s">
        <v>10010</v>
      </c>
      <c r="E2251" s="37" t="s">
        <v>10011</v>
      </c>
      <c r="F2251" s="37" t="s">
        <v>1554</v>
      </c>
      <c r="G2251" s="16">
        <v>609000</v>
      </c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15.75" customHeight="1">
      <c r="A2252" s="13" t="s">
        <v>295</v>
      </c>
      <c r="B2252" s="35" t="s">
        <v>10012</v>
      </c>
      <c r="C2252" s="37" t="s">
        <v>10013</v>
      </c>
      <c r="D2252" s="37" t="s">
        <v>10014</v>
      </c>
      <c r="E2252" s="37" t="s">
        <v>10015</v>
      </c>
      <c r="F2252" s="37" t="s">
        <v>1554</v>
      </c>
      <c r="G2252" s="16">
        <v>529000</v>
      </c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15.75" customHeight="1">
      <c r="A2253" s="13" t="s">
        <v>295</v>
      </c>
      <c r="B2253" s="35" t="s">
        <v>10016</v>
      </c>
      <c r="C2253" s="37" t="s">
        <v>10017</v>
      </c>
      <c r="D2253" s="37" t="s">
        <v>10018</v>
      </c>
      <c r="E2253" s="37" t="s">
        <v>10019</v>
      </c>
      <c r="F2253" s="37" t="s">
        <v>1554</v>
      </c>
      <c r="G2253" s="16">
        <v>609000</v>
      </c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.75" customHeight="1">
      <c r="A2254" s="13" t="s">
        <v>295</v>
      </c>
      <c r="B2254" s="35" t="s">
        <v>10020</v>
      </c>
      <c r="C2254" s="37" t="s">
        <v>10021</v>
      </c>
      <c r="D2254" s="37" t="s">
        <v>10022</v>
      </c>
      <c r="E2254" s="37" t="s">
        <v>10023</v>
      </c>
      <c r="F2254" s="37" t="s">
        <v>1554</v>
      </c>
      <c r="G2254" s="16">
        <v>609000</v>
      </c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.75" customHeight="1">
      <c r="A2255" s="13" t="s">
        <v>295</v>
      </c>
      <c r="B2255" s="35" t="s">
        <v>10024</v>
      </c>
      <c r="C2255" s="37" t="s">
        <v>10025</v>
      </c>
      <c r="D2255" s="37" t="s">
        <v>10026</v>
      </c>
      <c r="E2255" s="37" t="s">
        <v>10027</v>
      </c>
      <c r="F2255" s="37" t="s">
        <v>1554</v>
      </c>
      <c r="G2255" s="16">
        <v>529000</v>
      </c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.75" customHeight="1">
      <c r="A2256" s="13" t="s">
        <v>295</v>
      </c>
      <c r="B2256" s="35" t="s">
        <v>10028</v>
      </c>
      <c r="C2256" s="37" t="s">
        <v>10029</v>
      </c>
      <c r="D2256" s="37" t="s">
        <v>10030</v>
      </c>
      <c r="E2256" s="37" t="s">
        <v>10031</v>
      </c>
      <c r="F2256" s="37" t="s">
        <v>1554</v>
      </c>
      <c r="G2256" s="16">
        <v>1039000</v>
      </c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.75" customHeight="1">
      <c r="A2257" s="13" t="s">
        <v>295</v>
      </c>
      <c r="B2257" s="35" t="s">
        <v>10032</v>
      </c>
      <c r="C2257" s="37" t="s">
        <v>10033</v>
      </c>
      <c r="D2257" s="37" t="s">
        <v>10034</v>
      </c>
      <c r="E2257" s="37" t="s">
        <v>10035</v>
      </c>
      <c r="F2257" s="37" t="s">
        <v>1554</v>
      </c>
      <c r="G2257" s="16">
        <v>709000</v>
      </c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.75" customHeight="1">
      <c r="A2258" s="13" t="s">
        <v>295</v>
      </c>
      <c r="B2258" s="35" t="s">
        <v>10036</v>
      </c>
      <c r="C2258" s="37" t="s">
        <v>10037</v>
      </c>
      <c r="D2258" s="37" t="s">
        <v>10038</v>
      </c>
      <c r="E2258" s="37" t="s">
        <v>10039</v>
      </c>
      <c r="F2258" s="37" t="s">
        <v>1554</v>
      </c>
      <c r="G2258" s="16">
        <v>709000</v>
      </c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.75" customHeight="1">
      <c r="A2259" s="13" t="s">
        <v>295</v>
      </c>
      <c r="B2259" s="35" t="s">
        <v>10040</v>
      </c>
      <c r="C2259" s="37" t="s">
        <v>10041</v>
      </c>
      <c r="D2259" s="37" t="s">
        <v>10042</v>
      </c>
      <c r="E2259" s="37" t="s">
        <v>10043</v>
      </c>
      <c r="F2259" s="37" t="s">
        <v>1554</v>
      </c>
      <c r="G2259" s="16">
        <v>709000</v>
      </c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.75" customHeight="1">
      <c r="A2260" s="13" t="s">
        <v>295</v>
      </c>
      <c r="B2260" s="35" t="s">
        <v>10044</v>
      </c>
      <c r="C2260" s="37" t="s">
        <v>10045</v>
      </c>
      <c r="D2260" s="37" t="s">
        <v>10046</v>
      </c>
      <c r="E2260" s="37" t="s">
        <v>10047</v>
      </c>
      <c r="F2260" s="37" t="s">
        <v>1554</v>
      </c>
      <c r="G2260" s="16">
        <v>689000</v>
      </c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15.75" customHeight="1">
      <c r="A2261" s="13" t="s">
        <v>295</v>
      </c>
      <c r="B2261" s="35" t="s">
        <v>10048</v>
      </c>
      <c r="C2261" s="37" t="s">
        <v>10049</v>
      </c>
      <c r="D2261" s="37" t="s">
        <v>10050</v>
      </c>
      <c r="E2261" s="37" t="s">
        <v>10051</v>
      </c>
      <c r="F2261" s="37" t="s">
        <v>1554</v>
      </c>
      <c r="G2261" s="16">
        <v>849000</v>
      </c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15.75" customHeight="1">
      <c r="A2262" s="13" t="s">
        <v>295</v>
      </c>
      <c r="B2262" s="35" t="s">
        <v>10052</v>
      </c>
      <c r="C2262" s="37" t="s">
        <v>10053</v>
      </c>
      <c r="D2262" s="37" t="s">
        <v>10054</v>
      </c>
      <c r="E2262" s="37" t="s">
        <v>10055</v>
      </c>
      <c r="F2262" s="37" t="s">
        <v>1554</v>
      </c>
      <c r="G2262" s="16">
        <v>689000</v>
      </c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.75" customHeight="1">
      <c r="A2263" s="13" t="s">
        <v>295</v>
      </c>
      <c r="B2263" s="35" t="s">
        <v>10056</v>
      </c>
      <c r="C2263" s="37" t="s">
        <v>10057</v>
      </c>
      <c r="D2263" s="37" t="s">
        <v>10058</v>
      </c>
      <c r="E2263" s="37" t="s">
        <v>10059</v>
      </c>
      <c r="F2263" s="37" t="s">
        <v>1554</v>
      </c>
      <c r="G2263" s="16">
        <v>849000</v>
      </c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.75" customHeight="1">
      <c r="A2264" s="13" t="s">
        <v>295</v>
      </c>
      <c r="B2264" s="35" t="s">
        <v>10060</v>
      </c>
      <c r="C2264" s="37" t="s">
        <v>10061</v>
      </c>
      <c r="D2264" s="37" t="s">
        <v>10062</v>
      </c>
      <c r="E2264" s="37" t="s">
        <v>10063</v>
      </c>
      <c r="F2264" s="37" t="s">
        <v>1554</v>
      </c>
      <c r="G2264" s="16">
        <v>689000</v>
      </c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.75" customHeight="1">
      <c r="A2265" s="13" t="s">
        <v>295</v>
      </c>
      <c r="B2265" s="35" t="s">
        <v>4086</v>
      </c>
      <c r="C2265" s="37" t="s">
        <v>10064</v>
      </c>
      <c r="D2265" s="37" t="s">
        <v>10065</v>
      </c>
      <c r="E2265" s="37" t="s">
        <v>10066</v>
      </c>
      <c r="F2265" s="37" t="s">
        <v>1554</v>
      </c>
      <c r="G2265" s="16">
        <v>479000</v>
      </c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.75" customHeight="1">
      <c r="A2266" s="13" t="s">
        <v>295</v>
      </c>
      <c r="B2266" s="35" t="s">
        <v>10067</v>
      </c>
      <c r="C2266" s="37" t="s">
        <v>10068</v>
      </c>
      <c r="D2266" s="37" t="s">
        <v>10069</v>
      </c>
      <c r="E2266" s="37" t="s">
        <v>10070</v>
      </c>
      <c r="F2266" s="37" t="s">
        <v>1554</v>
      </c>
      <c r="G2266" s="16">
        <v>569000</v>
      </c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.75" customHeight="1">
      <c r="A2267" s="13" t="s">
        <v>295</v>
      </c>
      <c r="B2267" s="35" t="s">
        <v>4081</v>
      </c>
      <c r="C2267" s="37" t="s">
        <v>10071</v>
      </c>
      <c r="D2267" s="37" t="s">
        <v>10072</v>
      </c>
      <c r="E2267" s="37" t="s">
        <v>10073</v>
      </c>
      <c r="F2267" s="37" t="s">
        <v>1554</v>
      </c>
      <c r="G2267" s="16">
        <v>479000</v>
      </c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.75" customHeight="1">
      <c r="A2268" s="13" t="s">
        <v>295</v>
      </c>
      <c r="B2268" s="35" t="s">
        <v>4076</v>
      </c>
      <c r="C2268" s="37" t="s">
        <v>10074</v>
      </c>
      <c r="D2268" s="37" t="s">
        <v>10075</v>
      </c>
      <c r="E2268" s="37" t="s">
        <v>10076</v>
      </c>
      <c r="F2268" s="37" t="s">
        <v>1554</v>
      </c>
      <c r="G2268" s="16">
        <v>569000</v>
      </c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.75" customHeight="1">
      <c r="A2269" s="13" t="s">
        <v>295</v>
      </c>
      <c r="B2269" s="35" t="s">
        <v>10077</v>
      </c>
      <c r="C2269" s="37" t="s">
        <v>10078</v>
      </c>
      <c r="D2269" s="37" t="s">
        <v>10079</v>
      </c>
      <c r="E2269" s="37" t="s">
        <v>10080</v>
      </c>
      <c r="F2269" s="37" t="s">
        <v>1554</v>
      </c>
      <c r="G2269" s="16">
        <v>569000</v>
      </c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15.75" customHeight="1">
      <c r="A2270" s="13" t="s">
        <v>295</v>
      </c>
      <c r="B2270" s="35" t="s">
        <v>4071</v>
      </c>
      <c r="C2270" s="37" t="s">
        <v>10081</v>
      </c>
      <c r="D2270" s="37" t="s">
        <v>10082</v>
      </c>
      <c r="E2270" s="37" t="s">
        <v>10083</v>
      </c>
      <c r="F2270" s="37" t="s">
        <v>1554</v>
      </c>
      <c r="G2270" s="16">
        <v>479000</v>
      </c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15.75" customHeight="1">
      <c r="A2271" s="13" t="s">
        <v>295</v>
      </c>
      <c r="B2271" s="35" t="s">
        <v>814</v>
      </c>
      <c r="C2271" s="37" t="s">
        <v>10084</v>
      </c>
      <c r="D2271" s="37" t="s">
        <v>10085</v>
      </c>
      <c r="E2271" s="37" t="s">
        <v>10086</v>
      </c>
      <c r="F2271" s="37" t="s">
        <v>1554</v>
      </c>
      <c r="G2271" s="16">
        <v>149000</v>
      </c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.75" customHeight="1">
      <c r="A2272" s="13" t="s">
        <v>295</v>
      </c>
      <c r="B2272" s="35" t="s">
        <v>806</v>
      </c>
      <c r="C2272" s="37" t="s">
        <v>10087</v>
      </c>
      <c r="D2272" s="37" t="s">
        <v>10088</v>
      </c>
      <c r="E2272" s="37" t="s">
        <v>10089</v>
      </c>
      <c r="F2272" s="37" t="s">
        <v>1554</v>
      </c>
      <c r="G2272" s="16">
        <v>149000</v>
      </c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.75" customHeight="1">
      <c r="A2273" s="13" t="s">
        <v>295</v>
      </c>
      <c r="B2273" s="35" t="s">
        <v>799</v>
      </c>
      <c r="C2273" s="37" t="s">
        <v>10090</v>
      </c>
      <c r="D2273" s="37" t="s">
        <v>10091</v>
      </c>
      <c r="E2273" s="37" t="s">
        <v>10092</v>
      </c>
      <c r="F2273" s="37" t="s">
        <v>1554</v>
      </c>
      <c r="G2273" s="16">
        <v>149000</v>
      </c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.75" customHeight="1">
      <c r="A2274" s="13" t="s">
        <v>295</v>
      </c>
      <c r="B2274" s="35" t="s">
        <v>793</v>
      </c>
      <c r="C2274" s="37" t="s">
        <v>10093</v>
      </c>
      <c r="D2274" s="37" t="s">
        <v>10094</v>
      </c>
      <c r="E2274" s="37" t="s">
        <v>10095</v>
      </c>
      <c r="F2274" s="37" t="s">
        <v>1554</v>
      </c>
      <c r="G2274" s="16">
        <v>149000</v>
      </c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.75" customHeight="1">
      <c r="A2275" s="13" t="s">
        <v>295</v>
      </c>
      <c r="B2275" s="35" t="s">
        <v>784</v>
      </c>
      <c r="C2275" s="37" t="s">
        <v>10096</v>
      </c>
      <c r="D2275" s="37" t="s">
        <v>10097</v>
      </c>
      <c r="E2275" s="37" t="s">
        <v>10098</v>
      </c>
      <c r="F2275" s="37" t="s">
        <v>1554</v>
      </c>
      <c r="G2275" s="16">
        <v>169000</v>
      </c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.75" customHeight="1">
      <c r="A2276" s="13" t="s">
        <v>295</v>
      </c>
      <c r="B2276" s="35" t="s">
        <v>777</v>
      </c>
      <c r="C2276" s="37" t="s">
        <v>10099</v>
      </c>
      <c r="D2276" s="37" t="s">
        <v>10100</v>
      </c>
      <c r="E2276" s="37" t="s">
        <v>10101</v>
      </c>
      <c r="F2276" s="37" t="s">
        <v>1554</v>
      </c>
      <c r="G2276" s="16">
        <v>169000</v>
      </c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.75" customHeight="1">
      <c r="A2277" s="13" t="s">
        <v>295</v>
      </c>
      <c r="B2277" s="35" t="s">
        <v>770</v>
      </c>
      <c r="C2277" s="37" t="s">
        <v>10102</v>
      </c>
      <c r="D2277" s="37" t="s">
        <v>10103</v>
      </c>
      <c r="E2277" s="37" t="s">
        <v>10104</v>
      </c>
      <c r="F2277" s="37" t="s">
        <v>1554</v>
      </c>
      <c r="G2277" s="16">
        <v>169000</v>
      </c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.75" customHeight="1">
      <c r="A2278" s="13" t="s">
        <v>295</v>
      </c>
      <c r="B2278" s="35" t="s">
        <v>764</v>
      </c>
      <c r="C2278" s="37" t="s">
        <v>10105</v>
      </c>
      <c r="D2278" s="37" t="s">
        <v>10106</v>
      </c>
      <c r="E2278" s="37" t="s">
        <v>10107</v>
      </c>
      <c r="F2278" s="37" t="s">
        <v>1554</v>
      </c>
      <c r="G2278" s="16">
        <v>169000</v>
      </c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15.75" customHeight="1">
      <c r="A2279" s="13" t="s">
        <v>295</v>
      </c>
      <c r="B2279" s="35" t="s">
        <v>10108</v>
      </c>
      <c r="C2279" s="37" t="s">
        <v>10109</v>
      </c>
      <c r="D2279" s="37" t="s">
        <v>10110</v>
      </c>
      <c r="E2279" s="37" t="s">
        <v>10111</v>
      </c>
      <c r="F2279" s="37" t="s">
        <v>6647</v>
      </c>
      <c r="G2279" s="16">
        <v>209000</v>
      </c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15.75" customHeight="1">
      <c r="A2280" s="13" t="s">
        <v>295</v>
      </c>
      <c r="B2280" s="35" t="s">
        <v>520</v>
      </c>
      <c r="C2280" s="37" t="s">
        <v>10112</v>
      </c>
      <c r="D2280" s="37" t="s">
        <v>10113</v>
      </c>
      <c r="E2280" s="37" t="s">
        <v>10114</v>
      </c>
      <c r="F2280" s="37" t="s">
        <v>6647</v>
      </c>
      <c r="G2280" s="16">
        <v>119000</v>
      </c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.75" customHeight="1">
      <c r="A2281" s="13" t="s">
        <v>295</v>
      </c>
      <c r="B2281" s="35" t="s">
        <v>514</v>
      </c>
      <c r="C2281" s="37" t="s">
        <v>10115</v>
      </c>
      <c r="D2281" s="37" t="s">
        <v>10116</v>
      </c>
      <c r="E2281" s="37" t="s">
        <v>10117</v>
      </c>
      <c r="F2281" s="37" t="s">
        <v>6647</v>
      </c>
      <c r="G2281" s="16">
        <v>119000</v>
      </c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.75" customHeight="1">
      <c r="A2282" s="13" t="s">
        <v>295</v>
      </c>
      <c r="B2282" s="35" t="s">
        <v>4333</v>
      </c>
      <c r="C2282" s="37" t="s">
        <v>10118</v>
      </c>
      <c r="D2282" s="37" t="s">
        <v>10119</v>
      </c>
      <c r="E2282" s="37" t="s">
        <v>10120</v>
      </c>
      <c r="F2282" s="37" t="s">
        <v>6647</v>
      </c>
      <c r="G2282" s="16">
        <v>549000</v>
      </c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.75" customHeight="1">
      <c r="A2283" s="13" t="s">
        <v>295</v>
      </c>
      <c r="B2283" s="35" t="s">
        <v>10121</v>
      </c>
      <c r="C2283" s="37" t="s">
        <v>10122</v>
      </c>
      <c r="D2283" s="37" t="s">
        <v>10123</v>
      </c>
      <c r="E2283" s="37" t="s">
        <v>10124</v>
      </c>
      <c r="F2283" s="37" t="s">
        <v>6647</v>
      </c>
      <c r="G2283" s="16">
        <v>549000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.75" customHeight="1">
      <c r="A2284" s="13" t="s">
        <v>295</v>
      </c>
      <c r="B2284" s="35" t="s">
        <v>4337</v>
      </c>
      <c r="C2284" s="37" t="s">
        <v>10125</v>
      </c>
      <c r="D2284" s="37" t="s">
        <v>10126</v>
      </c>
      <c r="E2284" s="37" t="s">
        <v>10127</v>
      </c>
      <c r="F2284" s="37" t="s">
        <v>6647</v>
      </c>
      <c r="G2284" s="16">
        <v>549000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.75" customHeight="1">
      <c r="A2285" s="13" t="s">
        <v>295</v>
      </c>
      <c r="B2285" s="35" t="s">
        <v>6409</v>
      </c>
      <c r="C2285" s="37" t="s">
        <v>10128</v>
      </c>
      <c r="D2285" s="37" t="s">
        <v>10129</v>
      </c>
      <c r="E2285" s="37" t="s">
        <v>10130</v>
      </c>
      <c r="F2285" s="37" t="s">
        <v>6647</v>
      </c>
      <c r="G2285" s="16">
        <v>259000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.75" customHeight="1">
      <c r="A2286" s="13" t="s">
        <v>295</v>
      </c>
      <c r="B2286" s="35" t="s">
        <v>2271</v>
      </c>
      <c r="C2286" s="37" t="s">
        <v>10131</v>
      </c>
      <c r="D2286" s="37" t="s">
        <v>10132</v>
      </c>
      <c r="E2286" s="37" t="s">
        <v>10133</v>
      </c>
      <c r="F2286" s="37" t="s">
        <v>6647</v>
      </c>
      <c r="G2286" s="16">
        <v>259000</v>
      </c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.75" customHeight="1">
      <c r="A2287" s="13" t="s">
        <v>295</v>
      </c>
      <c r="B2287" s="35" t="s">
        <v>6414</v>
      </c>
      <c r="C2287" s="37" t="s">
        <v>10134</v>
      </c>
      <c r="D2287" s="37" t="s">
        <v>10135</v>
      </c>
      <c r="E2287" s="37" t="s">
        <v>10136</v>
      </c>
      <c r="F2287" s="37" t="s">
        <v>6647</v>
      </c>
      <c r="G2287" s="16">
        <v>269000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15.75" customHeight="1">
      <c r="A2288" s="13" t="s">
        <v>295</v>
      </c>
      <c r="B2288" s="35" t="s">
        <v>2880</v>
      </c>
      <c r="C2288" s="37" t="s">
        <v>10137</v>
      </c>
      <c r="D2288" s="37" t="s">
        <v>10138</v>
      </c>
      <c r="E2288" s="37" t="s">
        <v>10139</v>
      </c>
      <c r="F2288" s="37" t="s">
        <v>6647</v>
      </c>
      <c r="G2288" s="16">
        <v>269000</v>
      </c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15.75" customHeight="1">
      <c r="A2289" s="13" t="s">
        <v>295</v>
      </c>
      <c r="B2289" s="35" t="s">
        <v>4659</v>
      </c>
      <c r="C2289" s="37" t="s">
        <v>10140</v>
      </c>
      <c r="D2289" s="37" t="s">
        <v>10141</v>
      </c>
      <c r="E2289" s="37" t="s">
        <v>10142</v>
      </c>
      <c r="F2289" s="37" t="s">
        <v>6647</v>
      </c>
      <c r="G2289" s="16">
        <v>809000</v>
      </c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.75" customHeight="1">
      <c r="A2290" s="13" t="s">
        <v>295</v>
      </c>
      <c r="B2290" s="35" t="s">
        <v>4665</v>
      </c>
      <c r="C2290" s="37" t="s">
        <v>10143</v>
      </c>
      <c r="D2290" s="37" t="s">
        <v>10144</v>
      </c>
      <c r="E2290" s="37" t="s">
        <v>10145</v>
      </c>
      <c r="F2290" s="37" t="s">
        <v>6647</v>
      </c>
      <c r="G2290" s="16">
        <v>809000</v>
      </c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.75" customHeight="1">
      <c r="A2291" s="13" t="s">
        <v>295</v>
      </c>
      <c r="B2291" s="35" t="s">
        <v>10146</v>
      </c>
      <c r="C2291" s="37" t="s">
        <v>10147</v>
      </c>
      <c r="D2291" s="37" t="s">
        <v>10148</v>
      </c>
      <c r="E2291" s="37" t="s">
        <v>10149</v>
      </c>
      <c r="F2291" s="37" t="s">
        <v>6647</v>
      </c>
      <c r="G2291" s="16">
        <v>309000</v>
      </c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.75" customHeight="1">
      <c r="A2292" s="13" t="s">
        <v>295</v>
      </c>
      <c r="B2292" s="35" t="s">
        <v>10150</v>
      </c>
      <c r="C2292" s="37" t="s">
        <v>10151</v>
      </c>
      <c r="D2292" s="37" t="s">
        <v>10152</v>
      </c>
      <c r="E2292" s="37" t="s">
        <v>10153</v>
      </c>
      <c r="F2292" s="37" t="s">
        <v>6647</v>
      </c>
      <c r="G2292" s="16">
        <v>309000</v>
      </c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.75" customHeight="1">
      <c r="A2293" s="13" t="s">
        <v>295</v>
      </c>
      <c r="B2293" s="35" t="s">
        <v>10154</v>
      </c>
      <c r="C2293" s="37" t="s">
        <v>10155</v>
      </c>
      <c r="D2293" s="37" t="s">
        <v>10156</v>
      </c>
      <c r="E2293" s="37" t="s">
        <v>10157</v>
      </c>
      <c r="F2293" s="37" t="s">
        <v>6647</v>
      </c>
      <c r="G2293" s="16">
        <v>309000</v>
      </c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.75" customHeight="1">
      <c r="A2294" s="13" t="s">
        <v>295</v>
      </c>
      <c r="B2294" s="35" t="s">
        <v>10158</v>
      </c>
      <c r="C2294" s="37" t="s">
        <v>10159</v>
      </c>
      <c r="D2294" s="37" t="s">
        <v>10160</v>
      </c>
      <c r="E2294" s="37" t="s">
        <v>10161</v>
      </c>
      <c r="F2294" s="37" t="s">
        <v>6647</v>
      </c>
      <c r="G2294" s="16">
        <v>309000</v>
      </c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.75" customHeight="1">
      <c r="A2295" s="13" t="s">
        <v>295</v>
      </c>
      <c r="B2295" s="35" t="s">
        <v>10162</v>
      </c>
      <c r="C2295" s="37" t="s">
        <v>10163</v>
      </c>
      <c r="D2295" s="37" t="s">
        <v>10164</v>
      </c>
      <c r="E2295" s="37" t="s">
        <v>10165</v>
      </c>
      <c r="F2295" s="37" t="s">
        <v>6647</v>
      </c>
      <c r="G2295" s="16">
        <v>179000</v>
      </c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.75" customHeight="1">
      <c r="A2296" s="13" t="s">
        <v>295</v>
      </c>
      <c r="B2296" s="35" t="s">
        <v>1802</v>
      </c>
      <c r="C2296" s="37" t="s">
        <v>10166</v>
      </c>
      <c r="D2296" s="37" t="s">
        <v>10167</v>
      </c>
      <c r="E2296" s="37" t="s">
        <v>10168</v>
      </c>
      <c r="F2296" s="37" t="s">
        <v>6647</v>
      </c>
      <c r="G2296" s="16">
        <v>179000</v>
      </c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 ht="15.75" customHeight="1">
      <c r="A2297" s="13" t="s">
        <v>295</v>
      </c>
      <c r="B2297" s="35" t="s">
        <v>1786</v>
      </c>
      <c r="C2297" s="37" t="s">
        <v>10169</v>
      </c>
      <c r="D2297" s="37" t="s">
        <v>10170</v>
      </c>
      <c r="E2297" s="37" t="s">
        <v>10171</v>
      </c>
      <c r="F2297" s="37" t="s">
        <v>6647</v>
      </c>
      <c r="G2297" s="16">
        <v>179000</v>
      </c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 ht="15.75" customHeight="1">
      <c r="A2298" s="13" t="s">
        <v>295</v>
      </c>
      <c r="B2298" s="35" t="s">
        <v>1795</v>
      </c>
      <c r="C2298" s="37" t="s">
        <v>10172</v>
      </c>
      <c r="D2298" s="37" t="s">
        <v>10173</v>
      </c>
      <c r="E2298" s="37" t="s">
        <v>10174</v>
      </c>
      <c r="F2298" s="37" t="s">
        <v>6647</v>
      </c>
      <c r="G2298" s="16">
        <v>179000</v>
      </c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.75" customHeight="1">
      <c r="A2299" s="13" t="s">
        <v>295</v>
      </c>
      <c r="B2299" s="35" t="s">
        <v>1144</v>
      </c>
      <c r="C2299" s="37" t="s">
        <v>10175</v>
      </c>
      <c r="D2299" s="37" t="s">
        <v>10176</v>
      </c>
      <c r="E2299" s="37" t="s">
        <v>10177</v>
      </c>
      <c r="F2299" s="37" t="s">
        <v>6647</v>
      </c>
      <c r="G2299" s="16">
        <v>179000</v>
      </c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.75" customHeight="1">
      <c r="A2300" s="13" t="s">
        <v>295</v>
      </c>
      <c r="B2300" s="35" t="s">
        <v>869</v>
      </c>
      <c r="C2300" s="37" t="s">
        <v>10178</v>
      </c>
      <c r="D2300" s="37" t="s">
        <v>10179</v>
      </c>
      <c r="E2300" s="37" t="s">
        <v>10180</v>
      </c>
      <c r="F2300" s="37" t="s">
        <v>6647</v>
      </c>
      <c r="G2300" s="16">
        <v>149000</v>
      </c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.75" customHeight="1">
      <c r="A2301" s="13" t="s">
        <v>295</v>
      </c>
      <c r="B2301" s="35" t="s">
        <v>2309</v>
      </c>
      <c r="C2301" s="37" t="s">
        <v>10181</v>
      </c>
      <c r="D2301" s="37" t="s">
        <v>10182</v>
      </c>
      <c r="E2301" s="37" t="s">
        <v>10183</v>
      </c>
      <c r="F2301" s="37" t="s">
        <v>6647</v>
      </c>
      <c r="G2301" s="16">
        <v>249000</v>
      </c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.75" customHeight="1">
      <c r="A2302" s="13" t="s">
        <v>295</v>
      </c>
      <c r="B2302" s="35" t="s">
        <v>10184</v>
      </c>
      <c r="C2302" s="37" t="s">
        <v>10185</v>
      </c>
      <c r="D2302" s="37" t="s">
        <v>10186</v>
      </c>
      <c r="E2302" s="37" t="s">
        <v>10187</v>
      </c>
      <c r="F2302" s="37" t="s">
        <v>6647</v>
      </c>
      <c r="G2302" s="16">
        <v>799000</v>
      </c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.75" customHeight="1">
      <c r="A2303" s="13" t="s">
        <v>295</v>
      </c>
      <c r="B2303" s="35" t="s">
        <v>10188</v>
      </c>
      <c r="C2303" s="37" t="s">
        <v>10189</v>
      </c>
      <c r="D2303" s="37" t="s">
        <v>10190</v>
      </c>
      <c r="E2303" s="37" t="s">
        <v>10191</v>
      </c>
      <c r="F2303" s="37" t="s">
        <v>6647</v>
      </c>
      <c r="G2303" s="16">
        <v>799000</v>
      </c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.75" customHeight="1">
      <c r="A2304" s="13" t="s">
        <v>295</v>
      </c>
      <c r="B2304" s="35" t="s">
        <v>10192</v>
      </c>
      <c r="C2304" s="37" t="s">
        <v>10193</v>
      </c>
      <c r="D2304" s="37" t="s">
        <v>10194</v>
      </c>
      <c r="E2304" s="37" t="s">
        <v>10195</v>
      </c>
      <c r="F2304" s="37" t="s">
        <v>6647</v>
      </c>
      <c r="G2304" s="16">
        <v>919000</v>
      </c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.75" customHeight="1">
      <c r="A2305" s="13" t="s">
        <v>295</v>
      </c>
      <c r="B2305" s="35" t="s">
        <v>10196</v>
      </c>
      <c r="C2305" s="37" t="s">
        <v>10197</v>
      </c>
      <c r="D2305" s="37" t="s">
        <v>10198</v>
      </c>
      <c r="E2305" s="37" t="s">
        <v>10199</v>
      </c>
      <c r="F2305" s="37" t="s">
        <v>6647</v>
      </c>
      <c r="G2305" s="16">
        <v>919000</v>
      </c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15.75" customHeight="1">
      <c r="A2306" s="13" t="s">
        <v>295</v>
      </c>
      <c r="B2306" s="35" t="s">
        <v>1004</v>
      </c>
      <c r="C2306" s="37" t="s">
        <v>10200</v>
      </c>
      <c r="D2306" s="37" t="s">
        <v>10201</v>
      </c>
      <c r="E2306" s="37" t="s">
        <v>10202</v>
      </c>
      <c r="F2306" s="37" t="s">
        <v>6647</v>
      </c>
      <c r="G2306" s="16">
        <v>109000</v>
      </c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15.75" customHeight="1">
      <c r="A2307" s="13" t="s">
        <v>295</v>
      </c>
      <c r="B2307" s="35" t="s">
        <v>863</v>
      </c>
      <c r="C2307" s="37" t="s">
        <v>10203</v>
      </c>
      <c r="D2307" s="37" t="s">
        <v>10204</v>
      </c>
      <c r="E2307" s="37" t="s">
        <v>864</v>
      </c>
      <c r="F2307" s="37" t="s">
        <v>6647</v>
      </c>
      <c r="G2307" s="16">
        <v>109000</v>
      </c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.75" customHeight="1">
      <c r="A2308" s="13" t="s">
        <v>295</v>
      </c>
      <c r="B2308" s="35" t="s">
        <v>457</v>
      </c>
      <c r="C2308" s="37" t="s">
        <v>10205</v>
      </c>
      <c r="D2308" s="37" t="s">
        <v>10206</v>
      </c>
      <c r="E2308" s="37" t="s">
        <v>458</v>
      </c>
      <c r="F2308" s="37" t="s">
        <v>3360</v>
      </c>
      <c r="G2308" s="16">
        <v>99000</v>
      </c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.75" customHeight="1">
      <c r="A2309" s="13" t="s">
        <v>295</v>
      </c>
      <c r="B2309" s="35" t="s">
        <v>945</v>
      </c>
      <c r="C2309" s="37" t="s">
        <v>10207</v>
      </c>
      <c r="D2309" s="37" t="s">
        <v>10208</v>
      </c>
      <c r="E2309" s="37" t="s">
        <v>946</v>
      </c>
      <c r="F2309" s="37" t="s">
        <v>3360</v>
      </c>
      <c r="G2309" s="16">
        <v>99000</v>
      </c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.75" customHeight="1">
      <c r="A2310" s="13" t="s">
        <v>295</v>
      </c>
      <c r="B2310" s="35" t="s">
        <v>451</v>
      </c>
      <c r="C2310" s="37" t="s">
        <v>10209</v>
      </c>
      <c r="D2310" s="37" t="s">
        <v>10210</v>
      </c>
      <c r="E2310" s="37" t="s">
        <v>452</v>
      </c>
      <c r="F2310" s="37" t="s">
        <v>3360</v>
      </c>
      <c r="G2310" s="16">
        <v>99000</v>
      </c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.75" customHeight="1">
      <c r="A2311" s="13" t="s">
        <v>295</v>
      </c>
      <c r="B2311" s="35" t="s">
        <v>939</v>
      </c>
      <c r="C2311" s="37" t="s">
        <v>10211</v>
      </c>
      <c r="D2311" s="37" t="s">
        <v>10212</v>
      </c>
      <c r="E2311" s="37" t="s">
        <v>10213</v>
      </c>
      <c r="F2311" s="37" t="s">
        <v>3360</v>
      </c>
      <c r="G2311" s="16">
        <v>109000</v>
      </c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.75" customHeight="1">
      <c r="A2312" s="13" t="s">
        <v>295</v>
      </c>
      <c r="B2312" s="35" t="s">
        <v>1584</v>
      </c>
      <c r="C2312" s="37" t="s">
        <v>10214</v>
      </c>
      <c r="D2312" s="37" t="s">
        <v>10215</v>
      </c>
      <c r="E2312" s="37" t="s">
        <v>1585</v>
      </c>
      <c r="F2312" s="37" t="s">
        <v>3360</v>
      </c>
      <c r="G2312" s="16">
        <v>119000</v>
      </c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.75" customHeight="1">
      <c r="A2313" s="13" t="s">
        <v>295</v>
      </c>
      <c r="B2313" s="35" t="s">
        <v>2205</v>
      </c>
      <c r="C2313" s="37" t="s">
        <v>10216</v>
      </c>
      <c r="D2313" s="37" t="s">
        <v>10217</v>
      </c>
      <c r="E2313" s="37" t="s">
        <v>2206</v>
      </c>
      <c r="F2313" s="37" t="s">
        <v>3360</v>
      </c>
      <c r="G2313" s="16">
        <v>109000</v>
      </c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.75" customHeight="1">
      <c r="A2314" s="13" t="s">
        <v>295</v>
      </c>
      <c r="B2314" s="35" t="s">
        <v>463</v>
      </c>
      <c r="C2314" s="37" t="s">
        <v>10218</v>
      </c>
      <c r="D2314" s="37" t="s">
        <v>10219</v>
      </c>
      <c r="E2314" s="37" t="s">
        <v>464</v>
      </c>
      <c r="F2314" s="37" t="s">
        <v>3360</v>
      </c>
      <c r="G2314" s="16">
        <v>99000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15.75" customHeight="1">
      <c r="A2315" s="13" t="s">
        <v>295</v>
      </c>
      <c r="B2315" s="35" t="s">
        <v>951</v>
      </c>
      <c r="C2315" s="37" t="s">
        <v>10220</v>
      </c>
      <c r="D2315" s="37" t="s">
        <v>10221</v>
      </c>
      <c r="E2315" s="37" t="s">
        <v>952</v>
      </c>
      <c r="F2315" s="37" t="s">
        <v>3360</v>
      </c>
      <c r="G2315" s="16">
        <v>99000</v>
      </c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15.75" customHeight="1">
      <c r="A2316" s="13" t="s">
        <v>295</v>
      </c>
      <c r="B2316" s="35" t="s">
        <v>1589</v>
      </c>
      <c r="C2316" s="37" t="s">
        <v>10222</v>
      </c>
      <c r="D2316" s="37" t="s">
        <v>10223</v>
      </c>
      <c r="E2316" s="37" t="s">
        <v>1590</v>
      </c>
      <c r="F2316" s="37" t="s">
        <v>3360</v>
      </c>
      <c r="G2316" s="16">
        <v>109000</v>
      </c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.75" customHeight="1">
      <c r="A2317" s="13" t="s">
        <v>295</v>
      </c>
      <c r="B2317" s="35" t="s">
        <v>2211</v>
      </c>
      <c r="C2317" s="37" t="s">
        <v>10224</v>
      </c>
      <c r="D2317" s="37" t="s">
        <v>10225</v>
      </c>
      <c r="E2317" s="37" t="s">
        <v>10226</v>
      </c>
      <c r="F2317" s="37" t="s">
        <v>3360</v>
      </c>
      <c r="G2317" s="16">
        <v>119000</v>
      </c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.75" customHeight="1">
      <c r="A2318" s="13" t="s">
        <v>295</v>
      </c>
      <c r="B2318" s="35" t="s">
        <v>917</v>
      </c>
      <c r="C2318" s="37" t="s">
        <v>10227</v>
      </c>
      <c r="D2318" s="37" t="s">
        <v>10228</v>
      </c>
      <c r="E2318" s="37" t="s">
        <v>918</v>
      </c>
      <c r="F2318" s="37" t="s">
        <v>3360</v>
      </c>
      <c r="G2318" s="16">
        <v>129000</v>
      </c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.75" customHeight="1">
      <c r="A2319" s="13" t="s">
        <v>295</v>
      </c>
      <c r="B2319" s="35" t="s">
        <v>1579</v>
      </c>
      <c r="C2319" s="37" t="s">
        <v>10229</v>
      </c>
      <c r="D2319" s="37" t="s">
        <v>10230</v>
      </c>
      <c r="E2319" s="37" t="s">
        <v>1580</v>
      </c>
      <c r="F2319" s="37" t="s">
        <v>3360</v>
      </c>
      <c r="G2319" s="16">
        <v>149000</v>
      </c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.75" customHeight="1">
      <c r="A2320" s="13" t="s">
        <v>295</v>
      </c>
      <c r="B2320" s="35" t="s">
        <v>2203</v>
      </c>
      <c r="C2320" s="37" t="s">
        <v>10231</v>
      </c>
      <c r="D2320" s="37" t="s">
        <v>10232</v>
      </c>
      <c r="E2320" s="37" t="s">
        <v>2204</v>
      </c>
      <c r="F2320" s="37" t="s">
        <v>3360</v>
      </c>
      <c r="G2320" s="16">
        <v>159000</v>
      </c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.75" customHeight="1">
      <c r="A2321" s="13" t="s">
        <v>295</v>
      </c>
      <c r="B2321" s="35" t="s">
        <v>434</v>
      </c>
      <c r="C2321" s="37" t="s">
        <v>10233</v>
      </c>
      <c r="D2321" s="37" t="s">
        <v>10234</v>
      </c>
      <c r="E2321" s="37" t="s">
        <v>436</v>
      </c>
      <c r="F2321" s="37" t="s">
        <v>3360</v>
      </c>
      <c r="G2321" s="16">
        <v>129000</v>
      </c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.75" customHeight="1">
      <c r="A2322" s="13" t="s">
        <v>295</v>
      </c>
      <c r="B2322" s="35" t="s">
        <v>911</v>
      </c>
      <c r="C2322" s="37" t="s">
        <v>10235</v>
      </c>
      <c r="D2322" s="37" t="s">
        <v>10236</v>
      </c>
      <c r="E2322" s="37" t="s">
        <v>912</v>
      </c>
      <c r="F2322" s="37" t="s">
        <v>3360</v>
      </c>
      <c r="G2322" s="16">
        <v>129000</v>
      </c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.75" customHeight="1">
      <c r="A2323" s="13" t="s">
        <v>295</v>
      </c>
      <c r="B2323" s="35" t="s">
        <v>1573</v>
      </c>
      <c r="C2323" s="37" t="s">
        <v>10237</v>
      </c>
      <c r="D2323" s="37" t="s">
        <v>10238</v>
      </c>
      <c r="E2323" s="37" t="s">
        <v>1574</v>
      </c>
      <c r="F2323" s="37" t="s">
        <v>3360</v>
      </c>
      <c r="G2323" s="16">
        <v>179000</v>
      </c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15.75" customHeight="1">
      <c r="A2324" s="13" t="s">
        <v>295</v>
      </c>
      <c r="B2324" s="35" t="s">
        <v>10239</v>
      </c>
      <c r="C2324" s="37" t="s">
        <v>10240</v>
      </c>
      <c r="D2324" s="37" t="s">
        <v>10241</v>
      </c>
      <c r="E2324" s="37" t="s">
        <v>10242</v>
      </c>
      <c r="F2324" s="37" t="s">
        <v>8692</v>
      </c>
      <c r="G2324" s="16">
        <v>259000</v>
      </c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15.75" customHeight="1">
      <c r="A2325" s="13" t="s">
        <v>295</v>
      </c>
      <c r="B2325" s="35" t="s">
        <v>10243</v>
      </c>
      <c r="C2325" s="37" t="s">
        <v>10244</v>
      </c>
      <c r="D2325" s="37" t="s">
        <v>10245</v>
      </c>
      <c r="E2325" s="37" t="s">
        <v>10246</v>
      </c>
      <c r="F2325" s="37" t="s">
        <v>8692</v>
      </c>
      <c r="G2325" s="16">
        <v>329000</v>
      </c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.75" customHeight="1">
      <c r="A2326" s="13" t="s">
        <v>295</v>
      </c>
      <c r="B2326" s="35" t="s">
        <v>2854</v>
      </c>
      <c r="C2326" s="37" t="s">
        <v>10247</v>
      </c>
      <c r="D2326" s="37" t="s">
        <v>10248</v>
      </c>
      <c r="E2326" s="37" t="s">
        <v>2856</v>
      </c>
      <c r="F2326" s="37" t="s">
        <v>8692</v>
      </c>
      <c r="G2326" s="16">
        <v>299000</v>
      </c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.75" customHeight="1">
      <c r="A2327" s="13" t="s">
        <v>295</v>
      </c>
      <c r="B2327" s="35" t="s">
        <v>3294</v>
      </c>
      <c r="C2327" s="37" t="s">
        <v>10249</v>
      </c>
      <c r="D2327" s="37" t="s">
        <v>10250</v>
      </c>
      <c r="E2327" s="37" t="s">
        <v>3296</v>
      </c>
      <c r="F2327" s="37" t="s">
        <v>8692</v>
      </c>
      <c r="G2327" s="16">
        <v>369000</v>
      </c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.75" customHeight="1">
      <c r="A2328" s="13" t="s">
        <v>295</v>
      </c>
      <c r="B2328" s="35" t="s">
        <v>10251</v>
      </c>
      <c r="C2328" s="37" t="s">
        <v>10252</v>
      </c>
      <c r="D2328" s="37" t="s">
        <v>10253</v>
      </c>
      <c r="E2328" s="37" t="s">
        <v>10254</v>
      </c>
      <c r="F2328" s="37" t="s">
        <v>3351</v>
      </c>
      <c r="G2328" s="16">
        <v>409000</v>
      </c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.75" customHeight="1">
      <c r="A2329" s="13" t="s">
        <v>295</v>
      </c>
      <c r="B2329" s="35" t="s">
        <v>10255</v>
      </c>
      <c r="C2329" s="37" t="s">
        <v>10256</v>
      </c>
      <c r="D2329" s="37" t="s">
        <v>10257</v>
      </c>
      <c r="E2329" s="37" t="s">
        <v>10258</v>
      </c>
      <c r="F2329" s="37" t="s">
        <v>8692</v>
      </c>
      <c r="G2329" s="16">
        <v>249000</v>
      </c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.75" customHeight="1">
      <c r="A2330" s="13" t="s">
        <v>295</v>
      </c>
      <c r="B2330" s="35" t="s">
        <v>10259</v>
      </c>
      <c r="C2330" s="37" t="s">
        <v>10260</v>
      </c>
      <c r="D2330" s="37" t="s">
        <v>10261</v>
      </c>
      <c r="E2330" s="37" t="s">
        <v>10262</v>
      </c>
      <c r="F2330" s="37" t="s">
        <v>1778</v>
      </c>
      <c r="G2330" s="16">
        <v>1179000</v>
      </c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.75" customHeight="1">
      <c r="A2331" s="13" t="s">
        <v>295</v>
      </c>
      <c r="B2331" s="35" t="s">
        <v>10263</v>
      </c>
      <c r="C2331" s="37" t="s">
        <v>10264</v>
      </c>
      <c r="D2331" s="37" t="s">
        <v>10265</v>
      </c>
      <c r="E2331" s="37" t="s">
        <v>10266</v>
      </c>
      <c r="F2331" s="37" t="s">
        <v>1778</v>
      </c>
      <c r="G2331" s="16">
        <v>1529000</v>
      </c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.75" customHeight="1">
      <c r="A2332" s="13" t="s">
        <v>295</v>
      </c>
      <c r="B2332" s="35" t="s">
        <v>2130</v>
      </c>
      <c r="C2332" s="37" t="s">
        <v>10267</v>
      </c>
      <c r="D2332" s="37" t="s">
        <v>10268</v>
      </c>
      <c r="E2332" s="37" t="s">
        <v>10269</v>
      </c>
      <c r="F2332" s="37" t="s">
        <v>2450</v>
      </c>
      <c r="G2332" s="16">
        <v>249000</v>
      </c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15.75" customHeight="1">
      <c r="A2333" s="13" t="s">
        <v>295</v>
      </c>
      <c r="B2333" s="35" t="s">
        <v>10270</v>
      </c>
      <c r="C2333" s="37" t="s">
        <v>10271</v>
      </c>
      <c r="D2333" s="37" t="s">
        <v>10272</v>
      </c>
      <c r="E2333" s="37" t="s">
        <v>10273</v>
      </c>
      <c r="F2333" s="37" t="s">
        <v>2450</v>
      </c>
      <c r="G2333" s="16">
        <v>909000</v>
      </c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15.75" customHeight="1">
      <c r="A2334" s="13" t="s">
        <v>295</v>
      </c>
      <c r="B2334" s="35" t="s">
        <v>10274</v>
      </c>
      <c r="C2334" s="37" t="s">
        <v>10275</v>
      </c>
      <c r="D2334" s="37" t="s">
        <v>10276</v>
      </c>
      <c r="E2334" s="37" t="s">
        <v>10277</v>
      </c>
      <c r="F2334" s="37" t="s">
        <v>2450</v>
      </c>
      <c r="G2334" s="16">
        <v>909000</v>
      </c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.75" customHeight="1">
      <c r="A2335" s="13" t="s">
        <v>295</v>
      </c>
      <c r="B2335" s="35" t="s">
        <v>10278</v>
      </c>
      <c r="C2335" s="37" t="s">
        <v>10279</v>
      </c>
      <c r="D2335" s="37" t="s">
        <v>10280</v>
      </c>
      <c r="E2335" s="37" t="s">
        <v>10281</v>
      </c>
      <c r="F2335" s="37" t="s">
        <v>1896</v>
      </c>
      <c r="G2335" s="16">
        <v>0</v>
      </c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.75" customHeight="1">
      <c r="A2336" s="13" t="s">
        <v>295</v>
      </c>
      <c r="B2336" s="35" t="s">
        <v>10282</v>
      </c>
      <c r="C2336" s="37" t="s">
        <v>10283</v>
      </c>
      <c r="D2336" s="37" t="s">
        <v>10284</v>
      </c>
      <c r="E2336" s="37" t="s">
        <v>10285</v>
      </c>
      <c r="F2336" s="37" t="s">
        <v>1896</v>
      </c>
      <c r="G2336" s="16">
        <v>0</v>
      </c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.75" customHeight="1">
      <c r="A2337" s="13" t="s">
        <v>295</v>
      </c>
      <c r="B2337" s="35" t="s">
        <v>10286</v>
      </c>
      <c r="C2337" s="37" t="s">
        <v>10287</v>
      </c>
      <c r="D2337" s="37" t="s">
        <v>10288</v>
      </c>
      <c r="E2337" s="37" t="s">
        <v>10289</v>
      </c>
      <c r="F2337" s="37" t="s">
        <v>1896</v>
      </c>
      <c r="G2337" s="16">
        <v>0</v>
      </c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.75" customHeight="1">
      <c r="A2338" s="13" t="s">
        <v>295</v>
      </c>
      <c r="B2338" s="35" t="s">
        <v>10290</v>
      </c>
      <c r="C2338" s="37" t="s">
        <v>10291</v>
      </c>
      <c r="D2338" s="37" t="s">
        <v>10292</v>
      </c>
      <c r="E2338" s="37" t="s">
        <v>10293</v>
      </c>
      <c r="F2338" s="37" t="s">
        <v>1896</v>
      </c>
      <c r="G2338" s="16">
        <v>0</v>
      </c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.75" customHeight="1">
      <c r="A2339" s="13" t="s">
        <v>295</v>
      </c>
      <c r="B2339" s="35" t="s">
        <v>10294</v>
      </c>
      <c r="C2339" s="37" t="s">
        <v>10295</v>
      </c>
      <c r="D2339" s="37" t="s">
        <v>10296</v>
      </c>
      <c r="E2339" s="37" t="s">
        <v>10297</v>
      </c>
      <c r="F2339" s="37" t="s">
        <v>1896</v>
      </c>
      <c r="G2339" s="16">
        <v>0</v>
      </c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.75" customHeight="1">
      <c r="A2340" s="13" t="s">
        <v>295</v>
      </c>
      <c r="B2340" s="35" t="s">
        <v>10298</v>
      </c>
      <c r="C2340" s="37" t="s">
        <v>10299</v>
      </c>
      <c r="D2340" s="37" t="s">
        <v>10300</v>
      </c>
      <c r="E2340" s="37" t="s">
        <v>10301</v>
      </c>
      <c r="F2340" s="37" t="s">
        <v>1896</v>
      </c>
      <c r="G2340" s="16">
        <v>0</v>
      </c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.75" customHeight="1">
      <c r="A2341" s="13" t="s">
        <v>295</v>
      </c>
      <c r="B2341" s="35" t="s">
        <v>10302</v>
      </c>
      <c r="C2341" s="37" t="s">
        <v>10303</v>
      </c>
      <c r="D2341" s="37" t="s">
        <v>10304</v>
      </c>
      <c r="E2341" s="37" t="s">
        <v>10305</v>
      </c>
      <c r="F2341" s="37" t="s">
        <v>1896</v>
      </c>
      <c r="G2341" s="16">
        <v>709000</v>
      </c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15.75" customHeight="1">
      <c r="A2342" s="13" t="s">
        <v>295</v>
      </c>
      <c r="B2342" s="35" t="s">
        <v>10306</v>
      </c>
      <c r="C2342" s="37" t="s">
        <v>10307</v>
      </c>
      <c r="D2342" s="37" t="s">
        <v>10308</v>
      </c>
      <c r="E2342" s="37" t="s">
        <v>10309</v>
      </c>
      <c r="F2342" s="37" t="s">
        <v>1896</v>
      </c>
      <c r="G2342" s="16">
        <v>709000</v>
      </c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15.75" customHeight="1">
      <c r="A2343" s="13" t="s">
        <v>295</v>
      </c>
      <c r="B2343" s="35" t="s">
        <v>10310</v>
      </c>
      <c r="C2343" s="37" t="s">
        <v>10311</v>
      </c>
      <c r="D2343" s="37" t="s">
        <v>10312</v>
      </c>
      <c r="E2343" s="37" t="s">
        <v>10313</v>
      </c>
      <c r="F2343" s="37" t="s">
        <v>1896</v>
      </c>
      <c r="G2343" s="16">
        <v>709000</v>
      </c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.75" customHeight="1">
      <c r="A2344" s="13" t="s">
        <v>295</v>
      </c>
      <c r="B2344" s="35" t="s">
        <v>10314</v>
      </c>
      <c r="C2344" s="37" t="s">
        <v>10315</v>
      </c>
      <c r="D2344" s="37" t="s">
        <v>10316</v>
      </c>
      <c r="E2344" s="37" t="s">
        <v>10317</v>
      </c>
      <c r="F2344" s="37" t="s">
        <v>1896</v>
      </c>
      <c r="G2344" s="16">
        <v>709000</v>
      </c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.75" customHeight="1">
      <c r="A2345" s="13" t="s">
        <v>295</v>
      </c>
      <c r="B2345" s="35" t="s">
        <v>10318</v>
      </c>
      <c r="C2345" s="37" t="s">
        <v>10319</v>
      </c>
      <c r="D2345" s="37" t="s">
        <v>10320</v>
      </c>
      <c r="E2345" s="37" t="s">
        <v>10321</v>
      </c>
      <c r="F2345" s="37" t="s">
        <v>1896</v>
      </c>
      <c r="G2345" s="16">
        <v>2349000</v>
      </c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.75" customHeight="1">
      <c r="A2346" s="13" t="s">
        <v>295</v>
      </c>
      <c r="B2346" s="35" t="s">
        <v>10322</v>
      </c>
      <c r="C2346" s="37" t="s">
        <v>10323</v>
      </c>
      <c r="D2346" s="37" t="s">
        <v>10324</v>
      </c>
      <c r="E2346" s="37" t="s">
        <v>10325</v>
      </c>
      <c r="F2346" s="37" t="s">
        <v>1896</v>
      </c>
      <c r="G2346" s="16">
        <v>2349000</v>
      </c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.75" customHeight="1">
      <c r="A2347" s="13" t="s">
        <v>295</v>
      </c>
      <c r="B2347" s="35" t="s">
        <v>10326</v>
      </c>
      <c r="C2347" s="37" t="s">
        <v>10327</v>
      </c>
      <c r="D2347" s="37" t="s">
        <v>10328</v>
      </c>
      <c r="E2347" s="37" t="s">
        <v>10329</v>
      </c>
      <c r="F2347" s="37" t="s">
        <v>1896</v>
      </c>
      <c r="G2347" s="16">
        <v>1099000</v>
      </c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.75" customHeight="1">
      <c r="A2348" s="13" t="s">
        <v>295</v>
      </c>
      <c r="B2348" s="35" t="s">
        <v>10330</v>
      </c>
      <c r="C2348" s="37" t="s">
        <v>10331</v>
      </c>
      <c r="D2348" s="37" t="s">
        <v>10332</v>
      </c>
      <c r="E2348" s="37" t="s">
        <v>10333</v>
      </c>
      <c r="F2348" s="37" t="s">
        <v>1896</v>
      </c>
      <c r="G2348" s="16">
        <v>1099000</v>
      </c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.75" customHeight="1">
      <c r="A2349" s="13" t="s">
        <v>295</v>
      </c>
      <c r="B2349" s="35" t="s">
        <v>10334</v>
      </c>
      <c r="C2349" s="37" t="s">
        <v>10335</v>
      </c>
      <c r="D2349" s="37" t="s">
        <v>10336</v>
      </c>
      <c r="E2349" s="37" t="s">
        <v>10337</v>
      </c>
      <c r="F2349" s="37" t="s">
        <v>1896</v>
      </c>
      <c r="G2349" s="16">
        <v>1099000</v>
      </c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.75" customHeight="1">
      <c r="A2350" s="13" t="s">
        <v>295</v>
      </c>
      <c r="B2350" s="35" t="s">
        <v>10338</v>
      </c>
      <c r="C2350" s="37" t="s">
        <v>10339</v>
      </c>
      <c r="D2350" s="37" t="s">
        <v>10340</v>
      </c>
      <c r="E2350" s="37" t="s">
        <v>10341</v>
      </c>
      <c r="F2350" s="37" t="s">
        <v>1896</v>
      </c>
      <c r="G2350" s="16">
        <v>299000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15.75" customHeight="1">
      <c r="A2351" s="13" t="s">
        <v>295</v>
      </c>
      <c r="B2351" s="35" t="s">
        <v>10342</v>
      </c>
      <c r="C2351" s="37" t="s">
        <v>10343</v>
      </c>
      <c r="D2351" s="37" t="s">
        <v>10344</v>
      </c>
      <c r="E2351" s="37" t="s">
        <v>10345</v>
      </c>
      <c r="F2351" s="37" t="s">
        <v>1896</v>
      </c>
      <c r="G2351" s="16">
        <v>299000</v>
      </c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15.75" customHeight="1">
      <c r="A2352" s="13" t="s">
        <v>295</v>
      </c>
      <c r="B2352" s="35" t="s">
        <v>10346</v>
      </c>
      <c r="C2352" s="37" t="s">
        <v>10347</v>
      </c>
      <c r="D2352" s="37" t="s">
        <v>10348</v>
      </c>
      <c r="E2352" s="37" t="s">
        <v>10349</v>
      </c>
      <c r="F2352" s="37" t="s">
        <v>1896</v>
      </c>
      <c r="G2352" s="16">
        <v>509000</v>
      </c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.75" customHeight="1">
      <c r="A2353" s="13" t="s">
        <v>295</v>
      </c>
      <c r="B2353" s="35" t="s">
        <v>10350</v>
      </c>
      <c r="C2353" s="37" t="s">
        <v>10351</v>
      </c>
      <c r="D2353" s="37" t="s">
        <v>10352</v>
      </c>
      <c r="E2353" s="37" t="s">
        <v>10353</v>
      </c>
      <c r="F2353" s="37" t="s">
        <v>1896</v>
      </c>
      <c r="G2353" s="16">
        <v>509000</v>
      </c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.75" customHeight="1">
      <c r="A2354" s="13" t="s">
        <v>295</v>
      </c>
      <c r="B2354" s="35" t="s">
        <v>10354</v>
      </c>
      <c r="C2354" s="37" t="s">
        <v>10355</v>
      </c>
      <c r="D2354" s="37" t="s">
        <v>10356</v>
      </c>
      <c r="E2354" s="37" t="s">
        <v>10357</v>
      </c>
      <c r="F2354" s="37" t="s">
        <v>1896</v>
      </c>
      <c r="G2354" s="16">
        <v>509000</v>
      </c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.75" customHeight="1">
      <c r="A2355" s="13" t="s">
        <v>295</v>
      </c>
      <c r="B2355" s="35" t="s">
        <v>10358</v>
      </c>
      <c r="C2355" s="37" t="s">
        <v>10359</v>
      </c>
      <c r="D2355" s="37" t="s">
        <v>10360</v>
      </c>
      <c r="E2355" s="37" t="s">
        <v>10361</v>
      </c>
      <c r="F2355" s="37" t="s">
        <v>1896</v>
      </c>
      <c r="G2355" s="16">
        <v>509000</v>
      </c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.75" customHeight="1">
      <c r="A2356" s="13" t="s">
        <v>295</v>
      </c>
      <c r="B2356" s="35" t="s">
        <v>10362</v>
      </c>
      <c r="C2356" s="37" t="s">
        <v>10363</v>
      </c>
      <c r="D2356" s="37" t="s">
        <v>10364</v>
      </c>
      <c r="E2356" s="37" t="s">
        <v>10365</v>
      </c>
      <c r="F2356" s="37" t="s">
        <v>1896</v>
      </c>
      <c r="G2356" s="16">
        <v>639000</v>
      </c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.75" customHeight="1">
      <c r="A2357" s="13" t="s">
        <v>295</v>
      </c>
      <c r="B2357" s="35" t="s">
        <v>10366</v>
      </c>
      <c r="C2357" s="37" t="s">
        <v>10367</v>
      </c>
      <c r="D2357" s="37" t="s">
        <v>10368</v>
      </c>
      <c r="E2357" s="37" t="s">
        <v>10369</v>
      </c>
      <c r="F2357" s="37" t="s">
        <v>1896</v>
      </c>
      <c r="G2357" s="16">
        <v>639000</v>
      </c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.75" customHeight="1">
      <c r="A2358" s="13" t="s">
        <v>295</v>
      </c>
      <c r="B2358" s="35" t="s">
        <v>10370</v>
      </c>
      <c r="C2358" s="37" t="s">
        <v>10371</v>
      </c>
      <c r="D2358" s="37" t="s">
        <v>10372</v>
      </c>
      <c r="E2358" s="37" t="s">
        <v>10373</v>
      </c>
      <c r="F2358" s="37" t="s">
        <v>1896</v>
      </c>
      <c r="G2358" s="16">
        <v>639000</v>
      </c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.75" customHeight="1">
      <c r="A2359" s="13" t="s">
        <v>295</v>
      </c>
      <c r="B2359" s="35" t="s">
        <v>10374</v>
      </c>
      <c r="C2359" s="37" t="s">
        <v>10375</v>
      </c>
      <c r="D2359" s="37" t="s">
        <v>10376</v>
      </c>
      <c r="E2359" s="37" t="s">
        <v>10377</v>
      </c>
      <c r="F2359" s="37" t="s">
        <v>1896</v>
      </c>
      <c r="G2359" s="16">
        <v>639000</v>
      </c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15.75" customHeight="1">
      <c r="A2360" s="13" t="s">
        <v>295</v>
      </c>
      <c r="B2360" s="35" t="s">
        <v>10378</v>
      </c>
      <c r="C2360" s="37" t="s">
        <v>10379</v>
      </c>
      <c r="D2360" s="37" t="s">
        <v>10380</v>
      </c>
      <c r="E2360" s="37" t="s">
        <v>10381</v>
      </c>
      <c r="F2360" s="37" t="s">
        <v>1896</v>
      </c>
      <c r="G2360" s="16">
        <v>699000</v>
      </c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15.75" customHeight="1">
      <c r="A2361" s="13" t="s">
        <v>295</v>
      </c>
      <c r="B2361" s="35" t="s">
        <v>10382</v>
      </c>
      <c r="C2361" s="37" t="s">
        <v>10383</v>
      </c>
      <c r="D2361" s="37" t="s">
        <v>10384</v>
      </c>
      <c r="E2361" s="37" t="s">
        <v>10385</v>
      </c>
      <c r="F2361" s="37" t="s">
        <v>1896</v>
      </c>
      <c r="G2361" s="16">
        <v>699000</v>
      </c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.75" customHeight="1">
      <c r="A2362" s="13" t="s">
        <v>295</v>
      </c>
      <c r="B2362" s="35" t="s">
        <v>10386</v>
      </c>
      <c r="C2362" s="37" t="s">
        <v>10387</v>
      </c>
      <c r="D2362" s="37" t="s">
        <v>10388</v>
      </c>
      <c r="E2362" s="37" t="s">
        <v>10389</v>
      </c>
      <c r="F2362" s="37" t="s">
        <v>1896</v>
      </c>
      <c r="G2362" s="16">
        <v>699000</v>
      </c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.75" customHeight="1">
      <c r="A2363" s="13" t="s">
        <v>295</v>
      </c>
      <c r="B2363" s="35" t="s">
        <v>10390</v>
      </c>
      <c r="C2363" s="37" t="s">
        <v>10391</v>
      </c>
      <c r="D2363" s="37" t="s">
        <v>10392</v>
      </c>
      <c r="E2363" s="37" t="s">
        <v>10393</v>
      </c>
      <c r="F2363" s="37" t="s">
        <v>1896</v>
      </c>
      <c r="G2363" s="16">
        <v>699000</v>
      </c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.75" customHeight="1">
      <c r="A2364" s="13" t="s">
        <v>295</v>
      </c>
      <c r="B2364" s="35" t="s">
        <v>10394</v>
      </c>
      <c r="C2364" s="37" t="s">
        <v>10395</v>
      </c>
      <c r="D2364" s="37" t="s">
        <v>10396</v>
      </c>
      <c r="E2364" s="37" t="s">
        <v>10397</v>
      </c>
      <c r="F2364" s="37" t="s">
        <v>1896</v>
      </c>
      <c r="G2364" s="16">
        <v>559000</v>
      </c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.75" customHeight="1">
      <c r="A2365" s="13" t="s">
        <v>295</v>
      </c>
      <c r="B2365" s="35" t="s">
        <v>10398</v>
      </c>
      <c r="C2365" s="37" t="s">
        <v>10399</v>
      </c>
      <c r="D2365" s="37" t="s">
        <v>10400</v>
      </c>
      <c r="E2365" s="37" t="s">
        <v>10401</v>
      </c>
      <c r="F2365" s="37" t="s">
        <v>1896</v>
      </c>
      <c r="G2365" s="16">
        <v>559000</v>
      </c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.75" customHeight="1">
      <c r="A2366" s="13" t="s">
        <v>295</v>
      </c>
      <c r="B2366" s="35" t="s">
        <v>10402</v>
      </c>
      <c r="C2366" s="37" t="s">
        <v>10403</v>
      </c>
      <c r="D2366" s="37" t="s">
        <v>10404</v>
      </c>
      <c r="E2366" s="37" t="s">
        <v>10405</v>
      </c>
      <c r="F2366" s="37" t="s">
        <v>1896</v>
      </c>
      <c r="G2366" s="16">
        <v>559000</v>
      </c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.75" customHeight="1">
      <c r="A2367" s="13" t="s">
        <v>295</v>
      </c>
      <c r="B2367" s="35" t="s">
        <v>10406</v>
      </c>
      <c r="C2367" s="37" t="s">
        <v>10407</v>
      </c>
      <c r="D2367" s="37" t="s">
        <v>10408</v>
      </c>
      <c r="E2367" s="37" t="s">
        <v>10409</v>
      </c>
      <c r="F2367" s="37" t="s">
        <v>1896</v>
      </c>
      <c r="G2367" s="16">
        <v>579000</v>
      </c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.75" customHeight="1">
      <c r="A2368" s="13" t="s">
        <v>295</v>
      </c>
      <c r="B2368" s="35" t="s">
        <v>10410</v>
      </c>
      <c r="C2368" s="37" t="s">
        <v>10411</v>
      </c>
      <c r="D2368" s="37" t="s">
        <v>10412</v>
      </c>
      <c r="E2368" s="37" t="s">
        <v>10413</v>
      </c>
      <c r="F2368" s="37" t="s">
        <v>1896</v>
      </c>
      <c r="G2368" s="16">
        <v>579000</v>
      </c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15.75" customHeight="1">
      <c r="A2369" s="13" t="s">
        <v>295</v>
      </c>
      <c r="B2369" s="35" t="s">
        <v>10414</v>
      </c>
      <c r="C2369" s="37" t="s">
        <v>10415</v>
      </c>
      <c r="D2369" s="37" t="s">
        <v>10416</v>
      </c>
      <c r="E2369" s="37" t="s">
        <v>10417</v>
      </c>
      <c r="F2369" s="37" t="s">
        <v>1896</v>
      </c>
      <c r="G2369" s="16">
        <v>579000</v>
      </c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15.75" customHeight="1">
      <c r="A2370" s="13" t="s">
        <v>295</v>
      </c>
      <c r="B2370" s="35" t="s">
        <v>10418</v>
      </c>
      <c r="C2370" s="37" t="s">
        <v>10419</v>
      </c>
      <c r="D2370" s="37" t="s">
        <v>10420</v>
      </c>
      <c r="E2370" s="37" t="s">
        <v>10421</v>
      </c>
      <c r="F2370" s="37" t="s">
        <v>1896</v>
      </c>
      <c r="G2370" s="16">
        <v>579000</v>
      </c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.75" customHeight="1">
      <c r="A2371" s="13" t="s">
        <v>295</v>
      </c>
      <c r="B2371" s="35" t="s">
        <v>10422</v>
      </c>
      <c r="C2371" s="37" t="s">
        <v>10423</v>
      </c>
      <c r="D2371" s="37" t="s">
        <v>10424</v>
      </c>
      <c r="E2371" s="37" t="s">
        <v>10425</v>
      </c>
      <c r="F2371" s="37" t="s">
        <v>1896</v>
      </c>
      <c r="G2371" s="16">
        <v>699000</v>
      </c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.75" customHeight="1">
      <c r="A2372" s="13" t="s">
        <v>295</v>
      </c>
      <c r="B2372" s="35" t="s">
        <v>10426</v>
      </c>
      <c r="C2372" s="37" t="s">
        <v>10427</v>
      </c>
      <c r="D2372" s="37" t="s">
        <v>10428</v>
      </c>
      <c r="E2372" s="37" t="s">
        <v>10429</v>
      </c>
      <c r="F2372" s="37" t="s">
        <v>1896</v>
      </c>
      <c r="G2372" s="16">
        <v>699000</v>
      </c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.75" customHeight="1">
      <c r="A2373" s="13" t="s">
        <v>295</v>
      </c>
      <c r="B2373" s="35" t="s">
        <v>10430</v>
      </c>
      <c r="C2373" s="37" t="s">
        <v>10431</v>
      </c>
      <c r="D2373" s="37" t="s">
        <v>10432</v>
      </c>
      <c r="E2373" s="37" t="s">
        <v>10433</v>
      </c>
      <c r="F2373" s="37" t="s">
        <v>1896</v>
      </c>
      <c r="G2373" s="16">
        <v>1129000</v>
      </c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.75" customHeight="1">
      <c r="A2374" s="13" t="s">
        <v>295</v>
      </c>
      <c r="B2374" s="35" t="s">
        <v>10434</v>
      </c>
      <c r="C2374" s="37" t="s">
        <v>10435</v>
      </c>
      <c r="D2374" s="37" t="s">
        <v>10436</v>
      </c>
      <c r="E2374" s="37" t="s">
        <v>10437</v>
      </c>
      <c r="F2374" s="37" t="s">
        <v>1896</v>
      </c>
      <c r="G2374" s="16">
        <v>879000</v>
      </c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.75" customHeight="1">
      <c r="A2375" s="13" t="s">
        <v>295</v>
      </c>
      <c r="B2375" s="35" t="s">
        <v>10438</v>
      </c>
      <c r="C2375" s="37" t="s">
        <v>10439</v>
      </c>
      <c r="D2375" s="37" t="s">
        <v>10440</v>
      </c>
      <c r="E2375" s="37" t="s">
        <v>10441</v>
      </c>
      <c r="F2375" s="37" t="s">
        <v>1896</v>
      </c>
      <c r="G2375" s="16">
        <v>879000</v>
      </c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.75" customHeight="1">
      <c r="A2376" s="13" t="s">
        <v>295</v>
      </c>
      <c r="B2376" s="35" t="s">
        <v>10442</v>
      </c>
      <c r="C2376" s="37" t="s">
        <v>10443</v>
      </c>
      <c r="D2376" s="37" t="s">
        <v>10444</v>
      </c>
      <c r="E2376" s="37" t="s">
        <v>10445</v>
      </c>
      <c r="F2376" s="37" t="s">
        <v>1896</v>
      </c>
      <c r="G2376" s="16">
        <v>879000</v>
      </c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.75" customHeight="1">
      <c r="A2377" s="13" t="s">
        <v>295</v>
      </c>
      <c r="B2377" s="35" t="s">
        <v>10446</v>
      </c>
      <c r="C2377" s="37" t="s">
        <v>10447</v>
      </c>
      <c r="D2377" s="37" t="s">
        <v>10448</v>
      </c>
      <c r="E2377" s="37" t="s">
        <v>10449</v>
      </c>
      <c r="F2377" s="37" t="s">
        <v>1896</v>
      </c>
      <c r="G2377" s="16">
        <v>579000</v>
      </c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15.75" customHeight="1">
      <c r="A2378" s="13" t="s">
        <v>295</v>
      </c>
      <c r="B2378" s="35" t="s">
        <v>10450</v>
      </c>
      <c r="C2378" s="37" t="s">
        <v>10451</v>
      </c>
      <c r="D2378" s="37" t="s">
        <v>10452</v>
      </c>
      <c r="E2378" s="37" t="s">
        <v>10453</v>
      </c>
      <c r="F2378" s="37" t="s">
        <v>1896</v>
      </c>
      <c r="G2378" s="16">
        <v>579000</v>
      </c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15.75" customHeight="1">
      <c r="A2379" s="13" t="s">
        <v>295</v>
      </c>
      <c r="B2379" s="35" t="s">
        <v>10454</v>
      </c>
      <c r="C2379" s="37" t="s">
        <v>10455</v>
      </c>
      <c r="D2379" s="37" t="s">
        <v>10456</v>
      </c>
      <c r="E2379" s="37" t="s">
        <v>10457</v>
      </c>
      <c r="F2379" s="37" t="s">
        <v>1896</v>
      </c>
      <c r="G2379" s="16">
        <v>579000</v>
      </c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.75" customHeight="1">
      <c r="A2380" s="13" t="s">
        <v>295</v>
      </c>
      <c r="B2380" s="35" t="s">
        <v>10458</v>
      </c>
      <c r="C2380" s="37" t="s">
        <v>10459</v>
      </c>
      <c r="D2380" s="37" t="s">
        <v>10460</v>
      </c>
      <c r="E2380" s="37" t="s">
        <v>10461</v>
      </c>
      <c r="F2380" s="37" t="s">
        <v>1896</v>
      </c>
      <c r="G2380" s="16">
        <v>579000</v>
      </c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.75" customHeight="1">
      <c r="A2381" s="13" t="s">
        <v>295</v>
      </c>
      <c r="B2381" s="35" t="s">
        <v>10462</v>
      </c>
      <c r="C2381" s="37" t="s">
        <v>10463</v>
      </c>
      <c r="D2381" s="37" t="s">
        <v>10464</v>
      </c>
      <c r="E2381" s="37" t="s">
        <v>10465</v>
      </c>
      <c r="F2381" s="37" t="s">
        <v>1896</v>
      </c>
      <c r="G2381" s="16">
        <v>579000</v>
      </c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.75" customHeight="1">
      <c r="A2382" s="13" t="s">
        <v>295</v>
      </c>
      <c r="B2382" s="35" t="s">
        <v>10466</v>
      </c>
      <c r="C2382" s="37" t="s">
        <v>10467</v>
      </c>
      <c r="D2382" s="37" t="s">
        <v>10468</v>
      </c>
      <c r="E2382" s="37" t="s">
        <v>10469</v>
      </c>
      <c r="F2382" s="37" t="s">
        <v>1896</v>
      </c>
      <c r="G2382" s="16">
        <v>579000</v>
      </c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.75" customHeight="1">
      <c r="A2383" s="13" t="s">
        <v>295</v>
      </c>
      <c r="B2383" s="35" t="s">
        <v>10470</v>
      </c>
      <c r="C2383" s="37" t="s">
        <v>10471</v>
      </c>
      <c r="D2383" s="37" t="s">
        <v>10472</v>
      </c>
      <c r="E2383" s="37" t="s">
        <v>10473</v>
      </c>
      <c r="F2383" s="37" t="s">
        <v>1896</v>
      </c>
      <c r="G2383" s="16">
        <v>1099000</v>
      </c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.75" customHeight="1">
      <c r="A2384" s="13" t="s">
        <v>295</v>
      </c>
      <c r="B2384" s="35" t="s">
        <v>10474</v>
      </c>
      <c r="C2384" s="37" t="s">
        <v>10475</v>
      </c>
      <c r="D2384" s="37" t="s">
        <v>10476</v>
      </c>
      <c r="E2384" s="37" t="s">
        <v>10477</v>
      </c>
      <c r="F2384" s="37" t="s">
        <v>1896</v>
      </c>
      <c r="G2384" s="16">
        <v>1099000</v>
      </c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.75" customHeight="1">
      <c r="A2385" s="13" t="s">
        <v>295</v>
      </c>
      <c r="B2385" s="35" t="s">
        <v>10478</v>
      </c>
      <c r="C2385" s="37" t="s">
        <v>10479</v>
      </c>
      <c r="D2385" s="37" t="s">
        <v>10480</v>
      </c>
      <c r="E2385" s="37" t="s">
        <v>10481</v>
      </c>
      <c r="F2385" s="37" t="s">
        <v>1896</v>
      </c>
      <c r="G2385" s="16">
        <v>1099000</v>
      </c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.75" customHeight="1">
      <c r="A2386" s="13" t="s">
        <v>295</v>
      </c>
      <c r="B2386" s="35" t="s">
        <v>10482</v>
      </c>
      <c r="C2386" s="37" t="s">
        <v>10483</v>
      </c>
      <c r="D2386" s="37" t="s">
        <v>10484</v>
      </c>
      <c r="E2386" s="37" t="s">
        <v>10485</v>
      </c>
      <c r="F2386" s="37" t="s">
        <v>1896</v>
      </c>
      <c r="G2386" s="16">
        <v>1099000</v>
      </c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15.75" customHeight="1">
      <c r="A2387" s="13" t="s">
        <v>295</v>
      </c>
      <c r="B2387" s="35" t="s">
        <v>10486</v>
      </c>
      <c r="C2387" s="37" t="s">
        <v>10487</v>
      </c>
      <c r="D2387" s="37" t="s">
        <v>10488</v>
      </c>
      <c r="E2387" s="37" t="s">
        <v>10489</v>
      </c>
      <c r="F2387" s="37" t="s">
        <v>1896</v>
      </c>
      <c r="G2387" s="16">
        <v>1099000</v>
      </c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15.75" customHeight="1">
      <c r="A2388" s="13" t="s">
        <v>295</v>
      </c>
      <c r="B2388" s="35" t="s">
        <v>10490</v>
      </c>
      <c r="C2388" s="37" t="s">
        <v>10491</v>
      </c>
      <c r="D2388" s="37" t="s">
        <v>10492</v>
      </c>
      <c r="E2388" s="37" t="s">
        <v>10493</v>
      </c>
      <c r="F2388" s="37" t="s">
        <v>1896</v>
      </c>
      <c r="G2388" s="16">
        <v>1099000</v>
      </c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.75" customHeight="1">
      <c r="A2389" s="13" t="s">
        <v>295</v>
      </c>
      <c r="B2389" s="35" t="s">
        <v>10494</v>
      </c>
      <c r="C2389" s="37" t="s">
        <v>10495</v>
      </c>
      <c r="D2389" s="37" t="s">
        <v>10496</v>
      </c>
      <c r="E2389" s="37" t="s">
        <v>10497</v>
      </c>
      <c r="F2389" s="37" t="s">
        <v>1896</v>
      </c>
      <c r="G2389" s="16">
        <v>559000</v>
      </c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.75" customHeight="1">
      <c r="A2390" s="13" t="s">
        <v>295</v>
      </c>
      <c r="B2390" s="35" t="s">
        <v>10498</v>
      </c>
      <c r="C2390" s="37" t="s">
        <v>10499</v>
      </c>
      <c r="D2390" s="37" t="s">
        <v>10500</v>
      </c>
      <c r="E2390" s="37" t="s">
        <v>10501</v>
      </c>
      <c r="F2390" s="37" t="s">
        <v>1896</v>
      </c>
      <c r="G2390" s="16">
        <v>559000</v>
      </c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.75" customHeight="1">
      <c r="A2391" s="13" t="s">
        <v>295</v>
      </c>
      <c r="B2391" s="35" t="s">
        <v>10502</v>
      </c>
      <c r="C2391" s="37" t="s">
        <v>10503</v>
      </c>
      <c r="D2391" s="37" t="s">
        <v>10504</v>
      </c>
      <c r="E2391" s="37" t="s">
        <v>10505</v>
      </c>
      <c r="F2391" s="37" t="s">
        <v>1896</v>
      </c>
      <c r="G2391" s="16">
        <v>559000</v>
      </c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.75" customHeight="1">
      <c r="A2392" s="13" t="s">
        <v>295</v>
      </c>
      <c r="B2392" s="35" t="s">
        <v>10506</v>
      </c>
      <c r="C2392" s="37" t="s">
        <v>10507</v>
      </c>
      <c r="D2392" s="37" t="s">
        <v>10508</v>
      </c>
      <c r="E2392" s="37" t="s">
        <v>10509</v>
      </c>
      <c r="F2392" s="37" t="s">
        <v>1896</v>
      </c>
      <c r="G2392" s="16">
        <v>559000</v>
      </c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.75" customHeight="1">
      <c r="A2393" s="13" t="s">
        <v>295</v>
      </c>
      <c r="B2393" s="35" t="s">
        <v>10510</v>
      </c>
      <c r="C2393" s="37" t="s">
        <v>10511</v>
      </c>
      <c r="D2393" s="37" t="s">
        <v>10512</v>
      </c>
      <c r="E2393" s="37" t="s">
        <v>10513</v>
      </c>
      <c r="F2393" s="37" t="s">
        <v>1896</v>
      </c>
      <c r="G2393" s="16">
        <v>689000</v>
      </c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.75" customHeight="1">
      <c r="A2394" s="13" t="s">
        <v>295</v>
      </c>
      <c r="B2394" s="35" t="s">
        <v>10514</v>
      </c>
      <c r="C2394" s="37" t="s">
        <v>10515</v>
      </c>
      <c r="D2394" s="37" t="s">
        <v>10516</v>
      </c>
      <c r="E2394" s="37" t="s">
        <v>10517</v>
      </c>
      <c r="F2394" s="37" t="s">
        <v>1896</v>
      </c>
      <c r="G2394" s="16">
        <v>649000</v>
      </c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.75" customHeight="1">
      <c r="A2395" s="13" t="s">
        <v>295</v>
      </c>
      <c r="B2395" s="35" t="s">
        <v>10518</v>
      </c>
      <c r="C2395" s="37" t="s">
        <v>10519</v>
      </c>
      <c r="D2395" s="37" t="s">
        <v>10520</v>
      </c>
      <c r="E2395" s="37" t="s">
        <v>10521</v>
      </c>
      <c r="F2395" s="37" t="s">
        <v>1896</v>
      </c>
      <c r="G2395" s="16">
        <v>579000</v>
      </c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15.75" customHeight="1">
      <c r="A2396" s="13" t="s">
        <v>295</v>
      </c>
      <c r="B2396" s="35" t="s">
        <v>10522</v>
      </c>
      <c r="C2396" s="37" t="s">
        <v>10523</v>
      </c>
      <c r="D2396" s="37" t="s">
        <v>10524</v>
      </c>
      <c r="E2396" s="37" t="s">
        <v>10525</v>
      </c>
      <c r="F2396" s="37" t="s">
        <v>1896</v>
      </c>
      <c r="G2396" s="16">
        <v>579000</v>
      </c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15.75" customHeight="1">
      <c r="A2397" s="13" t="s">
        <v>295</v>
      </c>
      <c r="B2397" s="35" t="s">
        <v>10526</v>
      </c>
      <c r="C2397" s="37" t="s">
        <v>10527</v>
      </c>
      <c r="D2397" s="37" t="s">
        <v>10528</v>
      </c>
      <c r="E2397" s="37" t="s">
        <v>10529</v>
      </c>
      <c r="F2397" s="37" t="s">
        <v>1896</v>
      </c>
      <c r="G2397" s="16">
        <v>579000</v>
      </c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.75" customHeight="1">
      <c r="A2398" s="13" t="s">
        <v>295</v>
      </c>
      <c r="B2398" s="35" t="s">
        <v>10530</v>
      </c>
      <c r="C2398" s="37" t="s">
        <v>10531</v>
      </c>
      <c r="D2398" s="37" t="s">
        <v>10532</v>
      </c>
      <c r="E2398" s="37" t="s">
        <v>10533</v>
      </c>
      <c r="F2398" s="37" t="s">
        <v>1896</v>
      </c>
      <c r="G2398" s="16">
        <v>579000</v>
      </c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.75" customHeight="1">
      <c r="A2399" s="13" t="s">
        <v>295</v>
      </c>
      <c r="B2399" s="35" t="s">
        <v>10534</v>
      </c>
      <c r="C2399" s="37" t="s">
        <v>10535</v>
      </c>
      <c r="D2399" s="37" t="s">
        <v>10536</v>
      </c>
      <c r="E2399" s="37" t="s">
        <v>10537</v>
      </c>
      <c r="F2399" s="37" t="s">
        <v>1896</v>
      </c>
      <c r="G2399" s="16">
        <v>579000</v>
      </c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.75" customHeight="1">
      <c r="A2400" s="13" t="s">
        <v>295</v>
      </c>
      <c r="B2400" s="35" t="s">
        <v>10538</v>
      </c>
      <c r="C2400" s="37" t="s">
        <v>10539</v>
      </c>
      <c r="D2400" s="37" t="s">
        <v>10540</v>
      </c>
      <c r="E2400" s="37" t="s">
        <v>10541</v>
      </c>
      <c r="F2400" s="37" t="s">
        <v>1896</v>
      </c>
      <c r="G2400" s="16">
        <v>559000</v>
      </c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.75" customHeight="1">
      <c r="A2401" s="13" t="s">
        <v>295</v>
      </c>
      <c r="B2401" s="35" t="s">
        <v>10542</v>
      </c>
      <c r="C2401" s="37" t="s">
        <v>10543</v>
      </c>
      <c r="D2401" s="37" t="s">
        <v>10544</v>
      </c>
      <c r="E2401" s="37" t="s">
        <v>10545</v>
      </c>
      <c r="F2401" s="37" t="s">
        <v>1896</v>
      </c>
      <c r="G2401" s="16">
        <v>559000</v>
      </c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.75" customHeight="1">
      <c r="A2402" s="13" t="s">
        <v>295</v>
      </c>
      <c r="B2402" s="35" t="s">
        <v>10546</v>
      </c>
      <c r="C2402" s="37" t="s">
        <v>10547</v>
      </c>
      <c r="D2402" s="37" t="s">
        <v>10548</v>
      </c>
      <c r="E2402" s="37" t="s">
        <v>10549</v>
      </c>
      <c r="F2402" s="37" t="s">
        <v>1896</v>
      </c>
      <c r="G2402" s="16">
        <v>439000</v>
      </c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.75" customHeight="1">
      <c r="A2403" s="13" t="s">
        <v>295</v>
      </c>
      <c r="B2403" s="35" t="s">
        <v>10550</v>
      </c>
      <c r="C2403" s="37" t="s">
        <v>10551</v>
      </c>
      <c r="D2403" s="37" t="s">
        <v>10552</v>
      </c>
      <c r="E2403" s="37" t="s">
        <v>10553</v>
      </c>
      <c r="F2403" s="37" t="s">
        <v>1896</v>
      </c>
      <c r="G2403" s="16">
        <v>439000</v>
      </c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.75" customHeight="1">
      <c r="A2404" s="13" t="s">
        <v>295</v>
      </c>
      <c r="B2404" s="35" t="s">
        <v>10554</v>
      </c>
      <c r="C2404" s="37" t="s">
        <v>10555</v>
      </c>
      <c r="D2404" s="37" t="s">
        <v>10556</v>
      </c>
      <c r="E2404" s="37" t="s">
        <v>10557</v>
      </c>
      <c r="F2404" s="37" t="s">
        <v>1896</v>
      </c>
      <c r="G2404" s="16">
        <v>439000</v>
      </c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15.75" customHeight="1">
      <c r="A2405" s="13" t="s">
        <v>295</v>
      </c>
      <c r="B2405" s="35" t="s">
        <v>10558</v>
      </c>
      <c r="C2405" s="37" t="s">
        <v>10559</v>
      </c>
      <c r="D2405" s="37" t="s">
        <v>10560</v>
      </c>
      <c r="E2405" s="37" t="s">
        <v>10561</v>
      </c>
      <c r="F2405" s="37" t="s">
        <v>1896</v>
      </c>
      <c r="G2405" s="16">
        <v>439000</v>
      </c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15.75" customHeight="1">
      <c r="A2406" s="13" t="s">
        <v>295</v>
      </c>
      <c r="B2406" s="35" t="s">
        <v>10562</v>
      </c>
      <c r="C2406" s="37" t="s">
        <v>10563</v>
      </c>
      <c r="D2406" s="37" t="s">
        <v>10564</v>
      </c>
      <c r="E2406" s="37" t="s">
        <v>10565</v>
      </c>
      <c r="F2406" s="37" t="s">
        <v>1896</v>
      </c>
      <c r="G2406" s="16">
        <v>439000</v>
      </c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.75" customHeight="1">
      <c r="A2407" s="13" t="s">
        <v>295</v>
      </c>
      <c r="B2407" s="35" t="s">
        <v>10566</v>
      </c>
      <c r="C2407" s="37" t="s">
        <v>10567</v>
      </c>
      <c r="D2407" s="37" t="s">
        <v>10568</v>
      </c>
      <c r="E2407" s="37" t="s">
        <v>10569</v>
      </c>
      <c r="F2407" s="37" t="s">
        <v>1896</v>
      </c>
      <c r="G2407" s="16">
        <v>439000</v>
      </c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.75" customHeight="1">
      <c r="A2408" s="13" t="s">
        <v>295</v>
      </c>
      <c r="B2408" s="35" t="s">
        <v>10570</v>
      </c>
      <c r="C2408" s="37" t="s">
        <v>10571</v>
      </c>
      <c r="D2408" s="37" t="s">
        <v>10572</v>
      </c>
      <c r="E2408" s="37" t="s">
        <v>10573</v>
      </c>
      <c r="F2408" s="37" t="s">
        <v>1896</v>
      </c>
      <c r="G2408" s="16">
        <v>419000</v>
      </c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.75" customHeight="1">
      <c r="A2409" s="13" t="s">
        <v>295</v>
      </c>
      <c r="B2409" s="35" t="s">
        <v>10574</v>
      </c>
      <c r="C2409" s="37" t="s">
        <v>10575</v>
      </c>
      <c r="D2409" s="37" t="s">
        <v>10576</v>
      </c>
      <c r="E2409" s="37" t="s">
        <v>10577</v>
      </c>
      <c r="F2409" s="37" t="s">
        <v>1896</v>
      </c>
      <c r="G2409" s="16">
        <v>419000</v>
      </c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.75" customHeight="1">
      <c r="A2410" s="13" t="s">
        <v>295</v>
      </c>
      <c r="B2410" s="35" t="s">
        <v>10578</v>
      </c>
      <c r="C2410" s="37" t="s">
        <v>10579</v>
      </c>
      <c r="D2410" s="37" t="s">
        <v>10580</v>
      </c>
      <c r="E2410" s="37" t="s">
        <v>10581</v>
      </c>
      <c r="F2410" s="37" t="s">
        <v>1896</v>
      </c>
      <c r="G2410" s="16">
        <v>279000</v>
      </c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.75" customHeight="1">
      <c r="A2411" s="13" t="s">
        <v>295</v>
      </c>
      <c r="B2411" s="35" t="s">
        <v>10582</v>
      </c>
      <c r="C2411" s="37" t="s">
        <v>10583</v>
      </c>
      <c r="D2411" s="37" t="s">
        <v>10584</v>
      </c>
      <c r="E2411" s="37" t="s">
        <v>10585</v>
      </c>
      <c r="F2411" s="37" t="s">
        <v>1896</v>
      </c>
      <c r="G2411" s="16">
        <v>279000</v>
      </c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.75" customHeight="1">
      <c r="A2412" s="13" t="s">
        <v>295</v>
      </c>
      <c r="B2412" s="35" t="s">
        <v>10586</v>
      </c>
      <c r="C2412" s="37" t="s">
        <v>10587</v>
      </c>
      <c r="D2412" s="37" t="s">
        <v>10588</v>
      </c>
      <c r="E2412" s="37" t="s">
        <v>10589</v>
      </c>
      <c r="F2412" s="37" t="s">
        <v>1896</v>
      </c>
      <c r="G2412" s="16">
        <v>439000</v>
      </c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.75" customHeight="1">
      <c r="A2413" s="13" t="s">
        <v>295</v>
      </c>
      <c r="B2413" s="35" t="s">
        <v>10590</v>
      </c>
      <c r="C2413" s="37" t="s">
        <v>10591</v>
      </c>
      <c r="D2413" s="37" t="s">
        <v>10592</v>
      </c>
      <c r="E2413" s="37" t="s">
        <v>10593</v>
      </c>
      <c r="F2413" s="37" t="s">
        <v>1896</v>
      </c>
      <c r="G2413" s="16">
        <v>389000</v>
      </c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15.75" customHeight="1">
      <c r="A2414" s="13" t="s">
        <v>295</v>
      </c>
      <c r="B2414" s="35" t="s">
        <v>10594</v>
      </c>
      <c r="C2414" s="37" t="s">
        <v>10595</v>
      </c>
      <c r="D2414" s="37" t="s">
        <v>10596</v>
      </c>
      <c r="E2414" s="37" t="s">
        <v>10597</v>
      </c>
      <c r="F2414" s="37" t="s">
        <v>1896</v>
      </c>
      <c r="G2414" s="16">
        <v>389000</v>
      </c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15.75" customHeight="1">
      <c r="A2415" s="13" t="s">
        <v>295</v>
      </c>
      <c r="B2415" s="35" t="s">
        <v>10598</v>
      </c>
      <c r="C2415" s="37" t="s">
        <v>10599</v>
      </c>
      <c r="D2415" s="37" t="s">
        <v>10600</v>
      </c>
      <c r="E2415" s="37" t="s">
        <v>10601</v>
      </c>
      <c r="F2415" s="37" t="s">
        <v>1896</v>
      </c>
      <c r="G2415" s="16">
        <v>579000</v>
      </c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.75" customHeight="1">
      <c r="A2416" s="13" t="s">
        <v>295</v>
      </c>
      <c r="B2416" s="35" t="s">
        <v>10602</v>
      </c>
      <c r="C2416" s="37" t="s">
        <v>10603</v>
      </c>
      <c r="D2416" s="37" t="s">
        <v>10604</v>
      </c>
      <c r="E2416" s="37" t="s">
        <v>10605</v>
      </c>
      <c r="F2416" s="37" t="s">
        <v>1896</v>
      </c>
      <c r="G2416" s="16">
        <v>579000</v>
      </c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.75" customHeight="1">
      <c r="A2417" s="13" t="s">
        <v>295</v>
      </c>
      <c r="B2417" s="35" t="s">
        <v>10606</v>
      </c>
      <c r="C2417" s="37" t="s">
        <v>10607</v>
      </c>
      <c r="D2417" s="37" t="s">
        <v>10608</v>
      </c>
      <c r="E2417" s="37" t="s">
        <v>10609</v>
      </c>
      <c r="F2417" s="37" t="s">
        <v>1896</v>
      </c>
      <c r="G2417" s="16">
        <v>579000</v>
      </c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.75" customHeight="1">
      <c r="A2418" s="13" t="s">
        <v>295</v>
      </c>
      <c r="B2418" s="35" t="s">
        <v>10610</v>
      </c>
      <c r="C2418" s="37" t="s">
        <v>10611</v>
      </c>
      <c r="D2418" s="37" t="s">
        <v>10612</v>
      </c>
      <c r="E2418" s="37" t="s">
        <v>10613</v>
      </c>
      <c r="F2418" s="37" t="s">
        <v>1896</v>
      </c>
      <c r="G2418" s="16">
        <v>309000</v>
      </c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.75" customHeight="1">
      <c r="A2419" s="13" t="s">
        <v>295</v>
      </c>
      <c r="B2419" s="35" t="s">
        <v>10614</v>
      </c>
      <c r="C2419" s="37" t="s">
        <v>10615</v>
      </c>
      <c r="D2419" s="37" t="s">
        <v>10616</v>
      </c>
      <c r="E2419" s="37" t="s">
        <v>10617</v>
      </c>
      <c r="F2419" s="37" t="s">
        <v>1896</v>
      </c>
      <c r="G2419" s="16">
        <v>309000</v>
      </c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.75" customHeight="1">
      <c r="A2420" s="13" t="s">
        <v>295</v>
      </c>
      <c r="B2420" s="35" t="s">
        <v>10618</v>
      </c>
      <c r="C2420" s="37" t="s">
        <v>10619</v>
      </c>
      <c r="D2420" s="37" t="s">
        <v>10620</v>
      </c>
      <c r="E2420" s="37" t="s">
        <v>10621</v>
      </c>
      <c r="F2420" s="37" t="s">
        <v>1896</v>
      </c>
      <c r="G2420" s="16">
        <v>289000</v>
      </c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.75" customHeight="1">
      <c r="A2421" s="13" t="s">
        <v>295</v>
      </c>
      <c r="B2421" s="35" t="s">
        <v>10622</v>
      </c>
      <c r="C2421" s="37" t="s">
        <v>10623</v>
      </c>
      <c r="D2421" s="37" t="s">
        <v>10624</v>
      </c>
      <c r="E2421" s="37" t="s">
        <v>10625</v>
      </c>
      <c r="F2421" s="37" t="s">
        <v>1896</v>
      </c>
      <c r="G2421" s="16">
        <v>289000</v>
      </c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.75" customHeight="1">
      <c r="A2422" s="13" t="s">
        <v>295</v>
      </c>
      <c r="B2422" s="35" t="s">
        <v>10626</v>
      </c>
      <c r="C2422" s="37" t="s">
        <v>10627</v>
      </c>
      <c r="D2422" s="37" t="s">
        <v>10628</v>
      </c>
      <c r="E2422" s="37" t="s">
        <v>10629</v>
      </c>
      <c r="F2422" s="37" t="s">
        <v>1896</v>
      </c>
      <c r="G2422" s="16">
        <v>559000</v>
      </c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15.75" customHeight="1">
      <c r="A2423" s="13" t="s">
        <v>295</v>
      </c>
      <c r="B2423" s="35" t="s">
        <v>10630</v>
      </c>
      <c r="C2423" s="37" t="s">
        <v>10631</v>
      </c>
      <c r="D2423" s="37" t="s">
        <v>10632</v>
      </c>
      <c r="E2423" s="37" t="s">
        <v>10633</v>
      </c>
      <c r="F2423" s="37" t="s">
        <v>1896</v>
      </c>
      <c r="G2423" s="16">
        <v>559000</v>
      </c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15.75" customHeight="1">
      <c r="A2424" s="13" t="s">
        <v>295</v>
      </c>
      <c r="B2424" s="35" t="s">
        <v>10634</v>
      </c>
      <c r="C2424" s="37" t="s">
        <v>10635</v>
      </c>
      <c r="D2424" s="37" t="s">
        <v>10636</v>
      </c>
      <c r="E2424" s="37" t="s">
        <v>10637</v>
      </c>
      <c r="F2424" s="37" t="s">
        <v>1896</v>
      </c>
      <c r="G2424" s="16">
        <v>579000</v>
      </c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.75" customHeight="1">
      <c r="A2425" s="13" t="s">
        <v>295</v>
      </c>
      <c r="B2425" s="35" t="s">
        <v>10638</v>
      </c>
      <c r="C2425" s="37" t="s">
        <v>10639</v>
      </c>
      <c r="D2425" s="37" t="s">
        <v>10640</v>
      </c>
      <c r="E2425" s="37" t="s">
        <v>10641</v>
      </c>
      <c r="F2425" s="37" t="s">
        <v>1896</v>
      </c>
      <c r="G2425" s="16">
        <v>579000</v>
      </c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.75" customHeight="1">
      <c r="A2426" s="13" t="s">
        <v>295</v>
      </c>
      <c r="B2426" s="35" t="s">
        <v>10642</v>
      </c>
      <c r="C2426" s="37" t="s">
        <v>10643</v>
      </c>
      <c r="D2426" s="37" t="s">
        <v>10644</v>
      </c>
      <c r="E2426" s="37" t="s">
        <v>10645</v>
      </c>
      <c r="F2426" s="37" t="s">
        <v>1896</v>
      </c>
      <c r="G2426" s="16">
        <v>299000</v>
      </c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.75" customHeight="1">
      <c r="A2427" s="13" t="s">
        <v>295</v>
      </c>
      <c r="B2427" s="35" t="s">
        <v>10646</v>
      </c>
      <c r="C2427" s="37" t="s">
        <v>10647</v>
      </c>
      <c r="D2427" s="37" t="s">
        <v>10648</v>
      </c>
      <c r="E2427" s="37" t="s">
        <v>10649</v>
      </c>
      <c r="F2427" s="37" t="s">
        <v>1896</v>
      </c>
      <c r="G2427" s="16">
        <v>389000</v>
      </c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.75" customHeight="1">
      <c r="A2428" s="13" t="s">
        <v>295</v>
      </c>
      <c r="B2428" s="35" t="s">
        <v>10650</v>
      </c>
      <c r="C2428" s="37" t="s">
        <v>10651</v>
      </c>
      <c r="D2428" s="37" t="s">
        <v>10652</v>
      </c>
      <c r="E2428" s="37" t="s">
        <v>10653</v>
      </c>
      <c r="F2428" s="37" t="s">
        <v>1896</v>
      </c>
      <c r="G2428" s="16">
        <v>389000</v>
      </c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.75" customHeight="1">
      <c r="A2429" s="13" t="s">
        <v>295</v>
      </c>
      <c r="B2429" s="35" t="s">
        <v>10654</v>
      </c>
      <c r="C2429" s="37" t="s">
        <v>10655</v>
      </c>
      <c r="D2429" s="37" t="s">
        <v>10656</v>
      </c>
      <c r="E2429" s="37" t="s">
        <v>10657</v>
      </c>
      <c r="F2429" s="37" t="s">
        <v>1896</v>
      </c>
      <c r="G2429" s="16">
        <v>419000</v>
      </c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.75" customHeight="1">
      <c r="A2430" s="13" t="s">
        <v>295</v>
      </c>
      <c r="B2430" s="35" t="s">
        <v>10658</v>
      </c>
      <c r="C2430" s="37" t="s">
        <v>10659</v>
      </c>
      <c r="D2430" s="37" t="s">
        <v>10660</v>
      </c>
      <c r="E2430" s="37" t="s">
        <v>10661</v>
      </c>
      <c r="F2430" s="37" t="s">
        <v>1896</v>
      </c>
      <c r="G2430" s="16">
        <v>419000</v>
      </c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.75" customHeight="1">
      <c r="A2431" s="13" t="s">
        <v>295</v>
      </c>
      <c r="B2431" s="35" t="s">
        <v>10662</v>
      </c>
      <c r="C2431" s="37" t="s">
        <v>10663</v>
      </c>
      <c r="D2431" s="37" t="s">
        <v>10664</v>
      </c>
      <c r="E2431" s="37" t="s">
        <v>10665</v>
      </c>
      <c r="F2431" s="37" t="s">
        <v>1896</v>
      </c>
      <c r="G2431" s="16">
        <v>699000</v>
      </c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15.75" customHeight="1">
      <c r="A2432" s="13" t="s">
        <v>295</v>
      </c>
      <c r="B2432" s="35" t="s">
        <v>10666</v>
      </c>
      <c r="C2432" s="37" t="s">
        <v>10667</v>
      </c>
      <c r="D2432" s="37" t="s">
        <v>10668</v>
      </c>
      <c r="E2432" s="37" t="s">
        <v>10669</v>
      </c>
      <c r="F2432" s="37" t="s">
        <v>1896</v>
      </c>
      <c r="G2432" s="16">
        <v>699000</v>
      </c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15.75" customHeight="1">
      <c r="A2433" s="13" t="s">
        <v>295</v>
      </c>
      <c r="B2433" s="35" t="s">
        <v>10670</v>
      </c>
      <c r="C2433" s="37" t="s">
        <v>10671</v>
      </c>
      <c r="D2433" s="37" t="s">
        <v>10672</v>
      </c>
      <c r="E2433" s="37" t="s">
        <v>10673</v>
      </c>
      <c r="F2433" s="37" t="s">
        <v>1896</v>
      </c>
      <c r="G2433" s="16">
        <v>449000</v>
      </c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.75" customHeight="1">
      <c r="A2434" s="13" t="s">
        <v>295</v>
      </c>
      <c r="B2434" s="35" t="s">
        <v>10674</v>
      </c>
      <c r="C2434" s="37" t="s">
        <v>10675</v>
      </c>
      <c r="D2434" s="37" t="s">
        <v>10676</v>
      </c>
      <c r="E2434" s="37" t="s">
        <v>10677</v>
      </c>
      <c r="F2434" s="37" t="s">
        <v>1896</v>
      </c>
      <c r="G2434" s="16">
        <v>449000</v>
      </c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.75" customHeight="1">
      <c r="A2435" s="13" t="s">
        <v>295</v>
      </c>
      <c r="B2435" s="35" t="s">
        <v>10678</v>
      </c>
      <c r="C2435" s="37" t="s">
        <v>10679</v>
      </c>
      <c r="D2435" s="37" t="s">
        <v>10680</v>
      </c>
      <c r="E2435" s="37" t="s">
        <v>10681</v>
      </c>
      <c r="F2435" s="37" t="s">
        <v>1896</v>
      </c>
      <c r="G2435" s="16">
        <v>449000</v>
      </c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.75" customHeight="1">
      <c r="A2436" s="13" t="s">
        <v>295</v>
      </c>
      <c r="B2436" s="35" t="s">
        <v>10682</v>
      </c>
      <c r="C2436" s="37" t="s">
        <v>10683</v>
      </c>
      <c r="D2436" s="37" t="s">
        <v>10684</v>
      </c>
      <c r="E2436" s="37" t="s">
        <v>10685</v>
      </c>
      <c r="F2436" s="37" t="s">
        <v>1896</v>
      </c>
      <c r="G2436" s="16">
        <v>449000</v>
      </c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.75" customHeight="1">
      <c r="A2437" s="13" t="s">
        <v>295</v>
      </c>
      <c r="B2437" s="35" t="s">
        <v>10686</v>
      </c>
      <c r="C2437" s="37" t="s">
        <v>10687</v>
      </c>
      <c r="D2437" s="37" t="s">
        <v>10688</v>
      </c>
      <c r="E2437" s="37" t="s">
        <v>10689</v>
      </c>
      <c r="F2437" s="37" t="s">
        <v>1896</v>
      </c>
      <c r="G2437" s="16">
        <v>449000</v>
      </c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.75" customHeight="1">
      <c r="A2438" s="13" t="s">
        <v>295</v>
      </c>
      <c r="B2438" s="35" t="s">
        <v>10690</v>
      </c>
      <c r="C2438" s="37" t="s">
        <v>10691</v>
      </c>
      <c r="D2438" s="37" t="s">
        <v>10692</v>
      </c>
      <c r="E2438" s="37" t="s">
        <v>10693</v>
      </c>
      <c r="F2438" s="37" t="s">
        <v>1896</v>
      </c>
      <c r="G2438" s="16">
        <v>449000</v>
      </c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.75" customHeight="1">
      <c r="A2439" s="13" t="s">
        <v>295</v>
      </c>
      <c r="B2439" s="35" t="s">
        <v>10694</v>
      </c>
      <c r="C2439" s="37" t="s">
        <v>10695</v>
      </c>
      <c r="D2439" s="37" t="s">
        <v>10696</v>
      </c>
      <c r="E2439" s="37" t="s">
        <v>10697</v>
      </c>
      <c r="F2439" s="37" t="s">
        <v>1896</v>
      </c>
      <c r="G2439" s="16">
        <v>449000</v>
      </c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.75" customHeight="1">
      <c r="A2440" s="13" t="s">
        <v>295</v>
      </c>
      <c r="B2440" s="35" t="s">
        <v>10698</v>
      </c>
      <c r="C2440" s="37" t="s">
        <v>10699</v>
      </c>
      <c r="D2440" s="37" t="s">
        <v>10700</v>
      </c>
      <c r="E2440" s="37" t="s">
        <v>10701</v>
      </c>
      <c r="F2440" s="37" t="s">
        <v>1896</v>
      </c>
      <c r="G2440" s="16">
        <v>449000</v>
      </c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15.75" customHeight="1">
      <c r="A2441" s="13" t="s">
        <v>295</v>
      </c>
      <c r="B2441" s="35" t="s">
        <v>10702</v>
      </c>
      <c r="C2441" s="37" t="s">
        <v>10703</v>
      </c>
      <c r="D2441" s="37" t="s">
        <v>10704</v>
      </c>
      <c r="E2441" s="37" t="s">
        <v>10705</v>
      </c>
      <c r="F2441" s="37" t="s">
        <v>1896</v>
      </c>
      <c r="G2441" s="16">
        <v>319000</v>
      </c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15.75" customHeight="1">
      <c r="A2442" s="13" t="s">
        <v>295</v>
      </c>
      <c r="B2442" s="35" t="s">
        <v>10706</v>
      </c>
      <c r="C2442" s="37" t="s">
        <v>10707</v>
      </c>
      <c r="D2442" s="37" t="s">
        <v>10708</v>
      </c>
      <c r="E2442" s="37" t="s">
        <v>10709</v>
      </c>
      <c r="F2442" s="37" t="s">
        <v>1896</v>
      </c>
      <c r="G2442" s="16">
        <v>319000</v>
      </c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.75" customHeight="1">
      <c r="A2443" s="13" t="s">
        <v>295</v>
      </c>
      <c r="B2443" s="35" t="s">
        <v>10710</v>
      </c>
      <c r="C2443" s="37" t="s">
        <v>10711</v>
      </c>
      <c r="D2443" s="37" t="s">
        <v>10712</v>
      </c>
      <c r="E2443" s="37" t="s">
        <v>10713</v>
      </c>
      <c r="F2443" s="37" t="s">
        <v>1896</v>
      </c>
      <c r="G2443" s="16">
        <v>359000</v>
      </c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.75" customHeight="1">
      <c r="A2444" s="13" t="s">
        <v>295</v>
      </c>
      <c r="B2444" s="35" t="s">
        <v>10714</v>
      </c>
      <c r="C2444" s="37" t="s">
        <v>10715</v>
      </c>
      <c r="D2444" s="37" t="s">
        <v>10716</v>
      </c>
      <c r="E2444" s="37" t="s">
        <v>10717</v>
      </c>
      <c r="F2444" s="37" t="s">
        <v>1896</v>
      </c>
      <c r="G2444" s="16">
        <v>359000</v>
      </c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.75" customHeight="1">
      <c r="A2445" s="13" t="s">
        <v>295</v>
      </c>
      <c r="B2445" s="35" t="s">
        <v>10718</v>
      </c>
      <c r="C2445" s="37" t="s">
        <v>10719</v>
      </c>
      <c r="D2445" s="37" t="s">
        <v>10720</v>
      </c>
      <c r="E2445" s="37" t="s">
        <v>10721</v>
      </c>
      <c r="F2445" s="37" t="s">
        <v>1896</v>
      </c>
      <c r="G2445" s="16">
        <v>339000</v>
      </c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.75" customHeight="1">
      <c r="A2446" s="13" t="s">
        <v>295</v>
      </c>
      <c r="B2446" s="35" t="s">
        <v>10722</v>
      </c>
      <c r="C2446" s="37" t="s">
        <v>10723</v>
      </c>
      <c r="D2446" s="37" t="s">
        <v>10724</v>
      </c>
      <c r="E2446" s="37" t="s">
        <v>10725</v>
      </c>
      <c r="F2446" s="37" t="s">
        <v>1896</v>
      </c>
      <c r="G2446" s="16">
        <v>309000</v>
      </c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.75" customHeight="1">
      <c r="A2447" s="13" t="s">
        <v>295</v>
      </c>
      <c r="B2447" s="35" t="s">
        <v>10726</v>
      </c>
      <c r="C2447" s="37" t="s">
        <v>10727</v>
      </c>
      <c r="D2447" s="37" t="s">
        <v>10728</v>
      </c>
      <c r="E2447" s="37" t="s">
        <v>10729</v>
      </c>
      <c r="F2447" s="37" t="s">
        <v>1896</v>
      </c>
      <c r="G2447" s="16">
        <v>249000</v>
      </c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.75" customHeight="1">
      <c r="A2448" s="13" t="s">
        <v>295</v>
      </c>
      <c r="B2448" s="35" t="s">
        <v>10730</v>
      </c>
      <c r="C2448" s="37" t="s">
        <v>10731</v>
      </c>
      <c r="D2448" s="37" t="s">
        <v>10732</v>
      </c>
      <c r="E2448" s="37" t="s">
        <v>10733</v>
      </c>
      <c r="F2448" s="37" t="s">
        <v>1896</v>
      </c>
      <c r="G2448" s="16">
        <v>249000</v>
      </c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.75" customHeight="1">
      <c r="A2449" s="13" t="s">
        <v>295</v>
      </c>
      <c r="B2449" s="35" t="s">
        <v>10734</v>
      </c>
      <c r="C2449" s="37" t="s">
        <v>10735</v>
      </c>
      <c r="D2449" s="37" t="s">
        <v>10736</v>
      </c>
      <c r="E2449" s="37" t="s">
        <v>10737</v>
      </c>
      <c r="F2449" s="37" t="s">
        <v>1896</v>
      </c>
      <c r="G2449" s="16">
        <v>589000</v>
      </c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15.75" customHeight="1">
      <c r="A2450" s="13" t="s">
        <v>295</v>
      </c>
      <c r="B2450" s="35" t="s">
        <v>10738</v>
      </c>
      <c r="C2450" s="37" t="s">
        <v>10739</v>
      </c>
      <c r="D2450" s="37" t="s">
        <v>10740</v>
      </c>
      <c r="E2450" s="37" t="s">
        <v>10741</v>
      </c>
      <c r="F2450" s="37" t="s">
        <v>1896</v>
      </c>
      <c r="G2450" s="16">
        <v>589000</v>
      </c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15.75" customHeight="1">
      <c r="A2451" s="13" t="s">
        <v>295</v>
      </c>
      <c r="B2451" s="35" t="s">
        <v>10742</v>
      </c>
      <c r="C2451" s="37" t="s">
        <v>10743</v>
      </c>
      <c r="D2451" s="37" t="s">
        <v>10744</v>
      </c>
      <c r="E2451" s="37" t="s">
        <v>10745</v>
      </c>
      <c r="F2451" s="37" t="s">
        <v>1896</v>
      </c>
      <c r="G2451" s="16">
        <v>639000</v>
      </c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.75" customHeight="1">
      <c r="A2452" s="13" t="s">
        <v>295</v>
      </c>
      <c r="B2452" s="35" t="s">
        <v>10746</v>
      </c>
      <c r="C2452" s="37" t="s">
        <v>10747</v>
      </c>
      <c r="D2452" s="37" t="s">
        <v>10748</v>
      </c>
      <c r="E2452" s="37" t="s">
        <v>10749</v>
      </c>
      <c r="F2452" s="37" t="s">
        <v>1896</v>
      </c>
      <c r="G2452" s="16">
        <v>639000</v>
      </c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.75" customHeight="1">
      <c r="A2453" s="13" t="s">
        <v>295</v>
      </c>
      <c r="B2453" s="35" t="s">
        <v>10750</v>
      </c>
      <c r="C2453" s="37" t="s">
        <v>10751</v>
      </c>
      <c r="D2453" s="37" t="s">
        <v>10752</v>
      </c>
      <c r="E2453" s="37" t="s">
        <v>10753</v>
      </c>
      <c r="F2453" s="37" t="s">
        <v>1896</v>
      </c>
      <c r="G2453" s="16">
        <v>709000</v>
      </c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.75" customHeight="1">
      <c r="A2454" s="13" t="s">
        <v>295</v>
      </c>
      <c r="B2454" s="35" t="s">
        <v>10754</v>
      </c>
      <c r="C2454" s="37" t="s">
        <v>10755</v>
      </c>
      <c r="D2454" s="37" t="s">
        <v>10756</v>
      </c>
      <c r="E2454" s="37" t="s">
        <v>10757</v>
      </c>
      <c r="F2454" s="37" t="s">
        <v>1896</v>
      </c>
      <c r="G2454" s="16">
        <v>639000</v>
      </c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.75" customHeight="1">
      <c r="A2455" s="13" t="s">
        <v>295</v>
      </c>
      <c r="B2455" s="35" t="s">
        <v>10758</v>
      </c>
      <c r="C2455" s="37" t="s">
        <v>10759</v>
      </c>
      <c r="D2455" s="37" t="s">
        <v>10760</v>
      </c>
      <c r="E2455" s="37" t="s">
        <v>10761</v>
      </c>
      <c r="F2455" s="37" t="s">
        <v>1896</v>
      </c>
      <c r="G2455" s="16">
        <v>1009000</v>
      </c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.75" customHeight="1">
      <c r="A2456" s="13" t="s">
        <v>295</v>
      </c>
      <c r="B2456" s="35" t="s">
        <v>10762</v>
      </c>
      <c r="C2456" s="37" t="s">
        <v>10763</v>
      </c>
      <c r="D2456" s="37" t="s">
        <v>10764</v>
      </c>
      <c r="E2456" s="37" t="s">
        <v>10765</v>
      </c>
      <c r="F2456" s="37" t="s">
        <v>1896</v>
      </c>
      <c r="G2456" s="16">
        <v>1009000</v>
      </c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.75" customHeight="1">
      <c r="A2457" s="13" t="s">
        <v>295</v>
      </c>
      <c r="B2457" s="35" t="s">
        <v>10766</v>
      </c>
      <c r="C2457" s="37" t="s">
        <v>10767</v>
      </c>
      <c r="D2457" s="37" t="s">
        <v>10768</v>
      </c>
      <c r="E2457" s="37" t="s">
        <v>10769</v>
      </c>
      <c r="F2457" s="37" t="s">
        <v>1896</v>
      </c>
      <c r="G2457" s="16">
        <v>709000</v>
      </c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.75" customHeight="1">
      <c r="A2458" s="13" t="s">
        <v>295</v>
      </c>
      <c r="B2458" s="35" t="s">
        <v>10770</v>
      </c>
      <c r="C2458" s="37" t="s">
        <v>10771</v>
      </c>
      <c r="D2458" s="37" t="s">
        <v>10772</v>
      </c>
      <c r="E2458" s="37" t="s">
        <v>10773</v>
      </c>
      <c r="F2458" s="37" t="s">
        <v>1896</v>
      </c>
      <c r="G2458" s="16">
        <v>709000</v>
      </c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15.75" customHeight="1">
      <c r="A2459" s="13" t="s">
        <v>295</v>
      </c>
      <c r="B2459" s="35" t="s">
        <v>10774</v>
      </c>
      <c r="C2459" s="37" t="s">
        <v>10775</v>
      </c>
      <c r="D2459" s="37" t="s">
        <v>10776</v>
      </c>
      <c r="E2459" s="37" t="s">
        <v>10777</v>
      </c>
      <c r="F2459" s="37" t="s">
        <v>1896</v>
      </c>
      <c r="G2459" s="16">
        <v>779000</v>
      </c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15.75" customHeight="1">
      <c r="A2460" s="13" t="s">
        <v>295</v>
      </c>
      <c r="B2460" s="35" t="s">
        <v>10778</v>
      </c>
      <c r="C2460" s="37" t="s">
        <v>10779</v>
      </c>
      <c r="D2460" s="37" t="s">
        <v>10780</v>
      </c>
      <c r="E2460" s="37" t="s">
        <v>10781</v>
      </c>
      <c r="F2460" s="37" t="s">
        <v>1896</v>
      </c>
      <c r="G2460" s="16">
        <v>319000</v>
      </c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.75" customHeight="1">
      <c r="A2461" s="13" t="s">
        <v>295</v>
      </c>
      <c r="B2461" s="35" t="s">
        <v>10782</v>
      </c>
      <c r="C2461" s="37" t="s">
        <v>10783</v>
      </c>
      <c r="D2461" s="37" t="s">
        <v>10784</v>
      </c>
      <c r="E2461" s="37" t="s">
        <v>10785</v>
      </c>
      <c r="F2461" s="37" t="s">
        <v>1896</v>
      </c>
      <c r="G2461" s="16">
        <v>559000</v>
      </c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.75" customHeight="1">
      <c r="A2462" s="13" t="s">
        <v>295</v>
      </c>
      <c r="B2462" s="35" t="s">
        <v>10786</v>
      </c>
      <c r="C2462" s="37" t="s">
        <v>10787</v>
      </c>
      <c r="D2462" s="37" t="s">
        <v>10788</v>
      </c>
      <c r="E2462" s="37" t="s">
        <v>10789</v>
      </c>
      <c r="F2462" s="37" t="s">
        <v>1896</v>
      </c>
      <c r="G2462" s="16">
        <v>559000</v>
      </c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.75" customHeight="1">
      <c r="A2463" s="13" t="s">
        <v>295</v>
      </c>
      <c r="B2463" s="35" t="s">
        <v>10790</v>
      </c>
      <c r="C2463" s="37" t="s">
        <v>10791</v>
      </c>
      <c r="D2463" s="37" t="s">
        <v>10792</v>
      </c>
      <c r="E2463" s="37" t="s">
        <v>10793</v>
      </c>
      <c r="F2463" s="37" t="s">
        <v>1896</v>
      </c>
      <c r="G2463" s="16">
        <v>769000</v>
      </c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.75" customHeight="1">
      <c r="A2464" s="13" t="s">
        <v>295</v>
      </c>
      <c r="B2464" s="35" t="s">
        <v>10794</v>
      </c>
      <c r="C2464" s="37" t="s">
        <v>10795</v>
      </c>
      <c r="D2464" s="37" t="s">
        <v>10796</v>
      </c>
      <c r="E2464" s="37" t="s">
        <v>10797</v>
      </c>
      <c r="F2464" s="37" t="s">
        <v>1896</v>
      </c>
      <c r="G2464" s="16">
        <v>979000</v>
      </c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.75" customHeight="1">
      <c r="A2465" s="13" t="s">
        <v>295</v>
      </c>
      <c r="B2465" s="35" t="s">
        <v>10798</v>
      </c>
      <c r="C2465" s="37" t="s">
        <v>10799</v>
      </c>
      <c r="D2465" s="37" t="s">
        <v>10800</v>
      </c>
      <c r="E2465" s="37" t="s">
        <v>10801</v>
      </c>
      <c r="F2465" s="37" t="s">
        <v>1896</v>
      </c>
      <c r="G2465" s="16">
        <v>979000</v>
      </c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.75" customHeight="1">
      <c r="A2466" s="13" t="s">
        <v>295</v>
      </c>
      <c r="B2466" s="35" t="s">
        <v>10802</v>
      </c>
      <c r="C2466" s="37" t="s">
        <v>10803</v>
      </c>
      <c r="D2466" s="37" t="s">
        <v>10804</v>
      </c>
      <c r="E2466" s="37" t="s">
        <v>10805</v>
      </c>
      <c r="F2466" s="37" t="s">
        <v>1896</v>
      </c>
      <c r="G2466" s="16">
        <v>979000</v>
      </c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.75" customHeight="1">
      <c r="A2467" s="13" t="s">
        <v>295</v>
      </c>
      <c r="B2467" s="35" t="s">
        <v>10806</v>
      </c>
      <c r="C2467" s="37" t="s">
        <v>10807</v>
      </c>
      <c r="D2467" s="37" t="s">
        <v>10808</v>
      </c>
      <c r="E2467" s="37" t="s">
        <v>10809</v>
      </c>
      <c r="F2467" s="37" t="s">
        <v>1896</v>
      </c>
      <c r="G2467" s="16">
        <v>619000</v>
      </c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15.75" customHeight="1">
      <c r="A2468" s="13" t="s">
        <v>295</v>
      </c>
      <c r="B2468" s="35" t="s">
        <v>10810</v>
      </c>
      <c r="C2468" s="37" t="s">
        <v>10811</v>
      </c>
      <c r="D2468" s="37" t="s">
        <v>10812</v>
      </c>
      <c r="E2468" s="37" t="s">
        <v>10813</v>
      </c>
      <c r="F2468" s="37" t="s">
        <v>1896</v>
      </c>
      <c r="G2468" s="16">
        <v>759000</v>
      </c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15.75" customHeight="1">
      <c r="A2469" s="13" t="s">
        <v>295</v>
      </c>
      <c r="B2469" s="35" t="s">
        <v>10814</v>
      </c>
      <c r="C2469" s="37" t="s">
        <v>10815</v>
      </c>
      <c r="D2469" s="37" t="s">
        <v>10816</v>
      </c>
      <c r="E2469" s="37" t="s">
        <v>10817</v>
      </c>
      <c r="F2469" s="37" t="s">
        <v>1896</v>
      </c>
      <c r="G2469" s="16">
        <v>649000</v>
      </c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.75" customHeight="1">
      <c r="A2470" s="13" t="s">
        <v>295</v>
      </c>
      <c r="B2470" s="35" t="s">
        <v>10818</v>
      </c>
      <c r="C2470" s="37" t="s">
        <v>10819</v>
      </c>
      <c r="D2470" s="37" t="s">
        <v>10820</v>
      </c>
      <c r="E2470" s="37" t="s">
        <v>10821</v>
      </c>
      <c r="F2470" s="37" t="s">
        <v>1896</v>
      </c>
      <c r="G2470" s="16">
        <v>649000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.75" customHeight="1">
      <c r="A2471" s="13" t="s">
        <v>295</v>
      </c>
      <c r="B2471" s="35" t="s">
        <v>10822</v>
      </c>
      <c r="C2471" s="37" t="s">
        <v>10823</v>
      </c>
      <c r="D2471" s="37" t="s">
        <v>10824</v>
      </c>
      <c r="E2471" s="37" t="s">
        <v>10825</v>
      </c>
      <c r="F2471" s="37" t="s">
        <v>1896</v>
      </c>
      <c r="G2471" s="16">
        <v>809000</v>
      </c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.75" customHeight="1">
      <c r="A2472" s="13" t="s">
        <v>295</v>
      </c>
      <c r="B2472" s="35" t="s">
        <v>10826</v>
      </c>
      <c r="C2472" s="37" t="s">
        <v>10827</v>
      </c>
      <c r="D2472" s="37" t="s">
        <v>10828</v>
      </c>
      <c r="E2472" s="37" t="s">
        <v>10829</v>
      </c>
      <c r="F2472" s="37" t="s">
        <v>1896</v>
      </c>
      <c r="G2472" s="16">
        <v>809000</v>
      </c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.75" customHeight="1">
      <c r="A2473" s="13" t="s">
        <v>295</v>
      </c>
      <c r="B2473" s="35" t="s">
        <v>10830</v>
      </c>
      <c r="C2473" s="37" t="s">
        <v>10831</v>
      </c>
      <c r="D2473" s="37" t="s">
        <v>10832</v>
      </c>
      <c r="E2473" s="37" t="s">
        <v>10833</v>
      </c>
      <c r="F2473" s="37" t="s">
        <v>1896</v>
      </c>
      <c r="G2473" s="16">
        <v>809000</v>
      </c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.75" customHeight="1">
      <c r="A2474" s="13" t="s">
        <v>295</v>
      </c>
      <c r="B2474" s="35" t="s">
        <v>10834</v>
      </c>
      <c r="C2474" s="37" t="s">
        <v>10835</v>
      </c>
      <c r="D2474" s="37" t="s">
        <v>10836</v>
      </c>
      <c r="E2474" s="37" t="s">
        <v>10837</v>
      </c>
      <c r="F2474" s="37" t="s">
        <v>1896</v>
      </c>
      <c r="G2474" s="16">
        <v>649000</v>
      </c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.75" customHeight="1">
      <c r="A2475" s="13" t="s">
        <v>295</v>
      </c>
      <c r="B2475" s="35" t="s">
        <v>10838</v>
      </c>
      <c r="C2475" s="37" t="s">
        <v>10839</v>
      </c>
      <c r="D2475" s="37" t="s">
        <v>10840</v>
      </c>
      <c r="E2475" s="37" t="s">
        <v>10841</v>
      </c>
      <c r="F2475" s="37" t="s">
        <v>1896</v>
      </c>
      <c r="G2475" s="16">
        <v>649000</v>
      </c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.75" customHeight="1">
      <c r="A2476" s="13" t="s">
        <v>295</v>
      </c>
      <c r="B2476" s="35" t="s">
        <v>10842</v>
      </c>
      <c r="C2476" s="37" t="s">
        <v>10843</v>
      </c>
      <c r="D2476" s="37" t="s">
        <v>10844</v>
      </c>
      <c r="E2476" s="37" t="s">
        <v>10845</v>
      </c>
      <c r="F2476" s="37" t="s">
        <v>1896</v>
      </c>
      <c r="G2476" s="16">
        <v>649000</v>
      </c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15.75" customHeight="1">
      <c r="A2477" s="13" t="s">
        <v>295</v>
      </c>
      <c r="B2477" s="35" t="s">
        <v>10846</v>
      </c>
      <c r="C2477" s="37" t="s">
        <v>10847</v>
      </c>
      <c r="D2477" s="37" t="s">
        <v>10848</v>
      </c>
      <c r="E2477" s="37" t="s">
        <v>10849</v>
      </c>
      <c r="F2477" s="37" t="s">
        <v>1896</v>
      </c>
      <c r="G2477" s="16">
        <v>649000</v>
      </c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15.75" customHeight="1">
      <c r="A2478" s="13" t="s">
        <v>295</v>
      </c>
      <c r="B2478" s="35" t="s">
        <v>10850</v>
      </c>
      <c r="C2478" s="37" t="s">
        <v>10851</v>
      </c>
      <c r="D2478" s="37" t="s">
        <v>10852</v>
      </c>
      <c r="E2478" s="37" t="s">
        <v>10853</v>
      </c>
      <c r="F2478" s="37" t="s">
        <v>1896</v>
      </c>
      <c r="G2478" s="16">
        <v>649000</v>
      </c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.75" customHeight="1">
      <c r="A2479" s="13" t="s">
        <v>295</v>
      </c>
      <c r="B2479" s="35" t="s">
        <v>10854</v>
      </c>
      <c r="C2479" s="37" t="s">
        <v>10855</v>
      </c>
      <c r="D2479" s="37" t="s">
        <v>10856</v>
      </c>
      <c r="E2479" s="37" t="s">
        <v>10857</v>
      </c>
      <c r="F2479" s="37" t="s">
        <v>1896</v>
      </c>
      <c r="G2479" s="16">
        <v>579000</v>
      </c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15.75" customHeight="1">
      <c r="A2480" s="13" t="s">
        <v>295</v>
      </c>
      <c r="B2480" s="35" t="s">
        <v>10858</v>
      </c>
      <c r="C2480" s="37" t="s">
        <v>10859</v>
      </c>
      <c r="D2480" s="37" t="s">
        <v>10860</v>
      </c>
      <c r="E2480" s="37" t="s">
        <v>10861</v>
      </c>
      <c r="F2480" s="37" t="s">
        <v>1896</v>
      </c>
      <c r="G2480" s="16">
        <v>579000</v>
      </c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15.75" customHeight="1">
      <c r="A2481" s="13" t="s">
        <v>295</v>
      </c>
      <c r="B2481" s="35" t="s">
        <v>10862</v>
      </c>
      <c r="C2481" s="37" t="s">
        <v>10863</v>
      </c>
      <c r="D2481" s="37" t="s">
        <v>10864</v>
      </c>
      <c r="E2481" s="37" t="s">
        <v>10865</v>
      </c>
      <c r="F2481" s="37" t="s">
        <v>1896</v>
      </c>
      <c r="G2481" s="16">
        <v>399000</v>
      </c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15.75" customHeight="1">
      <c r="A2482" s="13" t="s">
        <v>295</v>
      </c>
      <c r="B2482" s="35" t="s">
        <v>10866</v>
      </c>
      <c r="C2482" s="37" t="s">
        <v>10867</v>
      </c>
      <c r="D2482" s="37" t="s">
        <v>10868</v>
      </c>
      <c r="E2482" s="37" t="s">
        <v>10869</v>
      </c>
      <c r="F2482" s="37" t="s">
        <v>1896</v>
      </c>
      <c r="G2482" s="16">
        <v>429000</v>
      </c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15.75" customHeight="1">
      <c r="A2483" s="13" t="s">
        <v>295</v>
      </c>
      <c r="B2483" s="35" t="s">
        <v>10870</v>
      </c>
      <c r="C2483" s="37" t="s">
        <v>10871</v>
      </c>
      <c r="D2483" s="37" t="s">
        <v>10872</v>
      </c>
      <c r="E2483" s="37" t="s">
        <v>10873</v>
      </c>
      <c r="F2483" s="37" t="s">
        <v>1896</v>
      </c>
      <c r="G2483" s="16">
        <v>439000</v>
      </c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15.75" customHeight="1">
      <c r="A2484" s="13" t="s">
        <v>295</v>
      </c>
      <c r="B2484" s="35" t="s">
        <v>10874</v>
      </c>
      <c r="C2484" s="37" t="s">
        <v>10875</v>
      </c>
      <c r="D2484" s="37" t="s">
        <v>10876</v>
      </c>
      <c r="E2484" s="37" t="s">
        <v>10877</v>
      </c>
      <c r="F2484" s="37" t="s">
        <v>1896</v>
      </c>
      <c r="G2484" s="16">
        <v>839000</v>
      </c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15.75" customHeight="1">
      <c r="A2485" s="13" t="s">
        <v>295</v>
      </c>
      <c r="B2485" s="35" t="s">
        <v>10878</v>
      </c>
      <c r="C2485" s="37" t="s">
        <v>10879</v>
      </c>
      <c r="D2485" s="37" t="s">
        <v>10880</v>
      </c>
      <c r="E2485" s="37" t="s">
        <v>10881</v>
      </c>
      <c r="F2485" s="37" t="s">
        <v>1896</v>
      </c>
      <c r="G2485" s="16">
        <v>839000</v>
      </c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 ht="15.75" customHeight="1">
      <c r="A2486" s="13" t="s">
        <v>295</v>
      </c>
      <c r="B2486" s="35" t="s">
        <v>10882</v>
      </c>
      <c r="C2486" s="37" t="s">
        <v>10883</v>
      </c>
      <c r="D2486" s="37" t="s">
        <v>10884</v>
      </c>
      <c r="E2486" s="37" t="s">
        <v>10885</v>
      </c>
      <c r="F2486" s="37" t="s">
        <v>1896</v>
      </c>
      <c r="G2486" s="16">
        <v>839000</v>
      </c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 ht="15.75" customHeight="1">
      <c r="A2487" s="13" t="s">
        <v>295</v>
      </c>
      <c r="B2487" s="35" t="s">
        <v>10886</v>
      </c>
      <c r="C2487" s="37" t="s">
        <v>10887</v>
      </c>
      <c r="D2487" s="37" t="s">
        <v>10888</v>
      </c>
      <c r="E2487" s="37" t="s">
        <v>10889</v>
      </c>
      <c r="F2487" s="37" t="s">
        <v>1896</v>
      </c>
      <c r="G2487" s="16">
        <v>299000</v>
      </c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15.75" customHeight="1">
      <c r="A2488" s="13" t="s">
        <v>295</v>
      </c>
      <c r="B2488" s="35" t="s">
        <v>10890</v>
      </c>
      <c r="C2488" s="37" t="s">
        <v>10891</v>
      </c>
      <c r="D2488" s="37" t="s">
        <v>10892</v>
      </c>
      <c r="E2488" s="37" t="s">
        <v>10893</v>
      </c>
      <c r="F2488" s="37" t="s">
        <v>1896</v>
      </c>
      <c r="G2488" s="16">
        <v>299000</v>
      </c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15.75" customHeight="1">
      <c r="A2489" s="13" t="s">
        <v>295</v>
      </c>
      <c r="B2489" s="35" t="s">
        <v>10894</v>
      </c>
      <c r="C2489" s="37" t="s">
        <v>10895</v>
      </c>
      <c r="D2489" s="37" t="s">
        <v>10896</v>
      </c>
      <c r="E2489" s="37" t="s">
        <v>10897</v>
      </c>
      <c r="F2489" s="37" t="s">
        <v>1896</v>
      </c>
      <c r="G2489" s="16">
        <v>839000</v>
      </c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15.75" customHeight="1">
      <c r="A2490" s="13" t="s">
        <v>295</v>
      </c>
      <c r="B2490" s="35" t="s">
        <v>10898</v>
      </c>
      <c r="C2490" s="37" t="s">
        <v>10899</v>
      </c>
      <c r="D2490" s="37" t="s">
        <v>10900</v>
      </c>
      <c r="E2490" s="37" t="s">
        <v>10901</v>
      </c>
      <c r="F2490" s="37" t="s">
        <v>1896</v>
      </c>
      <c r="G2490" s="16">
        <v>839000</v>
      </c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15.75" customHeight="1">
      <c r="A2491" s="13" t="s">
        <v>295</v>
      </c>
      <c r="B2491" s="35" t="s">
        <v>10902</v>
      </c>
      <c r="C2491" s="37" t="s">
        <v>10903</v>
      </c>
      <c r="D2491" s="37" t="s">
        <v>10904</v>
      </c>
      <c r="E2491" s="37" t="s">
        <v>10905</v>
      </c>
      <c r="F2491" s="37" t="s">
        <v>1896</v>
      </c>
      <c r="G2491" s="16">
        <v>839000</v>
      </c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15.75" customHeight="1">
      <c r="A2492" s="13" t="s">
        <v>295</v>
      </c>
      <c r="B2492" s="35" t="s">
        <v>10906</v>
      </c>
      <c r="C2492" s="37" t="s">
        <v>10907</v>
      </c>
      <c r="D2492" s="37" t="s">
        <v>10908</v>
      </c>
      <c r="E2492" s="37" t="s">
        <v>10909</v>
      </c>
      <c r="F2492" s="37" t="s">
        <v>1896</v>
      </c>
      <c r="G2492" s="16">
        <v>839000</v>
      </c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15.75" customHeight="1">
      <c r="A2493" s="13" t="s">
        <v>295</v>
      </c>
      <c r="B2493" s="35" t="s">
        <v>10910</v>
      </c>
      <c r="C2493" s="37" t="s">
        <v>10911</v>
      </c>
      <c r="D2493" s="37" t="s">
        <v>10912</v>
      </c>
      <c r="E2493" s="37" t="s">
        <v>10913</v>
      </c>
      <c r="F2493" s="37" t="s">
        <v>1896</v>
      </c>
      <c r="G2493" s="16">
        <v>839000</v>
      </c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15.75" customHeight="1">
      <c r="A2494" s="13" t="s">
        <v>295</v>
      </c>
      <c r="B2494" s="35" t="s">
        <v>10914</v>
      </c>
      <c r="C2494" s="37" t="s">
        <v>10915</v>
      </c>
      <c r="D2494" s="37" t="s">
        <v>10916</v>
      </c>
      <c r="E2494" s="37" t="s">
        <v>10917</v>
      </c>
      <c r="F2494" s="37" t="s">
        <v>1896</v>
      </c>
      <c r="G2494" s="16">
        <v>839000</v>
      </c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 ht="15.75" customHeight="1">
      <c r="A2495" s="13" t="s">
        <v>295</v>
      </c>
      <c r="B2495" s="35" t="s">
        <v>4712</v>
      </c>
      <c r="C2495" s="37" t="s">
        <v>10918</v>
      </c>
      <c r="D2495" s="37" t="s">
        <v>10919</v>
      </c>
      <c r="E2495" s="37" t="s">
        <v>10920</v>
      </c>
      <c r="F2495" s="37" t="s">
        <v>8178</v>
      </c>
      <c r="G2495" s="16">
        <v>789000</v>
      </c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 ht="15.75" customHeight="1">
      <c r="A2496" s="13" t="s">
        <v>295</v>
      </c>
      <c r="B2496" s="35" t="s">
        <v>4706</v>
      </c>
      <c r="C2496" s="37" t="s">
        <v>10921</v>
      </c>
      <c r="D2496" s="37" t="s">
        <v>10922</v>
      </c>
      <c r="E2496" s="37" t="s">
        <v>10923</v>
      </c>
      <c r="F2496" s="37" t="s">
        <v>8178</v>
      </c>
      <c r="G2496" s="16">
        <v>759000</v>
      </c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15.75" customHeight="1">
      <c r="A2497" s="13" t="s">
        <v>295</v>
      </c>
      <c r="B2497" s="35" t="s">
        <v>10924</v>
      </c>
      <c r="C2497" s="37" t="s">
        <v>10925</v>
      </c>
      <c r="D2497" s="37" t="s">
        <v>10926</v>
      </c>
      <c r="E2497" s="37" t="s">
        <v>10927</v>
      </c>
      <c r="F2497" s="37" t="s">
        <v>997</v>
      </c>
      <c r="G2497" s="16">
        <v>999000</v>
      </c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15.75" customHeight="1">
      <c r="A2498" s="13" t="s">
        <v>295</v>
      </c>
      <c r="B2498" s="35" t="s">
        <v>10928</v>
      </c>
      <c r="C2498" s="37" t="s">
        <v>10929</v>
      </c>
      <c r="D2498" s="37" t="s">
        <v>10930</v>
      </c>
      <c r="E2498" s="37" t="s">
        <v>10931</v>
      </c>
      <c r="F2498" s="37" t="s">
        <v>997</v>
      </c>
      <c r="G2498" s="16">
        <v>999000</v>
      </c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15.75" customHeight="1">
      <c r="A2499" s="13" t="s">
        <v>295</v>
      </c>
      <c r="B2499" s="35" t="s">
        <v>10932</v>
      </c>
      <c r="C2499" s="37" t="s">
        <v>10933</v>
      </c>
      <c r="D2499" s="37" t="s">
        <v>10934</v>
      </c>
      <c r="E2499" s="37" t="s">
        <v>10935</v>
      </c>
      <c r="F2499" s="37" t="s">
        <v>997</v>
      </c>
      <c r="G2499" s="16">
        <v>999000</v>
      </c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15.75" customHeight="1">
      <c r="A2500" s="13" t="s">
        <v>295</v>
      </c>
      <c r="B2500" s="35" t="s">
        <v>10936</v>
      </c>
      <c r="C2500" s="37" t="s">
        <v>10937</v>
      </c>
      <c r="D2500" s="37" t="s">
        <v>10938</v>
      </c>
      <c r="E2500" s="37" t="s">
        <v>10939</v>
      </c>
      <c r="F2500" s="37" t="s">
        <v>997</v>
      </c>
      <c r="G2500" s="16">
        <v>999000</v>
      </c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15.75" customHeight="1">
      <c r="A2501" s="13" t="s">
        <v>295</v>
      </c>
      <c r="B2501" s="35" t="s">
        <v>10940</v>
      </c>
      <c r="C2501" s="37" t="s">
        <v>10941</v>
      </c>
      <c r="D2501" s="37" t="s">
        <v>10942</v>
      </c>
      <c r="E2501" s="37" t="s">
        <v>10943</v>
      </c>
      <c r="F2501" s="37" t="s">
        <v>997</v>
      </c>
      <c r="G2501" s="16">
        <v>999000</v>
      </c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15.75" customHeight="1">
      <c r="A2502" s="13" t="s">
        <v>295</v>
      </c>
      <c r="B2502" s="35" t="s">
        <v>10944</v>
      </c>
      <c r="C2502" s="37" t="s">
        <v>10945</v>
      </c>
      <c r="D2502" s="37" t="s">
        <v>10946</v>
      </c>
      <c r="E2502" s="37" t="s">
        <v>10947</v>
      </c>
      <c r="F2502" s="37" t="s">
        <v>997</v>
      </c>
      <c r="G2502" s="16">
        <v>999000</v>
      </c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15.75" customHeight="1">
      <c r="A2503" s="13" t="s">
        <v>295</v>
      </c>
      <c r="B2503" s="35" t="s">
        <v>10948</v>
      </c>
      <c r="C2503" s="37" t="s">
        <v>10949</v>
      </c>
      <c r="D2503" s="37" t="s">
        <v>10950</v>
      </c>
      <c r="E2503" s="37" t="s">
        <v>10951</v>
      </c>
      <c r="F2503" s="37" t="s">
        <v>997</v>
      </c>
      <c r="G2503" s="16">
        <v>1079000</v>
      </c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 ht="15.75" customHeight="1">
      <c r="A2504" s="13" t="s">
        <v>295</v>
      </c>
      <c r="B2504" s="35" t="s">
        <v>10952</v>
      </c>
      <c r="C2504" s="37" t="s">
        <v>10953</v>
      </c>
      <c r="D2504" s="37" t="s">
        <v>10954</v>
      </c>
      <c r="E2504" s="37" t="s">
        <v>10955</v>
      </c>
      <c r="F2504" s="37" t="s">
        <v>997</v>
      </c>
      <c r="G2504" s="16">
        <v>1079000</v>
      </c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spans="1:26" ht="15.75" customHeight="1">
      <c r="A2505" s="13" t="s">
        <v>295</v>
      </c>
      <c r="B2505" s="35" t="s">
        <v>10956</v>
      </c>
      <c r="C2505" s="37" t="s">
        <v>10957</v>
      </c>
      <c r="D2505" s="37" t="s">
        <v>10958</v>
      </c>
      <c r="E2505" s="37" t="s">
        <v>10959</v>
      </c>
      <c r="F2505" s="37" t="s">
        <v>8178</v>
      </c>
      <c r="G2505" s="16">
        <v>409000</v>
      </c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15.75" customHeight="1">
      <c r="A2506" s="13" t="s">
        <v>295</v>
      </c>
      <c r="B2506" s="35" t="s">
        <v>10960</v>
      </c>
      <c r="C2506" s="37" t="s">
        <v>10961</v>
      </c>
      <c r="D2506" s="37" t="s">
        <v>10962</v>
      </c>
      <c r="E2506" s="37" t="s">
        <v>10963</v>
      </c>
      <c r="F2506" s="37" t="s">
        <v>8178</v>
      </c>
      <c r="G2506" s="16">
        <v>409000</v>
      </c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15.75" customHeight="1">
      <c r="A2507" s="13" t="s">
        <v>295</v>
      </c>
      <c r="B2507" s="35" t="s">
        <v>10964</v>
      </c>
      <c r="C2507" s="37" t="s">
        <v>10965</v>
      </c>
      <c r="D2507" s="37" t="s">
        <v>10966</v>
      </c>
      <c r="E2507" s="37" t="s">
        <v>10967</v>
      </c>
      <c r="F2507" s="37" t="s">
        <v>8178</v>
      </c>
      <c r="G2507" s="16">
        <v>409000</v>
      </c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15.75" customHeight="1">
      <c r="A2508" s="13" t="s">
        <v>295</v>
      </c>
      <c r="B2508" s="35" t="s">
        <v>10968</v>
      </c>
      <c r="C2508" s="37" t="s">
        <v>10969</v>
      </c>
      <c r="D2508" s="37" t="s">
        <v>10970</v>
      </c>
      <c r="E2508" s="37" t="s">
        <v>10971</v>
      </c>
      <c r="F2508" s="37" t="s">
        <v>8178</v>
      </c>
      <c r="G2508" s="16">
        <v>609000</v>
      </c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15.75" customHeight="1">
      <c r="A2509" s="13" t="s">
        <v>295</v>
      </c>
      <c r="B2509" s="35" t="s">
        <v>10972</v>
      </c>
      <c r="C2509" s="37" t="s">
        <v>10973</v>
      </c>
      <c r="D2509" s="37" t="s">
        <v>10974</v>
      </c>
      <c r="E2509" s="37" t="s">
        <v>10975</v>
      </c>
      <c r="F2509" s="37" t="s">
        <v>8178</v>
      </c>
      <c r="G2509" s="16">
        <v>609000</v>
      </c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15.75" customHeight="1">
      <c r="A2510" s="13" t="s">
        <v>295</v>
      </c>
      <c r="B2510" s="35" t="s">
        <v>10976</v>
      </c>
      <c r="C2510" s="37" t="s">
        <v>10977</v>
      </c>
      <c r="D2510" s="37" t="s">
        <v>10978</v>
      </c>
      <c r="E2510" s="37" t="s">
        <v>10979</v>
      </c>
      <c r="F2510" s="37" t="s">
        <v>8178</v>
      </c>
      <c r="G2510" s="16">
        <v>609000</v>
      </c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15.75" customHeight="1">
      <c r="A2511" s="13" t="s">
        <v>295</v>
      </c>
      <c r="B2511" s="35" t="s">
        <v>10980</v>
      </c>
      <c r="C2511" s="37" t="s">
        <v>10981</v>
      </c>
      <c r="D2511" s="37" t="s">
        <v>10982</v>
      </c>
      <c r="E2511" s="37" t="s">
        <v>10983</v>
      </c>
      <c r="F2511" s="37" t="s">
        <v>997</v>
      </c>
      <c r="G2511" s="16">
        <v>999000</v>
      </c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 ht="15.75" customHeight="1">
      <c r="A2512" s="13" t="s">
        <v>295</v>
      </c>
      <c r="B2512" s="35" t="s">
        <v>10984</v>
      </c>
      <c r="C2512" s="37" t="s">
        <v>10985</v>
      </c>
      <c r="D2512" s="37" t="s">
        <v>10986</v>
      </c>
      <c r="E2512" s="37" t="s">
        <v>10987</v>
      </c>
      <c r="F2512" s="37" t="s">
        <v>997</v>
      </c>
      <c r="G2512" s="16">
        <v>999000</v>
      </c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 ht="15.75" customHeight="1">
      <c r="A2513" s="13" t="s">
        <v>295</v>
      </c>
      <c r="B2513" s="35" t="s">
        <v>10988</v>
      </c>
      <c r="C2513" s="37" t="s">
        <v>10989</v>
      </c>
      <c r="D2513" s="37" t="s">
        <v>10990</v>
      </c>
      <c r="E2513" s="37" t="s">
        <v>10991</v>
      </c>
      <c r="F2513" s="37" t="s">
        <v>997</v>
      </c>
      <c r="G2513" s="16">
        <v>999000</v>
      </c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 ht="15.75" customHeight="1">
      <c r="A2514" s="13" t="s">
        <v>295</v>
      </c>
      <c r="B2514" s="35" t="s">
        <v>10992</v>
      </c>
      <c r="C2514" s="37" t="s">
        <v>10993</v>
      </c>
      <c r="D2514" s="37" t="s">
        <v>10994</v>
      </c>
      <c r="E2514" s="37" t="s">
        <v>10995</v>
      </c>
      <c r="F2514" s="37" t="s">
        <v>997</v>
      </c>
      <c r="G2514" s="16">
        <v>999000</v>
      </c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15.75" customHeight="1">
      <c r="A2515" s="13" t="s">
        <v>295</v>
      </c>
      <c r="B2515" s="35" t="s">
        <v>10996</v>
      </c>
      <c r="C2515" s="37" t="s">
        <v>10997</v>
      </c>
      <c r="D2515" s="37" t="s">
        <v>10998</v>
      </c>
      <c r="E2515" s="37" t="s">
        <v>10999</v>
      </c>
      <c r="F2515" s="37" t="s">
        <v>997</v>
      </c>
      <c r="G2515" s="16">
        <v>999000</v>
      </c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15.75" customHeight="1">
      <c r="A2516" s="13" t="s">
        <v>295</v>
      </c>
      <c r="B2516" s="35" t="s">
        <v>11000</v>
      </c>
      <c r="C2516" s="37" t="s">
        <v>11001</v>
      </c>
      <c r="D2516" s="37" t="s">
        <v>11002</v>
      </c>
      <c r="E2516" s="37" t="s">
        <v>11003</v>
      </c>
      <c r="F2516" s="37" t="s">
        <v>997</v>
      </c>
      <c r="G2516" s="16">
        <v>999000</v>
      </c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15.75" customHeight="1">
      <c r="A2517" s="13" t="s">
        <v>295</v>
      </c>
      <c r="B2517" s="35" t="s">
        <v>11004</v>
      </c>
      <c r="C2517" s="37" t="s">
        <v>11005</v>
      </c>
      <c r="D2517" s="37" t="s">
        <v>11006</v>
      </c>
      <c r="E2517" s="37" t="s">
        <v>11007</v>
      </c>
      <c r="F2517" s="37" t="s">
        <v>997</v>
      </c>
      <c r="G2517" s="16">
        <v>999000</v>
      </c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15.75" customHeight="1">
      <c r="A2518" s="13" t="s">
        <v>295</v>
      </c>
      <c r="B2518" s="35" t="s">
        <v>11008</v>
      </c>
      <c r="C2518" s="37" t="s">
        <v>11009</v>
      </c>
      <c r="D2518" s="37" t="s">
        <v>11010</v>
      </c>
      <c r="E2518" s="37" t="s">
        <v>11011</v>
      </c>
      <c r="F2518" s="37" t="s">
        <v>997</v>
      </c>
      <c r="G2518" s="16">
        <v>999000</v>
      </c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15.75" customHeight="1">
      <c r="A2519" s="13" t="s">
        <v>295</v>
      </c>
      <c r="B2519" s="35" t="s">
        <v>11012</v>
      </c>
      <c r="C2519" s="37" t="s">
        <v>11013</v>
      </c>
      <c r="D2519" s="37" t="s">
        <v>11014</v>
      </c>
      <c r="E2519" s="37" t="s">
        <v>11015</v>
      </c>
      <c r="F2519" s="37" t="s">
        <v>997</v>
      </c>
      <c r="G2519" s="16">
        <v>789000</v>
      </c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15.75" customHeight="1">
      <c r="A2520" s="13" t="s">
        <v>295</v>
      </c>
      <c r="B2520" s="35" t="s">
        <v>11016</v>
      </c>
      <c r="C2520" s="37" t="s">
        <v>11017</v>
      </c>
      <c r="D2520" s="37" t="s">
        <v>11018</v>
      </c>
      <c r="E2520" s="37" t="s">
        <v>11019</v>
      </c>
      <c r="F2520" s="37" t="s">
        <v>997</v>
      </c>
      <c r="G2520" s="16">
        <v>789000</v>
      </c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15.75" customHeight="1">
      <c r="A2521" s="13" t="s">
        <v>295</v>
      </c>
      <c r="B2521" s="35" t="s">
        <v>11020</v>
      </c>
      <c r="C2521" s="37" t="s">
        <v>11021</v>
      </c>
      <c r="D2521" s="37" t="s">
        <v>11022</v>
      </c>
      <c r="E2521" s="37" t="s">
        <v>11023</v>
      </c>
      <c r="F2521" s="37" t="s">
        <v>997</v>
      </c>
      <c r="G2521" s="16">
        <v>789000</v>
      </c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 ht="15.75" customHeight="1">
      <c r="A2522" s="13" t="s">
        <v>295</v>
      </c>
      <c r="B2522" s="35" t="s">
        <v>11024</v>
      </c>
      <c r="C2522" s="37" t="s">
        <v>11025</v>
      </c>
      <c r="D2522" s="37" t="s">
        <v>11026</v>
      </c>
      <c r="E2522" s="37" t="s">
        <v>11027</v>
      </c>
      <c r="F2522" s="37" t="s">
        <v>997</v>
      </c>
      <c r="G2522" s="16">
        <v>789000</v>
      </c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spans="1:26" ht="15.75" customHeight="1">
      <c r="A2523" s="13" t="s">
        <v>295</v>
      </c>
      <c r="B2523" s="35" t="s">
        <v>11028</v>
      </c>
      <c r="C2523" s="37" t="s">
        <v>11029</v>
      </c>
      <c r="D2523" s="37" t="s">
        <v>11030</v>
      </c>
      <c r="E2523" s="37" t="s">
        <v>11031</v>
      </c>
      <c r="F2523" s="37" t="s">
        <v>1896</v>
      </c>
      <c r="G2523" s="16">
        <v>149000</v>
      </c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15.75" customHeight="1">
      <c r="A2524" s="13" t="s">
        <v>295</v>
      </c>
      <c r="B2524" s="35" t="s">
        <v>11032</v>
      </c>
      <c r="C2524" s="37" t="s">
        <v>11033</v>
      </c>
      <c r="D2524" s="37" t="s">
        <v>11034</v>
      </c>
      <c r="E2524" s="37" t="s">
        <v>11035</v>
      </c>
      <c r="F2524" s="37" t="s">
        <v>1896</v>
      </c>
      <c r="G2524" s="16">
        <v>149000</v>
      </c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15.75" customHeight="1">
      <c r="A2525" s="13" t="s">
        <v>295</v>
      </c>
      <c r="B2525" s="35" t="s">
        <v>11036</v>
      </c>
      <c r="C2525" s="37" t="s">
        <v>11037</v>
      </c>
      <c r="D2525" s="37" t="s">
        <v>11038</v>
      </c>
      <c r="E2525" s="37" t="s">
        <v>11039</v>
      </c>
      <c r="F2525" s="37" t="s">
        <v>1896</v>
      </c>
      <c r="G2525" s="16">
        <v>149000</v>
      </c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15.75" customHeight="1">
      <c r="A2526" s="13" t="s">
        <v>295</v>
      </c>
      <c r="B2526" s="35" t="s">
        <v>11040</v>
      </c>
      <c r="C2526" s="37" t="s">
        <v>11041</v>
      </c>
      <c r="D2526" s="37" t="s">
        <v>11042</v>
      </c>
      <c r="E2526" s="37" t="s">
        <v>11043</v>
      </c>
      <c r="F2526" s="37" t="s">
        <v>1896</v>
      </c>
      <c r="G2526" s="16">
        <v>149000</v>
      </c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15.75" customHeight="1">
      <c r="A2527" s="13" t="s">
        <v>295</v>
      </c>
      <c r="B2527" s="35" t="s">
        <v>11044</v>
      </c>
      <c r="C2527" s="37" t="s">
        <v>11045</v>
      </c>
      <c r="D2527" s="37" t="s">
        <v>11046</v>
      </c>
      <c r="E2527" s="37" t="s">
        <v>11047</v>
      </c>
      <c r="F2527" s="37" t="s">
        <v>1896</v>
      </c>
      <c r="G2527" s="16">
        <v>149000</v>
      </c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15.75" customHeight="1">
      <c r="A2528" s="13" t="s">
        <v>295</v>
      </c>
      <c r="B2528" s="35" t="s">
        <v>3544</v>
      </c>
      <c r="C2528" s="37" t="s">
        <v>11048</v>
      </c>
      <c r="D2528" s="37" t="s">
        <v>11049</v>
      </c>
      <c r="E2528" s="37" t="s">
        <v>11050</v>
      </c>
      <c r="F2528" s="37" t="s">
        <v>8178</v>
      </c>
      <c r="G2528" s="16">
        <v>344547</v>
      </c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15.75" customHeight="1">
      <c r="A2529" s="13" t="s">
        <v>295</v>
      </c>
      <c r="B2529" s="35" t="s">
        <v>11051</v>
      </c>
      <c r="C2529" s="37" t="s">
        <v>11052</v>
      </c>
      <c r="D2529" s="37" t="s">
        <v>11053</v>
      </c>
      <c r="E2529" s="37" t="s">
        <v>11054</v>
      </c>
      <c r="F2529" s="37" t="s">
        <v>8178</v>
      </c>
      <c r="G2529" s="16">
        <v>659000</v>
      </c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15.75" customHeight="1">
      <c r="A2530" s="13" t="s">
        <v>295</v>
      </c>
      <c r="B2530" s="35" t="s">
        <v>11055</v>
      </c>
      <c r="C2530" s="37" t="s">
        <v>11056</v>
      </c>
      <c r="D2530" s="37" t="s">
        <v>11057</v>
      </c>
      <c r="E2530" s="37" t="s">
        <v>11058</v>
      </c>
      <c r="F2530" s="37" t="s">
        <v>8178</v>
      </c>
      <c r="G2530" s="16">
        <v>439000</v>
      </c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spans="1:26" ht="15.75" customHeight="1">
      <c r="A2531" s="13" t="s">
        <v>295</v>
      </c>
      <c r="B2531" s="35" t="s">
        <v>11059</v>
      </c>
      <c r="C2531" s="37" t="s">
        <v>11060</v>
      </c>
      <c r="D2531" s="37" t="s">
        <v>11061</v>
      </c>
      <c r="E2531" s="37" t="s">
        <v>11062</v>
      </c>
      <c r="F2531" s="37" t="s">
        <v>8178</v>
      </c>
      <c r="G2531" s="16">
        <v>569000</v>
      </c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spans="1:26" ht="15.75" customHeight="1">
      <c r="A2532" s="13" t="s">
        <v>295</v>
      </c>
      <c r="B2532" s="35" t="s">
        <v>11063</v>
      </c>
      <c r="C2532" s="37" t="s">
        <v>11064</v>
      </c>
      <c r="D2532" s="37" t="s">
        <v>11065</v>
      </c>
      <c r="E2532" s="37" t="s">
        <v>11066</v>
      </c>
      <c r="F2532" s="37" t="s">
        <v>8178</v>
      </c>
      <c r="G2532" s="16">
        <v>369000</v>
      </c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15.75" customHeight="1">
      <c r="A2533" s="13" t="s">
        <v>295</v>
      </c>
      <c r="B2533" s="35" t="s">
        <v>4064</v>
      </c>
      <c r="C2533" s="37" t="s">
        <v>11067</v>
      </c>
      <c r="D2533" s="37" t="s">
        <v>11068</v>
      </c>
      <c r="E2533" s="37" t="s">
        <v>4065</v>
      </c>
      <c r="F2533" s="37" t="s">
        <v>8178</v>
      </c>
      <c r="G2533" s="16">
        <v>419000</v>
      </c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15.75" customHeight="1">
      <c r="A2534" s="13" t="s">
        <v>295</v>
      </c>
      <c r="B2534" s="35" t="s">
        <v>4266</v>
      </c>
      <c r="C2534" s="37" t="s">
        <v>11069</v>
      </c>
      <c r="D2534" s="37" t="s">
        <v>11070</v>
      </c>
      <c r="E2534" s="37" t="s">
        <v>4268</v>
      </c>
      <c r="F2534" s="37" t="s">
        <v>8178</v>
      </c>
      <c r="G2534" s="16">
        <v>479000</v>
      </c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15.75" customHeight="1">
      <c r="A2535" s="13" t="s">
        <v>295</v>
      </c>
      <c r="B2535" s="35" t="s">
        <v>11071</v>
      </c>
      <c r="C2535" s="37" t="s">
        <v>11072</v>
      </c>
      <c r="D2535" s="37" t="s">
        <v>11073</v>
      </c>
      <c r="E2535" s="37" t="s">
        <v>11074</v>
      </c>
      <c r="F2535" s="37" t="s">
        <v>8178</v>
      </c>
      <c r="G2535" s="16">
        <v>479000</v>
      </c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15.75" customHeight="1">
      <c r="A2536" s="13" t="s">
        <v>295</v>
      </c>
      <c r="B2536" s="35" t="s">
        <v>11075</v>
      </c>
      <c r="C2536" s="37" t="s">
        <v>11076</v>
      </c>
      <c r="D2536" s="37" t="s">
        <v>11077</v>
      </c>
      <c r="E2536" s="37" t="s">
        <v>11078</v>
      </c>
      <c r="F2536" s="37" t="s">
        <v>5077</v>
      </c>
      <c r="G2536" s="16">
        <v>79000</v>
      </c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15.75" customHeight="1">
      <c r="A2537" s="13" t="s">
        <v>295</v>
      </c>
      <c r="B2537" s="35" t="s">
        <v>11079</v>
      </c>
      <c r="C2537" s="37" t="s">
        <v>11080</v>
      </c>
      <c r="D2537" s="37" t="s">
        <v>11081</v>
      </c>
      <c r="E2537" s="37" t="s">
        <v>11082</v>
      </c>
      <c r="F2537" s="37" t="s">
        <v>1821</v>
      </c>
      <c r="G2537" s="16">
        <v>3809000</v>
      </c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15.75" customHeight="1">
      <c r="A2538" s="13" t="s">
        <v>295</v>
      </c>
      <c r="B2538" s="35" t="s">
        <v>11083</v>
      </c>
      <c r="C2538" s="37" t="s">
        <v>11084</v>
      </c>
      <c r="D2538" s="37" t="s">
        <v>11085</v>
      </c>
      <c r="E2538" s="37" t="s">
        <v>11086</v>
      </c>
      <c r="F2538" s="37" t="s">
        <v>11087</v>
      </c>
      <c r="G2538" s="16">
        <v>2829000</v>
      </c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spans="1:26" ht="15.75" customHeight="1">
      <c r="A2539" s="13" t="s">
        <v>295</v>
      </c>
      <c r="B2539" s="35" t="s">
        <v>11088</v>
      </c>
      <c r="C2539" s="37" t="s">
        <v>11089</v>
      </c>
      <c r="D2539" s="37" t="s">
        <v>11090</v>
      </c>
      <c r="E2539" s="37" t="s">
        <v>11091</v>
      </c>
      <c r="F2539" s="37" t="s">
        <v>11087</v>
      </c>
      <c r="G2539" s="16">
        <v>2829000</v>
      </c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spans="1:26" ht="15.75" customHeight="1">
      <c r="A2540" s="13" t="s">
        <v>295</v>
      </c>
      <c r="B2540" s="35" t="s">
        <v>11092</v>
      </c>
      <c r="C2540" s="37" t="s">
        <v>11093</v>
      </c>
      <c r="D2540" s="37" t="s">
        <v>11094</v>
      </c>
      <c r="E2540" s="37" t="s">
        <v>11095</v>
      </c>
      <c r="F2540" s="37" t="s">
        <v>11096</v>
      </c>
      <c r="G2540" s="16">
        <v>619000</v>
      </c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spans="1:26" ht="15.75" customHeight="1">
      <c r="A2541" s="13" t="s">
        <v>295</v>
      </c>
      <c r="B2541" s="35" t="s">
        <v>11097</v>
      </c>
      <c r="C2541" s="37" t="s">
        <v>11098</v>
      </c>
      <c r="D2541" s="37" t="s">
        <v>11099</v>
      </c>
      <c r="E2541" s="37" t="s">
        <v>11100</v>
      </c>
      <c r="F2541" s="37" t="s">
        <v>11096</v>
      </c>
      <c r="G2541" s="16">
        <v>589000</v>
      </c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15.75" customHeight="1">
      <c r="A2542" s="13" t="s">
        <v>295</v>
      </c>
      <c r="B2542" s="35" t="s">
        <v>3651</v>
      </c>
      <c r="C2542" s="37" t="s">
        <v>11101</v>
      </c>
      <c r="D2542" s="37" t="s">
        <v>11102</v>
      </c>
      <c r="E2542" s="37" t="s">
        <v>3653</v>
      </c>
      <c r="F2542" s="37" t="s">
        <v>3669</v>
      </c>
      <c r="G2542" s="16">
        <v>459000</v>
      </c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15.75" customHeight="1">
      <c r="A2543" s="13" t="s">
        <v>295</v>
      </c>
      <c r="B2543" s="35" t="s">
        <v>3645</v>
      </c>
      <c r="C2543" s="37" t="s">
        <v>11103</v>
      </c>
      <c r="D2543" s="37" t="s">
        <v>11104</v>
      </c>
      <c r="E2543" s="37" t="s">
        <v>3646</v>
      </c>
      <c r="F2543" s="37" t="s">
        <v>3669</v>
      </c>
      <c r="G2543" s="16">
        <v>459000</v>
      </c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15.75" customHeight="1">
      <c r="A2544" s="13" t="s">
        <v>295</v>
      </c>
      <c r="B2544" s="35" t="s">
        <v>3641</v>
      </c>
      <c r="C2544" s="37" t="s">
        <v>11105</v>
      </c>
      <c r="D2544" s="37" t="s">
        <v>11106</v>
      </c>
      <c r="E2544" s="37" t="s">
        <v>3642</v>
      </c>
      <c r="F2544" s="37" t="s">
        <v>3669</v>
      </c>
      <c r="G2544" s="16">
        <v>409000</v>
      </c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15.75" customHeight="1">
      <c r="A2545" s="13" t="s">
        <v>295</v>
      </c>
      <c r="B2545" s="35" t="s">
        <v>3637</v>
      </c>
      <c r="C2545" s="37" t="s">
        <v>11107</v>
      </c>
      <c r="D2545" s="37" t="s">
        <v>11108</v>
      </c>
      <c r="E2545" s="37" t="s">
        <v>3638</v>
      </c>
      <c r="F2545" s="37" t="s">
        <v>3669</v>
      </c>
      <c r="G2545" s="16">
        <v>409000</v>
      </c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15.75" customHeight="1">
      <c r="A2546" s="13" t="s">
        <v>295</v>
      </c>
      <c r="B2546" s="35" t="s">
        <v>3633</v>
      </c>
      <c r="C2546" s="37" t="s">
        <v>11109</v>
      </c>
      <c r="D2546" s="37" t="s">
        <v>11110</v>
      </c>
      <c r="E2546" s="37" t="s">
        <v>3634</v>
      </c>
      <c r="F2546" s="37" t="s">
        <v>3669</v>
      </c>
      <c r="G2546" s="16">
        <v>409000</v>
      </c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15.75" customHeight="1">
      <c r="A2547" s="13" t="s">
        <v>295</v>
      </c>
      <c r="B2547" s="35" t="s">
        <v>3625</v>
      </c>
      <c r="C2547" s="37" t="s">
        <v>11111</v>
      </c>
      <c r="D2547" s="37" t="s">
        <v>11112</v>
      </c>
      <c r="E2547" s="37" t="s">
        <v>3628</v>
      </c>
      <c r="F2547" s="37" t="s">
        <v>3669</v>
      </c>
      <c r="G2547" s="16">
        <v>409000</v>
      </c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15.75" customHeight="1">
      <c r="A2548" s="13" t="s">
        <v>295</v>
      </c>
      <c r="B2548" s="35" t="s">
        <v>11113</v>
      </c>
      <c r="C2548" s="37" t="s">
        <v>11114</v>
      </c>
      <c r="D2548" s="37" t="s">
        <v>11115</v>
      </c>
      <c r="E2548" s="37" t="s">
        <v>11116</v>
      </c>
      <c r="F2548" s="37" t="s">
        <v>1836</v>
      </c>
      <c r="G2548" s="16">
        <v>319000</v>
      </c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 ht="15.75" customHeight="1">
      <c r="A2549" s="13" t="s">
        <v>295</v>
      </c>
      <c r="B2549" s="35" t="s">
        <v>11117</v>
      </c>
      <c r="C2549" s="37" t="s">
        <v>11118</v>
      </c>
      <c r="D2549" s="37" t="s">
        <v>11119</v>
      </c>
      <c r="E2549" s="37" t="s">
        <v>11120</v>
      </c>
      <c r="F2549" s="37" t="s">
        <v>3487</v>
      </c>
      <c r="G2549" s="16">
        <v>69000</v>
      </c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 ht="15.75" customHeight="1">
      <c r="A2550" s="13" t="s">
        <v>295</v>
      </c>
      <c r="B2550" s="35" t="s">
        <v>850</v>
      </c>
      <c r="C2550" s="37" t="s">
        <v>11121</v>
      </c>
      <c r="D2550" s="37" t="s">
        <v>11122</v>
      </c>
      <c r="E2550" s="37" t="s">
        <v>11123</v>
      </c>
      <c r="F2550" s="37" t="s">
        <v>3487</v>
      </c>
      <c r="G2550" s="16">
        <v>179000</v>
      </c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15.75" customHeight="1">
      <c r="A2551" s="13" t="s">
        <v>295</v>
      </c>
      <c r="B2551" s="35" t="s">
        <v>841</v>
      </c>
      <c r="C2551" s="37" t="s">
        <v>11124</v>
      </c>
      <c r="D2551" s="37" t="s">
        <v>11125</v>
      </c>
      <c r="E2551" s="37" t="s">
        <v>11126</v>
      </c>
      <c r="F2551" s="37" t="s">
        <v>3487</v>
      </c>
      <c r="G2551" s="16">
        <v>179000</v>
      </c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15.75" customHeight="1">
      <c r="A2552" s="13" t="s">
        <v>295</v>
      </c>
      <c r="B2552" s="35" t="s">
        <v>835</v>
      </c>
      <c r="C2552" s="37" t="s">
        <v>11127</v>
      </c>
      <c r="D2552" s="37" t="s">
        <v>11128</v>
      </c>
      <c r="E2552" s="37" t="s">
        <v>11129</v>
      </c>
      <c r="F2552" s="37" t="s">
        <v>3487</v>
      </c>
      <c r="G2552" s="16">
        <v>179000</v>
      </c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15.75" customHeight="1">
      <c r="A2553" s="13" t="s">
        <v>295</v>
      </c>
      <c r="B2553" s="35" t="s">
        <v>829</v>
      </c>
      <c r="C2553" s="37" t="s">
        <v>11130</v>
      </c>
      <c r="D2553" s="37" t="s">
        <v>11131</v>
      </c>
      <c r="E2553" s="37" t="s">
        <v>11132</v>
      </c>
      <c r="F2553" s="37" t="s">
        <v>3487</v>
      </c>
      <c r="G2553" s="16">
        <v>179000</v>
      </c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15.75" customHeight="1">
      <c r="A2554" s="13" t="s">
        <v>295</v>
      </c>
      <c r="B2554" s="35" t="s">
        <v>822</v>
      </c>
      <c r="C2554" s="37" t="s">
        <v>11133</v>
      </c>
      <c r="D2554" s="37" t="s">
        <v>11134</v>
      </c>
      <c r="E2554" s="37" t="s">
        <v>11135</v>
      </c>
      <c r="F2554" s="37" t="s">
        <v>3487</v>
      </c>
      <c r="G2554" s="16">
        <v>179000</v>
      </c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15.75" customHeight="1">
      <c r="A2555" s="13" t="s">
        <v>295</v>
      </c>
      <c r="B2555" s="35" t="s">
        <v>11136</v>
      </c>
      <c r="C2555" s="37" t="s">
        <v>11137</v>
      </c>
      <c r="D2555" s="37" t="s">
        <v>11138</v>
      </c>
      <c r="E2555" s="37" t="s">
        <v>11139</v>
      </c>
      <c r="F2555" s="37" t="s">
        <v>3487</v>
      </c>
      <c r="G2555" s="16">
        <v>189000</v>
      </c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15.75" customHeight="1">
      <c r="A2556" s="13" t="s">
        <v>295</v>
      </c>
      <c r="B2556" s="35" t="s">
        <v>11140</v>
      </c>
      <c r="C2556" s="37" t="s">
        <v>11141</v>
      </c>
      <c r="D2556" s="37" t="s">
        <v>11142</v>
      </c>
      <c r="E2556" s="37" t="s">
        <v>11143</v>
      </c>
      <c r="F2556" s="37" t="s">
        <v>3487</v>
      </c>
      <c r="G2556" s="16">
        <v>189000</v>
      </c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15.75" customHeight="1">
      <c r="A2557" s="13" t="s">
        <v>295</v>
      </c>
      <c r="B2557" s="35" t="s">
        <v>11144</v>
      </c>
      <c r="C2557" s="37" t="s">
        <v>11145</v>
      </c>
      <c r="D2557" s="37" t="s">
        <v>11146</v>
      </c>
      <c r="E2557" s="37" t="s">
        <v>11147</v>
      </c>
      <c r="F2557" s="37" t="s">
        <v>3487</v>
      </c>
      <c r="G2557" s="16">
        <v>189000</v>
      </c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spans="1:26" ht="15.75" customHeight="1">
      <c r="A2558" s="13" t="s">
        <v>295</v>
      </c>
      <c r="B2558" s="35" t="s">
        <v>11148</v>
      </c>
      <c r="C2558" s="37" t="s">
        <v>11149</v>
      </c>
      <c r="D2558" s="37" t="s">
        <v>11150</v>
      </c>
      <c r="E2558" s="37" t="s">
        <v>11151</v>
      </c>
      <c r="F2558" s="37" t="s">
        <v>3487</v>
      </c>
      <c r="G2558" s="16">
        <v>219000</v>
      </c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 ht="15.75" customHeight="1">
      <c r="A2559" s="13" t="s">
        <v>295</v>
      </c>
      <c r="B2559" s="35" t="s">
        <v>11152</v>
      </c>
      <c r="C2559" s="37" t="s">
        <v>11153</v>
      </c>
      <c r="D2559" s="37" t="s">
        <v>11154</v>
      </c>
      <c r="E2559" s="37" t="s">
        <v>11155</v>
      </c>
      <c r="F2559" s="37" t="s">
        <v>3487</v>
      </c>
      <c r="G2559" s="16">
        <v>219000</v>
      </c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15.75" customHeight="1">
      <c r="A2560" s="13" t="s">
        <v>295</v>
      </c>
      <c r="B2560" s="35" t="s">
        <v>11156</v>
      </c>
      <c r="C2560" s="37" t="s">
        <v>11157</v>
      </c>
      <c r="D2560" s="37" t="s">
        <v>11158</v>
      </c>
      <c r="E2560" s="37" t="s">
        <v>11159</v>
      </c>
      <c r="F2560" s="37" t="s">
        <v>3487</v>
      </c>
      <c r="G2560" s="16">
        <v>219000</v>
      </c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15.75" customHeight="1">
      <c r="A2561" s="13" t="s">
        <v>295</v>
      </c>
      <c r="B2561" s="35" t="s">
        <v>11160</v>
      </c>
      <c r="C2561" s="37" t="s">
        <v>11161</v>
      </c>
      <c r="D2561" s="37" t="s">
        <v>11162</v>
      </c>
      <c r="E2561" s="37" t="s">
        <v>11163</v>
      </c>
      <c r="F2561" s="37" t="s">
        <v>3487</v>
      </c>
      <c r="G2561" s="16">
        <v>259000</v>
      </c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15.75" customHeight="1">
      <c r="A2562" s="13" t="s">
        <v>295</v>
      </c>
      <c r="B2562" s="35" t="s">
        <v>11164</v>
      </c>
      <c r="C2562" s="37" t="s">
        <v>11165</v>
      </c>
      <c r="D2562" s="37" t="s">
        <v>11166</v>
      </c>
      <c r="E2562" s="37" t="s">
        <v>11167</v>
      </c>
      <c r="F2562" s="37" t="s">
        <v>3487</v>
      </c>
      <c r="G2562" s="16">
        <v>259000</v>
      </c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15.75" customHeight="1">
      <c r="A2563" s="13" t="s">
        <v>295</v>
      </c>
      <c r="B2563" s="35" t="s">
        <v>11168</v>
      </c>
      <c r="C2563" s="37" t="s">
        <v>11169</v>
      </c>
      <c r="D2563" s="37" t="s">
        <v>11170</v>
      </c>
      <c r="E2563" s="37" t="s">
        <v>11171</v>
      </c>
      <c r="F2563" s="37" t="s">
        <v>3487</v>
      </c>
      <c r="G2563" s="16">
        <v>259000</v>
      </c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15.75" customHeight="1">
      <c r="A2564" s="13" t="s">
        <v>295</v>
      </c>
      <c r="B2564" s="35" t="s">
        <v>621</v>
      </c>
      <c r="C2564" s="37" t="s">
        <v>11172</v>
      </c>
      <c r="D2564" s="37" t="s">
        <v>11173</v>
      </c>
      <c r="E2564" s="37" t="s">
        <v>11174</v>
      </c>
      <c r="F2564" s="37" t="s">
        <v>3487</v>
      </c>
      <c r="G2564" s="16">
        <v>0</v>
      </c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15.75" customHeight="1">
      <c r="A2565" s="13" t="s">
        <v>295</v>
      </c>
      <c r="B2565" s="35" t="s">
        <v>11175</v>
      </c>
      <c r="C2565" s="37" t="s">
        <v>11176</v>
      </c>
      <c r="D2565" s="37" t="s">
        <v>11177</v>
      </c>
      <c r="E2565" s="37" t="s">
        <v>11178</v>
      </c>
      <c r="F2565" s="37" t="s">
        <v>1896</v>
      </c>
      <c r="G2565" s="16">
        <v>259000</v>
      </c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15.75" customHeight="1">
      <c r="A2566" s="13" t="s">
        <v>295</v>
      </c>
      <c r="B2566" s="35" t="s">
        <v>11179</v>
      </c>
      <c r="C2566" s="37" t="s">
        <v>11180</v>
      </c>
      <c r="D2566" s="37" t="s">
        <v>11181</v>
      </c>
      <c r="E2566" s="37" t="s">
        <v>11182</v>
      </c>
      <c r="F2566" s="37" t="s">
        <v>627</v>
      </c>
      <c r="G2566" s="16">
        <v>609000</v>
      </c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 ht="15.75" customHeight="1">
      <c r="A2567" s="13" t="s">
        <v>295</v>
      </c>
      <c r="B2567" s="35" t="s">
        <v>11183</v>
      </c>
      <c r="C2567" s="37" t="s">
        <v>11184</v>
      </c>
      <c r="D2567" s="37" t="s">
        <v>11185</v>
      </c>
      <c r="E2567" s="37" t="s">
        <v>11186</v>
      </c>
      <c r="F2567" s="37" t="s">
        <v>627</v>
      </c>
      <c r="G2567" s="16">
        <v>609000</v>
      </c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 ht="15.75" customHeight="1">
      <c r="A2568" s="13" t="s">
        <v>295</v>
      </c>
      <c r="B2568" s="35" t="s">
        <v>11187</v>
      </c>
      <c r="C2568" s="37" t="s">
        <v>11188</v>
      </c>
      <c r="D2568" s="37" t="s">
        <v>11189</v>
      </c>
      <c r="E2568" s="37" t="s">
        <v>11190</v>
      </c>
      <c r="F2568" s="37" t="s">
        <v>627</v>
      </c>
      <c r="G2568" s="16">
        <v>609000</v>
      </c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15.75" customHeight="1">
      <c r="A2569" s="13" t="s">
        <v>295</v>
      </c>
      <c r="B2569" s="35" t="s">
        <v>11191</v>
      </c>
      <c r="C2569" s="37" t="s">
        <v>11192</v>
      </c>
      <c r="D2569" s="37" t="s">
        <v>11193</v>
      </c>
      <c r="E2569" s="37" t="s">
        <v>11194</v>
      </c>
      <c r="F2569" s="37" t="s">
        <v>627</v>
      </c>
      <c r="G2569" s="16">
        <v>609000</v>
      </c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15.75" customHeight="1">
      <c r="A2570" s="13" t="s">
        <v>295</v>
      </c>
      <c r="B2570" s="35" t="s">
        <v>11195</v>
      </c>
      <c r="C2570" s="37" t="s">
        <v>11196</v>
      </c>
      <c r="D2570" s="37" t="s">
        <v>11197</v>
      </c>
      <c r="E2570" s="37" t="s">
        <v>11198</v>
      </c>
      <c r="F2570" s="37" t="s">
        <v>627</v>
      </c>
      <c r="G2570" s="16">
        <v>609000</v>
      </c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15.75" customHeight="1">
      <c r="A2571" s="13" t="s">
        <v>295</v>
      </c>
      <c r="B2571" s="35" t="s">
        <v>11199</v>
      </c>
      <c r="C2571" s="37" t="s">
        <v>11200</v>
      </c>
      <c r="D2571" s="37" t="s">
        <v>11201</v>
      </c>
      <c r="E2571" s="37" t="s">
        <v>11202</v>
      </c>
      <c r="F2571" s="37" t="s">
        <v>627</v>
      </c>
      <c r="G2571" s="16">
        <v>609000</v>
      </c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15.75" customHeight="1">
      <c r="A2572" s="13" t="s">
        <v>295</v>
      </c>
      <c r="B2572" s="35" t="s">
        <v>11203</v>
      </c>
      <c r="C2572" s="37" t="s">
        <v>11204</v>
      </c>
      <c r="D2572" s="37" t="s">
        <v>11205</v>
      </c>
      <c r="E2572" s="37" t="s">
        <v>11206</v>
      </c>
      <c r="F2572" s="37" t="s">
        <v>627</v>
      </c>
      <c r="G2572" s="16">
        <v>609000</v>
      </c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15.75" customHeight="1">
      <c r="A2573" s="13" t="s">
        <v>295</v>
      </c>
      <c r="B2573" s="35" t="s">
        <v>11207</v>
      </c>
      <c r="C2573" s="37" t="s">
        <v>11208</v>
      </c>
      <c r="D2573" s="37" t="s">
        <v>11209</v>
      </c>
      <c r="E2573" s="37" t="s">
        <v>11210</v>
      </c>
      <c r="F2573" s="37" t="s">
        <v>627</v>
      </c>
      <c r="G2573" s="16">
        <v>609000</v>
      </c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15.75" customHeight="1">
      <c r="A2574" s="13" t="s">
        <v>295</v>
      </c>
      <c r="B2574" s="35" t="s">
        <v>11211</v>
      </c>
      <c r="C2574" s="37" t="s">
        <v>11212</v>
      </c>
      <c r="D2574" s="37" t="s">
        <v>11213</v>
      </c>
      <c r="E2574" s="37" t="s">
        <v>11214</v>
      </c>
      <c r="F2574" s="37" t="s">
        <v>627</v>
      </c>
      <c r="G2574" s="16">
        <v>609000</v>
      </c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15.75" customHeight="1">
      <c r="A2575" s="13" t="s">
        <v>295</v>
      </c>
      <c r="B2575" s="35" t="s">
        <v>11215</v>
      </c>
      <c r="C2575" s="37" t="s">
        <v>11216</v>
      </c>
      <c r="D2575" s="37" t="s">
        <v>11217</v>
      </c>
      <c r="E2575" s="37" t="s">
        <v>11218</v>
      </c>
      <c r="F2575" s="37" t="s">
        <v>627</v>
      </c>
      <c r="G2575" s="16">
        <v>1019000</v>
      </c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spans="1:26" ht="15.75" customHeight="1">
      <c r="A2576" s="13" t="s">
        <v>295</v>
      </c>
      <c r="B2576" s="35" t="s">
        <v>11219</v>
      </c>
      <c r="C2576" s="37" t="s">
        <v>11220</v>
      </c>
      <c r="D2576" s="37" t="s">
        <v>11221</v>
      </c>
      <c r="E2576" s="37" t="s">
        <v>11222</v>
      </c>
      <c r="F2576" s="37" t="s">
        <v>627</v>
      </c>
      <c r="G2576" s="16">
        <v>1019000</v>
      </c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spans="1:26" ht="15.75" customHeight="1">
      <c r="A2577" s="13" t="s">
        <v>295</v>
      </c>
      <c r="B2577" s="35" t="s">
        <v>11223</v>
      </c>
      <c r="C2577" s="37" t="s">
        <v>11224</v>
      </c>
      <c r="D2577" s="37" t="s">
        <v>11225</v>
      </c>
      <c r="E2577" s="37" t="s">
        <v>11226</v>
      </c>
      <c r="F2577" s="37" t="s">
        <v>627</v>
      </c>
      <c r="G2577" s="16">
        <v>1019000</v>
      </c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15.75" customHeight="1">
      <c r="A2578" s="13" t="s">
        <v>295</v>
      </c>
      <c r="B2578" s="35" t="s">
        <v>11227</v>
      </c>
      <c r="C2578" s="37" t="s">
        <v>11228</v>
      </c>
      <c r="D2578" s="37" t="s">
        <v>11229</v>
      </c>
      <c r="E2578" s="37" t="s">
        <v>11230</v>
      </c>
      <c r="F2578" s="37" t="s">
        <v>627</v>
      </c>
      <c r="G2578" s="16">
        <v>1019000</v>
      </c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15.75" customHeight="1">
      <c r="A2579" s="13" t="s">
        <v>295</v>
      </c>
      <c r="B2579" s="35" t="s">
        <v>11231</v>
      </c>
      <c r="C2579" s="37" t="s">
        <v>11232</v>
      </c>
      <c r="D2579" s="37" t="s">
        <v>11233</v>
      </c>
      <c r="E2579" s="37" t="s">
        <v>11234</v>
      </c>
      <c r="F2579" s="37" t="s">
        <v>627</v>
      </c>
      <c r="G2579" s="16">
        <v>1019000</v>
      </c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15.75" customHeight="1">
      <c r="A2580" s="13" t="s">
        <v>295</v>
      </c>
      <c r="B2580" s="35" t="s">
        <v>11235</v>
      </c>
      <c r="C2580" s="37" t="s">
        <v>11236</v>
      </c>
      <c r="D2580" s="37" t="s">
        <v>11237</v>
      </c>
      <c r="E2580" s="37" t="s">
        <v>11238</v>
      </c>
      <c r="F2580" s="37" t="s">
        <v>627</v>
      </c>
      <c r="G2580" s="16">
        <v>1129000</v>
      </c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.75" customHeight="1">
      <c r="A2581" s="13" t="s">
        <v>295</v>
      </c>
      <c r="B2581" s="35" t="s">
        <v>11239</v>
      </c>
      <c r="C2581" s="37" t="s">
        <v>11240</v>
      </c>
      <c r="D2581" s="37" t="s">
        <v>11241</v>
      </c>
      <c r="E2581" s="37" t="s">
        <v>11242</v>
      </c>
      <c r="F2581" s="37" t="s">
        <v>627</v>
      </c>
      <c r="G2581" s="16">
        <v>1129000</v>
      </c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.75" customHeight="1">
      <c r="A2582" s="13" t="s">
        <v>295</v>
      </c>
      <c r="B2582" s="35" t="s">
        <v>11243</v>
      </c>
      <c r="C2582" s="37" t="s">
        <v>11244</v>
      </c>
      <c r="D2582" s="37" t="s">
        <v>11245</v>
      </c>
      <c r="E2582" s="37" t="s">
        <v>11246</v>
      </c>
      <c r="F2582" s="37" t="s">
        <v>627</v>
      </c>
      <c r="G2582" s="16">
        <v>1129000</v>
      </c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.75" customHeight="1">
      <c r="A2583" s="13" t="s">
        <v>295</v>
      </c>
      <c r="B2583" s="35" t="s">
        <v>4723</v>
      </c>
      <c r="C2583" s="37" t="s">
        <v>11247</v>
      </c>
      <c r="D2583" s="37" t="s">
        <v>11248</v>
      </c>
      <c r="E2583" s="37" t="s">
        <v>11249</v>
      </c>
      <c r="F2583" s="37" t="s">
        <v>627</v>
      </c>
      <c r="G2583" s="16">
        <v>919000</v>
      </c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.75" customHeight="1">
      <c r="A2584" s="13" t="s">
        <v>295</v>
      </c>
      <c r="B2584" s="35" t="s">
        <v>4729</v>
      </c>
      <c r="C2584" s="37" t="s">
        <v>11250</v>
      </c>
      <c r="D2584" s="37" t="s">
        <v>11251</v>
      </c>
      <c r="E2584" s="37" t="s">
        <v>11252</v>
      </c>
      <c r="F2584" s="37" t="s">
        <v>627</v>
      </c>
      <c r="G2584" s="16">
        <v>919000</v>
      </c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15.75" customHeight="1">
      <c r="A2585" s="13" t="s">
        <v>295</v>
      </c>
      <c r="B2585" s="35" t="s">
        <v>11253</v>
      </c>
      <c r="C2585" s="37" t="s">
        <v>11254</v>
      </c>
      <c r="D2585" s="37" t="s">
        <v>11255</v>
      </c>
      <c r="E2585" s="37" t="s">
        <v>11256</v>
      </c>
      <c r="F2585" s="37" t="s">
        <v>627</v>
      </c>
      <c r="G2585" s="16">
        <v>919000</v>
      </c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15.75" customHeight="1">
      <c r="A2586" s="13" t="s">
        <v>295</v>
      </c>
      <c r="B2586" s="35" t="s">
        <v>11257</v>
      </c>
      <c r="C2586" s="37" t="s">
        <v>11258</v>
      </c>
      <c r="D2586" s="37" t="s">
        <v>11259</v>
      </c>
      <c r="E2586" s="37" t="s">
        <v>11260</v>
      </c>
      <c r="F2586" s="37" t="s">
        <v>627</v>
      </c>
      <c r="G2586" s="16">
        <v>919000</v>
      </c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.75" customHeight="1">
      <c r="A2587" s="13" t="s">
        <v>295</v>
      </c>
      <c r="B2587" s="35" t="s">
        <v>4735</v>
      </c>
      <c r="C2587" s="37" t="s">
        <v>11261</v>
      </c>
      <c r="D2587" s="37" t="s">
        <v>11262</v>
      </c>
      <c r="E2587" s="37" t="s">
        <v>11263</v>
      </c>
      <c r="F2587" s="37" t="s">
        <v>627</v>
      </c>
      <c r="G2587" s="16">
        <v>919000</v>
      </c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.75" customHeight="1">
      <c r="A2588" s="13" t="s">
        <v>295</v>
      </c>
      <c r="B2588" s="35" t="s">
        <v>11264</v>
      </c>
      <c r="C2588" s="37" t="s">
        <v>11265</v>
      </c>
      <c r="D2588" s="37" t="s">
        <v>11266</v>
      </c>
      <c r="E2588" s="37" t="s">
        <v>11267</v>
      </c>
      <c r="F2588" s="37" t="s">
        <v>627</v>
      </c>
      <c r="G2588" s="16">
        <v>1839000</v>
      </c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.75" customHeight="1">
      <c r="A2589" s="13" t="s">
        <v>295</v>
      </c>
      <c r="B2589" s="35" t="s">
        <v>11268</v>
      </c>
      <c r="C2589" s="37" t="s">
        <v>11269</v>
      </c>
      <c r="D2589" s="37" t="s">
        <v>11270</v>
      </c>
      <c r="E2589" s="37" t="s">
        <v>11271</v>
      </c>
      <c r="F2589" s="37" t="s">
        <v>627</v>
      </c>
      <c r="G2589" s="16">
        <v>2519000</v>
      </c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.75" customHeight="1">
      <c r="A2590" s="13" t="s">
        <v>295</v>
      </c>
      <c r="B2590" s="35" t="s">
        <v>11272</v>
      </c>
      <c r="C2590" s="37" t="s">
        <v>11273</v>
      </c>
      <c r="D2590" s="37" t="s">
        <v>11274</v>
      </c>
      <c r="E2590" s="37" t="s">
        <v>11275</v>
      </c>
      <c r="F2590" s="37" t="s">
        <v>2450</v>
      </c>
      <c r="G2590" s="16">
        <v>999000</v>
      </c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.75" customHeight="1">
      <c r="A2591" s="13" t="s">
        <v>295</v>
      </c>
      <c r="B2591" s="35" t="s">
        <v>11276</v>
      </c>
      <c r="C2591" s="37" t="s">
        <v>11277</v>
      </c>
      <c r="D2591" s="37" t="s">
        <v>11278</v>
      </c>
      <c r="E2591" s="37" t="s">
        <v>11279</v>
      </c>
      <c r="F2591" s="37" t="s">
        <v>2450</v>
      </c>
      <c r="G2591" s="16">
        <v>249000</v>
      </c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.75" customHeight="1">
      <c r="A2592" s="13" t="s">
        <v>295</v>
      </c>
      <c r="B2592" s="35" t="s">
        <v>11280</v>
      </c>
      <c r="C2592" s="37" t="s">
        <v>11281</v>
      </c>
      <c r="D2592" s="37" t="s">
        <v>11282</v>
      </c>
      <c r="E2592" s="37" t="s">
        <v>11283</v>
      </c>
      <c r="F2592" s="37" t="s">
        <v>1836</v>
      </c>
      <c r="G2592" s="16">
        <v>229000</v>
      </c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.75" customHeight="1">
      <c r="A2593" s="13" t="s">
        <v>295</v>
      </c>
      <c r="B2593" s="35" t="s">
        <v>11284</v>
      </c>
      <c r="C2593" s="37" t="s">
        <v>11285</v>
      </c>
      <c r="D2593" s="37" t="s">
        <v>11286</v>
      </c>
      <c r="E2593" s="37" t="s">
        <v>11287</v>
      </c>
      <c r="F2593" s="37" t="s">
        <v>1836</v>
      </c>
      <c r="G2593" s="16">
        <v>319000</v>
      </c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15.75" customHeight="1">
      <c r="A2594" s="13" t="s">
        <v>295</v>
      </c>
      <c r="B2594" s="35" t="s">
        <v>11288</v>
      </c>
      <c r="C2594" s="37" t="s">
        <v>11289</v>
      </c>
      <c r="D2594" s="37" t="s">
        <v>11290</v>
      </c>
      <c r="E2594" s="37" t="s">
        <v>11291</v>
      </c>
      <c r="F2594" s="37" t="s">
        <v>115</v>
      </c>
      <c r="G2594" s="16">
        <v>869000</v>
      </c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15.75" customHeight="1">
      <c r="A2595" s="13" t="s">
        <v>295</v>
      </c>
      <c r="B2595" s="35" t="s">
        <v>3245</v>
      </c>
      <c r="C2595" s="37" t="s">
        <v>11292</v>
      </c>
      <c r="D2595" s="37" t="s">
        <v>11293</v>
      </c>
      <c r="E2595" s="37" t="s">
        <v>11294</v>
      </c>
      <c r="F2595" s="37" t="s">
        <v>1548</v>
      </c>
      <c r="G2595" s="16">
        <v>449000</v>
      </c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.75" customHeight="1">
      <c r="A2596" s="13" t="s">
        <v>295</v>
      </c>
      <c r="B2596" s="35" t="s">
        <v>3238</v>
      </c>
      <c r="C2596" s="37" t="s">
        <v>11295</v>
      </c>
      <c r="D2596" s="37" t="s">
        <v>11296</v>
      </c>
      <c r="E2596" s="37" t="s">
        <v>11297</v>
      </c>
      <c r="F2596" s="37" t="s">
        <v>1548</v>
      </c>
      <c r="G2596" s="16">
        <v>449000</v>
      </c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.75" customHeight="1">
      <c r="A2597" s="13" t="s">
        <v>295</v>
      </c>
      <c r="B2597" s="35" t="s">
        <v>11298</v>
      </c>
      <c r="C2597" s="37" t="s">
        <v>11299</v>
      </c>
      <c r="D2597" s="37" t="s">
        <v>11300</v>
      </c>
      <c r="E2597" s="37" t="s">
        <v>11301</v>
      </c>
      <c r="F2597" s="37" t="s">
        <v>3863</v>
      </c>
      <c r="G2597" s="16">
        <v>839000</v>
      </c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.75" customHeight="1">
      <c r="A2598" s="13" t="s">
        <v>295</v>
      </c>
      <c r="B2598" s="35" t="s">
        <v>11302</v>
      </c>
      <c r="C2598" s="37" t="s">
        <v>11303</v>
      </c>
      <c r="D2598" s="37" t="s">
        <v>11304</v>
      </c>
      <c r="E2598" s="37" t="s">
        <v>11305</v>
      </c>
      <c r="F2598" s="37" t="s">
        <v>3863</v>
      </c>
      <c r="G2598" s="16">
        <v>839000</v>
      </c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.75" customHeight="1">
      <c r="A2599" s="13" t="s">
        <v>295</v>
      </c>
      <c r="B2599" s="35" t="s">
        <v>1976</v>
      </c>
      <c r="C2599" s="37" t="s">
        <v>11306</v>
      </c>
      <c r="D2599" s="37" t="s">
        <v>11307</v>
      </c>
      <c r="E2599" s="37" t="s">
        <v>11308</v>
      </c>
      <c r="F2599" s="37" t="s">
        <v>3487</v>
      </c>
      <c r="G2599" s="16">
        <v>219000</v>
      </c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.75" customHeight="1">
      <c r="A2600" s="13" t="s">
        <v>295</v>
      </c>
      <c r="B2600" s="35" t="s">
        <v>1971</v>
      </c>
      <c r="C2600" s="37" t="s">
        <v>11309</v>
      </c>
      <c r="D2600" s="37" t="s">
        <v>11310</v>
      </c>
      <c r="E2600" s="37" t="s">
        <v>11311</v>
      </c>
      <c r="F2600" s="37" t="s">
        <v>3487</v>
      </c>
      <c r="G2600" s="16">
        <v>219000</v>
      </c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.75" customHeight="1">
      <c r="A2601" s="13" t="s">
        <v>295</v>
      </c>
      <c r="B2601" s="35" t="s">
        <v>2076</v>
      </c>
      <c r="C2601" s="37" t="s">
        <v>11312</v>
      </c>
      <c r="D2601" s="37" t="s">
        <v>11313</v>
      </c>
      <c r="E2601" s="37" t="s">
        <v>2077</v>
      </c>
      <c r="F2601" s="37" t="s">
        <v>3487</v>
      </c>
      <c r="G2601" s="16">
        <v>219000</v>
      </c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.75" customHeight="1">
      <c r="A2602" s="13" t="s">
        <v>295</v>
      </c>
      <c r="B2602" s="35" t="s">
        <v>2069</v>
      </c>
      <c r="C2602" s="37" t="s">
        <v>11314</v>
      </c>
      <c r="D2602" s="37" t="s">
        <v>11315</v>
      </c>
      <c r="E2602" s="37" t="s">
        <v>2070</v>
      </c>
      <c r="F2602" s="37" t="s">
        <v>3487</v>
      </c>
      <c r="G2602" s="16">
        <v>219000</v>
      </c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15.75" customHeight="1">
      <c r="A2603" s="13" t="s">
        <v>295</v>
      </c>
      <c r="B2603" s="35" t="s">
        <v>1982</v>
      </c>
      <c r="C2603" s="37" t="s">
        <v>11316</v>
      </c>
      <c r="D2603" s="37" t="s">
        <v>11317</v>
      </c>
      <c r="E2603" s="37" t="s">
        <v>11318</v>
      </c>
      <c r="F2603" s="37" t="s">
        <v>3487</v>
      </c>
      <c r="G2603" s="16">
        <v>219000</v>
      </c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15.75" customHeight="1">
      <c r="A2604" s="13" t="s">
        <v>295</v>
      </c>
      <c r="B2604" s="35" t="s">
        <v>1963</v>
      </c>
      <c r="C2604" s="37" t="s">
        <v>11319</v>
      </c>
      <c r="D2604" s="37" t="s">
        <v>11320</v>
      </c>
      <c r="E2604" s="37" t="s">
        <v>11321</v>
      </c>
      <c r="F2604" s="37" t="s">
        <v>3487</v>
      </c>
      <c r="G2604" s="16">
        <v>219000</v>
      </c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.75" customHeight="1">
      <c r="A2605" s="13" t="s">
        <v>295</v>
      </c>
      <c r="B2605" s="35" t="s">
        <v>11322</v>
      </c>
      <c r="C2605" s="37" t="s">
        <v>11323</v>
      </c>
      <c r="D2605" s="37" t="s">
        <v>11324</v>
      </c>
      <c r="E2605" s="37" t="s">
        <v>11325</v>
      </c>
      <c r="F2605" s="37" t="s">
        <v>3487</v>
      </c>
      <c r="G2605" s="16">
        <v>59000</v>
      </c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.75" customHeight="1">
      <c r="A2606" s="13" t="s">
        <v>295</v>
      </c>
      <c r="B2606" s="35" t="s">
        <v>11326</v>
      </c>
      <c r="C2606" s="37" t="s">
        <v>11327</v>
      </c>
      <c r="D2606" s="37" t="s">
        <v>11328</v>
      </c>
      <c r="E2606" s="37" t="s">
        <v>11329</v>
      </c>
      <c r="F2606" s="37" t="s">
        <v>3487</v>
      </c>
      <c r="G2606" s="16">
        <v>69000</v>
      </c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.75" customHeight="1">
      <c r="A2607" s="13" t="s">
        <v>295</v>
      </c>
      <c r="B2607" s="35" t="s">
        <v>11330</v>
      </c>
      <c r="C2607" s="37" t="s">
        <v>11331</v>
      </c>
      <c r="D2607" s="37" t="s">
        <v>11332</v>
      </c>
      <c r="E2607" s="37" t="s">
        <v>11333</v>
      </c>
      <c r="F2607" s="37" t="s">
        <v>3487</v>
      </c>
      <c r="G2607" s="16">
        <v>99000</v>
      </c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.75" customHeight="1">
      <c r="A2608" s="13" t="s">
        <v>295</v>
      </c>
      <c r="B2608" s="35" t="s">
        <v>11334</v>
      </c>
      <c r="C2608" s="37" t="s">
        <v>11335</v>
      </c>
      <c r="D2608" s="37" t="s">
        <v>11336</v>
      </c>
      <c r="E2608" s="37" t="s">
        <v>11337</v>
      </c>
      <c r="F2608" s="37" t="s">
        <v>3487</v>
      </c>
      <c r="G2608" s="16">
        <v>109000</v>
      </c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.75" customHeight="1">
      <c r="A2609" s="13" t="s">
        <v>295</v>
      </c>
      <c r="B2609" s="35" t="s">
        <v>11338</v>
      </c>
      <c r="C2609" s="37" t="s">
        <v>11339</v>
      </c>
      <c r="D2609" s="37" t="s">
        <v>11340</v>
      </c>
      <c r="E2609" s="37" t="s">
        <v>11341</v>
      </c>
      <c r="F2609" s="37" t="s">
        <v>7594</v>
      </c>
      <c r="G2609" s="16">
        <v>299000</v>
      </c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.75" customHeight="1">
      <c r="A2610" s="13" t="s">
        <v>295</v>
      </c>
      <c r="B2610" s="35" t="s">
        <v>11342</v>
      </c>
      <c r="C2610" s="37" t="s">
        <v>11343</v>
      </c>
      <c r="D2610" s="37" t="s">
        <v>11344</v>
      </c>
      <c r="E2610" s="37" t="s">
        <v>11345</v>
      </c>
      <c r="F2610" s="37" t="s">
        <v>7594</v>
      </c>
      <c r="G2610" s="16">
        <v>299000</v>
      </c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.75" customHeight="1">
      <c r="A2611" s="13" t="s">
        <v>295</v>
      </c>
      <c r="B2611" s="35" t="s">
        <v>11346</v>
      </c>
      <c r="C2611" s="37" t="s">
        <v>11347</v>
      </c>
      <c r="D2611" s="37" t="s">
        <v>11348</v>
      </c>
      <c r="E2611" s="37" t="s">
        <v>11349</v>
      </c>
      <c r="F2611" s="37" t="s">
        <v>7594</v>
      </c>
      <c r="G2611" s="16">
        <v>159000</v>
      </c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15.75" customHeight="1">
      <c r="A2612" s="13" t="s">
        <v>295</v>
      </c>
      <c r="B2612" s="35" t="s">
        <v>11350</v>
      </c>
      <c r="C2612" s="37" t="s">
        <v>11351</v>
      </c>
      <c r="D2612" s="37" t="s">
        <v>11352</v>
      </c>
      <c r="E2612" s="37" t="s">
        <v>11353</v>
      </c>
      <c r="F2612" s="37" t="s">
        <v>7594</v>
      </c>
      <c r="G2612" s="16">
        <v>159000</v>
      </c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15.75" customHeight="1">
      <c r="A2613" s="13" t="s">
        <v>295</v>
      </c>
      <c r="B2613" s="35" t="s">
        <v>11354</v>
      </c>
      <c r="C2613" s="37" t="s">
        <v>11355</v>
      </c>
      <c r="D2613" s="37" t="s">
        <v>11356</v>
      </c>
      <c r="E2613" s="37" t="s">
        <v>11357</v>
      </c>
      <c r="F2613" s="37" t="s">
        <v>7594</v>
      </c>
      <c r="G2613" s="16">
        <v>159000</v>
      </c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.75" customHeight="1">
      <c r="A2614" s="13" t="s">
        <v>295</v>
      </c>
      <c r="B2614" s="35" t="s">
        <v>11358</v>
      </c>
      <c r="C2614" s="37" t="s">
        <v>11359</v>
      </c>
      <c r="D2614" s="37" t="s">
        <v>11360</v>
      </c>
      <c r="E2614" s="37" t="s">
        <v>11361</v>
      </c>
      <c r="F2614" s="37" t="s">
        <v>7594</v>
      </c>
      <c r="G2614" s="16">
        <v>159000</v>
      </c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.75" customHeight="1">
      <c r="A2615" s="13" t="s">
        <v>295</v>
      </c>
      <c r="B2615" s="35" t="s">
        <v>11362</v>
      </c>
      <c r="C2615" s="37" t="s">
        <v>11363</v>
      </c>
      <c r="D2615" s="37" t="s">
        <v>11364</v>
      </c>
      <c r="E2615" s="37" t="s">
        <v>11365</v>
      </c>
      <c r="F2615" s="37" t="s">
        <v>7594</v>
      </c>
      <c r="G2615" s="16">
        <v>159000</v>
      </c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.75" customHeight="1">
      <c r="A2616" s="13" t="s">
        <v>295</v>
      </c>
      <c r="B2616" s="35" t="s">
        <v>11366</v>
      </c>
      <c r="C2616" s="37" t="s">
        <v>11367</v>
      </c>
      <c r="D2616" s="37" t="s">
        <v>11368</v>
      </c>
      <c r="E2616" s="37" t="s">
        <v>11369</v>
      </c>
      <c r="F2616" s="37" t="s">
        <v>3487</v>
      </c>
      <c r="G2616" s="16">
        <v>229000</v>
      </c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.75" customHeight="1">
      <c r="A2617" s="13" t="s">
        <v>295</v>
      </c>
      <c r="B2617" s="35" t="s">
        <v>11370</v>
      </c>
      <c r="C2617" s="37" t="s">
        <v>11371</v>
      </c>
      <c r="D2617" s="37" t="s">
        <v>11372</v>
      </c>
      <c r="E2617" s="37" t="s">
        <v>11373</v>
      </c>
      <c r="F2617" s="37" t="s">
        <v>3487</v>
      </c>
      <c r="G2617" s="16">
        <v>269000</v>
      </c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.75" customHeight="1">
      <c r="A2618" s="13" t="s">
        <v>295</v>
      </c>
      <c r="B2618" s="35" t="s">
        <v>11374</v>
      </c>
      <c r="C2618" s="37" t="s">
        <v>11375</v>
      </c>
      <c r="D2618" s="37" t="s">
        <v>11376</v>
      </c>
      <c r="E2618" s="37" t="s">
        <v>11377</v>
      </c>
      <c r="F2618" s="37" t="s">
        <v>3487</v>
      </c>
      <c r="G2618" s="16">
        <v>299000</v>
      </c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.75" customHeight="1">
      <c r="A2619" s="13" t="s">
        <v>295</v>
      </c>
      <c r="B2619" s="35" t="s">
        <v>11378</v>
      </c>
      <c r="C2619" s="37" t="s">
        <v>11379</v>
      </c>
      <c r="D2619" s="37" t="s">
        <v>11380</v>
      </c>
      <c r="E2619" s="37" t="s">
        <v>11381</v>
      </c>
      <c r="F2619" s="37" t="s">
        <v>3487</v>
      </c>
      <c r="G2619" s="16">
        <v>339000</v>
      </c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.75" customHeight="1">
      <c r="A2620" s="13" t="s">
        <v>295</v>
      </c>
      <c r="B2620" s="35" t="s">
        <v>11382</v>
      </c>
      <c r="C2620" s="37" t="s">
        <v>11383</v>
      </c>
      <c r="D2620" s="37" t="s">
        <v>11384</v>
      </c>
      <c r="E2620" s="37" t="s">
        <v>11385</v>
      </c>
      <c r="F2620" s="37" t="s">
        <v>3487</v>
      </c>
      <c r="G2620" s="16">
        <v>339000</v>
      </c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15.75" customHeight="1">
      <c r="A2621" s="13" t="s">
        <v>295</v>
      </c>
      <c r="B2621" s="35" t="s">
        <v>11386</v>
      </c>
      <c r="C2621" s="37" t="s">
        <v>11387</v>
      </c>
      <c r="D2621" s="37" t="s">
        <v>11388</v>
      </c>
      <c r="E2621" s="37" t="s">
        <v>11389</v>
      </c>
      <c r="F2621" s="37" t="s">
        <v>3487</v>
      </c>
      <c r="G2621" s="16">
        <v>249000</v>
      </c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15.75" customHeight="1">
      <c r="A2622" s="13" t="s">
        <v>295</v>
      </c>
      <c r="B2622" s="35" t="s">
        <v>11390</v>
      </c>
      <c r="C2622" s="37" t="s">
        <v>11391</v>
      </c>
      <c r="D2622" s="37" t="s">
        <v>11392</v>
      </c>
      <c r="E2622" s="37" t="s">
        <v>11393</v>
      </c>
      <c r="F2622" s="37" t="s">
        <v>3487</v>
      </c>
      <c r="G2622" s="16">
        <v>329000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.75" customHeight="1">
      <c r="A2623" s="13" t="s">
        <v>295</v>
      </c>
      <c r="B2623" s="35" t="s">
        <v>11394</v>
      </c>
      <c r="C2623" s="37" t="s">
        <v>11395</v>
      </c>
      <c r="D2623" s="37" t="s">
        <v>11396</v>
      </c>
      <c r="E2623" s="37" t="s">
        <v>11397</v>
      </c>
      <c r="F2623" s="37" t="s">
        <v>7594</v>
      </c>
      <c r="G2623" s="16">
        <v>509000</v>
      </c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.75" customHeight="1">
      <c r="A2624" s="13" t="s">
        <v>295</v>
      </c>
      <c r="B2624" s="35" t="s">
        <v>11398</v>
      </c>
      <c r="C2624" s="37" t="s">
        <v>11399</v>
      </c>
      <c r="D2624" s="37" t="s">
        <v>11400</v>
      </c>
      <c r="E2624" s="37" t="s">
        <v>11401</v>
      </c>
      <c r="F2624" s="37" t="s">
        <v>7594</v>
      </c>
      <c r="G2624" s="16">
        <v>509000</v>
      </c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.75" customHeight="1">
      <c r="A2625" s="13" t="s">
        <v>295</v>
      </c>
      <c r="B2625" s="35" t="s">
        <v>758</v>
      </c>
      <c r="C2625" s="37" t="s">
        <v>11402</v>
      </c>
      <c r="D2625" s="37" t="s">
        <v>11403</v>
      </c>
      <c r="E2625" s="37" t="s">
        <v>11404</v>
      </c>
      <c r="F2625" s="37" t="s">
        <v>7594</v>
      </c>
      <c r="G2625" s="16">
        <v>149000</v>
      </c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.75" customHeight="1">
      <c r="A2626" s="13" t="s">
        <v>295</v>
      </c>
      <c r="B2626" s="35" t="s">
        <v>750</v>
      </c>
      <c r="C2626" s="37" t="s">
        <v>11405</v>
      </c>
      <c r="D2626" s="37" t="s">
        <v>11406</v>
      </c>
      <c r="E2626" s="37" t="s">
        <v>11407</v>
      </c>
      <c r="F2626" s="37" t="s">
        <v>7594</v>
      </c>
      <c r="G2626" s="16">
        <v>149000</v>
      </c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.75" customHeight="1">
      <c r="A2627" s="13" t="s">
        <v>295</v>
      </c>
      <c r="B2627" s="35" t="s">
        <v>5940</v>
      </c>
      <c r="C2627" s="37" t="s">
        <v>11408</v>
      </c>
      <c r="D2627" s="37" t="s">
        <v>11409</v>
      </c>
      <c r="E2627" s="37" t="s">
        <v>5941</v>
      </c>
      <c r="F2627" s="37" t="s">
        <v>7594</v>
      </c>
      <c r="G2627" s="16">
        <v>149000</v>
      </c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.75" customHeight="1">
      <c r="A2628" s="13" t="s">
        <v>295</v>
      </c>
      <c r="B2628" s="35" t="s">
        <v>746</v>
      </c>
      <c r="C2628" s="37" t="s">
        <v>11410</v>
      </c>
      <c r="D2628" s="37" t="s">
        <v>11411</v>
      </c>
      <c r="E2628" s="37" t="s">
        <v>11412</v>
      </c>
      <c r="F2628" s="37" t="s">
        <v>7594</v>
      </c>
      <c r="G2628" s="16">
        <v>0</v>
      </c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.75" customHeight="1">
      <c r="A2629" s="13" t="s">
        <v>295</v>
      </c>
      <c r="B2629" s="35" t="s">
        <v>11413</v>
      </c>
      <c r="C2629" s="37" t="s">
        <v>11414</v>
      </c>
      <c r="D2629" s="37" t="s">
        <v>11415</v>
      </c>
      <c r="E2629" s="37" t="s">
        <v>11416</v>
      </c>
      <c r="F2629" s="37" t="s">
        <v>7594</v>
      </c>
      <c r="G2629" s="16">
        <v>0</v>
      </c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15.75" customHeight="1">
      <c r="A2630" s="13" t="s">
        <v>295</v>
      </c>
      <c r="B2630" s="35" t="s">
        <v>729</v>
      </c>
      <c r="C2630" s="37" t="s">
        <v>11417</v>
      </c>
      <c r="D2630" s="37" t="s">
        <v>11418</v>
      </c>
      <c r="E2630" s="37" t="s">
        <v>11419</v>
      </c>
      <c r="F2630" s="37" t="s">
        <v>7594</v>
      </c>
      <c r="G2630" s="16">
        <v>149000</v>
      </c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15.75" customHeight="1">
      <c r="A2631" s="13" t="s">
        <v>295</v>
      </c>
      <c r="B2631" s="35" t="s">
        <v>11420</v>
      </c>
      <c r="C2631" s="37" t="s">
        <v>11421</v>
      </c>
      <c r="D2631" s="37" t="s">
        <v>11422</v>
      </c>
      <c r="E2631" s="37" t="s">
        <v>11423</v>
      </c>
      <c r="F2631" s="37" t="s">
        <v>7594</v>
      </c>
      <c r="G2631" s="16">
        <v>189000</v>
      </c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.75" customHeight="1">
      <c r="A2632" s="13" t="s">
        <v>295</v>
      </c>
      <c r="B2632" s="35" t="s">
        <v>11424</v>
      </c>
      <c r="C2632" s="37" t="s">
        <v>11425</v>
      </c>
      <c r="D2632" s="37" t="s">
        <v>11426</v>
      </c>
      <c r="E2632" s="37" t="s">
        <v>11427</v>
      </c>
      <c r="F2632" s="37" t="s">
        <v>7594</v>
      </c>
      <c r="G2632" s="16">
        <v>189000</v>
      </c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.75" customHeight="1">
      <c r="A2633" s="13" t="s">
        <v>295</v>
      </c>
      <c r="B2633" s="35" t="s">
        <v>11428</v>
      </c>
      <c r="C2633" s="37" t="s">
        <v>11429</v>
      </c>
      <c r="D2633" s="37" t="s">
        <v>11430</v>
      </c>
      <c r="E2633" s="37" t="s">
        <v>11431</v>
      </c>
      <c r="F2633" s="37" t="s">
        <v>7594</v>
      </c>
      <c r="G2633" s="16">
        <v>429000</v>
      </c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.75" customHeight="1">
      <c r="A2634" s="13" t="s">
        <v>295</v>
      </c>
      <c r="B2634" s="35" t="s">
        <v>11432</v>
      </c>
      <c r="C2634" s="37" t="s">
        <v>11433</v>
      </c>
      <c r="D2634" s="37" t="s">
        <v>11434</v>
      </c>
      <c r="E2634" s="37" t="s">
        <v>11435</v>
      </c>
      <c r="F2634" s="37" t="s">
        <v>7594</v>
      </c>
      <c r="G2634" s="16">
        <v>429000</v>
      </c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.75" customHeight="1">
      <c r="A2635" s="13" t="s">
        <v>295</v>
      </c>
      <c r="B2635" s="35" t="s">
        <v>11436</v>
      </c>
      <c r="C2635" s="37" t="s">
        <v>11437</v>
      </c>
      <c r="D2635" s="37" t="s">
        <v>11438</v>
      </c>
      <c r="E2635" s="37" t="s">
        <v>11439</v>
      </c>
      <c r="F2635" s="37" t="s">
        <v>7594</v>
      </c>
      <c r="G2635" s="16">
        <v>429000</v>
      </c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.75" customHeight="1">
      <c r="A2636" s="13" t="s">
        <v>295</v>
      </c>
      <c r="B2636" s="35" t="s">
        <v>11440</v>
      </c>
      <c r="C2636" s="37" t="s">
        <v>11441</v>
      </c>
      <c r="D2636" s="37" t="s">
        <v>11442</v>
      </c>
      <c r="E2636" s="37" t="s">
        <v>11443</v>
      </c>
      <c r="F2636" s="37" t="s">
        <v>7594</v>
      </c>
      <c r="G2636" s="16">
        <v>159000</v>
      </c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.75" customHeight="1">
      <c r="A2637" s="13" t="s">
        <v>295</v>
      </c>
      <c r="B2637" s="35" t="s">
        <v>11444</v>
      </c>
      <c r="C2637" s="37" t="s">
        <v>11445</v>
      </c>
      <c r="D2637" s="37" t="s">
        <v>11446</v>
      </c>
      <c r="E2637" s="37" t="s">
        <v>11447</v>
      </c>
      <c r="F2637" s="37" t="s">
        <v>7594</v>
      </c>
      <c r="G2637" s="16">
        <v>159000</v>
      </c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.75" customHeight="1">
      <c r="A2638" s="13" t="s">
        <v>295</v>
      </c>
      <c r="B2638" s="35" t="s">
        <v>11448</v>
      </c>
      <c r="C2638" s="37" t="s">
        <v>11449</v>
      </c>
      <c r="D2638" s="37" t="s">
        <v>11450</v>
      </c>
      <c r="E2638" s="37" t="s">
        <v>11451</v>
      </c>
      <c r="F2638" s="37" t="s">
        <v>1778</v>
      </c>
      <c r="G2638" s="16">
        <v>1159000</v>
      </c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15.75" customHeight="1">
      <c r="A2639" s="13" t="s">
        <v>295</v>
      </c>
      <c r="B2639" s="35" t="s">
        <v>11452</v>
      </c>
      <c r="C2639" s="37" t="s">
        <v>11453</v>
      </c>
      <c r="D2639" s="37" t="s">
        <v>11454</v>
      </c>
      <c r="E2639" s="37" t="s">
        <v>11455</v>
      </c>
      <c r="F2639" s="37" t="s">
        <v>5077</v>
      </c>
      <c r="G2639" s="16">
        <v>79000</v>
      </c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15.75" customHeight="1">
      <c r="A2640" s="13" t="s">
        <v>295</v>
      </c>
      <c r="B2640" s="35" t="s">
        <v>11456</v>
      </c>
      <c r="C2640" s="37" t="s">
        <v>11457</v>
      </c>
      <c r="D2640" s="37" t="s">
        <v>11458</v>
      </c>
      <c r="E2640" s="37" t="s">
        <v>11459</v>
      </c>
      <c r="F2640" s="37" t="s">
        <v>1778</v>
      </c>
      <c r="G2640" s="16">
        <v>549000</v>
      </c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.75" customHeight="1">
      <c r="A2641" s="13" t="s">
        <v>295</v>
      </c>
      <c r="B2641" s="35" t="s">
        <v>11460</v>
      </c>
      <c r="C2641" s="37" t="s">
        <v>11461</v>
      </c>
      <c r="D2641" s="37" t="s">
        <v>11462</v>
      </c>
      <c r="E2641" s="37" t="s">
        <v>11463</v>
      </c>
      <c r="F2641" s="37" t="s">
        <v>5077</v>
      </c>
      <c r="G2641" s="16">
        <v>59000</v>
      </c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.75" customHeight="1">
      <c r="A2642" s="13" t="s">
        <v>295</v>
      </c>
      <c r="B2642" s="35" t="s">
        <v>11464</v>
      </c>
      <c r="C2642" s="37" t="s">
        <v>11465</v>
      </c>
      <c r="D2642" s="37" t="s">
        <v>11466</v>
      </c>
      <c r="E2642" s="37" t="s">
        <v>11467</v>
      </c>
      <c r="F2642" s="37" t="s">
        <v>5077</v>
      </c>
      <c r="G2642" s="16">
        <v>49000</v>
      </c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.75" customHeight="1">
      <c r="A2643" s="13" t="s">
        <v>295</v>
      </c>
      <c r="B2643" s="35" t="s">
        <v>11468</v>
      </c>
      <c r="C2643" s="37" t="s">
        <v>11469</v>
      </c>
      <c r="D2643" s="37" t="s">
        <v>11470</v>
      </c>
      <c r="E2643" s="37" t="s">
        <v>11471</v>
      </c>
      <c r="F2643" s="37" t="s">
        <v>5077</v>
      </c>
      <c r="G2643" s="16">
        <v>89000</v>
      </c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.75" customHeight="1">
      <c r="A2644" s="13" t="s">
        <v>295</v>
      </c>
      <c r="B2644" s="35" t="s">
        <v>11472</v>
      </c>
      <c r="C2644" s="37" t="s">
        <v>11473</v>
      </c>
      <c r="D2644" s="37" t="s">
        <v>11474</v>
      </c>
      <c r="E2644" s="37" t="s">
        <v>11475</v>
      </c>
      <c r="F2644" s="37" t="s">
        <v>5077</v>
      </c>
      <c r="G2644" s="16">
        <v>89000</v>
      </c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.75" customHeight="1">
      <c r="A2645" s="13" t="s">
        <v>295</v>
      </c>
      <c r="B2645" s="35" t="s">
        <v>11476</v>
      </c>
      <c r="C2645" s="37" t="s">
        <v>11477</v>
      </c>
      <c r="D2645" s="37" t="s">
        <v>11478</v>
      </c>
      <c r="E2645" s="37" t="s">
        <v>11479</v>
      </c>
      <c r="F2645" s="37" t="s">
        <v>5077</v>
      </c>
      <c r="G2645" s="16">
        <v>89000</v>
      </c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.75" customHeight="1">
      <c r="A2646" s="13" t="s">
        <v>295</v>
      </c>
      <c r="B2646" s="35" t="s">
        <v>11480</v>
      </c>
      <c r="C2646" s="37" t="s">
        <v>11481</v>
      </c>
      <c r="D2646" s="37" t="s">
        <v>11482</v>
      </c>
      <c r="E2646" s="37" t="s">
        <v>11483</v>
      </c>
      <c r="F2646" s="37" t="s">
        <v>5077</v>
      </c>
      <c r="G2646" s="16">
        <v>199000</v>
      </c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.75" customHeight="1">
      <c r="A2647" s="13" t="s">
        <v>295</v>
      </c>
      <c r="B2647" s="35" t="s">
        <v>11484</v>
      </c>
      <c r="C2647" s="37" t="s">
        <v>11485</v>
      </c>
      <c r="D2647" s="37" t="s">
        <v>11486</v>
      </c>
      <c r="E2647" s="37" t="s">
        <v>11487</v>
      </c>
      <c r="F2647" s="37" t="s">
        <v>5077</v>
      </c>
      <c r="G2647" s="16">
        <v>199000</v>
      </c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15.75" customHeight="1">
      <c r="A2648" s="13" t="s">
        <v>295</v>
      </c>
      <c r="B2648" s="35" t="s">
        <v>11488</v>
      </c>
      <c r="C2648" s="37" t="s">
        <v>11489</v>
      </c>
      <c r="D2648" s="37" t="s">
        <v>11490</v>
      </c>
      <c r="E2648" s="37" t="s">
        <v>11491</v>
      </c>
      <c r="F2648" s="37" t="s">
        <v>5077</v>
      </c>
      <c r="G2648" s="16">
        <v>199000</v>
      </c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15.75" customHeight="1">
      <c r="A2649" s="13" t="s">
        <v>295</v>
      </c>
      <c r="B2649" s="35" t="s">
        <v>11492</v>
      </c>
      <c r="C2649" s="37" t="s">
        <v>11493</v>
      </c>
      <c r="D2649" s="37" t="s">
        <v>11494</v>
      </c>
      <c r="E2649" s="37" t="s">
        <v>11495</v>
      </c>
      <c r="F2649" s="37" t="s">
        <v>5077</v>
      </c>
      <c r="G2649" s="16">
        <v>239000</v>
      </c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.75" customHeight="1">
      <c r="A2650" s="13" t="s">
        <v>295</v>
      </c>
      <c r="B2650" s="35" t="s">
        <v>11496</v>
      </c>
      <c r="C2650" s="37" t="s">
        <v>11497</v>
      </c>
      <c r="D2650" s="37" t="s">
        <v>11498</v>
      </c>
      <c r="E2650" s="37" t="s">
        <v>11499</v>
      </c>
      <c r="F2650" s="37" t="s">
        <v>5077</v>
      </c>
      <c r="G2650" s="16">
        <v>239000</v>
      </c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.75" customHeight="1">
      <c r="A2651" s="13" t="s">
        <v>295</v>
      </c>
      <c r="B2651" s="35" t="s">
        <v>11500</v>
      </c>
      <c r="C2651" s="37" t="s">
        <v>11501</v>
      </c>
      <c r="D2651" s="37" t="s">
        <v>11502</v>
      </c>
      <c r="E2651" s="37" t="s">
        <v>11503</v>
      </c>
      <c r="F2651" s="37" t="s">
        <v>5077</v>
      </c>
      <c r="G2651" s="16">
        <v>239000</v>
      </c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.75" customHeight="1">
      <c r="A2652" s="13" t="s">
        <v>295</v>
      </c>
      <c r="B2652" s="35" t="s">
        <v>11504</v>
      </c>
      <c r="C2652" s="37" t="s">
        <v>11505</v>
      </c>
      <c r="D2652" s="37" t="s">
        <v>11506</v>
      </c>
      <c r="E2652" s="37" t="s">
        <v>11507</v>
      </c>
      <c r="F2652" s="37" t="s">
        <v>115</v>
      </c>
      <c r="G2652" s="16">
        <v>1879000</v>
      </c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.75" customHeight="1">
      <c r="A2653" s="13" t="s">
        <v>295</v>
      </c>
      <c r="B2653" s="35" t="s">
        <v>11508</v>
      </c>
      <c r="C2653" s="37" t="s">
        <v>11509</v>
      </c>
      <c r="D2653" s="37" t="s">
        <v>11510</v>
      </c>
      <c r="E2653" s="37" t="s">
        <v>11511</v>
      </c>
      <c r="F2653" s="37" t="s">
        <v>115</v>
      </c>
      <c r="G2653" s="16">
        <v>1879000</v>
      </c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.75" customHeight="1">
      <c r="A2654" s="13" t="s">
        <v>295</v>
      </c>
      <c r="B2654" s="35" t="s">
        <v>11512</v>
      </c>
      <c r="C2654" s="37" t="s">
        <v>11513</v>
      </c>
      <c r="D2654" s="37" t="s">
        <v>11514</v>
      </c>
      <c r="E2654" s="37" t="s">
        <v>11515</v>
      </c>
      <c r="F2654" s="37" t="s">
        <v>115</v>
      </c>
      <c r="G2654" s="16">
        <v>889000</v>
      </c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.75" customHeight="1">
      <c r="A2655" s="13" t="s">
        <v>295</v>
      </c>
      <c r="B2655" s="35" t="s">
        <v>11516</v>
      </c>
      <c r="C2655" s="37" t="s">
        <v>11517</v>
      </c>
      <c r="D2655" s="37" t="s">
        <v>11518</v>
      </c>
      <c r="E2655" s="37" t="s">
        <v>11519</v>
      </c>
      <c r="F2655" s="37" t="s">
        <v>115</v>
      </c>
      <c r="G2655" s="16">
        <v>319000</v>
      </c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.75" customHeight="1">
      <c r="A2656" s="13" t="s">
        <v>295</v>
      </c>
      <c r="B2656" s="35" t="s">
        <v>11520</v>
      </c>
      <c r="C2656" s="37" t="s">
        <v>11521</v>
      </c>
      <c r="D2656" s="37" t="s">
        <v>11522</v>
      </c>
      <c r="E2656" s="37" t="s">
        <v>11523</v>
      </c>
      <c r="F2656" s="37" t="s">
        <v>115</v>
      </c>
      <c r="G2656" s="16">
        <v>319000</v>
      </c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15.75" customHeight="1">
      <c r="A2657" s="13" t="s">
        <v>295</v>
      </c>
      <c r="B2657" s="35" t="s">
        <v>11524</v>
      </c>
      <c r="C2657" s="37" t="s">
        <v>11525</v>
      </c>
      <c r="D2657" s="37" t="s">
        <v>11526</v>
      </c>
      <c r="E2657" s="37" t="s">
        <v>11527</v>
      </c>
      <c r="F2657" s="37" t="s">
        <v>115</v>
      </c>
      <c r="G2657" s="16">
        <v>319000</v>
      </c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15.75" customHeight="1">
      <c r="A2658" s="13" t="s">
        <v>295</v>
      </c>
      <c r="B2658" s="35" t="s">
        <v>11528</v>
      </c>
      <c r="C2658" s="37" t="s">
        <v>11529</v>
      </c>
      <c r="D2658" s="37" t="s">
        <v>11530</v>
      </c>
      <c r="E2658" s="37" t="s">
        <v>11531</v>
      </c>
      <c r="F2658" s="37" t="s">
        <v>115</v>
      </c>
      <c r="G2658" s="16">
        <v>299000</v>
      </c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.75" customHeight="1">
      <c r="A2659" s="13" t="s">
        <v>295</v>
      </c>
      <c r="B2659" s="35" t="s">
        <v>3505</v>
      </c>
      <c r="C2659" s="37" t="s">
        <v>11532</v>
      </c>
      <c r="D2659" s="37" t="s">
        <v>11533</v>
      </c>
      <c r="E2659" s="37" t="s">
        <v>3506</v>
      </c>
      <c r="F2659" s="37" t="s">
        <v>115</v>
      </c>
      <c r="G2659" s="16">
        <v>299000</v>
      </c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.75" customHeight="1">
      <c r="A2660" s="13" t="s">
        <v>295</v>
      </c>
      <c r="B2660" s="35" t="s">
        <v>11534</v>
      </c>
      <c r="C2660" s="37" t="s">
        <v>11535</v>
      </c>
      <c r="D2660" s="37" t="s">
        <v>11536</v>
      </c>
      <c r="E2660" s="37" t="s">
        <v>11537</v>
      </c>
      <c r="F2660" s="37" t="s">
        <v>115</v>
      </c>
      <c r="G2660" s="16">
        <v>299000</v>
      </c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.75" customHeight="1">
      <c r="A2661" s="13" t="s">
        <v>295</v>
      </c>
      <c r="B2661" s="35" t="s">
        <v>11538</v>
      </c>
      <c r="C2661" s="37" t="s">
        <v>11539</v>
      </c>
      <c r="D2661" s="37" t="s">
        <v>11540</v>
      </c>
      <c r="E2661" s="37" t="s">
        <v>11541</v>
      </c>
      <c r="F2661" s="37" t="s">
        <v>115</v>
      </c>
      <c r="G2661" s="16">
        <v>299000</v>
      </c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.75" customHeight="1">
      <c r="A2662" s="13" t="s">
        <v>295</v>
      </c>
      <c r="B2662" s="35" t="s">
        <v>11542</v>
      </c>
      <c r="C2662" s="37" t="s">
        <v>11543</v>
      </c>
      <c r="D2662" s="37" t="s">
        <v>11544</v>
      </c>
      <c r="E2662" s="37" t="s">
        <v>11545</v>
      </c>
      <c r="F2662" s="37" t="s">
        <v>115</v>
      </c>
      <c r="G2662" s="16">
        <v>299000</v>
      </c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.75" customHeight="1">
      <c r="A2663" s="13" t="s">
        <v>295</v>
      </c>
      <c r="B2663" s="35" t="s">
        <v>11546</v>
      </c>
      <c r="C2663" s="37" t="s">
        <v>11547</v>
      </c>
      <c r="D2663" s="37" t="s">
        <v>11548</v>
      </c>
      <c r="E2663" s="37" t="s">
        <v>11549</v>
      </c>
      <c r="F2663" s="37" t="s">
        <v>115</v>
      </c>
      <c r="G2663" s="16">
        <v>299000</v>
      </c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.75" customHeight="1">
      <c r="A2664" s="13" t="s">
        <v>295</v>
      </c>
      <c r="B2664" s="35" t="s">
        <v>11550</v>
      </c>
      <c r="C2664" s="37" t="s">
        <v>11551</v>
      </c>
      <c r="D2664" s="37" t="s">
        <v>11552</v>
      </c>
      <c r="E2664" s="37" t="s">
        <v>11553</v>
      </c>
      <c r="F2664" s="37" t="s">
        <v>115</v>
      </c>
      <c r="G2664" s="16">
        <v>299000</v>
      </c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.75" customHeight="1">
      <c r="A2665" s="13" t="s">
        <v>295</v>
      </c>
      <c r="B2665" s="35" t="s">
        <v>11554</v>
      </c>
      <c r="C2665" s="37" t="s">
        <v>11555</v>
      </c>
      <c r="D2665" s="37" t="s">
        <v>11556</v>
      </c>
      <c r="E2665" s="37" t="s">
        <v>11557</v>
      </c>
      <c r="F2665" s="37" t="s">
        <v>115</v>
      </c>
      <c r="G2665" s="16">
        <v>299000</v>
      </c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15.75" customHeight="1">
      <c r="A2666" s="13" t="s">
        <v>295</v>
      </c>
      <c r="B2666" s="35" t="s">
        <v>11558</v>
      </c>
      <c r="C2666" s="37" t="s">
        <v>11559</v>
      </c>
      <c r="D2666" s="37" t="s">
        <v>11560</v>
      </c>
      <c r="E2666" s="37" t="s">
        <v>11561</v>
      </c>
      <c r="F2666" s="37" t="s">
        <v>115</v>
      </c>
      <c r="G2666" s="16">
        <v>299000</v>
      </c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15.75" customHeight="1">
      <c r="A2667" s="13" t="s">
        <v>295</v>
      </c>
      <c r="B2667" s="35" t="s">
        <v>11562</v>
      </c>
      <c r="C2667" s="37" t="s">
        <v>11563</v>
      </c>
      <c r="D2667" s="37" t="s">
        <v>11564</v>
      </c>
      <c r="E2667" s="37" t="s">
        <v>11565</v>
      </c>
      <c r="F2667" s="37" t="s">
        <v>115</v>
      </c>
      <c r="G2667" s="16">
        <v>399000</v>
      </c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.75" customHeight="1">
      <c r="A2668" s="13" t="s">
        <v>295</v>
      </c>
      <c r="B2668" s="35" t="s">
        <v>11566</v>
      </c>
      <c r="C2668" s="37" t="s">
        <v>11567</v>
      </c>
      <c r="D2668" s="37" t="s">
        <v>11568</v>
      </c>
      <c r="E2668" s="37" t="s">
        <v>11569</v>
      </c>
      <c r="F2668" s="37" t="s">
        <v>115</v>
      </c>
      <c r="G2668" s="16">
        <v>399000</v>
      </c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.75" customHeight="1">
      <c r="A2669" s="13" t="s">
        <v>295</v>
      </c>
      <c r="B2669" s="35" t="s">
        <v>11570</v>
      </c>
      <c r="C2669" s="37" t="s">
        <v>11571</v>
      </c>
      <c r="D2669" s="37" t="s">
        <v>11572</v>
      </c>
      <c r="E2669" s="37" t="s">
        <v>11573</v>
      </c>
      <c r="F2669" s="37" t="s">
        <v>115</v>
      </c>
      <c r="G2669" s="16">
        <v>399000</v>
      </c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.75" customHeight="1">
      <c r="A2670" s="13" t="s">
        <v>295</v>
      </c>
      <c r="B2670" s="35" t="s">
        <v>11574</v>
      </c>
      <c r="C2670" s="37" t="s">
        <v>11575</v>
      </c>
      <c r="D2670" s="37" t="s">
        <v>11576</v>
      </c>
      <c r="E2670" s="37" t="s">
        <v>11577</v>
      </c>
      <c r="F2670" s="37" t="s">
        <v>115</v>
      </c>
      <c r="G2670" s="16">
        <v>399000</v>
      </c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.75" customHeight="1">
      <c r="A2671" s="13" t="s">
        <v>295</v>
      </c>
      <c r="B2671" s="35" t="s">
        <v>11578</v>
      </c>
      <c r="C2671" s="37" t="s">
        <v>11579</v>
      </c>
      <c r="D2671" s="37" t="s">
        <v>11580</v>
      </c>
      <c r="E2671" s="37" t="s">
        <v>11581</v>
      </c>
      <c r="F2671" s="37" t="s">
        <v>115</v>
      </c>
      <c r="G2671" s="16">
        <v>399000</v>
      </c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.75" customHeight="1">
      <c r="A2672" s="13" t="s">
        <v>295</v>
      </c>
      <c r="B2672" s="35" t="s">
        <v>11582</v>
      </c>
      <c r="C2672" s="37" t="s">
        <v>11583</v>
      </c>
      <c r="D2672" s="37" t="s">
        <v>11584</v>
      </c>
      <c r="E2672" s="37" t="s">
        <v>11585</v>
      </c>
      <c r="F2672" s="37" t="s">
        <v>115</v>
      </c>
      <c r="G2672" s="16">
        <v>399000</v>
      </c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.75" customHeight="1">
      <c r="A2673" s="13" t="s">
        <v>295</v>
      </c>
      <c r="B2673" s="35" t="s">
        <v>11586</v>
      </c>
      <c r="C2673" s="37" t="s">
        <v>11587</v>
      </c>
      <c r="D2673" s="37" t="s">
        <v>11588</v>
      </c>
      <c r="E2673" s="37" t="s">
        <v>11589</v>
      </c>
      <c r="F2673" s="37" t="s">
        <v>115</v>
      </c>
      <c r="G2673" s="16">
        <v>399000</v>
      </c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.75" customHeight="1">
      <c r="A2674" s="13" t="s">
        <v>295</v>
      </c>
      <c r="B2674" s="35" t="s">
        <v>11590</v>
      </c>
      <c r="C2674" s="37" t="s">
        <v>11591</v>
      </c>
      <c r="D2674" s="37" t="s">
        <v>11592</v>
      </c>
      <c r="E2674" s="37" t="s">
        <v>11593</v>
      </c>
      <c r="F2674" s="37" t="s">
        <v>115</v>
      </c>
      <c r="G2674" s="16">
        <v>0</v>
      </c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15.75" customHeight="1">
      <c r="A2675" s="13" t="s">
        <v>295</v>
      </c>
      <c r="B2675" s="35" t="s">
        <v>11594</v>
      </c>
      <c r="C2675" s="37" t="s">
        <v>11595</v>
      </c>
      <c r="D2675" s="37" t="s">
        <v>11596</v>
      </c>
      <c r="E2675" s="37" t="s">
        <v>11597</v>
      </c>
      <c r="F2675" s="37" t="s">
        <v>115</v>
      </c>
      <c r="G2675" s="16">
        <v>0</v>
      </c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15.75" customHeight="1">
      <c r="A2676" s="13" t="s">
        <v>295</v>
      </c>
      <c r="B2676" s="35" t="s">
        <v>11598</v>
      </c>
      <c r="C2676" s="37" t="s">
        <v>11599</v>
      </c>
      <c r="D2676" s="37" t="s">
        <v>11600</v>
      </c>
      <c r="E2676" s="37" t="s">
        <v>11601</v>
      </c>
      <c r="F2676" s="37" t="s">
        <v>115</v>
      </c>
      <c r="G2676" s="16">
        <v>0</v>
      </c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.75" customHeight="1">
      <c r="A2677" s="13" t="s">
        <v>295</v>
      </c>
      <c r="B2677" s="35" t="s">
        <v>11602</v>
      </c>
      <c r="C2677" s="37" t="s">
        <v>11603</v>
      </c>
      <c r="D2677" s="37" t="s">
        <v>11604</v>
      </c>
      <c r="E2677" s="37" t="s">
        <v>11605</v>
      </c>
      <c r="F2677" s="37" t="s">
        <v>115</v>
      </c>
      <c r="G2677" s="16">
        <v>0</v>
      </c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.75" customHeight="1">
      <c r="A2678" s="13" t="s">
        <v>295</v>
      </c>
      <c r="B2678" s="35" t="s">
        <v>1387</v>
      </c>
      <c r="C2678" s="37" t="s">
        <v>11606</v>
      </c>
      <c r="D2678" s="37" t="s">
        <v>11607</v>
      </c>
      <c r="E2678" s="37" t="s">
        <v>1388</v>
      </c>
      <c r="F2678" s="37" t="s">
        <v>115</v>
      </c>
      <c r="G2678" s="16">
        <v>0</v>
      </c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.75" customHeight="1">
      <c r="A2679" s="13" t="s">
        <v>295</v>
      </c>
      <c r="B2679" s="35" t="s">
        <v>11608</v>
      </c>
      <c r="C2679" s="37" t="s">
        <v>11609</v>
      </c>
      <c r="D2679" s="37" t="s">
        <v>11610</v>
      </c>
      <c r="E2679" s="37" t="s">
        <v>11611</v>
      </c>
      <c r="F2679" s="37" t="s">
        <v>115</v>
      </c>
      <c r="G2679" s="16">
        <v>0</v>
      </c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.75" customHeight="1">
      <c r="A2680" s="13" t="s">
        <v>295</v>
      </c>
      <c r="B2680" s="35" t="s">
        <v>11612</v>
      </c>
      <c r="C2680" s="37" t="s">
        <v>11613</v>
      </c>
      <c r="D2680" s="37" t="s">
        <v>11614</v>
      </c>
      <c r="E2680" s="37" t="s">
        <v>11615</v>
      </c>
      <c r="F2680" s="37" t="s">
        <v>115</v>
      </c>
      <c r="G2680" s="16">
        <v>0</v>
      </c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.75" customHeight="1">
      <c r="A2681" s="13" t="s">
        <v>295</v>
      </c>
      <c r="B2681" s="35" t="s">
        <v>1379</v>
      </c>
      <c r="C2681" s="37" t="s">
        <v>11616</v>
      </c>
      <c r="D2681" s="37" t="s">
        <v>11617</v>
      </c>
      <c r="E2681" s="37" t="s">
        <v>1381</v>
      </c>
      <c r="F2681" s="37" t="s">
        <v>115</v>
      </c>
      <c r="G2681" s="16">
        <v>0</v>
      </c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.75" customHeight="1">
      <c r="A2682" s="13" t="s">
        <v>295</v>
      </c>
      <c r="B2682" s="35" t="s">
        <v>2191</v>
      </c>
      <c r="C2682" s="37" t="s">
        <v>11618</v>
      </c>
      <c r="D2682" s="37" t="s">
        <v>11619</v>
      </c>
      <c r="E2682" s="37" t="s">
        <v>2200</v>
      </c>
      <c r="F2682" s="37" t="s">
        <v>1554</v>
      </c>
      <c r="G2682" s="16">
        <v>249000</v>
      </c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.75" customHeight="1">
      <c r="A2683" s="13" t="s">
        <v>295</v>
      </c>
      <c r="B2683" s="35" t="s">
        <v>2185</v>
      </c>
      <c r="C2683" s="37" t="s">
        <v>11620</v>
      </c>
      <c r="D2683" s="37" t="s">
        <v>11621</v>
      </c>
      <c r="E2683" s="37" t="s">
        <v>2186</v>
      </c>
      <c r="F2683" s="37" t="s">
        <v>1554</v>
      </c>
      <c r="G2683" s="16">
        <v>249000</v>
      </c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15.75" customHeight="1">
      <c r="A2684" s="13" t="s">
        <v>295</v>
      </c>
      <c r="B2684" s="35" t="s">
        <v>2182</v>
      </c>
      <c r="C2684" s="37" t="s">
        <v>11622</v>
      </c>
      <c r="D2684" s="37" t="s">
        <v>11623</v>
      </c>
      <c r="E2684" s="37" t="s">
        <v>2184</v>
      </c>
      <c r="F2684" s="37" t="s">
        <v>1554</v>
      </c>
      <c r="G2684" s="16">
        <v>249000</v>
      </c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15.75" customHeight="1">
      <c r="A2685" s="13" t="s">
        <v>295</v>
      </c>
      <c r="B2685" s="35" t="s">
        <v>2174</v>
      </c>
      <c r="C2685" s="37" t="s">
        <v>11624</v>
      </c>
      <c r="D2685" s="37" t="s">
        <v>11625</v>
      </c>
      <c r="E2685" s="37" t="s">
        <v>2175</v>
      </c>
      <c r="F2685" s="37" t="s">
        <v>1554</v>
      </c>
      <c r="G2685" s="16">
        <v>249000</v>
      </c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.75" customHeight="1">
      <c r="A2686" s="13" t="s">
        <v>295</v>
      </c>
      <c r="B2686" s="35" t="s">
        <v>2168</v>
      </c>
      <c r="C2686" s="37" t="s">
        <v>11626</v>
      </c>
      <c r="D2686" s="37" t="s">
        <v>11627</v>
      </c>
      <c r="E2686" s="37" t="s">
        <v>2169</v>
      </c>
      <c r="F2686" s="37" t="s">
        <v>1554</v>
      </c>
      <c r="G2686" s="16">
        <v>249000</v>
      </c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.75" customHeight="1">
      <c r="A2687" s="13" t="s">
        <v>295</v>
      </c>
      <c r="B2687" s="35" t="s">
        <v>2162</v>
      </c>
      <c r="C2687" s="37" t="s">
        <v>11628</v>
      </c>
      <c r="D2687" s="37" t="s">
        <v>11629</v>
      </c>
      <c r="E2687" s="37" t="s">
        <v>2163</v>
      </c>
      <c r="F2687" s="37" t="s">
        <v>1554</v>
      </c>
      <c r="G2687" s="16">
        <v>249000</v>
      </c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.75" customHeight="1">
      <c r="A2688" s="13" t="s">
        <v>295</v>
      </c>
      <c r="B2688" s="35" t="s">
        <v>2160</v>
      </c>
      <c r="C2688" s="37" t="s">
        <v>11630</v>
      </c>
      <c r="D2688" s="37" t="s">
        <v>11631</v>
      </c>
      <c r="E2688" s="37" t="s">
        <v>2161</v>
      </c>
      <c r="F2688" s="37" t="s">
        <v>1554</v>
      </c>
      <c r="G2688" s="16">
        <v>249000</v>
      </c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.75" customHeight="1">
      <c r="A2689" s="13" t="s">
        <v>295</v>
      </c>
      <c r="B2689" s="35" t="s">
        <v>2158</v>
      </c>
      <c r="C2689" s="37" t="s">
        <v>11632</v>
      </c>
      <c r="D2689" s="37" t="s">
        <v>11633</v>
      </c>
      <c r="E2689" s="37" t="s">
        <v>2159</v>
      </c>
      <c r="F2689" s="37" t="s">
        <v>1554</v>
      </c>
      <c r="G2689" s="16">
        <v>249000</v>
      </c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.75" customHeight="1">
      <c r="A2690" s="13"/>
      <c r="B2690" s="35"/>
      <c r="C2690" s="37"/>
      <c r="D2690" s="37"/>
      <c r="E2690" s="37"/>
      <c r="F2690" s="37"/>
      <c r="G2690" s="126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</sheetData>
  <autoFilter ref="A2:I2689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1000"/>
  <sheetViews>
    <sheetView workbookViewId="0">
      <pane ySplit="9" topLeftCell="A10" activePane="bottomLeft" state="frozen"/>
      <selection pane="bottomLeft" activeCell="A8" sqref="A8:M9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9.125" customWidth="1"/>
    <col min="6" max="6" width="10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3282000</v>
      </c>
      <c r="C1" s="21">
        <f t="shared" si="0"/>
        <v>1.4783783783783784E-2</v>
      </c>
      <c r="D1" s="22"/>
      <c r="E1" s="25" t="s">
        <v>54</v>
      </c>
      <c r="F1" s="26" t="s">
        <v>66</v>
      </c>
      <c r="G1" s="32">
        <f>SUM(G2:G5)</f>
        <v>3282000</v>
      </c>
      <c r="H1" s="33"/>
      <c r="I1" s="34"/>
      <c r="J1" s="36" t="str">
        <f t="shared" ref="J1:J4" si="1">+F2</f>
        <v>Vi</v>
      </c>
      <c r="K1" s="36">
        <f t="shared" ref="K1:K5" si="2">+SUMIF($G$10:$G$100,J1,$F$10:$F$100)</f>
        <v>3282000</v>
      </c>
      <c r="L1" s="38">
        <f t="shared" ref="L1:L5" si="3">K1/$K$7</f>
        <v>1.4783783783783784E-2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 t="shared" ref="B2:B4" si="4">SUMIF($K:$K,A2,$F:$F)</f>
        <v>890000</v>
      </c>
      <c r="C2" s="45">
        <f>B2/K7</f>
        <v>4.0090090090090088E-3</v>
      </c>
      <c r="D2" s="22"/>
      <c r="E2" s="46">
        <v>43313</v>
      </c>
      <c r="F2" s="47" t="s">
        <v>137</v>
      </c>
      <c r="G2" s="48">
        <f t="shared" ref="G2:G3" si="5">SUMIFS($F:$F,$H:$H,E2,$G:$G,F2)</f>
        <v>3282000</v>
      </c>
      <c r="H2" s="33"/>
      <c r="I2" s="34"/>
      <c r="J2" s="36">
        <f t="shared" si="1"/>
        <v>0</v>
      </c>
      <c r="K2" s="36">
        <f t="shared" si="2"/>
        <v>0</v>
      </c>
      <c r="L2" s="38">
        <f t="shared" si="3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 t="shared" si="4"/>
        <v>2243000</v>
      </c>
      <c r="C3" s="45">
        <f>B3/K7</f>
        <v>1.0103603603603604E-2</v>
      </c>
      <c r="D3" s="22"/>
      <c r="E3" s="46"/>
      <c r="F3" s="49"/>
      <c r="G3" s="48">
        <f t="shared" si="5"/>
        <v>0</v>
      </c>
      <c r="H3" s="33"/>
      <c r="I3" s="34"/>
      <c r="J3" s="36">
        <f t="shared" si="1"/>
        <v>0</v>
      </c>
      <c r="K3" s="36">
        <f t="shared" si="2"/>
        <v>0</v>
      </c>
      <c r="L3" s="38">
        <f t="shared" si="3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 t="shared" si="4"/>
        <v>149000</v>
      </c>
      <c r="C4" s="45">
        <f>B4/K7</f>
        <v>6.7117117117117112E-4</v>
      </c>
      <c r="D4" s="22"/>
      <c r="E4" s="48"/>
      <c r="F4" s="53"/>
      <c r="G4" s="48"/>
      <c r="H4" s="33"/>
      <c r="I4" s="34"/>
      <c r="J4" s="36">
        <f t="shared" si="1"/>
        <v>0</v>
      </c>
      <c r="K4" s="36">
        <f t="shared" si="2"/>
        <v>0</v>
      </c>
      <c r="L4" s="38">
        <f t="shared" si="3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8"/>
      <c r="F5" s="53"/>
      <c r="G5" s="48"/>
      <c r="H5" s="33"/>
      <c r="I5" s="34"/>
      <c r="J5" s="55"/>
      <c r="K5" s="36">
        <f t="shared" si="2"/>
        <v>0</v>
      </c>
      <c r="L5" s="38">
        <f t="shared" si="3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56">
        <f t="shared" ref="K6:L6" si="6">SUM(K1:K5)</f>
        <v>3282000</v>
      </c>
      <c r="L6" s="57">
        <f t="shared" si="6"/>
        <v>1.4783783783783784E-2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63"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54</v>
      </c>
      <c r="I8" s="66" t="s">
        <v>413</v>
      </c>
      <c r="J8" s="67" t="s">
        <v>414</v>
      </c>
      <c r="K8" s="68">
        <f>F9</f>
        <v>3282000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9</v>
      </c>
      <c r="E9" s="70"/>
      <c r="F9" s="70">
        <f>SUM(F10:F100)</f>
        <v>3282000</v>
      </c>
      <c r="G9" s="71"/>
      <c r="H9" s="72"/>
      <c r="I9" s="73"/>
      <c r="J9" s="67" t="s">
        <v>503</v>
      </c>
      <c r="K9" s="74">
        <f>K8/K7</f>
        <v>1.4783783783783784E-2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10090465</v>
      </c>
      <c r="B10" s="76" t="str">
        <f>VLOOKUP(A10,ma!$E:$H,4,0)</f>
        <v>BMA-GP04BU</v>
      </c>
      <c r="C10" s="76" t="str">
        <f>VLOOKUP(B10,ma!$B:$C,2,0)</f>
        <v>Túi xách ELECOM BMA-GP04BU</v>
      </c>
      <c r="D10" s="77">
        <v>1</v>
      </c>
      <c r="E10" s="78">
        <v>199000</v>
      </c>
      <c r="F10" s="79">
        <f t="shared" ref="F10:F100" si="7">D10*E10</f>
        <v>199000</v>
      </c>
      <c r="G10" s="80" t="s">
        <v>137</v>
      </c>
      <c r="H10" s="81">
        <f t="shared" ref="H10:H66" si="8">+$E$2</f>
        <v>43313</v>
      </c>
      <c r="I10" s="82"/>
      <c r="J10" s="83" t="str">
        <f>VLOOKUP(B10,ma!$B:$F,5,0)</f>
        <v>ELECOM</v>
      </c>
      <c r="K10" s="83" t="str">
        <f t="shared" ref="K10:K100" si="9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10092958</v>
      </c>
      <c r="B11" s="76" t="str">
        <f>VLOOKUP(A11,ma!$E:$H,4,0)</f>
        <v>MDRXB55AP/GQE</v>
      </c>
      <c r="C11" s="76" t="str">
        <f>VLOOKUP(B11,ma!$B:$C,2,0)</f>
        <v>PK Tai nghe Sony MDRXB55AP/GQE</v>
      </c>
      <c r="D11" s="77">
        <v>1</v>
      </c>
      <c r="E11" s="78">
        <v>890000</v>
      </c>
      <c r="F11" s="79">
        <f t="shared" si="7"/>
        <v>890000</v>
      </c>
      <c r="G11" s="80" t="s">
        <v>137</v>
      </c>
      <c r="H11" s="81">
        <f t="shared" si="8"/>
        <v>43313</v>
      </c>
      <c r="I11" s="82"/>
      <c r="J11" s="83" t="str">
        <f>VLOOKUP(B11,ma!$B:$F,5,0)</f>
        <v>SONY</v>
      </c>
      <c r="K11" s="83" t="str">
        <f t="shared" si="9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10128893</v>
      </c>
      <c r="B12" s="76" t="str">
        <f>VLOOKUP(A12,ma!$E:$H,4,0)</f>
        <v>EHP-CN300MBU</v>
      </c>
      <c r="C12" s="76" t="str">
        <f>VLOOKUP(B12,ma!$B:$C,2,0)</f>
        <v>PK Tai nghe có mic ELECOM EHP-CN300MBU</v>
      </c>
      <c r="D12" s="77">
        <v>1</v>
      </c>
      <c r="E12" s="78">
        <v>249000</v>
      </c>
      <c r="F12" s="79">
        <f t="shared" si="7"/>
        <v>249000</v>
      </c>
      <c r="G12" s="80" t="s">
        <v>137</v>
      </c>
      <c r="H12" s="81">
        <f t="shared" si="8"/>
        <v>43313</v>
      </c>
      <c r="I12" s="82"/>
      <c r="J12" s="83" t="str">
        <f>VLOOKUP(B12,ma!$B:$F,5,0)</f>
        <v>Elecom</v>
      </c>
      <c r="K12" s="83" t="str">
        <f t="shared" si="9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10093191</v>
      </c>
      <c r="B13" s="76" t="str">
        <f>VLOOKUP(A13,ma!$E:$H,4,0)</f>
        <v>W214-GY</v>
      </c>
      <c r="C13" s="76" t="str">
        <f>VLOOKUP(B13,ma!$B:$C,2,0)</f>
        <v>PK Chuột không dây Anitech W214-GY</v>
      </c>
      <c r="D13" s="77">
        <v>1</v>
      </c>
      <c r="E13" s="78">
        <v>149000</v>
      </c>
      <c r="F13" s="79">
        <f t="shared" si="7"/>
        <v>149000</v>
      </c>
      <c r="G13" s="80" t="s">
        <v>137</v>
      </c>
      <c r="H13" s="81">
        <f t="shared" si="8"/>
        <v>43313</v>
      </c>
      <c r="I13" s="82"/>
      <c r="J13" s="83" t="str">
        <f>VLOOKUP(B13,ma!$B:$F,5,0)</f>
        <v>ANITECH</v>
      </c>
      <c r="K13" s="83" t="str">
        <f t="shared" si="9"/>
        <v>khac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10093986</v>
      </c>
      <c r="B14" s="76" t="str">
        <f>VLOOKUP(A14,ma!$E:$H,4,0)</f>
        <v>BM-IBPT13BK</v>
      </c>
      <c r="C14" s="76" t="str">
        <f>VLOOKUP(B14,ma!$B:$C,2,0)</f>
        <v>PK Túi Laptop 13.3"  ELECOM BM-IBPT13BK</v>
      </c>
      <c r="D14" s="77">
        <v>1</v>
      </c>
      <c r="E14" s="78">
        <v>499000</v>
      </c>
      <c r="F14" s="79">
        <f t="shared" si="7"/>
        <v>499000</v>
      </c>
      <c r="G14" s="80" t="s">
        <v>137</v>
      </c>
      <c r="H14" s="81">
        <f t="shared" si="8"/>
        <v>43313</v>
      </c>
      <c r="I14" s="82"/>
      <c r="J14" s="83" t="str">
        <f>VLOOKUP(B14,ma!$B:$F,5,0)</f>
        <v>ELECOM</v>
      </c>
      <c r="K14" s="83" t="str">
        <f t="shared" si="9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10089512</v>
      </c>
      <c r="B15" s="76" t="str">
        <f>VLOOKUP(A15,ma!$E:$H,4,0)</f>
        <v>MPA-AMBCL12BK</v>
      </c>
      <c r="C15" s="76" t="str">
        <f>VLOOKUP(B15,ma!$B:$C,2,0)</f>
        <v>Cáp điện thoại Elecom MPA-AMBCL12BK</v>
      </c>
      <c r="D15" s="77">
        <v>1</v>
      </c>
      <c r="E15" s="78">
        <v>99000</v>
      </c>
      <c r="F15" s="79">
        <f t="shared" si="7"/>
        <v>99000</v>
      </c>
      <c r="G15" s="80" t="s">
        <v>137</v>
      </c>
      <c r="H15" s="81">
        <f t="shared" si="8"/>
        <v>43313</v>
      </c>
      <c r="I15" s="82"/>
      <c r="J15" s="83" t="str">
        <f>VLOOKUP(B15,ma!$B:$F,5,0)</f>
        <v>ELECOM</v>
      </c>
      <c r="K15" s="83" t="str">
        <f t="shared" si="9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10089473</v>
      </c>
      <c r="B16" s="76" t="str">
        <f>VLOOKUP(A16,ma!$E:$H,4,0)</f>
        <v>LBT-HS20MMPBK</v>
      </c>
      <c r="C16" s="76" t="str">
        <f>VLOOKUP(B16,ma!$B:$C,2,0)</f>
        <v>Tai nghe bluetooth Elecom LBT-HS20MMPBK</v>
      </c>
      <c r="D16" s="77">
        <v>1</v>
      </c>
      <c r="E16" s="78">
        <v>499000</v>
      </c>
      <c r="F16" s="79">
        <f t="shared" si="7"/>
        <v>499000</v>
      </c>
      <c r="G16" s="80" t="s">
        <v>137</v>
      </c>
      <c r="H16" s="81">
        <f t="shared" si="8"/>
        <v>43313</v>
      </c>
      <c r="I16" s="82"/>
      <c r="J16" s="83" t="str">
        <f>VLOOKUP(B16,ma!$B:$F,5,0)</f>
        <v>ELECOM</v>
      </c>
      <c r="K16" s="83" t="str">
        <f t="shared" si="9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10095225</v>
      </c>
      <c r="B17" s="76" t="str">
        <f>VLOOKUP(A17,ma!$E:$H,4,0)</f>
        <v>LHC-UAL01BK</v>
      </c>
      <c r="C17" s="76" t="str">
        <f>VLOOKUP(B17,ma!$B:$C,2,0)</f>
        <v>PK Cáp Lingtning 10cm ELECOM LHC-UAL01BK</v>
      </c>
      <c r="D17" s="77">
        <v>1</v>
      </c>
      <c r="E17" s="78">
        <v>199000</v>
      </c>
      <c r="F17" s="79">
        <f t="shared" si="7"/>
        <v>199000</v>
      </c>
      <c r="G17" s="80" t="s">
        <v>137</v>
      </c>
      <c r="H17" s="81">
        <f t="shared" si="8"/>
        <v>43313</v>
      </c>
      <c r="I17" s="82"/>
      <c r="J17" s="83" t="str">
        <f>VLOOKUP(B17,ma!$B:$F,5,0)</f>
        <v>ELECOM</v>
      </c>
      <c r="K17" s="83" t="str">
        <f t="shared" si="9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10094136</v>
      </c>
      <c r="B18" s="76" t="str">
        <f>VLOOKUP(A18,ma!$E:$H,4,0)</f>
        <v>PM-A17XZEROBK</v>
      </c>
      <c r="C18" s="76" t="str">
        <f>VLOOKUP(B18,ma!$B:$C,2,0)</f>
        <v>PK Ốp lưng IphoneX lELECOM PM-A17XZEROBK</v>
      </c>
      <c r="D18" s="77">
        <v>1</v>
      </c>
      <c r="E18" s="78">
        <v>499000</v>
      </c>
      <c r="F18" s="79">
        <f t="shared" si="7"/>
        <v>499000</v>
      </c>
      <c r="G18" s="80" t="s">
        <v>137</v>
      </c>
      <c r="H18" s="81">
        <f t="shared" si="8"/>
        <v>43313</v>
      </c>
      <c r="I18" s="82"/>
      <c r="J18" s="83" t="str">
        <f>VLOOKUP(B18,ma!$B:$F,5,0)</f>
        <v>ELECOM</v>
      </c>
      <c r="K18" s="83" t="str">
        <f t="shared" si="9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7"/>
        <v>0</v>
      </c>
      <c r="G19" s="89"/>
      <c r="H19" s="81">
        <f t="shared" si="8"/>
        <v>43313</v>
      </c>
      <c r="I19" s="82"/>
      <c r="J19" s="83" t="e">
        <f>VLOOKUP(B19,ma!$B:$F,5,0)</f>
        <v>#N/A</v>
      </c>
      <c r="K19" s="83" t="e">
        <f t="shared" si="9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7"/>
        <v>0</v>
      </c>
      <c r="G20" s="89"/>
      <c r="H20" s="81">
        <f t="shared" si="8"/>
        <v>43313</v>
      </c>
      <c r="I20" s="82"/>
      <c r="J20" s="83" t="e">
        <f>VLOOKUP(B20,ma!$B:$F,5,0)</f>
        <v>#N/A</v>
      </c>
      <c r="K20" s="83" t="e">
        <f t="shared" si="9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7"/>
        <v>0</v>
      </c>
      <c r="G21" s="89"/>
      <c r="H21" s="81">
        <f t="shared" si="8"/>
        <v>43313</v>
      </c>
      <c r="I21" s="82"/>
      <c r="J21" s="83" t="e">
        <f>VLOOKUP(B21,ma!$B:$F,5,0)</f>
        <v>#N/A</v>
      </c>
      <c r="K21" s="83" t="e">
        <f t="shared" si="9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7"/>
        <v>0</v>
      </c>
      <c r="G22" s="89"/>
      <c r="H22" s="81">
        <f t="shared" si="8"/>
        <v>43313</v>
      </c>
      <c r="I22" s="82"/>
      <c r="J22" s="83" t="e">
        <f>VLOOKUP(B22,ma!$B:$F,5,0)</f>
        <v>#N/A</v>
      </c>
      <c r="K22" s="83" t="e">
        <f t="shared" si="9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7"/>
        <v>0</v>
      </c>
      <c r="G23" s="89"/>
      <c r="H23" s="81">
        <f t="shared" si="8"/>
        <v>43313</v>
      </c>
      <c r="I23" s="82"/>
      <c r="J23" s="83" t="e">
        <f>VLOOKUP(B23,ma!$B:$F,5,0)</f>
        <v>#N/A</v>
      </c>
      <c r="K23" s="83" t="e">
        <f t="shared" si="9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7"/>
        <v>0</v>
      </c>
      <c r="G24" s="89"/>
      <c r="H24" s="81">
        <f t="shared" si="8"/>
        <v>43313</v>
      </c>
      <c r="I24" s="82"/>
      <c r="J24" s="83" t="e">
        <f>VLOOKUP(B24,ma!$B:$F,5,0)</f>
        <v>#N/A</v>
      </c>
      <c r="K24" s="83" t="e">
        <f t="shared" si="9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7"/>
        <v>0</v>
      </c>
      <c r="G25" s="89"/>
      <c r="H25" s="81">
        <f t="shared" si="8"/>
        <v>43313</v>
      </c>
      <c r="I25" s="82"/>
      <c r="J25" s="83" t="e">
        <f>VLOOKUP(B25,ma!$B:$F,5,0)</f>
        <v>#N/A</v>
      </c>
      <c r="K25" s="83" t="e">
        <f t="shared" si="9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7"/>
        <v>0</v>
      </c>
      <c r="G26" s="89"/>
      <c r="H26" s="81">
        <f t="shared" si="8"/>
        <v>43313</v>
      </c>
      <c r="I26" s="82"/>
      <c r="J26" s="83" t="e">
        <f>VLOOKUP(B26,ma!$B:$F,5,0)</f>
        <v>#N/A</v>
      </c>
      <c r="K26" s="83" t="e">
        <f t="shared" si="9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7"/>
        <v>0</v>
      </c>
      <c r="G27" s="89"/>
      <c r="H27" s="81">
        <f t="shared" si="8"/>
        <v>43313</v>
      </c>
      <c r="I27" s="82"/>
      <c r="J27" s="83" t="e">
        <f>VLOOKUP(B27,ma!$B:$F,5,0)</f>
        <v>#N/A</v>
      </c>
      <c r="K27" s="83" t="e">
        <f t="shared" si="9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7"/>
        <v>0</v>
      </c>
      <c r="G28" s="89"/>
      <c r="H28" s="81">
        <f t="shared" si="8"/>
        <v>43313</v>
      </c>
      <c r="I28" s="82"/>
      <c r="J28" s="83" t="e">
        <f>VLOOKUP(B28,ma!$B:$F,5,0)</f>
        <v>#N/A</v>
      </c>
      <c r="K28" s="83" t="e">
        <f t="shared" si="9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7"/>
        <v>0</v>
      </c>
      <c r="G29" s="89"/>
      <c r="H29" s="81">
        <f t="shared" si="8"/>
        <v>43313</v>
      </c>
      <c r="I29" s="82"/>
      <c r="J29" s="83" t="e">
        <f>VLOOKUP(B29,ma!$B:$F,5,0)</f>
        <v>#N/A</v>
      </c>
      <c r="K29" s="83" t="e">
        <f t="shared" si="9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7"/>
        <v>0</v>
      </c>
      <c r="G30" s="89"/>
      <c r="H30" s="81">
        <f t="shared" si="8"/>
        <v>43313</v>
      </c>
      <c r="I30" s="82"/>
      <c r="J30" s="83" t="e">
        <f>VLOOKUP(B30,ma!$B:$F,5,0)</f>
        <v>#N/A</v>
      </c>
      <c r="K30" s="83" t="e">
        <f t="shared" si="9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7"/>
        <v>0</v>
      </c>
      <c r="G31" s="89"/>
      <c r="H31" s="81">
        <f t="shared" si="8"/>
        <v>43313</v>
      </c>
      <c r="I31" s="82"/>
      <c r="J31" s="83" t="e">
        <f>VLOOKUP(B31,ma!$B:$F,5,0)</f>
        <v>#N/A</v>
      </c>
      <c r="K31" s="83" t="e">
        <f t="shared" si="9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7"/>
        <v>0</v>
      </c>
      <c r="G32" s="89"/>
      <c r="H32" s="81">
        <f t="shared" si="8"/>
        <v>43313</v>
      </c>
      <c r="I32" s="82"/>
      <c r="J32" s="83" t="e">
        <f>VLOOKUP(B32,ma!$B:$F,5,0)</f>
        <v>#N/A</v>
      </c>
      <c r="K32" s="83" t="e">
        <f t="shared" si="9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7"/>
        <v>0</v>
      </c>
      <c r="G33" s="89"/>
      <c r="H33" s="81">
        <f t="shared" si="8"/>
        <v>43313</v>
      </c>
      <c r="I33" s="82"/>
      <c r="J33" s="83" t="e">
        <f>VLOOKUP(B33,ma!$B:$F,5,0)</f>
        <v>#N/A</v>
      </c>
      <c r="K33" s="83" t="e">
        <f t="shared" si="9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7"/>
        <v>0</v>
      </c>
      <c r="G34" s="89"/>
      <c r="H34" s="81">
        <f t="shared" si="8"/>
        <v>43313</v>
      </c>
      <c r="I34" s="82"/>
      <c r="J34" s="83" t="e">
        <f>VLOOKUP(B34,ma!$B:$F,5,0)</f>
        <v>#N/A</v>
      </c>
      <c r="K34" s="83" t="e">
        <f t="shared" si="9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7"/>
        <v>0</v>
      </c>
      <c r="G35" s="89"/>
      <c r="H35" s="81">
        <f t="shared" si="8"/>
        <v>43313</v>
      </c>
      <c r="I35" s="82"/>
      <c r="J35" s="83" t="e">
        <f>VLOOKUP(B35,ma!$B:$F,5,0)</f>
        <v>#N/A</v>
      </c>
      <c r="K35" s="83" t="e">
        <f t="shared" si="9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7"/>
        <v>0</v>
      </c>
      <c r="G36" s="89"/>
      <c r="H36" s="81">
        <f t="shared" si="8"/>
        <v>43313</v>
      </c>
      <c r="I36" s="82"/>
      <c r="J36" s="83" t="e">
        <f>VLOOKUP(B36,ma!$B:$F,5,0)</f>
        <v>#N/A</v>
      </c>
      <c r="K36" s="83" t="e">
        <f t="shared" si="9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7"/>
        <v>0</v>
      </c>
      <c r="G37" s="89"/>
      <c r="H37" s="81">
        <f t="shared" si="8"/>
        <v>43313</v>
      </c>
      <c r="I37" s="82"/>
      <c r="J37" s="83" t="e">
        <f>VLOOKUP(B37,ma!$B:$F,5,0)</f>
        <v>#N/A</v>
      </c>
      <c r="K37" s="83" t="e">
        <f t="shared" si="9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7"/>
        <v>0</v>
      </c>
      <c r="G38" s="89"/>
      <c r="H38" s="81">
        <f t="shared" si="8"/>
        <v>43313</v>
      </c>
      <c r="I38" s="82"/>
      <c r="J38" s="83" t="e">
        <f>VLOOKUP(B38,ma!$B:$F,5,0)</f>
        <v>#N/A</v>
      </c>
      <c r="K38" s="83" t="e">
        <f t="shared" si="9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7"/>
        <v>0</v>
      </c>
      <c r="G39" s="89"/>
      <c r="H39" s="81">
        <f t="shared" si="8"/>
        <v>43313</v>
      </c>
      <c r="I39" s="82"/>
      <c r="J39" s="83" t="e">
        <f>VLOOKUP(B39,ma!$B:$F,5,0)</f>
        <v>#N/A</v>
      </c>
      <c r="K39" s="83" t="e">
        <f t="shared" si="9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7"/>
        <v>0</v>
      </c>
      <c r="G40" s="89"/>
      <c r="H40" s="81">
        <f t="shared" si="8"/>
        <v>43313</v>
      </c>
      <c r="I40" s="82"/>
      <c r="J40" s="83" t="e">
        <f>VLOOKUP(B40,ma!$B:$F,5,0)</f>
        <v>#N/A</v>
      </c>
      <c r="K40" s="83" t="e">
        <f t="shared" si="9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7"/>
        <v>0</v>
      </c>
      <c r="G41" s="89"/>
      <c r="H41" s="81">
        <f t="shared" si="8"/>
        <v>43313</v>
      </c>
      <c r="I41" s="82"/>
      <c r="J41" s="83" t="e">
        <f>VLOOKUP(B41,ma!$B:$F,5,0)</f>
        <v>#N/A</v>
      </c>
      <c r="K41" s="83" t="e">
        <f t="shared" si="9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7"/>
        <v>0</v>
      </c>
      <c r="G42" s="89"/>
      <c r="H42" s="81">
        <f t="shared" si="8"/>
        <v>43313</v>
      </c>
      <c r="I42" s="82"/>
      <c r="J42" s="83" t="e">
        <f>VLOOKUP(B42,ma!$B:$F,5,0)</f>
        <v>#N/A</v>
      </c>
      <c r="K42" s="83" t="e">
        <f t="shared" si="9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7"/>
        <v>0</v>
      </c>
      <c r="G43" s="89"/>
      <c r="H43" s="81">
        <f t="shared" si="8"/>
        <v>43313</v>
      </c>
      <c r="I43" s="82"/>
      <c r="J43" s="83" t="e">
        <f>VLOOKUP(B43,ma!$B:$F,5,0)</f>
        <v>#N/A</v>
      </c>
      <c r="K43" s="83" t="e">
        <f t="shared" si="9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87"/>
      <c r="E44" s="90"/>
      <c r="F44" s="79">
        <f t="shared" si="7"/>
        <v>0</v>
      </c>
      <c r="G44" s="89"/>
      <c r="H44" s="81">
        <f t="shared" si="8"/>
        <v>43313</v>
      </c>
      <c r="I44" s="82"/>
      <c r="J44" s="83" t="e">
        <f>VLOOKUP(B44,ma!$B:$F,5,0)</f>
        <v>#N/A</v>
      </c>
      <c r="K44" s="83" t="e">
        <f t="shared" si="9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87"/>
      <c r="E45" s="90"/>
      <c r="F45" s="79">
        <f t="shared" si="7"/>
        <v>0</v>
      </c>
      <c r="G45" s="89"/>
      <c r="H45" s="81">
        <f t="shared" si="8"/>
        <v>43313</v>
      </c>
      <c r="I45" s="82"/>
      <c r="J45" s="83" t="e">
        <f>VLOOKUP(B45,ma!$B:$F,5,0)</f>
        <v>#N/A</v>
      </c>
      <c r="K45" s="83" t="e">
        <f t="shared" si="9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87"/>
      <c r="E46" s="90"/>
      <c r="F46" s="79">
        <f t="shared" si="7"/>
        <v>0</v>
      </c>
      <c r="G46" s="89"/>
      <c r="H46" s="81">
        <f t="shared" si="8"/>
        <v>43313</v>
      </c>
      <c r="I46" s="82"/>
      <c r="J46" s="83" t="e">
        <f>VLOOKUP(B46,ma!$B:$F,5,0)</f>
        <v>#N/A</v>
      </c>
      <c r="K46" s="83" t="e">
        <f t="shared" si="9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87"/>
      <c r="E47" s="90"/>
      <c r="F47" s="79">
        <f t="shared" si="7"/>
        <v>0</v>
      </c>
      <c r="G47" s="89"/>
      <c r="H47" s="81">
        <f t="shared" si="8"/>
        <v>43313</v>
      </c>
      <c r="I47" s="82"/>
      <c r="J47" s="83" t="e">
        <f>VLOOKUP(B47,ma!$B:$F,5,0)</f>
        <v>#N/A</v>
      </c>
      <c r="K47" s="83" t="e">
        <f t="shared" si="9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7"/>
        <v>0</v>
      </c>
      <c r="G48" s="89"/>
      <c r="H48" s="81">
        <f t="shared" si="8"/>
        <v>43313</v>
      </c>
      <c r="I48" s="82"/>
      <c r="J48" s="83" t="e">
        <f>VLOOKUP(B48,ma!$B:$F,5,0)</f>
        <v>#N/A</v>
      </c>
      <c r="K48" s="83" t="e">
        <f t="shared" si="9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7"/>
        <v>0</v>
      </c>
      <c r="G49" s="89"/>
      <c r="H49" s="81">
        <f t="shared" si="8"/>
        <v>43313</v>
      </c>
      <c r="I49" s="82"/>
      <c r="J49" s="83" t="e">
        <f>VLOOKUP(B49,ma!$B:$F,5,0)</f>
        <v>#N/A</v>
      </c>
      <c r="K49" s="83" t="e">
        <f t="shared" si="9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7"/>
        <v>0</v>
      </c>
      <c r="G50" s="89"/>
      <c r="H50" s="81">
        <f t="shared" si="8"/>
        <v>43313</v>
      </c>
      <c r="I50" s="82"/>
      <c r="J50" s="83" t="e">
        <f>VLOOKUP(B50,ma!$B:$F,5,0)</f>
        <v>#N/A</v>
      </c>
      <c r="K50" s="83" t="e">
        <f t="shared" si="9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7"/>
        <v>0</v>
      </c>
      <c r="G51" s="89"/>
      <c r="H51" s="81">
        <f t="shared" si="8"/>
        <v>43313</v>
      </c>
      <c r="I51" s="82"/>
      <c r="J51" s="83" t="e">
        <f>VLOOKUP(B51,ma!$B:$F,5,0)</f>
        <v>#N/A</v>
      </c>
      <c r="K51" s="83" t="e">
        <f t="shared" si="9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7"/>
        <v>0</v>
      </c>
      <c r="G52" s="89"/>
      <c r="H52" s="81">
        <f t="shared" si="8"/>
        <v>43313</v>
      </c>
      <c r="I52" s="82"/>
      <c r="J52" s="83" t="e">
        <f>VLOOKUP(B52,ma!$B:$F,5,0)</f>
        <v>#N/A</v>
      </c>
      <c r="K52" s="83" t="e">
        <f t="shared" si="9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7"/>
        <v>0</v>
      </c>
      <c r="G53" s="89"/>
      <c r="H53" s="81">
        <f t="shared" si="8"/>
        <v>43313</v>
      </c>
      <c r="I53" s="82"/>
      <c r="J53" s="83" t="e">
        <f>VLOOKUP(B53,ma!$B:$F,5,0)</f>
        <v>#N/A</v>
      </c>
      <c r="K53" s="83" t="e">
        <f t="shared" si="9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7"/>
        <v>0</v>
      </c>
      <c r="G54" s="89"/>
      <c r="H54" s="81">
        <f t="shared" si="8"/>
        <v>43313</v>
      </c>
      <c r="I54" s="82"/>
      <c r="J54" s="83" t="e">
        <f>VLOOKUP(B54,ma!$B:$F,5,0)</f>
        <v>#N/A</v>
      </c>
      <c r="K54" s="83" t="e">
        <f t="shared" si="9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7"/>
        <v>0</v>
      </c>
      <c r="G55" s="89"/>
      <c r="H55" s="81">
        <f t="shared" si="8"/>
        <v>43313</v>
      </c>
      <c r="I55" s="82"/>
      <c r="J55" s="83" t="e">
        <f>VLOOKUP(B55,ma!$B:$F,5,0)</f>
        <v>#N/A</v>
      </c>
      <c r="K55" s="83" t="e">
        <f t="shared" si="9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7"/>
        <v>0</v>
      </c>
      <c r="G56" s="89"/>
      <c r="H56" s="81">
        <f t="shared" si="8"/>
        <v>43313</v>
      </c>
      <c r="I56" s="82"/>
      <c r="J56" s="83" t="e">
        <f>VLOOKUP(B56,ma!$B:$F,5,0)</f>
        <v>#N/A</v>
      </c>
      <c r="K56" s="83" t="e">
        <f t="shared" si="9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7"/>
        <v>0</v>
      </c>
      <c r="G57" s="89"/>
      <c r="H57" s="81">
        <f t="shared" si="8"/>
        <v>43313</v>
      </c>
      <c r="I57" s="82"/>
      <c r="J57" s="83" t="e">
        <f>VLOOKUP(B57,ma!$B:$F,5,0)</f>
        <v>#N/A</v>
      </c>
      <c r="K57" s="83" t="e">
        <f t="shared" si="9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7"/>
        <v>0</v>
      </c>
      <c r="G58" s="89"/>
      <c r="H58" s="81">
        <f t="shared" si="8"/>
        <v>43313</v>
      </c>
      <c r="I58" s="82"/>
      <c r="J58" s="83" t="e">
        <f>VLOOKUP(B58,ma!$B:$F,5,0)</f>
        <v>#N/A</v>
      </c>
      <c r="K58" s="83" t="e">
        <f t="shared" si="9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7"/>
        <v>0</v>
      </c>
      <c r="G59" s="89"/>
      <c r="H59" s="81">
        <f t="shared" si="8"/>
        <v>43313</v>
      </c>
      <c r="I59" s="82"/>
      <c r="J59" s="83" t="e">
        <f>VLOOKUP(B59,ma!$B:$F,5,0)</f>
        <v>#N/A</v>
      </c>
      <c r="K59" s="83" t="e">
        <f t="shared" si="9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7"/>
        <v>0</v>
      </c>
      <c r="G60" s="89"/>
      <c r="H60" s="81">
        <f t="shared" si="8"/>
        <v>43313</v>
      </c>
      <c r="I60" s="82"/>
      <c r="J60" s="83" t="e">
        <f>VLOOKUP(B60,ma!$B:$F,5,0)</f>
        <v>#N/A</v>
      </c>
      <c r="K60" s="83" t="e">
        <f t="shared" si="9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7"/>
        <v>0</v>
      </c>
      <c r="G61" s="89"/>
      <c r="H61" s="81">
        <f t="shared" si="8"/>
        <v>43313</v>
      </c>
      <c r="I61" s="82"/>
      <c r="J61" s="83" t="e">
        <f>VLOOKUP(B61,ma!$B:$F,5,0)</f>
        <v>#N/A</v>
      </c>
      <c r="K61" s="83" t="e">
        <f t="shared" si="9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7"/>
        <v>0</v>
      </c>
      <c r="G62" s="89"/>
      <c r="H62" s="81">
        <f t="shared" si="8"/>
        <v>43313</v>
      </c>
      <c r="I62" s="82"/>
      <c r="J62" s="83" t="e">
        <f>VLOOKUP(B62,ma!$B:$F,5,0)</f>
        <v>#N/A</v>
      </c>
      <c r="K62" s="83" t="e">
        <f t="shared" si="9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7"/>
        <v>0</v>
      </c>
      <c r="G63" s="89"/>
      <c r="H63" s="81">
        <f t="shared" si="8"/>
        <v>43313</v>
      </c>
      <c r="I63" s="82"/>
      <c r="J63" s="83" t="e">
        <f>VLOOKUP(B63,ma!$B:$F,5,0)</f>
        <v>#N/A</v>
      </c>
      <c r="K63" s="83" t="e">
        <f t="shared" si="9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7"/>
        <v>0</v>
      </c>
      <c r="G64" s="89"/>
      <c r="H64" s="81">
        <f t="shared" si="8"/>
        <v>43313</v>
      </c>
      <c r="I64" s="82"/>
      <c r="J64" s="83" t="e">
        <f>VLOOKUP(B64,ma!$B:$F,5,0)</f>
        <v>#N/A</v>
      </c>
      <c r="K64" s="83" t="e">
        <f t="shared" si="9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7"/>
        <v>0</v>
      </c>
      <c r="G65" s="89"/>
      <c r="H65" s="81">
        <f t="shared" si="8"/>
        <v>43313</v>
      </c>
      <c r="I65" s="82"/>
      <c r="J65" s="83" t="e">
        <f>VLOOKUP(B65,ma!$B:$F,5,0)</f>
        <v>#N/A</v>
      </c>
      <c r="K65" s="83" t="e">
        <f t="shared" si="9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7"/>
        <v>0</v>
      </c>
      <c r="G66" s="89"/>
      <c r="H66" s="81">
        <f t="shared" si="8"/>
        <v>43313</v>
      </c>
      <c r="I66" s="82"/>
      <c r="J66" s="83" t="e">
        <f>VLOOKUP(B66,ma!$B:$F,5,0)</f>
        <v>#N/A</v>
      </c>
      <c r="K66" s="83" t="e">
        <f t="shared" si="9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7"/>
        <v>0</v>
      </c>
      <c r="G67" s="89"/>
      <c r="H67" s="92"/>
      <c r="I67" s="82"/>
      <c r="J67" s="83" t="e">
        <f>VLOOKUP(B67,ma!$B:$F,5,0)</f>
        <v>#N/A</v>
      </c>
      <c r="K67" s="83" t="e">
        <f t="shared" si="9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7"/>
        <v>0</v>
      </c>
      <c r="G68" s="89"/>
      <c r="H68" s="92"/>
      <c r="I68" s="82"/>
      <c r="J68" s="83" t="e">
        <f>VLOOKUP(B68,ma!$B:$F,5,0)</f>
        <v>#N/A</v>
      </c>
      <c r="K68" s="83" t="e">
        <f t="shared" si="9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7"/>
        <v>0</v>
      </c>
      <c r="G69" s="89"/>
      <c r="H69" s="92"/>
      <c r="I69" s="82"/>
      <c r="J69" s="83" t="e">
        <f>VLOOKUP(B69,ma!$B:$F,5,0)</f>
        <v>#N/A</v>
      </c>
      <c r="K69" s="83" t="e">
        <f t="shared" si="9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7"/>
        <v>0</v>
      </c>
      <c r="G70" s="89"/>
      <c r="H70" s="92"/>
      <c r="I70" s="82"/>
      <c r="J70" s="83" t="e">
        <f>VLOOKUP(B70,ma!$B:$F,5,0)</f>
        <v>#N/A</v>
      </c>
      <c r="K70" s="83" t="e">
        <f t="shared" si="9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7"/>
        <v>0</v>
      </c>
      <c r="G71" s="89"/>
      <c r="H71" s="92"/>
      <c r="I71" s="82"/>
      <c r="J71" s="83" t="e">
        <f>VLOOKUP(B71,ma!$B:$F,5,0)</f>
        <v>#N/A</v>
      </c>
      <c r="K71" s="83" t="e">
        <f t="shared" si="9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7"/>
        <v>0</v>
      </c>
      <c r="G72" s="89"/>
      <c r="H72" s="92"/>
      <c r="I72" s="82"/>
      <c r="J72" s="83" t="e">
        <f>VLOOKUP(B72,ma!$B:$F,5,0)</f>
        <v>#N/A</v>
      </c>
      <c r="K72" s="83" t="e">
        <f t="shared" si="9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7"/>
        <v>0</v>
      </c>
      <c r="G73" s="89"/>
      <c r="H73" s="92"/>
      <c r="I73" s="82"/>
      <c r="J73" s="83" t="e">
        <f>VLOOKUP(B73,ma!$B:$F,5,0)</f>
        <v>#N/A</v>
      </c>
      <c r="K73" s="83" t="e">
        <f t="shared" si="9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7"/>
        <v>0</v>
      </c>
      <c r="G74" s="89"/>
      <c r="H74" s="92"/>
      <c r="I74" s="82"/>
      <c r="J74" s="83" t="e">
        <f>VLOOKUP(B74,ma!$B:$F,5,0)</f>
        <v>#N/A</v>
      </c>
      <c r="K74" s="83" t="e">
        <f t="shared" si="9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7"/>
        <v>0</v>
      </c>
      <c r="G75" s="89"/>
      <c r="H75" s="92"/>
      <c r="I75" s="82"/>
      <c r="J75" s="83" t="e">
        <f>VLOOKUP(B75,ma!$B:$F,5,0)</f>
        <v>#N/A</v>
      </c>
      <c r="K75" s="83" t="e">
        <f t="shared" si="9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7"/>
        <v>0</v>
      </c>
      <c r="G76" s="89"/>
      <c r="H76" s="92"/>
      <c r="I76" s="82"/>
      <c r="J76" s="83" t="e">
        <f>VLOOKUP(B76,ma!$B:$F,5,0)</f>
        <v>#N/A</v>
      </c>
      <c r="K76" s="83" t="e">
        <f t="shared" si="9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7"/>
        <v>0</v>
      </c>
      <c r="G77" s="89"/>
      <c r="H77" s="92"/>
      <c r="I77" s="82"/>
      <c r="J77" s="83" t="e">
        <f>VLOOKUP(B77,ma!$B:$F,5,0)</f>
        <v>#N/A</v>
      </c>
      <c r="K77" s="83" t="e">
        <f t="shared" si="9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7"/>
        <v>0</v>
      </c>
      <c r="G78" s="89"/>
      <c r="H78" s="92"/>
      <c r="I78" s="82"/>
      <c r="J78" s="83" t="e">
        <f>VLOOKUP(B78,ma!$B:$F,5,0)</f>
        <v>#N/A</v>
      </c>
      <c r="K78" s="83" t="e">
        <f t="shared" si="9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7"/>
        <v>0</v>
      </c>
      <c r="G79" s="89"/>
      <c r="H79" s="92"/>
      <c r="I79" s="82"/>
      <c r="J79" s="83" t="e">
        <f>VLOOKUP(B79,ma!$B:$F,5,0)</f>
        <v>#N/A</v>
      </c>
      <c r="K79" s="83" t="e">
        <f t="shared" si="9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7"/>
        <v>0</v>
      </c>
      <c r="G80" s="89"/>
      <c r="H80" s="92"/>
      <c r="I80" s="82"/>
      <c r="J80" s="83" t="e">
        <f>VLOOKUP(B80,ma!$B:$F,5,0)</f>
        <v>#N/A</v>
      </c>
      <c r="K80" s="83" t="e">
        <f t="shared" si="9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7"/>
        <v>0</v>
      </c>
      <c r="G81" s="89"/>
      <c r="H81" s="92"/>
      <c r="I81" s="82"/>
      <c r="J81" s="83" t="e">
        <f>VLOOKUP(B81,ma!$B:$F,5,0)</f>
        <v>#N/A</v>
      </c>
      <c r="K81" s="83" t="e">
        <f t="shared" si="9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7"/>
        <v>0</v>
      </c>
      <c r="G82" s="89"/>
      <c r="H82" s="92"/>
      <c r="I82" s="82"/>
      <c r="J82" s="83" t="e">
        <f>VLOOKUP(B82,ma!$B:$F,5,0)</f>
        <v>#N/A</v>
      </c>
      <c r="K82" s="83" t="e">
        <f t="shared" si="9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7"/>
        <v>0</v>
      </c>
      <c r="G83" s="89"/>
      <c r="H83" s="92"/>
      <c r="I83" s="82"/>
      <c r="J83" s="83" t="e">
        <f>VLOOKUP(B83,ma!$B:$F,5,0)</f>
        <v>#N/A</v>
      </c>
      <c r="K83" s="83" t="e">
        <f t="shared" si="9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7"/>
        <v>0</v>
      </c>
      <c r="G84" s="89"/>
      <c r="H84" s="92"/>
      <c r="I84" s="82"/>
      <c r="J84" s="83" t="e">
        <f>VLOOKUP(B84,ma!$B:$F,5,0)</f>
        <v>#N/A</v>
      </c>
      <c r="K84" s="83" t="e">
        <f t="shared" si="9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7"/>
        <v>0</v>
      </c>
      <c r="G85" s="89"/>
      <c r="H85" s="92"/>
      <c r="I85" s="82"/>
      <c r="J85" s="83" t="e">
        <f>VLOOKUP(B85,ma!$B:$F,5,0)</f>
        <v>#N/A</v>
      </c>
      <c r="K85" s="83" t="e">
        <f t="shared" si="9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7"/>
        <v>0</v>
      </c>
      <c r="G86" s="89"/>
      <c r="H86" s="92"/>
      <c r="I86" s="82"/>
      <c r="J86" s="83" t="e">
        <f>VLOOKUP(B86,ma!$B:$F,5,0)</f>
        <v>#N/A</v>
      </c>
      <c r="K86" s="83" t="e">
        <f t="shared" si="9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7"/>
        <v>0</v>
      </c>
      <c r="G87" s="89"/>
      <c r="H87" s="92"/>
      <c r="I87" s="82"/>
      <c r="J87" s="83" t="e">
        <f>VLOOKUP(B87,ma!$B:$F,5,0)</f>
        <v>#N/A</v>
      </c>
      <c r="K87" s="83" t="e">
        <f t="shared" si="9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7"/>
        <v>0</v>
      </c>
      <c r="G88" s="89"/>
      <c r="H88" s="92"/>
      <c r="I88" s="82"/>
      <c r="J88" s="83" t="e">
        <f>VLOOKUP(B88,ma!$B:$F,5,0)</f>
        <v>#N/A</v>
      </c>
      <c r="K88" s="83" t="e">
        <f t="shared" si="9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7"/>
        <v>0</v>
      </c>
      <c r="G89" s="89"/>
      <c r="H89" s="92"/>
      <c r="I89" s="82"/>
      <c r="J89" s="83" t="e">
        <f>VLOOKUP(B89,ma!$B:$F,5,0)</f>
        <v>#N/A</v>
      </c>
      <c r="K89" s="83" t="e">
        <f t="shared" si="9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7"/>
        <v>0</v>
      </c>
      <c r="G90" s="89"/>
      <c r="H90" s="92"/>
      <c r="I90" s="82"/>
      <c r="J90" s="83" t="e">
        <f>VLOOKUP(B90,ma!$B:$F,5,0)</f>
        <v>#N/A</v>
      </c>
      <c r="K90" s="83" t="e">
        <f t="shared" si="9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7"/>
        <v>0</v>
      </c>
      <c r="G91" s="89"/>
      <c r="H91" s="92"/>
      <c r="I91" s="82"/>
      <c r="J91" s="83" t="e">
        <f>VLOOKUP(B91,ma!$B:$F,5,0)</f>
        <v>#N/A</v>
      </c>
      <c r="K91" s="83" t="e">
        <f t="shared" si="9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7"/>
        <v>0</v>
      </c>
      <c r="G92" s="89"/>
      <c r="H92" s="92"/>
      <c r="I92" s="82"/>
      <c r="J92" s="83" t="e">
        <f>VLOOKUP(B92,ma!$B:$F,5,0)</f>
        <v>#N/A</v>
      </c>
      <c r="K92" s="83" t="e">
        <f t="shared" si="9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7"/>
        <v>0</v>
      </c>
      <c r="G93" s="89"/>
      <c r="H93" s="92"/>
      <c r="I93" s="82"/>
      <c r="J93" s="83" t="e">
        <f>VLOOKUP(B93,ma!$B:$F,5,0)</f>
        <v>#N/A</v>
      </c>
      <c r="K93" s="83" t="e">
        <f t="shared" si="9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7"/>
        <v>0</v>
      </c>
      <c r="G94" s="89"/>
      <c r="H94" s="92"/>
      <c r="I94" s="82"/>
      <c r="J94" s="83" t="e">
        <f>VLOOKUP(B94,ma!$B:$F,5,0)</f>
        <v>#N/A</v>
      </c>
      <c r="K94" s="83" t="e">
        <f t="shared" si="9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7"/>
        <v>0</v>
      </c>
      <c r="G95" s="89"/>
      <c r="H95" s="92"/>
      <c r="I95" s="82"/>
      <c r="J95" s="83" t="e">
        <f>VLOOKUP(B95,ma!$B:$F,5,0)</f>
        <v>#N/A</v>
      </c>
      <c r="K95" s="83" t="e">
        <f t="shared" si="9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7"/>
        <v>0</v>
      </c>
      <c r="G96" s="89"/>
      <c r="H96" s="92"/>
      <c r="I96" s="82"/>
      <c r="J96" s="83" t="e">
        <f>VLOOKUP(B96,ma!$B:$F,5,0)</f>
        <v>#N/A</v>
      </c>
      <c r="K96" s="83" t="e">
        <f t="shared" si="9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7"/>
        <v>0</v>
      </c>
      <c r="G97" s="89"/>
      <c r="H97" s="92"/>
      <c r="I97" s="82"/>
      <c r="J97" s="83" t="e">
        <f>VLOOKUP(B97,ma!$B:$F,5,0)</f>
        <v>#N/A</v>
      </c>
      <c r="K97" s="83" t="e">
        <f t="shared" si="9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7"/>
        <v>0</v>
      </c>
      <c r="G98" s="89"/>
      <c r="H98" s="92"/>
      <c r="I98" s="82"/>
      <c r="J98" s="83" t="e">
        <f>VLOOKUP(B98,ma!$B:$F,5,0)</f>
        <v>#N/A</v>
      </c>
      <c r="K98" s="83" t="e">
        <f t="shared" si="9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7"/>
        <v>0</v>
      </c>
      <c r="G99" s="89"/>
      <c r="H99" s="92"/>
      <c r="I99" s="82"/>
      <c r="J99" s="83" t="e">
        <f>VLOOKUP(B99,ma!$B:$F,5,0)</f>
        <v>#N/A</v>
      </c>
      <c r="K99" s="83" t="e">
        <f t="shared" si="9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7"/>
        <v>0</v>
      </c>
      <c r="G100" s="89"/>
      <c r="H100" s="92"/>
      <c r="I100" s="82"/>
      <c r="J100" s="83" t="e">
        <f>VLOOKUP(B100,ma!$B:$F,5,0)</f>
        <v>#N/A</v>
      </c>
      <c r="K100" s="83" t="e">
        <f t="shared" si="9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9:Z9">
    <filterColumn colId="0" showButton="0"/>
    <filterColumn colId="1" showButton="0"/>
  </autoFilter>
  <mergeCells count="2">
    <mergeCell ref="A9:C9"/>
    <mergeCell ref="A7:B7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1000"/>
  <sheetViews>
    <sheetView workbookViewId="0">
      <pane ySplit="9" topLeftCell="A10" activePane="bottomLeft" state="frozen"/>
      <selection pane="bottomLeft" activeCell="A10" sqref="A1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3282000</v>
      </c>
      <c r="C1" s="21">
        <f t="shared" si="0"/>
        <v>1.4783783783783784E-2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36" t="str">
        <f t="shared" ref="J1:J4" si="1">+F2</f>
        <v>Vi</v>
      </c>
      <c r="K1" s="36">
        <f>'1'!K1+SUMIF($G$10:$G$100,J1,$F$10:$F$100)</f>
        <v>3282000</v>
      </c>
      <c r="L1" s="38">
        <f t="shared" ref="L1:L5" si="2">K1/$K$7</f>
        <v>1.4783783783783784E-2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SUMIF($K:$K,A2,$F:$F)+'1'!B2</f>
        <v>890000</v>
      </c>
      <c r="C2" s="45">
        <f>B2/K7</f>
        <v>4.0090090090090088E-3</v>
      </c>
      <c r="D2" s="22"/>
      <c r="E2" s="46">
        <f>+'1'!E2+1</f>
        <v>43314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36">
        <f t="shared" si="1"/>
        <v>0</v>
      </c>
      <c r="K2" s="36">
        <f>'1'!K2+SUMIF($G$10:$G$100,J2,$F$10:$F$100)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SUMIF($K:$K,A3,$F:$F)+'1'!B3</f>
        <v>2243000</v>
      </c>
      <c r="C3" s="45">
        <f>B3/K7</f>
        <v>1.0103603603603604E-2</v>
      </c>
      <c r="D3" s="22"/>
      <c r="E3" s="46">
        <f t="shared" ref="E3:E5" si="4">+$E$2</f>
        <v>43314</v>
      </c>
      <c r="F3" s="49">
        <f>+'1'!$F$3</f>
        <v>0</v>
      </c>
      <c r="G3" s="48">
        <f t="shared" si="3"/>
        <v>0</v>
      </c>
      <c r="H3" s="33"/>
      <c r="I3" s="34"/>
      <c r="J3" s="36">
        <f t="shared" si="1"/>
        <v>0</v>
      </c>
      <c r="K3" s="36">
        <f>'1'!K3+SUMIF($G$10:$G$100,J3,$F$10:$F$100)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SUMIF($K:$K,A4,$F:$F)+'1'!B4</f>
        <v>149000</v>
      </c>
      <c r="C4" s="45">
        <f>B4/K7</f>
        <v>6.7117117117117112E-4</v>
      </c>
      <c r="D4" s="22"/>
      <c r="E4" s="46">
        <f t="shared" si="4"/>
        <v>43314</v>
      </c>
      <c r="F4" s="53"/>
      <c r="G4" s="48"/>
      <c r="H4" s="33"/>
      <c r="I4" s="34"/>
      <c r="J4" s="36">
        <f t="shared" si="1"/>
        <v>0</v>
      </c>
      <c r="K4" s="36">
        <f>'1'!K4+SUMIF($G$10:$G$100,J4,$F$10:$F$100)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43314</v>
      </c>
      <c r="F5" s="53"/>
      <c r="G5" s="48"/>
      <c r="H5" s="33"/>
      <c r="I5" s="34"/>
      <c r="J5" s="55"/>
      <c r="K5" s="36">
        <f>'1'!K5+SUMIF($G$10:$G$100,J5,$F$10:$F$100)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56">
        <f t="shared" ref="K6:L6" si="5">SUM(K1:K5)</f>
        <v>3282000</v>
      </c>
      <c r="L6" s="57">
        <f t="shared" si="5"/>
        <v>1.4783783783783784E-2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F9+'1'!K8</f>
        <v>3282000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1.4783783783783784E-2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43314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43314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43314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43314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43314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43314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43314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43314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43314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43314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43314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43314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43314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43314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43314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43314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43314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43314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43314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43314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43314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43314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43314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43314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43314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43314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43314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43314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43314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43314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43314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43314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43314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43314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43314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43314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43314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43314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43314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43314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43314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43314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43314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43314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43314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43314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43314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43314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43314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43314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43314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43314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43314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43314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43314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43314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43314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81">
        <v>43192</v>
      </c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81">
        <v>43192</v>
      </c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81">
        <v>43192</v>
      </c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81">
        <v>43192</v>
      </c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81">
        <v>43192</v>
      </c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81">
        <v>43192</v>
      </c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81">
        <v>43192</v>
      </c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81">
        <v>43192</v>
      </c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81">
        <v>43192</v>
      </c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81">
        <v>43192</v>
      </c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81">
        <v>43192</v>
      </c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81">
        <v>43192</v>
      </c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81">
        <v>43192</v>
      </c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81">
        <v>43192</v>
      </c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81">
        <v>43192</v>
      </c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81">
        <v>43192</v>
      </c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81">
        <v>43192</v>
      </c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81">
        <v>43192</v>
      </c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81">
        <v>43192</v>
      </c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81">
        <v>43192</v>
      </c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81">
        <v>43192</v>
      </c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81">
        <v>43192</v>
      </c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81">
        <v>43192</v>
      </c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81">
        <v>43192</v>
      </c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81">
        <v>43192</v>
      </c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81">
        <v>43192</v>
      </c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81">
        <v>43192</v>
      </c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81">
        <v>43192</v>
      </c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81">
        <v>43192</v>
      </c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81">
        <v>43192</v>
      </c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81">
        <v>43192</v>
      </c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81">
        <v>43192</v>
      </c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81">
        <v>43192</v>
      </c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Z1000"/>
  <sheetViews>
    <sheetView workbookViewId="0">
      <pane ySplit="9" topLeftCell="A10" activePane="bottomLeft" state="frozen"/>
      <selection pane="bottomLeft" activeCell="A10" sqref="A1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11200000</v>
      </c>
      <c r="C1" s="21">
        <f t="shared" si="0"/>
        <v>5.0450450450450449E-2</v>
      </c>
      <c r="D1" s="22"/>
      <c r="E1" s="97" t="s">
        <v>54</v>
      </c>
      <c r="F1" s="98" t="s">
        <v>66</v>
      </c>
      <c r="G1" s="32">
        <f>SUM(G2:G5)</f>
        <v>8067000</v>
      </c>
      <c r="H1" s="33"/>
      <c r="I1" s="34"/>
      <c r="J1" s="103" t="str">
        <f t="shared" ref="J1:J4" si="1">+F2</f>
        <v>Vi</v>
      </c>
      <c r="K1" s="36">
        <f>'2'!K1+SUMIF($G$10:$G$100,J1,$F$10:$F$100)</f>
        <v>11349000</v>
      </c>
      <c r="L1" s="38">
        <f t="shared" ref="L1:L5" si="2">K1/$K$7</f>
        <v>5.1121621621621621E-2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SUMIF($K:$K,A2,$F:$F)+'2'!B2</f>
        <v>4950000</v>
      </c>
      <c r="C2" s="45">
        <f>B2/K7</f>
        <v>2.2297297297297299E-2</v>
      </c>
      <c r="D2" s="22"/>
      <c r="E2" s="46">
        <f>+'2'!E2+1</f>
        <v>43315</v>
      </c>
      <c r="F2" s="49" t="str">
        <f>+'1'!$F$2</f>
        <v>Vi</v>
      </c>
      <c r="G2" s="48">
        <f t="shared" ref="G2:G3" si="3">SUMIFS($F:$F,$H:$H,E2,$G:$G,F2)</f>
        <v>8067000</v>
      </c>
      <c r="H2" s="33"/>
      <c r="I2" s="34"/>
      <c r="J2" s="103">
        <f t="shared" si="1"/>
        <v>0</v>
      </c>
      <c r="K2" s="36">
        <f>'2'!K2+SUMIF($G$10:$G$100,J2,$F$10:$F$100)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SUMIF($K:$K,A3,$F:$F)+'2'!B3</f>
        <v>5682000</v>
      </c>
      <c r="C3" s="45">
        <f>B3/K7</f>
        <v>2.5594594594594594E-2</v>
      </c>
      <c r="D3" s="22"/>
      <c r="E3" s="46">
        <f t="shared" ref="E3:E5" si="4">+$E$2</f>
        <v>43315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SUMIF($K:$K,A4,$F:$F)+'2'!B4</f>
        <v>568000</v>
      </c>
      <c r="C4" s="45">
        <f>B4/K7</f>
        <v>2.5585585585585586E-3</v>
      </c>
      <c r="D4" s="22"/>
      <c r="E4" s="46">
        <f t="shared" si="4"/>
        <v>43315</v>
      </c>
      <c r="F4" s="53"/>
      <c r="G4" s="48"/>
      <c r="H4" s="33"/>
      <c r="I4" s="34"/>
      <c r="J4" s="103">
        <f t="shared" si="1"/>
        <v>0</v>
      </c>
      <c r="K4" s="36">
        <f>'2'!K4+SUMIF($G$10:$G$100,J4,$F$10:$F$100)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43315</v>
      </c>
      <c r="F5" s="53"/>
      <c r="G5" s="48"/>
      <c r="H5" s="33"/>
      <c r="I5" s="34"/>
      <c r="J5" s="55"/>
      <c r="K5" s="36">
        <f>'2'!K5+SUMIF($G$10:$G$100,J5,$F$10:$F$100)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56">
        <f t="shared" ref="K6:L6" si="5">SUM(K1:K5)</f>
        <v>11349000</v>
      </c>
      <c r="L6" s="57">
        <f t="shared" si="5"/>
        <v>5.1121621621621621E-2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F9+'2'!K8</f>
        <v>11349000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19</v>
      </c>
      <c r="E9" s="70"/>
      <c r="F9" s="70">
        <f>SUM(F10:F100)</f>
        <v>8067000</v>
      </c>
      <c r="G9" s="71"/>
      <c r="H9" s="72"/>
      <c r="I9" s="73"/>
      <c r="J9" s="67" t="s">
        <v>503</v>
      </c>
      <c r="K9" s="74">
        <f>K8/K7</f>
        <v>5.1121621621621621E-2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10092702</v>
      </c>
      <c r="B10" s="76" t="str">
        <f>VLOOKUP(A10,ma!$E:$H,4,0)</f>
        <v>EHP-C3520PND-G</v>
      </c>
      <c r="C10" s="76" t="str">
        <f>VLOOKUP(B10,ma!$B:$C,2,0)</f>
        <v>Tai nghe Elecom EHP-C3520PND-G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43315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10092702</v>
      </c>
      <c r="B11" s="76" t="str">
        <f>VLOOKUP(A11,ma!$E:$H,4,0)</f>
        <v>EHP-C3520PND-G</v>
      </c>
      <c r="C11" s="76" t="str">
        <f>VLOOKUP(B11,ma!$B:$C,2,0)</f>
        <v>Tai nghe Elecom EHP-C3520PND-G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43315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10094098</v>
      </c>
      <c r="B12" s="76" t="str">
        <f>VLOOKUP(A12,ma!$E:$H,4,0)</f>
        <v>HS-HP22SV</v>
      </c>
      <c r="C12" s="76" t="str">
        <f>VLOOKUP(B12,ma!$B:$C,2,0)</f>
        <v>PK Tai nghe choàng đầu ELECOM HS-HP22SV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43315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10095221</v>
      </c>
      <c r="B13" s="76" t="str">
        <f>VLOOKUP(A13,ma!$E:$H,4,0)</f>
        <v>BM-IBOF13NV</v>
      </c>
      <c r="C13" s="76" t="str">
        <f>VLOOKUP(B13,ma!$B:$C,2,0)</f>
        <v>PK Túi xách laptop ELECOM BM-IBOF13NV</v>
      </c>
      <c r="D13" s="77">
        <v>1</v>
      </c>
      <c r="E13" s="78">
        <v>699000</v>
      </c>
      <c r="F13" s="79">
        <f t="shared" si="6"/>
        <v>699000</v>
      </c>
      <c r="G13" s="80" t="s">
        <v>137</v>
      </c>
      <c r="H13" s="81">
        <f t="shared" si="7"/>
        <v>43315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10092281</v>
      </c>
      <c r="B14" s="76" t="str">
        <f>VLOOKUP(A14,ma!$E:$H,4,0)</f>
        <v>MDR-XB550APGCE</v>
      </c>
      <c r="C14" s="76" t="str">
        <f>VLOOKUP(B14,ma!$B:$C,2,0)</f>
        <v>Tai nghe Sony MDRXB550APGCE</v>
      </c>
      <c r="D14" s="77">
        <v>1</v>
      </c>
      <c r="E14" s="78">
        <v>1190000</v>
      </c>
      <c r="F14" s="79">
        <f t="shared" si="6"/>
        <v>1190000</v>
      </c>
      <c r="G14" s="80" t="s">
        <v>137</v>
      </c>
      <c r="H14" s="81">
        <f t="shared" si="7"/>
        <v>43315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10095225</v>
      </c>
      <c r="B15" s="76" t="str">
        <f>VLOOKUP(A15,ma!$E:$H,4,0)</f>
        <v>LHC-UAL01BK</v>
      </c>
      <c r="C15" s="76" t="str">
        <f>VLOOKUP(B15,ma!$B:$C,2,0)</f>
        <v>PK Cáp Lingtning 10cm ELECOM LHC-UAL01BK</v>
      </c>
      <c r="D15" s="77">
        <v>1</v>
      </c>
      <c r="E15" s="78">
        <v>199000</v>
      </c>
      <c r="F15" s="79">
        <f t="shared" si="6"/>
        <v>199000</v>
      </c>
      <c r="G15" s="80" t="s">
        <v>137</v>
      </c>
      <c r="H15" s="81">
        <f t="shared" si="7"/>
        <v>43315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10095315</v>
      </c>
      <c r="B16" s="76" t="str">
        <f>VLOOKUP(A16,ma!$E:$H,4,0)</f>
        <v>WI-SP500/PQ E</v>
      </c>
      <c r="C16" s="76" t="str">
        <f>VLOOKUP(B16,ma!$B:$C,2,0)</f>
        <v>PK Tai nghe Sony WI-SP500/PQ E</v>
      </c>
      <c r="D16" s="77">
        <v>1</v>
      </c>
      <c r="E16" s="78">
        <v>1890000</v>
      </c>
      <c r="F16" s="79">
        <f t="shared" si="6"/>
        <v>1890000</v>
      </c>
      <c r="G16" s="80" t="s">
        <v>137</v>
      </c>
      <c r="H16" s="81">
        <f t="shared" si="7"/>
        <v>43315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10094775</v>
      </c>
      <c r="B17" s="76" t="str">
        <f>VLOOKUP(A17,ma!$E:$H,4,0)</f>
        <v>MPA-ACX12WH</v>
      </c>
      <c r="C17" s="76" t="str">
        <f>VLOOKUP(B17,ma!$B:$C,2,0)</f>
        <v>PK Cáp USB chuẩn C ELECOM MPA-ACX12WH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43315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10094769</v>
      </c>
      <c r="B18" s="76" t="str">
        <f>VLOOKUP(A18,ma!$E:$H,4,0)</f>
        <v>LHC-UAL15PN</v>
      </c>
      <c r="C18" s="76" t="str">
        <f>VLOOKUP(B18,ma!$B:$C,2,0)</f>
        <v>PK Cáp Lightning 1.5m ELECOM LHC-UAL15PN</v>
      </c>
      <c r="D18" s="77">
        <v>1</v>
      </c>
      <c r="E18" s="78">
        <v>349000</v>
      </c>
      <c r="F18" s="79">
        <f t="shared" si="6"/>
        <v>349000</v>
      </c>
      <c r="G18" s="80" t="s">
        <v>137</v>
      </c>
      <c r="H18" s="81">
        <f t="shared" si="7"/>
        <v>43315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10089501</v>
      </c>
      <c r="B19" s="76" t="str">
        <f>VLOOKUP(A19,ma!$E:$H,4,0)</f>
        <v>M-DY11DRBU</v>
      </c>
      <c r="C19" s="76" t="str">
        <f>VLOOKUP(B19,ma!$B:$C,2,0)</f>
        <v>Chuột không dây ELECOM M-DY11DRBU</v>
      </c>
      <c r="D19" s="77">
        <v>1</v>
      </c>
      <c r="E19" s="78">
        <v>249000</v>
      </c>
      <c r="F19" s="79">
        <f t="shared" si="6"/>
        <v>249000</v>
      </c>
      <c r="G19" s="80" t="s">
        <v>137</v>
      </c>
      <c r="H19" s="81">
        <f t="shared" si="7"/>
        <v>43315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10090432</v>
      </c>
      <c r="B20" s="76" t="str">
        <f>VLOOKUP(A20,ma!$E:$H,4,0)</f>
        <v>LR03GD2B</v>
      </c>
      <c r="C20" s="76" t="str">
        <f>VLOOKUP(B20,ma!$B:$C,2,0)</f>
        <v>Pin Maxell LR03</v>
      </c>
      <c r="D20" s="77">
        <v>1</v>
      </c>
      <c r="E20" s="78">
        <v>20000</v>
      </c>
      <c r="F20" s="79">
        <f t="shared" si="6"/>
        <v>20000</v>
      </c>
      <c r="G20" s="80" t="s">
        <v>137</v>
      </c>
      <c r="H20" s="81">
        <f t="shared" si="7"/>
        <v>43315</v>
      </c>
      <c r="I20" s="82"/>
      <c r="J20" s="83" t="str">
        <f>VLOOKUP(B20,ma!$B:$F,5,0)</f>
        <v>Maxell</v>
      </c>
      <c r="K20" s="83" t="str">
        <f t="shared" si="8"/>
        <v>khac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10089724</v>
      </c>
      <c r="B21" s="76" t="str">
        <f>VLOOKUP(A21,ma!$E:$H,4,0)</f>
        <v>ESU-HK43(W)</v>
      </c>
      <c r="C21" s="76" t="str">
        <f>VLOOKUP(B21,ma!$B:$C,2,0)</f>
        <v>Ổ cắm điện ELPA ESU-HK43(W)</v>
      </c>
      <c r="D21" s="77">
        <v>1</v>
      </c>
      <c r="E21" s="78">
        <v>399000</v>
      </c>
      <c r="F21" s="79">
        <f t="shared" si="6"/>
        <v>399000</v>
      </c>
      <c r="G21" s="80" t="s">
        <v>137</v>
      </c>
      <c r="H21" s="81">
        <f t="shared" si="7"/>
        <v>43315</v>
      </c>
      <c r="I21" s="82"/>
      <c r="J21" s="83" t="str">
        <f>VLOOKUP(B21,ma!$B:$F,5,0)</f>
        <v>ELPA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10095222</v>
      </c>
      <c r="B22" s="76" t="str">
        <f>VLOOKUP(A22,ma!$E:$H,4,0)</f>
        <v>DH-SWL4BK</v>
      </c>
      <c r="C22" s="76" t="str">
        <f>VLOOKUP(B22,ma!$B:$C,2,0)</f>
        <v>PK Đầu chia HDMI ELECOM DH-SWL4BK</v>
      </c>
      <c r="D22" s="77">
        <v>1</v>
      </c>
      <c r="E22" s="78">
        <v>499000</v>
      </c>
      <c r="F22" s="79">
        <f t="shared" si="6"/>
        <v>499000</v>
      </c>
      <c r="G22" s="80" t="s">
        <v>137</v>
      </c>
      <c r="H22" s="81">
        <f t="shared" si="7"/>
        <v>43315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10089401</v>
      </c>
      <c r="B23" s="76" t="str">
        <f>VLOOKUP(A23,ma!$E:$H,4,0)</f>
        <v>DH-HD14EC15BK</v>
      </c>
      <c r="C23" s="76" t="str">
        <f>VLOOKUP(B23,ma!$B:$C,2,0)</f>
        <v>Cáp HDMI Elecom DH-HD14EC15BK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43315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10092953</v>
      </c>
      <c r="B24" s="76" t="str">
        <f>VLOOKUP(A24,ma!$E:$H,4,0)</f>
        <v>MDREX155APLQE</v>
      </c>
      <c r="C24" s="76" t="str">
        <f>VLOOKUP(B24,ma!$B:$C,2,0)</f>
        <v>PK Tai nghe Sony MDREX155APLQE</v>
      </c>
      <c r="D24" s="77">
        <v>2</v>
      </c>
      <c r="E24" s="78">
        <v>490000</v>
      </c>
      <c r="F24" s="79">
        <f t="shared" si="6"/>
        <v>980000</v>
      </c>
      <c r="G24" s="80" t="s">
        <v>137</v>
      </c>
      <c r="H24" s="81">
        <f t="shared" si="7"/>
        <v>43315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10089622</v>
      </c>
      <c r="B25" s="76" t="str">
        <f>VLOOKUP(A25,ma!$E:$H,4,0)</f>
        <v>AJ-467</v>
      </c>
      <c r="C25" s="76" t="str">
        <f>VLOOKUP(B25,ma!$B:$C,2,0)</f>
        <v>Cáp USB - microUSB 1.8A 2m Kashimura AJ-467</v>
      </c>
      <c r="D25" s="77">
        <v>1</v>
      </c>
      <c r="E25" s="78">
        <v>149000</v>
      </c>
      <c r="F25" s="79">
        <f t="shared" si="6"/>
        <v>149000</v>
      </c>
      <c r="G25" s="80" t="s">
        <v>137</v>
      </c>
      <c r="H25" s="81">
        <f t="shared" si="7"/>
        <v>43315</v>
      </c>
      <c r="I25" s="82"/>
      <c r="J25" s="83" t="str">
        <f>VLOOKUP(B25,ma!$B:$F,5,0)</f>
        <v>Kashimura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10094768</v>
      </c>
      <c r="B26" s="76" t="str">
        <f>VLOOKUP(A26,ma!$E:$H,4,0)</f>
        <v>LHC-UAL15BK</v>
      </c>
      <c r="C26" s="76" t="str">
        <f>VLOOKUP(B26,ma!$B:$C,2,0)</f>
        <v>PK Cáp Lightning 1.5m ELECOM LHC-UAL15BK</v>
      </c>
      <c r="D26" s="77">
        <v>1</v>
      </c>
      <c r="E26" s="78">
        <v>349000</v>
      </c>
      <c r="F26" s="79">
        <f t="shared" si="6"/>
        <v>349000</v>
      </c>
      <c r="G26" s="80" t="s">
        <v>137</v>
      </c>
      <c r="H26" s="81">
        <f t="shared" si="7"/>
        <v>43315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10089497</v>
      </c>
      <c r="B27" s="76" t="str">
        <f>VLOOKUP(A27,ma!$E:$H,4,0)</f>
        <v>M-DY10DRBUL</v>
      </c>
      <c r="C27" s="76" t="str">
        <f>VLOOKUP(B27,ma!$B:$C,2,0)</f>
        <v>Chuột không dây ELECOM M-DY10DRBUL</v>
      </c>
      <c r="D27" s="77">
        <v>1</v>
      </c>
      <c r="E27" s="78">
        <v>249000</v>
      </c>
      <c r="F27" s="79">
        <f t="shared" si="6"/>
        <v>249000</v>
      </c>
      <c r="G27" s="80" t="s">
        <v>137</v>
      </c>
      <c r="H27" s="81">
        <f t="shared" si="7"/>
        <v>43315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43315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43315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43315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43315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43315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43315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43315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43315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43315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43315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43315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43315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43315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43315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43315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43315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43315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43315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43315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43315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43315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43315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43315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43315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43315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43315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43315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43315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43315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43315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43315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43315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43315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43315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43315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43315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43315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43315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43315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1000"/>
  <sheetViews>
    <sheetView workbookViewId="0">
      <pane ySplit="9" topLeftCell="A10" activePane="bottomLeft" state="frozen"/>
      <selection pane="bottomLeft" activeCell="A10" sqref="A10:K24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17026000</v>
      </c>
      <c r="C1" s="21">
        <f t="shared" si="0"/>
        <v>7.6693693693693707E-2</v>
      </c>
      <c r="D1" s="22"/>
      <c r="E1" s="97" t="s">
        <v>54</v>
      </c>
      <c r="F1" s="98" t="s">
        <v>66</v>
      </c>
      <c r="G1" s="32">
        <f>SUM(G2:G5)</f>
        <v>5826000</v>
      </c>
      <c r="H1" s="33"/>
      <c r="I1" s="34"/>
      <c r="J1" s="103" t="str">
        <f t="shared" ref="J1:J4" si="1">+F2</f>
        <v>Vi</v>
      </c>
      <c r="K1" s="36">
        <f>'3'!K1+SUMIF($G$10:$G$100,J1,$F$10:$F$100)</f>
        <v>17175000</v>
      </c>
      <c r="L1" s="38">
        <f t="shared" ref="L1:L5" si="2">K1/$K$7</f>
        <v>7.7364864864864866E-2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SUMIF($K:$K,A2,$F:$F)+'3'!B2</f>
        <v>7240000</v>
      </c>
      <c r="C2" s="45">
        <f>B2/K7</f>
        <v>3.2612612612612613E-2</v>
      </c>
      <c r="D2" s="22"/>
      <c r="E2" s="46">
        <f>+'3'!E2+1</f>
        <v>43316</v>
      </c>
      <c r="F2" s="49" t="str">
        <f>+'1'!$F$2</f>
        <v>Vi</v>
      </c>
      <c r="G2" s="48">
        <f t="shared" ref="G2:G3" si="3">SUMIFS($F:$F,$H:$H,E2,$G:$G,F2)</f>
        <v>5826000</v>
      </c>
      <c r="H2" s="33"/>
      <c r="I2" s="34"/>
      <c r="J2" s="103">
        <f t="shared" si="1"/>
        <v>0</v>
      </c>
      <c r="K2" s="36">
        <f>'3'!K2+SUMIF($G$10:$G$100,J2,$F$10:$F$100)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SUMIF($K:$K,A3,$F:$F)+'3'!B3</f>
        <v>9218000</v>
      </c>
      <c r="C3" s="45">
        <f>B3/K7</f>
        <v>4.1522522522522524E-2</v>
      </c>
      <c r="D3" s="22"/>
      <c r="E3" s="46">
        <f t="shared" ref="E3:E5" si="4">+$E$2</f>
        <v>43316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'3'!K3+SUMIF($G$10:$G$100,J3,$F$10:$F$100)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SUMIF($K:$K,A4,$F:$F)+'3'!B4</f>
        <v>568000</v>
      </c>
      <c r="C4" s="45">
        <f>B4/K7</f>
        <v>2.5585585585585586E-3</v>
      </c>
      <c r="D4" s="22"/>
      <c r="E4" s="46">
        <f t="shared" si="4"/>
        <v>43316</v>
      </c>
      <c r="F4" s="53"/>
      <c r="G4" s="48"/>
      <c r="H4" s="33"/>
      <c r="I4" s="34"/>
      <c r="J4" s="103">
        <f t="shared" si="1"/>
        <v>0</v>
      </c>
      <c r="K4" s="36">
        <f>'3'!K4+SUMIF($G$10:$G$100,J4,$F$10:$F$100)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43316</v>
      </c>
      <c r="F5" s="53"/>
      <c r="G5" s="48"/>
      <c r="H5" s="33"/>
      <c r="I5" s="34"/>
      <c r="J5" s="55"/>
      <c r="K5" s="36">
        <f>'3'!K5+SUMIF($G$10:$G$100,J5,$F$10:$F$100)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17175000</v>
      </c>
      <c r="L6" s="57">
        <f t="shared" si="5"/>
        <v>7.7364864864864866E-2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F9+'3'!K8</f>
        <v>17175000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15</v>
      </c>
      <c r="E9" s="70"/>
      <c r="F9" s="70">
        <f>SUM(F10:F100)</f>
        <v>5826000</v>
      </c>
      <c r="G9" s="71"/>
      <c r="H9" s="72"/>
      <c r="I9" s="73"/>
      <c r="J9" s="67" t="s">
        <v>503</v>
      </c>
      <c r="K9" s="74">
        <f>K8/K7</f>
        <v>7.7364864864864866E-2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10090458</v>
      </c>
      <c r="B10" s="76" t="str">
        <f>VLOOKUP(A10,ma!$E:$H,4,0)</f>
        <v>LHC-UAL05WH-G</v>
      </c>
      <c r="C10" s="76" t="str">
        <f>VLOOKUP(B10,ma!$B:$C,2,0)</f>
        <v>Cáp Lightning ELECOM LHC-UAL05WH-G</v>
      </c>
      <c r="D10" s="77">
        <v>1</v>
      </c>
      <c r="E10" s="78">
        <v>249000</v>
      </c>
      <c r="F10" s="79">
        <f t="shared" ref="F10:F100" si="6">D10*E10</f>
        <v>249000</v>
      </c>
      <c r="G10" s="80" t="s">
        <v>137</v>
      </c>
      <c r="H10" s="81">
        <f t="shared" ref="H10:H66" si="7">+$E$2</f>
        <v>43316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10093760</v>
      </c>
      <c r="B11" s="76" t="str">
        <f>VLOOKUP(A11,ma!$E:$H,4,0)</f>
        <v>LD-GPST/BU30</v>
      </c>
      <c r="C11" s="76" t="str">
        <f>VLOOKUP(B11,ma!$B:$C,2,0)</f>
        <v>PK Cáp mạng Elecom LD-GPST/BU30</v>
      </c>
      <c r="D11" s="77">
        <v>1</v>
      </c>
      <c r="E11" s="78">
        <v>199000</v>
      </c>
      <c r="F11" s="79">
        <f t="shared" si="6"/>
        <v>199000</v>
      </c>
      <c r="G11" s="80" t="s">
        <v>137</v>
      </c>
      <c r="H11" s="81">
        <f t="shared" si="7"/>
        <v>43316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10095227</v>
      </c>
      <c r="B12" s="76" t="str">
        <f>VLOOKUP(A12,ma!$E:$H,4,0)</f>
        <v>LHC-UAL01WH</v>
      </c>
      <c r="C12" s="76" t="str">
        <f>VLOOKUP(B12,ma!$B:$C,2,0)</f>
        <v>PK Cáp Lingtning 10cm ELECOM LHC-UAL01WH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43316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10094131</v>
      </c>
      <c r="B13" s="76" t="str">
        <f>VLOOKUP(A13,ma!$E:$H,4,0)</f>
        <v>PM-A17XFLGG</v>
      </c>
      <c r="C13" s="76" t="str">
        <f>VLOOKUP(B13,ma!$B:$C,2,0)</f>
        <v>PK DMH IphoneX ELECOM PM-A17XFLGG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43316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10089385</v>
      </c>
      <c r="B14" s="76" t="str">
        <f>VLOOKUP(A14,ma!$E:$H,4,0)</f>
        <v>CAC-HD14EL10BK</v>
      </c>
      <c r="C14" s="76" t="str">
        <f>VLOOKUP(B14,ma!$B:$C,2,0)</f>
        <v>Dây cáp HDMI ELECOM CAC-HD14EL10BK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43316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10128833</v>
      </c>
      <c r="B15" s="76" t="str">
        <f>VLOOKUP(A15,ma!$E:$H,4,0)</f>
        <v>LHC-UAL05BK</v>
      </c>
      <c r="C15" s="76" t="str">
        <f>VLOOKUP(B15,ma!$B:$C,2,0)</f>
        <v>Cáp Lightning 0.5m ELECOM LHC-UAL05BK</v>
      </c>
      <c r="D15" s="77">
        <v>1</v>
      </c>
      <c r="E15" s="78">
        <v>249000</v>
      </c>
      <c r="F15" s="79">
        <f t="shared" si="6"/>
        <v>249000</v>
      </c>
      <c r="G15" s="80" t="s">
        <v>137</v>
      </c>
      <c r="H15" s="81">
        <f t="shared" si="7"/>
        <v>43316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10095225</v>
      </c>
      <c r="B16" s="76" t="str">
        <f>VLOOKUP(A16,ma!$E:$H,4,0)</f>
        <v>LHC-UAL01BK</v>
      </c>
      <c r="C16" s="76" t="str">
        <f>VLOOKUP(B16,ma!$B:$C,2,0)</f>
        <v>PK Cáp Lingtning 10cm ELECOM LHC-UAL01BK</v>
      </c>
      <c r="D16" s="77">
        <v>1</v>
      </c>
      <c r="E16" s="78">
        <v>199000</v>
      </c>
      <c r="F16" s="79">
        <f t="shared" si="6"/>
        <v>199000</v>
      </c>
      <c r="G16" s="80" t="s">
        <v>137</v>
      </c>
      <c r="H16" s="81">
        <f t="shared" si="7"/>
        <v>43316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10129714</v>
      </c>
      <c r="B17" s="76" t="str">
        <f>VLOOKUP(A17,ma!$E:$H,4,0)</f>
        <v>MPA-L35DS01SV</v>
      </c>
      <c r="C17" s="76" t="str">
        <f>VLOOKUP(B17,ma!$B:$C,2,0)</f>
        <v>PK Lightning-audio 3.5 ELECOM L35DS01SV</v>
      </c>
      <c r="D17" s="77">
        <v>1</v>
      </c>
      <c r="E17" s="78">
        <v>449000</v>
      </c>
      <c r="F17" s="79">
        <f t="shared" si="6"/>
        <v>449000</v>
      </c>
      <c r="G17" s="80" t="s">
        <v>137</v>
      </c>
      <c r="H17" s="81">
        <f t="shared" si="7"/>
        <v>43316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10128846</v>
      </c>
      <c r="B18" s="76" t="str">
        <f>VLOOKUP(A18,ma!$E:$H,4,0)</f>
        <v>SRS-XB21/RC E</v>
      </c>
      <c r="C18" s="76" t="str">
        <f>VLOOKUP(B18,ma!$B:$C,2,0)</f>
        <v>Loa di động SONY SRS-XB21/RC E</v>
      </c>
      <c r="D18" s="77">
        <v>1</v>
      </c>
      <c r="E18" s="78">
        <v>2290000</v>
      </c>
      <c r="F18" s="79">
        <f t="shared" si="6"/>
        <v>2290000</v>
      </c>
      <c r="G18" s="80" t="s">
        <v>137</v>
      </c>
      <c r="H18" s="81">
        <f t="shared" si="7"/>
        <v>43316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10093182</v>
      </c>
      <c r="B19" s="76" t="str">
        <f>VLOOKUP(A19,ma!$E:$H,4,0)</f>
        <v>MPA-ACCL12SV</v>
      </c>
      <c r="C19" s="76" t="str">
        <f>VLOOKUP(B19,ma!$B:$C,2,0)</f>
        <v>PK Dây cáp USB chuẩn C (A-C), 1.2m ELECOM MPA-ACCL12SV</v>
      </c>
      <c r="D19" s="77">
        <v>1</v>
      </c>
      <c r="E19" s="78">
        <v>299000</v>
      </c>
      <c r="F19" s="79">
        <f t="shared" si="6"/>
        <v>299000</v>
      </c>
      <c r="G19" s="80" t="s">
        <v>137</v>
      </c>
      <c r="H19" s="81">
        <f t="shared" si="7"/>
        <v>43316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10128834</v>
      </c>
      <c r="B20" s="76" t="str">
        <f>VLOOKUP(A20,ma!$E:$H,4,0)</f>
        <v>LHC-UAL05PN</v>
      </c>
      <c r="C20" s="76" t="str">
        <f>VLOOKUP(B20,ma!$B:$C,2,0)</f>
        <v>Cáp Lightning 0.5m ELECOM LHC-UAL05PN</v>
      </c>
      <c r="D20" s="77">
        <v>1</v>
      </c>
      <c r="E20" s="78">
        <v>249000</v>
      </c>
      <c r="F20" s="79">
        <f t="shared" si="6"/>
        <v>249000</v>
      </c>
      <c r="G20" s="80" t="s">
        <v>137</v>
      </c>
      <c r="H20" s="81">
        <f t="shared" si="7"/>
        <v>43316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10089377</v>
      </c>
      <c r="B21" s="76" t="str">
        <f>VLOOKUP(A21,ma!$E:$H,4,0)</f>
        <v>AV-SWR3</v>
      </c>
      <c r="C21" s="76" t="str">
        <f>VLOOKUP(B21,ma!$B:$C,2,0)</f>
        <v>Cáp âm thanh ELECOM AV-SWR3</v>
      </c>
      <c r="D21" s="77">
        <v>1</v>
      </c>
      <c r="E21" s="78">
        <v>249000</v>
      </c>
      <c r="F21" s="79">
        <f t="shared" si="6"/>
        <v>249000</v>
      </c>
      <c r="G21" s="80" t="s">
        <v>137</v>
      </c>
      <c r="H21" s="81">
        <f t="shared" si="7"/>
        <v>43316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10094768</v>
      </c>
      <c r="B22" s="76" t="str">
        <f>VLOOKUP(A22,ma!$E:$H,4,0)</f>
        <v>LHC-UAL15BK</v>
      </c>
      <c r="C22" s="76" t="str">
        <f>VLOOKUP(B22,ma!$B:$C,2,0)</f>
        <v>PK Cáp Lightning 1.5m ELECOM LHC-UAL15BK</v>
      </c>
      <c r="D22" s="77">
        <v>1</v>
      </c>
      <c r="E22" s="78">
        <v>349000</v>
      </c>
      <c r="F22" s="79">
        <f t="shared" si="6"/>
        <v>349000</v>
      </c>
      <c r="G22" s="80" t="s">
        <v>137</v>
      </c>
      <c r="H22" s="81">
        <f t="shared" si="7"/>
        <v>43316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10089514</v>
      </c>
      <c r="B23" s="76" t="str">
        <f>VLOOKUP(A23,ma!$E:$H,4,0)</f>
        <v>MPA-AMBCL12PN</v>
      </c>
      <c r="C23" s="76" t="str">
        <f>VLOOKUP(B23,ma!$B:$C,2,0)</f>
        <v>Cáp điện thoại Elecom MPA-AMBCL12PN</v>
      </c>
      <c r="D23" s="77">
        <v>1</v>
      </c>
      <c r="E23" s="78">
        <v>99000</v>
      </c>
      <c r="F23" s="79">
        <f t="shared" si="6"/>
        <v>99000</v>
      </c>
      <c r="G23" s="80" t="s">
        <v>137</v>
      </c>
      <c r="H23" s="81">
        <f t="shared" si="7"/>
        <v>43316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10090470</v>
      </c>
      <c r="B24" s="76" t="str">
        <f>VLOOKUP(A24,ma!$E:$H,4,0)</f>
        <v>BM-IB017BK</v>
      </c>
      <c r="C24" s="76" t="str">
        <f>VLOOKUP(B24,ma!$B:$C,2,0)</f>
        <v>Túi đựng Laptop 15.4-16.4 ELECOM BM-IB017BK</v>
      </c>
      <c r="D24" s="77">
        <v>1</v>
      </c>
      <c r="E24" s="78">
        <v>399000</v>
      </c>
      <c r="F24" s="79">
        <f t="shared" si="6"/>
        <v>399000</v>
      </c>
      <c r="G24" s="80" t="s">
        <v>137</v>
      </c>
      <c r="H24" s="81">
        <f t="shared" si="7"/>
        <v>43316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43316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43316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43316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43316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43316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43316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43316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43316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43316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43316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43316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43316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43316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43316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43316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43316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43316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43316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43316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43316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43316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43316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43316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43316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43316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43316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43316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43316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43316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43316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43316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43316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43316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43316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43316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43316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43316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43316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43316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43316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43316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43316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1000"/>
  <sheetViews>
    <sheetView workbookViewId="0">
      <pane ySplit="9" topLeftCell="A10" activePane="bottomLeft" state="frozen"/>
      <selection pane="bottomLeft" activeCell="A10" sqref="A10:K28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26313000</v>
      </c>
      <c r="C1" s="21">
        <f t="shared" si="0"/>
        <v>0.11852702702702703</v>
      </c>
      <c r="D1" s="22"/>
      <c r="E1" s="97" t="s">
        <v>54</v>
      </c>
      <c r="F1" s="98" t="s">
        <v>66</v>
      </c>
      <c r="G1" s="32">
        <f>SUM(G2:G5)</f>
        <v>10585000</v>
      </c>
      <c r="H1" s="33"/>
      <c r="I1" s="34"/>
      <c r="J1" s="103" t="str">
        <f t="shared" ref="J1:J4" si="1">+F2</f>
        <v>Vi</v>
      </c>
      <c r="K1" s="36">
        <f>'4'!K1+SUMIF($G$10:$G$100,J1,$F$10:$F$100)</f>
        <v>27760000</v>
      </c>
      <c r="L1" s="38">
        <f t="shared" ref="L1:L5" si="2">K1/$K$7</f>
        <v>0.12504504504504504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SUMIF($K:$K,A2,$F:$F)+'4'!B2</f>
        <v>13190000</v>
      </c>
      <c r="C2" s="45">
        <f>B2/K7</f>
        <v>5.9414414414414411E-2</v>
      </c>
      <c r="D2" s="22"/>
      <c r="E2" s="46">
        <f>+'4'!E2+1</f>
        <v>43317</v>
      </c>
      <c r="F2" s="49" t="str">
        <f>+'1'!$F$2</f>
        <v>Vi</v>
      </c>
      <c r="G2" s="48">
        <f t="shared" ref="G2:G3" si="3">SUMIFS($F:$F,$H:$H,E2,$G:$G,F2)</f>
        <v>10585000</v>
      </c>
      <c r="H2" s="33"/>
      <c r="I2" s="34"/>
      <c r="J2" s="103">
        <f t="shared" si="1"/>
        <v>0</v>
      </c>
      <c r="K2" s="36">
        <f>'4'!K2+SUMIF($G$10:$G$100,J2,$F$10:$F$100)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SUMIF($K:$K,A3,$F:$F)+'4'!B3</f>
        <v>12156000</v>
      </c>
      <c r="C3" s="45">
        <f>B3/K7</f>
        <v>5.4756756756756758E-2</v>
      </c>
      <c r="D3" s="22"/>
      <c r="E3" s="46">
        <f t="shared" ref="E3:E5" si="4">+$E$2</f>
        <v>43317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'4'!K3+SUMIF($G$10:$G$100,J3,$F$10:$F$100)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SUMIF($K:$K,A4,$F:$F)+'4'!B4</f>
        <v>967000</v>
      </c>
      <c r="C4" s="45">
        <f>B4/K7</f>
        <v>4.3558558558558554E-3</v>
      </c>
      <c r="D4" s="22"/>
      <c r="E4" s="46">
        <f t="shared" si="4"/>
        <v>43317</v>
      </c>
      <c r="F4" s="53"/>
      <c r="G4" s="48"/>
      <c r="H4" s="33"/>
      <c r="I4" s="34"/>
      <c r="J4" s="103">
        <f t="shared" si="1"/>
        <v>0</v>
      </c>
      <c r="K4" s="36">
        <f>'4'!K4+SUMIF($G$10:$G$100,J4,$F$10:$F$100)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43317</v>
      </c>
      <c r="F5" s="53"/>
      <c r="G5" s="48"/>
      <c r="H5" s="33"/>
      <c r="I5" s="34"/>
      <c r="J5" s="55"/>
      <c r="K5" s="36">
        <f>'4'!K5+SUMIF($G$10:$G$100,J5,$F$10:$F$100)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27760000</v>
      </c>
      <c r="L6" s="57">
        <f t="shared" si="5"/>
        <v>0.12504504504504504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F9+'4'!K8</f>
        <v>27760000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21</v>
      </c>
      <c r="E9" s="70"/>
      <c r="F9" s="70">
        <f>SUM(F10:F100)</f>
        <v>10585000</v>
      </c>
      <c r="G9" s="71"/>
      <c r="H9" s="72"/>
      <c r="I9" s="73"/>
      <c r="J9" s="67" t="s">
        <v>503</v>
      </c>
      <c r="K9" s="74">
        <f>K8/K7</f>
        <v>0.12504504504504504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10092702</v>
      </c>
      <c r="B10" s="76" t="str">
        <f>VLOOKUP(A10,ma!$E:$H,4,0)</f>
        <v>EHP-C3520PND-G</v>
      </c>
      <c r="C10" s="76" t="str">
        <f>VLOOKUP(B10,ma!$B:$C,2,0)</f>
        <v>Tai nghe Elecom EHP-C3520PND-G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43317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10092702</v>
      </c>
      <c r="B11" s="76" t="str">
        <f>VLOOKUP(A11,ma!$E:$H,4,0)</f>
        <v>EHP-C3520PND-G</v>
      </c>
      <c r="C11" s="76" t="str">
        <f>VLOOKUP(B11,ma!$B:$C,2,0)</f>
        <v>Tai nghe Elecom EHP-C3520PND-G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43317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10128833</v>
      </c>
      <c r="B12" s="76" t="str">
        <f>VLOOKUP(A12,ma!$E:$H,4,0)</f>
        <v>LHC-UAL05BK</v>
      </c>
      <c r="C12" s="76" t="str">
        <f>VLOOKUP(B12,ma!$B:$C,2,0)</f>
        <v>Cáp Lightning 0.5m ELECOM LHC-UAL05BK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43317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10093457</v>
      </c>
      <c r="B13" s="76" t="str">
        <f>VLOOKUP(A13,ma!$E:$H,4,0)</f>
        <v>WI-C400/WZ E</v>
      </c>
      <c r="C13" s="76" t="str">
        <f>VLOOKUP(B13,ma!$B:$C,2,0)</f>
        <v>PK Tai nghe Sony WI-C400/WZ  E</v>
      </c>
      <c r="D13" s="77">
        <v>1</v>
      </c>
      <c r="E13" s="78">
        <v>1490000</v>
      </c>
      <c r="F13" s="79">
        <f t="shared" si="6"/>
        <v>1490000</v>
      </c>
      <c r="G13" s="80" t="s">
        <v>137</v>
      </c>
      <c r="H13" s="81">
        <f t="shared" si="7"/>
        <v>43317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10094768</v>
      </c>
      <c r="B14" s="76" t="str">
        <f>VLOOKUP(A14,ma!$E:$H,4,0)</f>
        <v>LHC-UAL15BK</v>
      </c>
      <c r="C14" s="76" t="str">
        <f>VLOOKUP(B14,ma!$B:$C,2,0)</f>
        <v>PK Cáp Lightning 1.5m ELECOM LHC-UAL15BK</v>
      </c>
      <c r="D14" s="77">
        <v>1</v>
      </c>
      <c r="E14" s="78">
        <v>349000</v>
      </c>
      <c r="F14" s="79">
        <f t="shared" si="6"/>
        <v>349000</v>
      </c>
      <c r="G14" s="80" t="s">
        <v>137</v>
      </c>
      <c r="H14" s="81">
        <f t="shared" si="7"/>
        <v>43317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10091800</v>
      </c>
      <c r="B15" s="76" t="str">
        <f>VLOOKUP(A15,ma!$E:$H,4,0)</f>
        <v>SRS-XB10/RC E</v>
      </c>
      <c r="C15" s="76" t="str">
        <f>VLOOKUP(B15,ma!$B:$C,2,0)</f>
        <v>PK Loa di động SONY SRS-XB10/RC E</v>
      </c>
      <c r="D15" s="77">
        <v>1</v>
      </c>
      <c r="E15" s="78">
        <v>1190000</v>
      </c>
      <c r="F15" s="79">
        <f t="shared" si="6"/>
        <v>1190000</v>
      </c>
      <c r="G15" s="80" t="s">
        <v>137</v>
      </c>
      <c r="H15" s="81">
        <f t="shared" si="7"/>
        <v>43317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10094131</v>
      </c>
      <c r="B16" s="76" t="str">
        <f>VLOOKUP(A16,ma!$E:$H,4,0)</f>
        <v>PM-A17XFLGG</v>
      </c>
      <c r="C16" s="76" t="str">
        <f>VLOOKUP(B16,ma!$B:$C,2,0)</f>
        <v>PK DMH IphoneX ELECOM PM-A17XFLGG</v>
      </c>
      <c r="D16" s="77">
        <v>1</v>
      </c>
      <c r="E16" s="78">
        <v>199000</v>
      </c>
      <c r="F16" s="79">
        <f t="shared" si="6"/>
        <v>199000</v>
      </c>
      <c r="G16" s="80" t="s">
        <v>137</v>
      </c>
      <c r="H16" s="81">
        <f t="shared" si="7"/>
        <v>43317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10094776</v>
      </c>
      <c r="B17" s="76" t="str">
        <f>VLOOKUP(A17,ma!$E:$H,4,0)</f>
        <v>MPA-ACX20BK</v>
      </c>
      <c r="C17" s="76" t="str">
        <f>VLOOKUP(B17,ma!$B:$C,2,0)</f>
        <v>PK Cáp USB chuẩn C ELECOM MPA-ACX20BK</v>
      </c>
      <c r="D17" s="77">
        <v>2</v>
      </c>
      <c r="E17" s="78">
        <v>249000</v>
      </c>
      <c r="F17" s="79">
        <f t="shared" si="6"/>
        <v>498000</v>
      </c>
      <c r="G17" s="80" t="s">
        <v>137</v>
      </c>
      <c r="H17" s="81">
        <f t="shared" si="7"/>
        <v>43317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10089516</v>
      </c>
      <c r="B18" s="76" t="str">
        <f>VLOOKUP(A18,ma!$E:$H,4,0)</f>
        <v>MPA-AMBCL2U12BK</v>
      </c>
      <c r="C18" s="76" t="str">
        <f>VLOOKUP(B18,ma!$B:$C,2,0)</f>
        <v>Cáp điện thoại Elecom MPA-AMBCL2U12BK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43317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10128902</v>
      </c>
      <c r="B19" s="76" t="str">
        <f>VLOOKUP(A19,ma!$E:$H,4,0)</f>
        <v>MP-BGBK</v>
      </c>
      <c r="C19" s="76" t="str">
        <f>VLOOKUP(B19,ma!$B:$C,2,0)</f>
        <v>PK Bàn di chuột ELECOM MP-BGBK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43317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10094770</v>
      </c>
      <c r="B20" s="76" t="str">
        <f>VLOOKUP(A20,ma!$E:$H,4,0)</f>
        <v>LHC-UAL15WH</v>
      </c>
      <c r="C20" s="76" t="str">
        <f>VLOOKUP(B20,ma!$B:$C,2,0)</f>
        <v>PK Cáp Lightning 1.5m ELECOM LHC-UAL15WH</v>
      </c>
      <c r="D20" s="77">
        <v>2</v>
      </c>
      <c r="E20" s="78">
        <v>349000</v>
      </c>
      <c r="F20" s="79">
        <f t="shared" si="6"/>
        <v>698000</v>
      </c>
      <c r="G20" s="80" t="s">
        <v>137</v>
      </c>
      <c r="H20" s="81">
        <f t="shared" si="7"/>
        <v>43317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10129653</v>
      </c>
      <c r="B21" s="76" t="str">
        <f>VLOOKUP(A21,ma!$E:$H,4,0)</f>
        <v>WI-C300/LZ E</v>
      </c>
      <c r="C21" s="76" t="str">
        <f>VLOOKUP(B21,ma!$B:$C,2,0)</f>
        <v>PK Tai nghe sony WI-C300/LZ E</v>
      </c>
      <c r="D21" s="77">
        <v>1</v>
      </c>
      <c r="E21" s="78">
        <v>1190000</v>
      </c>
      <c r="F21" s="79">
        <f t="shared" si="6"/>
        <v>1190000</v>
      </c>
      <c r="G21" s="80" t="s">
        <v>137</v>
      </c>
      <c r="H21" s="81">
        <f t="shared" si="7"/>
        <v>43317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10094769</v>
      </c>
      <c r="B22" s="76" t="str">
        <f>VLOOKUP(A22,ma!$E:$H,4,0)</f>
        <v>LHC-UAL15PN</v>
      </c>
      <c r="C22" s="76" t="str">
        <f>VLOOKUP(B22,ma!$B:$C,2,0)</f>
        <v>PK Cáp Lightning 1.5m ELECOM LHC-UAL15PN</v>
      </c>
      <c r="D22" s="77">
        <v>1</v>
      </c>
      <c r="E22" s="78">
        <v>349000</v>
      </c>
      <c r="F22" s="79">
        <f t="shared" si="6"/>
        <v>349000</v>
      </c>
      <c r="G22" s="80" t="s">
        <v>137</v>
      </c>
      <c r="H22" s="81">
        <f t="shared" si="7"/>
        <v>43317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10089724</v>
      </c>
      <c r="B23" s="76" t="str">
        <f>VLOOKUP(A23,ma!$E:$H,4,0)</f>
        <v>ESU-HK43(W)</v>
      </c>
      <c r="C23" s="76" t="str">
        <f>VLOOKUP(B23,ma!$B:$C,2,0)</f>
        <v>Ổ cắm điện ELPA ESU-HK43(W)</v>
      </c>
      <c r="D23" s="77">
        <v>1</v>
      </c>
      <c r="E23" s="78">
        <v>399000</v>
      </c>
      <c r="F23" s="79">
        <f t="shared" si="6"/>
        <v>399000</v>
      </c>
      <c r="G23" s="80" t="s">
        <v>137</v>
      </c>
      <c r="H23" s="81">
        <f t="shared" si="7"/>
        <v>43317</v>
      </c>
      <c r="I23" s="82"/>
      <c r="J23" s="83" t="str">
        <f>VLOOKUP(B23,ma!$B:$F,5,0)</f>
        <v>ELPA</v>
      </c>
      <c r="K23" s="83" t="str">
        <f t="shared" si="8"/>
        <v>khac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10091803</v>
      </c>
      <c r="B24" s="76" t="str">
        <f>VLOOKUP(A24,ma!$E:$H,4,0)</f>
        <v>SRS-XB10/BC E</v>
      </c>
      <c r="C24" s="76" t="str">
        <f>VLOOKUP(B24,ma!$B:$C,2,0)</f>
        <v>PK Loa di động SONY SRS-XB10/BC E</v>
      </c>
      <c r="D24" s="77">
        <v>1</v>
      </c>
      <c r="E24" s="78">
        <v>1190000</v>
      </c>
      <c r="F24" s="79">
        <f t="shared" si="6"/>
        <v>1190000</v>
      </c>
      <c r="G24" s="80" t="s">
        <v>137</v>
      </c>
      <c r="H24" s="81">
        <f t="shared" si="7"/>
        <v>43317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10089594</v>
      </c>
      <c r="B25" s="76" t="str">
        <f>VLOOKUP(A25,ma!$E:$H,4,0)</f>
        <v>BL-44</v>
      </c>
      <c r="C25" s="76" t="str">
        <f>VLOOKUP(B25,ma!$B:$C,2,0)</f>
        <v>Tai nghe Bluetooth Kashimura BL-44</v>
      </c>
      <c r="D25" s="77">
        <v>1</v>
      </c>
      <c r="E25" s="78">
        <v>899000</v>
      </c>
      <c r="F25" s="79">
        <f t="shared" si="6"/>
        <v>899000</v>
      </c>
      <c r="G25" s="80" t="s">
        <v>137</v>
      </c>
      <c r="H25" s="81">
        <f t="shared" si="7"/>
        <v>43317</v>
      </c>
      <c r="I25" s="82"/>
      <c r="J25" s="83" t="str">
        <f>VLOOKUP(B25,ma!$B:$F,5,0)</f>
        <v>Kashimura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10089538</v>
      </c>
      <c r="B26" s="76" t="str">
        <f>VLOOKUP(A26,ma!$E:$H,4,0)</f>
        <v>M-Y7URBK</v>
      </c>
      <c r="C26" s="76" t="str">
        <f>VLOOKUP(B26,ma!$B:$C,2,0)</f>
        <v>Chuột Elecom M-Y7URBK</v>
      </c>
      <c r="D26" s="77">
        <v>1</v>
      </c>
      <c r="E26" s="78">
        <v>149000</v>
      </c>
      <c r="F26" s="79">
        <f t="shared" si="6"/>
        <v>149000</v>
      </c>
      <c r="G26" s="80" t="s">
        <v>137</v>
      </c>
      <c r="H26" s="81">
        <f t="shared" si="7"/>
        <v>43317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10089668</v>
      </c>
      <c r="B27" s="76" t="str">
        <f>VLOOKUP(A27,ma!$E:$H,4,0)</f>
        <v>KL-19</v>
      </c>
      <c r="C27" s="76" t="str">
        <f>VLOOKUP(B27,ma!$B:$C,2,0)</f>
        <v>Cáp USB - microUSB - Lightning 2.4A 70cm Kashimura KL-19</v>
      </c>
      <c r="D27" s="77">
        <v>1</v>
      </c>
      <c r="E27" s="78">
        <v>399000</v>
      </c>
      <c r="F27" s="79">
        <f t="shared" si="6"/>
        <v>399000</v>
      </c>
      <c r="G27" s="80" t="s">
        <v>137</v>
      </c>
      <c r="H27" s="81">
        <f t="shared" si="7"/>
        <v>43317</v>
      </c>
      <c r="I27" s="82"/>
      <c r="J27" s="83" t="str">
        <f>VLOOKUP(B27,ma!$B:$F,5,0)</f>
        <v>Kashimura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10092959</v>
      </c>
      <c r="B28" s="76" t="str">
        <f>VLOOKUP(A28,ma!$E:$H,4,0)</f>
        <v>MDRXB55AP/LQE</v>
      </c>
      <c r="C28" s="76" t="str">
        <f>VLOOKUP(B28,ma!$B:$C,2,0)</f>
        <v>PK Tai nghe Sony MDRXB55AP/LQE</v>
      </c>
      <c r="D28" s="77">
        <v>1</v>
      </c>
      <c r="E28" s="78">
        <v>890000</v>
      </c>
      <c r="F28" s="79">
        <f t="shared" si="6"/>
        <v>890000</v>
      </c>
      <c r="G28" s="80" t="s">
        <v>137</v>
      </c>
      <c r="H28" s="81">
        <f t="shared" si="7"/>
        <v>43317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43317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43317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43317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43317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43317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43317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43317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43317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43317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43317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43317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43317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43317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43317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43317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43317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43317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43317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43317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43317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43317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43317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43317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43317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43317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43317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43317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43317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43317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43317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43317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43317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43317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43317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43317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43317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43317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43317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1000"/>
  <sheetViews>
    <sheetView workbookViewId="0">
      <pane ySplit="9" topLeftCell="A10" activePane="bottomLeft" state="frozen"/>
      <selection pane="bottomLeft" activeCell="A10" sqref="A10:K2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32172000</v>
      </c>
      <c r="C1" s="21">
        <f t="shared" si="0"/>
        <v>0.14491891891891892</v>
      </c>
      <c r="D1" s="22"/>
      <c r="E1" s="97" t="s">
        <v>54</v>
      </c>
      <c r="F1" s="98" t="s">
        <v>66</v>
      </c>
      <c r="G1" s="32">
        <f>SUM(G2:G5)</f>
        <v>6956000</v>
      </c>
      <c r="H1" s="33"/>
      <c r="I1" s="34"/>
      <c r="J1" s="103" t="str">
        <f t="shared" ref="J1:J4" si="1">+F2</f>
        <v>Vi</v>
      </c>
      <c r="K1" s="36">
        <f>'5'!K1+SUMIF($G$10:$G$100,J1,$F$10:$F$100)</f>
        <v>34716000</v>
      </c>
      <c r="L1" s="38">
        <f t="shared" ref="L1:L5" si="2">K1/$K$7</f>
        <v>0.15637837837837837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SUMIF($K:$K,A2,$F:$F)+'5'!B2</f>
        <v>15169000</v>
      </c>
      <c r="C2" s="45">
        <f>B2/K7</f>
        <v>6.8328828828828833E-2</v>
      </c>
      <c r="D2" s="22"/>
      <c r="E2" s="46">
        <f>+'5'!E2+1</f>
        <v>43318</v>
      </c>
      <c r="F2" s="49" t="str">
        <f>+'1'!$F$2</f>
        <v>Vi</v>
      </c>
      <c r="G2" s="48">
        <f t="shared" ref="G2:G3" si="3">SUMIFS($F:$F,$H:$H,E2,$G:$G,F2)</f>
        <v>6956000</v>
      </c>
      <c r="H2" s="33"/>
      <c r="I2" s="34"/>
      <c r="J2" s="103">
        <f t="shared" si="1"/>
        <v>0</v>
      </c>
      <c r="K2" s="36">
        <f>'5'!K2+SUMIF($G$10:$G$100,J2,$F$10:$F$100)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SUMIF($K:$K,A3,$F:$F)+'5'!B3</f>
        <v>16036000</v>
      </c>
      <c r="C3" s="45">
        <f>B3/K7</f>
        <v>7.2234234234234238E-2</v>
      </c>
      <c r="D3" s="22"/>
      <c r="E3" s="46">
        <f t="shared" ref="E3:E5" si="4">+$E$2</f>
        <v>43318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'5'!K3+SUMIF($G$10:$G$100,J3,$F$10:$F$100)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SUMIF($K:$K,A4,$F:$F)+'5'!B4</f>
        <v>967000</v>
      </c>
      <c r="C4" s="45">
        <f>B4/K7</f>
        <v>4.3558558558558554E-3</v>
      </c>
      <c r="D4" s="22"/>
      <c r="E4" s="46">
        <f t="shared" si="4"/>
        <v>43318</v>
      </c>
      <c r="F4" s="53"/>
      <c r="G4" s="48"/>
      <c r="H4" s="33"/>
      <c r="I4" s="34"/>
      <c r="J4" s="103">
        <f t="shared" si="1"/>
        <v>0</v>
      </c>
      <c r="K4" s="36">
        <f>'5'!K4+SUMIF($G$10:$G$100,J4,$F$10:$F$100)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43318</v>
      </c>
      <c r="F5" s="53"/>
      <c r="G5" s="48"/>
      <c r="H5" s="33"/>
      <c r="I5" s="34"/>
      <c r="J5" s="55"/>
      <c r="K5" s="36">
        <f>'5'!K5+SUMIF($G$10:$G$100,J5,$F$10:$F$100)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34716000</v>
      </c>
      <c r="L6" s="57">
        <f t="shared" si="5"/>
        <v>0.15637837837837837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F9+'5'!K8</f>
        <v>34716000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17</v>
      </c>
      <c r="E9" s="70"/>
      <c r="F9" s="70">
        <f>SUM(F10:F100)</f>
        <v>6956000</v>
      </c>
      <c r="G9" s="71"/>
      <c r="H9" s="72"/>
      <c r="I9" s="73"/>
      <c r="J9" s="67" t="s">
        <v>503</v>
      </c>
      <c r="K9" s="74">
        <f>K8/K7</f>
        <v>0.15637837837837837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10090439</v>
      </c>
      <c r="B10" s="76" t="str">
        <f>VLOOKUP(A10,ma!$E:$H,4,0)</f>
        <v>CP-E6/BC ULA</v>
      </c>
      <c r="C10" s="76" t="str">
        <f>VLOOKUP(B10,ma!$B:$C,2,0)</f>
        <v xml:space="preserve">  Pin di động Sony CP-E6/BC ULA</v>
      </c>
      <c r="D10" s="77">
        <v>1</v>
      </c>
      <c r="E10" s="78">
        <v>590000</v>
      </c>
      <c r="F10" s="79">
        <f t="shared" ref="F10:F100" si="6">D10*E10</f>
        <v>590000</v>
      </c>
      <c r="G10" s="80" t="s">
        <v>137</v>
      </c>
      <c r="H10" s="81">
        <f t="shared" ref="H10:H66" si="7">+$E$2</f>
        <v>43318</v>
      </c>
      <c r="I10" s="82"/>
      <c r="J10" s="83" t="str">
        <f>VLOOKUP(B10,ma!$B:$F,5,0)</f>
        <v>SONY</v>
      </c>
      <c r="K10" s="83" t="str">
        <f t="shared" ref="K10:K100" si="8">VLOOKUP(J10,$L$10:$M$20,2,0)</f>
        <v>Sony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10094123</v>
      </c>
      <c r="B11" s="76" t="str">
        <f>VLOOKUP(A11,ma!$E:$H,4,0)</f>
        <v>PM-A17LFLGG</v>
      </c>
      <c r="C11" s="76" t="str">
        <f>VLOOKUP(B11,ma!$B:$C,2,0)</f>
        <v>PK DMH iP8 plus CL ELECOM PM-A17LFLGG</v>
      </c>
      <c r="D11" s="77">
        <v>2</v>
      </c>
      <c r="E11" s="78">
        <v>199000</v>
      </c>
      <c r="F11" s="79">
        <f t="shared" si="6"/>
        <v>398000</v>
      </c>
      <c r="G11" s="80" t="s">
        <v>137</v>
      </c>
      <c r="H11" s="81">
        <f t="shared" si="7"/>
        <v>43318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10090470</v>
      </c>
      <c r="B12" s="76" t="str">
        <f>VLOOKUP(A12,ma!$E:$H,4,0)</f>
        <v>BM-IB017BK</v>
      </c>
      <c r="C12" s="76" t="str">
        <f>VLOOKUP(B12,ma!$B:$C,2,0)</f>
        <v>Túi đựng Laptop 15.4-16.4 ELECOM BM-IB017BK</v>
      </c>
      <c r="D12" s="77">
        <v>1</v>
      </c>
      <c r="E12" s="78">
        <v>399000</v>
      </c>
      <c r="F12" s="79">
        <f t="shared" si="6"/>
        <v>399000</v>
      </c>
      <c r="G12" s="80" t="s">
        <v>137</v>
      </c>
      <c r="H12" s="81">
        <f t="shared" si="7"/>
        <v>43318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10092281</v>
      </c>
      <c r="B13" s="76" t="str">
        <f>VLOOKUP(A13,ma!$E:$H,4,0)</f>
        <v>MDR-XB550APGCE</v>
      </c>
      <c r="C13" s="76" t="str">
        <f>VLOOKUP(B13,ma!$B:$C,2,0)</f>
        <v>Tai nghe Sony MDRXB550APGCE</v>
      </c>
      <c r="D13" s="77">
        <v>1</v>
      </c>
      <c r="E13" s="78">
        <v>1190000</v>
      </c>
      <c r="F13" s="79">
        <f t="shared" si="6"/>
        <v>1190000</v>
      </c>
      <c r="G13" s="80" t="s">
        <v>137</v>
      </c>
      <c r="H13" s="81">
        <f t="shared" si="7"/>
        <v>43318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10128886</v>
      </c>
      <c r="B14" s="76" t="str">
        <f>VLOOKUP(A14,ma!$E:$H,4,0)</f>
        <v>AD-CHDMIBK</v>
      </c>
      <c r="C14" s="76" t="str">
        <f>VLOOKUP(B14,ma!$B:$C,2,0)</f>
        <v>PK Cáp chuyển đổi ELECOM AD-CHDMIBK</v>
      </c>
      <c r="D14" s="77">
        <v>1</v>
      </c>
      <c r="E14" s="78">
        <v>990000</v>
      </c>
      <c r="F14" s="79">
        <f t="shared" si="6"/>
        <v>990000</v>
      </c>
      <c r="G14" s="80" t="s">
        <v>137</v>
      </c>
      <c r="H14" s="81">
        <f t="shared" si="7"/>
        <v>43318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10089673</v>
      </c>
      <c r="B15" s="76" t="str">
        <f>VLOOKUP(A15,ma!$E:$H,4,0)</f>
        <v>KX-190</v>
      </c>
      <c r="C15" s="76" t="str">
        <f>VLOOKUP(B15,ma!$B:$C,2,0)</f>
        <v>Sạc dùng cho xe hơi 3.1A Kashimura KX-190</v>
      </c>
      <c r="D15" s="77">
        <v>1</v>
      </c>
      <c r="E15" s="78">
        <v>399000</v>
      </c>
      <c r="F15" s="79">
        <f t="shared" si="6"/>
        <v>399000</v>
      </c>
      <c r="G15" s="80" t="s">
        <v>137</v>
      </c>
      <c r="H15" s="81">
        <f t="shared" si="7"/>
        <v>43318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10089502</v>
      </c>
      <c r="B16" s="76" t="str">
        <f>VLOOKUP(A16,ma!$E:$H,4,0)</f>
        <v>M-DY11DRNV</v>
      </c>
      <c r="C16" s="76" t="str">
        <f>VLOOKUP(B16,ma!$B:$C,2,0)</f>
        <v>Chuột không dây ELECOM M-DY11DRNV</v>
      </c>
      <c r="D16" s="77">
        <v>1</v>
      </c>
      <c r="E16" s="78">
        <v>249000</v>
      </c>
      <c r="F16" s="79">
        <f t="shared" si="6"/>
        <v>249000</v>
      </c>
      <c r="G16" s="80" t="s">
        <v>137</v>
      </c>
      <c r="H16" s="81">
        <f t="shared" si="7"/>
        <v>43318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10094124</v>
      </c>
      <c r="B17" s="76" t="str">
        <f>VLOOKUP(A17,ma!$E:$H,4,0)</f>
        <v>PMCA17LUCUKBK</v>
      </c>
      <c r="C17" s="76" t="str">
        <f>VLOOKUP(B17,ma!$B:$C,2,0)</f>
        <v>PK Ốp lưng iP8 plus ELECOM PMCA17LUCUKBK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43318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10089554</v>
      </c>
      <c r="B18" s="76" t="str">
        <f>VLOOKUP(A18,ma!$E:$H,4,0)</f>
        <v>U2H-SN4BF2WH</v>
      </c>
      <c r="C18" s="76" t="str">
        <f>VLOOKUP(B18,ma!$B:$C,2,0)</f>
        <v>Bộ chia USB Elecom U2H-SN4BF2WH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43318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10089516</v>
      </c>
      <c r="B19" s="76" t="str">
        <f>VLOOKUP(A19,ma!$E:$H,4,0)</f>
        <v>MPA-AMBCL2U12BK</v>
      </c>
      <c r="C19" s="76" t="str">
        <f>VLOOKUP(B19,ma!$B:$C,2,0)</f>
        <v>Cáp điện thoại Elecom MPA-AMBCL2U12BK</v>
      </c>
      <c r="D19" s="77">
        <v>1</v>
      </c>
      <c r="E19" s="78">
        <v>149000</v>
      </c>
      <c r="F19" s="79">
        <f t="shared" si="6"/>
        <v>149000</v>
      </c>
      <c r="G19" s="80" t="s">
        <v>137</v>
      </c>
      <c r="H19" s="81">
        <f t="shared" si="7"/>
        <v>43318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10094106</v>
      </c>
      <c r="B20" s="76" t="str">
        <f>VLOOKUP(A20,ma!$E:$H,4,0)</f>
        <v>M-LS15DLBK</v>
      </c>
      <c r="C20" s="76" t="str">
        <f>VLOOKUP(B20,ma!$B:$C,2,0)</f>
        <v>PK Chuột KD laser ELECOM M-LS15DLBK</v>
      </c>
      <c r="D20" s="77">
        <v>1</v>
      </c>
      <c r="E20" s="78">
        <v>649000</v>
      </c>
      <c r="F20" s="79">
        <f t="shared" si="6"/>
        <v>649000</v>
      </c>
      <c r="G20" s="80" t="s">
        <v>137</v>
      </c>
      <c r="H20" s="81">
        <f t="shared" si="7"/>
        <v>43318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10129714</v>
      </c>
      <c r="B21" s="76" t="str">
        <f>VLOOKUP(A21,ma!$E:$H,4,0)</f>
        <v>MPA-L35DS01SV</v>
      </c>
      <c r="C21" s="76" t="str">
        <f>VLOOKUP(B21,ma!$B:$C,2,0)</f>
        <v>PK Lightning-audio 3.5 ELECOM L35DS01SV</v>
      </c>
      <c r="D21" s="77">
        <v>1</v>
      </c>
      <c r="E21" s="78">
        <v>449000</v>
      </c>
      <c r="F21" s="79">
        <f t="shared" si="6"/>
        <v>449000</v>
      </c>
      <c r="G21" s="80" t="s">
        <v>137</v>
      </c>
      <c r="H21" s="81">
        <f t="shared" si="7"/>
        <v>43318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10094757</v>
      </c>
      <c r="B22" s="76" t="str">
        <f>VLOOKUP(A22,ma!$E:$H,4,0)</f>
        <v>AJ-555</v>
      </c>
      <c r="C22" s="76" t="str">
        <f>VLOOKUP(B22,ma!$B:$C,2,0)</f>
        <v>PK Bộ sạc USB 2.4A Kashimura AJ-555</v>
      </c>
      <c r="D22" s="77">
        <v>1</v>
      </c>
      <c r="E22" s="78">
        <v>299000</v>
      </c>
      <c r="F22" s="79">
        <f t="shared" si="6"/>
        <v>299000</v>
      </c>
      <c r="G22" s="80" t="s">
        <v>137</v>
      </c>
      <c r="H22" s="81">
        <f t="shared" si="7"/>
        <v>43318</v>
      </c>
      <c r="I22" s="82"/>
      <c r="J22" s="83" t="str">
        <f>VLOOKUP(B22,ma!$B:$F,5,0)</f>
        <v>KASHIMURA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10084825</v>
      </c>
      <c r="B23" s="76" t="str">
        <f>VLOOKUP(A23,ma!$E:$H,4,0)</f>
        <v>MDR-E9LP/BC E</v>
      </c>
      <c r="C23" s="76" t="str">
        <f>VLOOKUP(B23,ma!$B:$C,2,0)</f>
        <v>Tai nghe Sony MDR-E9LP/BC E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43318</v>
      </c>
      <c r="I23" s="82"/>
      <c r="J23" s="83" t="str">
        <f>VLOOKUP(B23,ma!$B:$F,5,0)</f>
        <v>SONY</v>
      </c>
      <c r="K23" s="83" t="str">
        <f t="shared" si="8"/>
        <v>Sony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10089673</v>
      </c>
      <c r="B24" s="76" t="str">
        <f>VLOOKUP(A24,ma!$E:$H,4,0)</f>
        <v>KX-190</v>
      </c>
      <c r="C24" s="76" t="str">
        <f>VLOOKUP(B24,ma!$B:$C,2,0)</f>
        <v>Sạc dùng cho xe hơi 3.1A Kashimura KX-190</v>
      </c>
      <c r="D24" s="77">
        <v>1</v>
      </c>
      <c r="E24" s="78">
        <v>399000</v>
      </c>
      <c r="F24" s="79">
        <f t="shared" si="6"/>
        <v>399000</v>
      </c>
      <c r="G24" s="80" t="s">
        <v>137</v>
      </c>
      <c r="H24" s="81">
        <f t="shared" si="7"/>
        <v>43318</v>
      </c>
      <c r="I24" s="82"/>
      <c r="J24" s="83" t="str">
        <f>VLOOKUP(B24,ma!$B:$F,5,0)</f>
        <v>Kashimura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10089496</v>
      </c>
      <c r="B25" s="76" t="str">
        <f>VLOOKUP(A25,ma!$E:$H,4,0)</f>
        <v>M-DY10DRBK</v>
      </c>
      <c r="C25" s="76" t="str">
        <f>VLOOKUP(B25,ma!$B:$C,2,0)</f>
        <v>Chuột không dây ELECOM M-DY10DRBK</v>
      </c>
      <c r="D25" s="77">
        <v>1</v>
      </c>
      <c r="E25" s="78">
        <v>249000</v>
      </c>
      <c r="F25" s="79">
        <f t="shared" si="6"/>
        <v>249000</v>
      </c>
      <c r="G25" s="80" t="s">
        <v>137</v>
      </c>
      <c r="H25" s="81">
        <f t="shared" si="7"/>
        <v>43318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43318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43318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43318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43318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43318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43318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43318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43318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43318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43318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43318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43318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43318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43318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43318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43318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43318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43318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43318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43318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43318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43318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43318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43318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43318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43318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43318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43318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43318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43318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43318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43318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43318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43318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43318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43318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43318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43318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43318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43318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43318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Z1000"/>
  <sheetViews>
    <sheetView workbookViewId="0">
      <pane ySplit="9" topLeftCell="A10" activePane="bottomLeft" state="frozen"/>
      <selection pane="bottomLeft" activeCell="A10" sqref="A10:K2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38425000</v>
      </c>
      <c r="C1" s="21">
        <f t="shared" si="0"/>
        <v>0.17308558558558557</v>
      </c>
      <c r="D1" s="22"/>
      <c r="E1" s="97" t="s">
        <v>54</v>
      </c>
      <c r="F1" s="98" t="s">
        <v>66</v>
      </c>
      <c r="G1" s="32">
        <f>SUM(G2:G5)</f>
        <v>6602000</v>
      </c>
      <c r="H1" s="33"/>
      <c r="I1" s="34"/>
      <c r="J1" s="103" t="str">
        <f t="shared" ref="J1:J4" si="1">+F2</f>
        <v>Vi</v>
      </c>
      <c r="K1" s="36">
        <f>'6'!K1+SUMIF($G$10:$G$100,J1,$F$10:$F$100)</f>
        <v>41318000</v>
      </c>
      <c r="L1" s="38">
        <f t="shared" ref="L1:L5" si="2">K1/$K$7</f>
        <v>0.18611711711711712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SUMIF($K:$K,A2,$F:$F)+'6'!B2</f>
        <v>18949000</v>
      </c>
      <c r="C2" s="45">
        <f>B2/K7</f>
        <v>8.5355855855855853E-2</v>
      </c>
      <c r="D2" s="22"/>
      <c r="E2" s="46">
        <f>+'6'!E2+1</f>
        <v>43319</v>
      </c>
      <c r="F2" s="49" t="str">
        <f>+'1'!$F$2</f>
        <v>Vi</v>
      </c>
      <c r="G2" s="48">
        <f t="shared" ref="G2:G3" si="3">SUMIFS($F:$F,$H:$H,E2,$G:$G,F2)</f>
        <v>6602000</v>
      </c>
      <c r="H2" s="33"/>
      <c r="I2" s="34"/>
      <c r="J2" s="103">
        <f t="shared" si="1"/>
        <v>0</v>
      </c>
      <c r="K2" s="36">
        <f>'6'!K2+SUMIF($G$10:$G$100,J2,$F$10:$F$100)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SUMIF($K:$K,A3,$F:$F)+'6'!B3</f>
        <v>18429000</v>
      </c>
      <c r="C3" s="45">
        <f>B3/K7</f>
        <v>8.3013513513513507E-2</v>
      </c>
      <c r="D3" s="22"/>
      <c r="E3" s="46">
        <f t="shared" ref="E3:E5" si="4">+$E$2</f>
        <v>43319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'6'!K3+SUMIF($G$10:$G$100,J3,$F$10:$F$100)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SUMIF($K:$K,A4,$F:$F)+'6'!B4</f>
        <v>1047000</v>
      </c>
      <c r="C4" s="45">
        <f>B4/K7</f>
        <v>4.7162162162162164E-3</v>
      </c>
      <c r="D4" s="22"/>
      <c r="E4" s="46">
        <f t="shared" si="4"/>
        <v>43319</v>
      </c>
      <c r="F4" s="53"/>
      <c r="G4" s="48"/>
      <c r="H4" s="33"/>
      <c r="I4" s="34"/>
      <c r="J4" s="103">
        <f t="shared" si="1"/>
        <v>0</v>
      </c>
      <c r="K4" s="36">
        <f>'6'!K4+SUMIF($G$10:$G$100,J4,$F$10:$F$100)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43319</v>
      </c>
      <c r="F5" s="53"/>
      <c r="G5" s="48"/>
      <c r="H5" s="33"/>
      <c r="I5" s="34"/>
      <c r="J5" s="55"/>
      <c r="K5" s="36">
        <f>'6'!K5+SUMIF($G$10:$G$100,J5,$F$10:$F$100)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41318000</v>
      </c>
      <c r="L6" s="57">
        <f t="shared" si="5"/>
        <v>0.18611711711711712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F9+'6'!K8</f>
        <v>41318000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15</v>
      </c>
      <c r="E9" s="70"/>
      <c r="F9" s="70">
        <f>SUM(F10:F100)</f>
        <v>6602000</v>
      </c>
      <c r="G9" s="71"/>
      <c r="H9" s="72"/>
      <c r="I9" s="73"/>
      <c r="J9" s="67" t="s">
        <v>503</v>
      </c>
      <c r="K9" s="74">
        <f>K8/K7</f>
        <v>0.18611711711711712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10093989</v>
      </c>
      <c r="B10" s="76" t="str">
        <f>VLOOKUP(A10,ma!$E:$H,4,0)</f>
        <v>CAC-HD14EY10BK</v>
      </c>
      <c r="C10" s="76" t="str">
        <f>VLOOKUP(B10,ma!$B:$C,2,0)</f>
        <v>PK cáp HDMI 4K2K ELECOM CAC-HD14EY10BK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43319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10089383</v>
      </c>
      <c r="B11" s="76" t="str">
        <f>VLOOKUP(A11,ma!$E:$H,4,0)</f>
        <v>BM-OR01BK</v>
      </c>
      <c r="C11" s="76" t="str">
        <f>VLOOKUP(B11,ma!$B:$C,2,0)</f>
        <v>Túi xách laptop Elecom BM-OR01BK</v>
      </c>
      <c r="D11" s="77">
        <v>1</v>
      </c>
      <c r="E11" s="78">
        <v>849000</v>
      </c>
      <c r="F11" s="79">
        <f t="shared" si="6"/>
        <v>849000</v>
      </c>
      <c r="G11" s="80" t="s">
        <v>137</v>
      </c>
      <c r="H11" s="81">
        <f t="shared" si="7"/>
        <v>43319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10129699</v>
      </c>
      <c r="B12" s="76" t="str">
        <f>VLOOKUP(A12,ma!$E:$H,4,0)</f>
        <v>BMA-GP05BK</v>
      </c>
      <c r="C12" s="76" t="str">
        <f>VLOOKUP(B12,ma!$B:$C,2,0)</f>
        <v>PK Túi đựng phụ kiện ELECOM BMA-GP05BK</v>
      </c>
      <c r="D12" s="77">
        <v>1</v>
      </c>
      <c r="E12" s="78">
        <v>249000</v>
      </c>
      <c r="F12" s="79">
        <f t="shared" si="6"/>
        <v>249000</v>
      </c>
      <c r="G12" s="80" t="s">
        <v>137</v>
      </c>
      <c r="H12" s="81">
        <f t="shared" si="7"/>
        <v>43319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10090431</v>
      </c>
      <c r="B13" s="76" t="str">
        <f>VLOOKUP(A13,ma!$E:$H,4,0)</f>
        <v>LR6GD2B</v>
      </c>
      <c r="C13" s="76" t="str">
        <f>VLOOKUP(B13,ma!$B:$C,2,0)</f>
        <v>Pin tiểu Maxell LR6-2B</v>
      </c>
      <c r="D13" s="77">
        <v>4</v>
      </c>
      <c r="E13" s="78">
        <v>20000</v>
      </c>
      <c r="F13" s="79">
        <f t="shared" si="6"/>
        <v>80000</v>
      </c>
      <c r="G13" s="80" t="s">
        <v>137</v>
      </c>
      <c r="H13" s="81">
        <f t="shared" si="7"/>
        <v>43319</v>
      </c>
      <c r="I13" s="82"/>
      <c r="J13" s="83" t="str">
        <f>VLOOKUP(B13,ma!$B:$F,5,0)</f>
        <v>Maxell</v>
      </c>
      <c r="K13" s="83" t="str">
        <f t="shared" si="8"/>
        <v>khac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10089502</v>
      </c>
      <c r="B14" s="76" t="str">
        <f>VLOOKUP(A14,ma!$E:$H,4,0)</f>
        <v>M-DY11DRNV</v>
      </c>
      <c r="C14" s="76" t="str">
        <f>VLOOKUP(B14,ma!$B:$C,2,0)</f>
        <v>Chuột không dây ELECOM M-DY11DRNV</v>
      </c>
      <c r="D14" s="77">
        <v>1</v>
      </c>
      <c r="E14" s="78">
        <v>249000</v>
      </c>
      <c r="F14" s="79">
        <f t="shared" si="6"/>
        <v>249000</v>
      </c>
      <c r="G14" s="80" t="s">
        <v>137</v>
      </c>
      <c r="H14" s="81">
        <f t="shared" si="7"/>
        <v>43319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10089503</v>
      </c>
      <c r="B15" s="76" t="str">
        <f>VLOOKUP(A15,ma!$E:$H,4,0)</f>
        <v>M-DY11DRWH</v>
      </c>
      <c r="C15" s="76" t="str">
        <f>VLOOKUP(B15,ma!$B:$C,2,0)</f>
        <v>Chuột không dây ELECOM M-DY11DRWH</v>
      </c>
      <c r="D15" s="77">
        <v>1</v>
      </c>
      <c r="E15" s="88"/>
      <c r="F15" s="79">
        <f t="shared" si="6"/>
        <v>0</v>
      </c>
      <c r="G15" s="80" t="s">
        <v>137</v>
      </c>
      <c r="H15" s="81">
        <f t="shared" si="7"/>
        <v>43319</v>
      </c>
      <c r="I15" s="104" t="s">
        <v>5805</v>
      </c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10128849</v>
      </c>
      <c r="B16" s="76" t="str">
        <f>VLOOKUP(A16,ma!$E:$H,4,0)</f>
        <v>SRS-XB31/BC E</v>
      </c>
      <c r="C16" s="76" t="str">
        <f>VLOOKUP(B16,ma!$B:$C,2,0)</f>
        <v>Loa di động SONY SRS-XB31/BC SP6</v>
      </c>
      <c r="D16" s="77">
        <v>1</v>
      </c>
      <c r="E16" s="78">
        <v>3290000</v>
      </c>
      <c r="F16" s="79">
        <f t="shared" si="6"/>
        <v>3290000</v>
      </c>
      <c r="G16" s="80" t="s">
        <v>137</v>
      </c>
      <c r="H16" s="81">
        <f t="shared" si="7"/>
        <v>43319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10093182</v>
      </c>
      <c r="B17" s="76" t="str">
        <f>VLOOKUP(A17,ma!$E:$H,4,0)</f>
        <v>MPA-ACCL12SV</v>
      </c>
      <c r="C17" s="76" t="str">
        <f>VLOOKUP(B17,ma!$B:$C,2,0)</f>
        <v>PK Dây cáp USB chuẩn C (A-C), 1.2m ELECOM MPA-ACCL12SV</v>
      </c>
      <c r="D17" s="77">
        <v>1</v>
      </c>
      <c r="E17" s="78">
        <v>299000</v>
      </c>
      <c r="F17" s="79">
        <f t="shared" si="6"/>
        <v>299000</v>
      </c>
      <c r="G17" s="80" t="s">
        <v>137</v>
      </c>
      <c r="H17" s="81">
        <f t="shared" si="7"/>
        <v>43319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10089423</v>
      </c>
      <c r="B18" s="76" t="str">
        <f>VLOOKUP(A18,ma!$E:$H,4,0)</f>
        <v>DH-MMCN10</v>
      </c>
      <c r="C18" s="76" t="str">
        <f>VLOOKUP(B18,ma!$B:$C,2,0)</f>
        <v>Cáp AV ELECOM DH-MMCN10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43319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10092956</v>
      </c>
      <c r="B19" s="76" t="str">
        <f>VLOOKUP(A19,ma!$E:$H,4,0)</f>
        <v>MDREX155APWQE</v>
      </c>
      <c r="C19" s="76" t="str">
        <f>VLOOKUP(B19,ma!$B:$C,2,0)</f>
        <v>PK Tai nghe Sony MDREX155APWQE</v>
      </c>
      <c r="D19" s="77">
        <v>1</v>
      </c>
      <c r="E19" s="78">
        <v>490000</v>
      </c>
      <c r="F19" s="79">
        <f t="shared" si="6"/>
        <v>490000</v>
      </c>
      <c r="G19" s="80" t="s">
        <v>137</v>
      </c>
      <c r="H19" s="81">
        <f t="shared" si="7"/>
        <v>43319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10089576</v>
      </c>
      <c r="B20" s="76" t="str">
        <f>VLOOKUP(A20,ma!$E:$H,4,0)</f>
        <v>AJ-422</v>
      </c>
      <c r="C20" s="76" t="str">
        <f>VLOOKUP(B20,ma!$B:$C,2,0)</f>
        <v>Bộ sạc USB 2.1A Kashimura AJ-422</v>
      </c>
      <c r="D20" s="77">
        <v>1</v>
      </c>
      <c r="E20" s="78">
        <v>349000</v>
      </c>
      <c r="F20" s="79">
        <f t="shared" si="6"/>
        <v>349000</v>
      </c>
      <c r="G20" s="80" t="s">
        <v>137</v>
      </c>
      <c r="H20" s="81">
        <f t="shared" si="7"/>
        <v>43319</v>
      </c>
      <c r="I20" s="82"/>
      <c r="J20" s="83" t="str">
        <f>VLOOKUP(B20,ma!$B:$F,5,0)</f>
        <v>Kashimura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10089470</v>
      </c>
      <c r="B21" s="76" t="str">
        <f>VLOOKUP(A21,ma!$E:$H,4,0)</f>
        <v>LBT-HS10MPBK</v>
      </c>
      <c r="C21" s="76" t="str">
        <f>VLOOKUP(B21,ma!$B:$C,2,0)</f>
        <v>Tai nghe bluetooth Elecom LBT-HS10MPBK</v>
      </c>
      <c r="D21" s="77">
        <v>1</v>
      </c>
      <c r="E21" s="78">
        <v>399000</v>
      </c>
      <c r="F21" s="79">
        <f t="shared" si="6"/>
        <v>399000</v>
      </c>
      <c r="G21" s="80" t="s">
        <v>137</v>
      </c>
      <c r="H21" s="81">
        <f t="shared" si="7"/>
        <v>43319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43319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43319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43319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43319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43319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43319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43319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43319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43319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43319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43319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43319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43319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43319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43319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43319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43319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43319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43319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43319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43319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43319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43319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43319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43319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43319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43319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43319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43319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43319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43319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43319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43319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43319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43319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43319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43319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43319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43319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43319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43319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43319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43319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43319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43319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38425000</v>
      </c>
      <c r="C1" s="21">
        <f t="shared" si="0"/>
        <v>0.17308558558558557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103" t="str">
        <f t="shared" ref="J1:J4" si="1">+F2</f>
        <v>Vi</v>
      </c>
      <c r="K1" s="36">
        <f>'7'!K1+SUMIF($G$10:$G$100,J1,$F$10:$F$100)</f>
        <v>41318000</v>
      </c>
      <c r="L1" s="38">
        <f t="shared" ref="L1:L5" si="2">K1/$K$7</f>
        <v>0.18611711711711712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SUMIF($K:$K,A2,$F:$F)+'7'!B2</f>
        <v>18949000</v>
      </c>
      <c r="C2" s="45">
        <f>B2/K7</f>
        <v>8.5355855855855853E-2</v>
      </c>
      <c r="D2" s="22"/>
      <c r="E2" s="46">
        <f>+'7'!E2+1</f>
        <v>43320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103">
        <f t="shared" si="1"/>
        <v>0</v>
      </c>
      <c r="K2" s="36">
        <f>'7'!K2+SUMIF($G$10:$G$100,J2,$F$10:$F$100)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SUMIF($K:$K,A3,$F:$F)+'7'!B3</f>
        <v>18429000</v>
      </c>
      <c r="C3" s="45">
        <f>B3/K7</f>
        <v>8.3013513513513507E-2</v>
      </c>
      <c r="D3" s="22"/>
      <c r="E3" s="46">
        <f t="shared" ref="E3:E5" si="4">+$E$2</f>
        <v>43320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'7'!K3+SUMIF($G$10:$G$100,J3,$F$10:$F$100)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SUMIF($K:$K,A4,$F:$F)+'7'!B4</f>
        <v>1047000</v>
      </c>
      <c r="C4" s="45">
        <f>B4/K7</f>
        <v>4.7162162162162164E-3</v>
      </c>
      <c r="D4" s="22"/>
      <c r="E4" s="46">
        <f t="shared" si="4"/>
        <v>43320</v>
      </c>
      <c r="F4" s="53"/>
      <c r="G4" s="48"/>
      <c r="H4" s="33"/>
      <c r="I4" s="34"/>
      <c r="J4" s="103">
        <f t="shared" si="1"/>
        <v>0</v>
      </c>
      <c r="K4" s="36">
        <f>'7'!K4+SUMIF($G$10:$G$100,J4,$F$10:$F$100)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43320</v>
      </c>
      <c r="F5" s="53"/>
      <c r="G5" s="48"/>
      <c r="H5" s="33"/>
      <c r="I5" s="34"/>
      <c r="J5" s="55"/>
      <c r="K5" s="36">
        <f>'7'!K5+SUMIF($G$10:$G$100,J5,$F$10:$F$100)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41318000</v>
      </c>
      <c r="L6" s="57">
        <f t="shared" si="5"/>
        <v>0.18611711711711712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F9+'7'!K8</f>
        <v>41318000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0.18611711711711712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43320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43320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43320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43320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43320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43320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43320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43320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43320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43320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43320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43320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43320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43320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43320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43320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43320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43320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43320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43320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43320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43320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43320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43320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43320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43320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43320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43320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43320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43320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43320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43320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43320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43320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43320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43320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43320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43320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43320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43320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43320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43320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43320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43320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43320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43320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43320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43320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43320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43320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43320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43320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43320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43320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43320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43320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43320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1000"/>
  <sheetViews>
    <sheetView workbookViewId="0">
      <pane ySplit="9" topLeftCell="A19" activePane="bottomLeft" state="frozen"/>
      <selection pane="bottomLeft" activeCell="A10" sqref="A10:K37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54829000</v>
      </c>
      <c r="C1" s="21">
        <f t="shared" si="0"/>
        <v>0.24697747747747745</v>
      </c>
      <c r="D1" s="22"/>
      <c r="E1" s="97" t="s">
        <v>54</v>
      </c>
      <c r="F1" s="98" t="s">
        <v>66</v>
      </c>
      <c r="G1" s="32">
        <f>SUM(G2:G5)</f>
        <v>16703000</v>
      </c>
      <c r="H1" s="33"/>
      <c r="I1" s="34"/>
      <c r="J1" s="103" t="str">
        <f t="shared" ref="J1:J4" si="1">+F2</f>
        <v>Vi</v>
      </c>
      <c r="K1" s="36">
        <f>'8'!K1+SUMIF($G$10:$G$100,J1,$F$10:$F$100)</f>
        <v>58021000</v>
      </c>
      <c r="L1" s="38">
        <f t="shared" ref="L1:L5" si="2">K1/$K$7</f>
        <v>0.26135585585585586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SUMIF($K:$K,A2,$F:$F)+'8'!B2</f>
        <v>31519000</v>
      </c>
      <c r="C2" s="45">
        <f>B2/K7</f>
        <v>0.14197747747747747</v>
      </c>
      <c r="D2" s="22"/>
      <c r="E2" s="46">
        <f>+'8'!E2+1</f>
        <v>43321</v>
      </c>
      <c r="F2" s="49" t="str">
        <f>+'1'!$F$2</f>
        <v>Vi</v>
      </c>
      <c r="G2" s="48">
        <f t="shared" ref="G2:G3" si="3">SUMIFS($F:$F,$H:$H,E2,$G:$G,F2)</f>
        <v>16703000</v>
      </c>
      <c r="H2" s="33"/>
      <c r="I2" s="34"/>
      <c r="J2" s="103">
        <f t="shared" si="1"/>
        <v>0</v>
      </c>
      <c r="K2" s="36">
        <f>'8'!K2+SUMIF($G$10:$G$100,J2,$F$10:$F$100)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SUMIF($K:$K,A3,$F:$F)+'8'!B3</f>
        <v>22263000</v>
      </c>
      <c r="C3" s="45">
        <f>B3/K7</f>
        <v>0.10028378378378379</v>
      </c>
      <c r="D3" s="22"/>
      <c r="E3" s="46">
        <f t="shared" ref="E3:E5" si="4">+$E$2</f>
        <v>43321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'8'!K3+SUMIF($G$10:$G$100,J3,$F$10:$F$100)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SUMIF($K:$K,A4,$F:$F)+'8'!B4</f>
        <v>1047000</v>
      </c>
      <c r="C4" s="45">
        <f>B4/K7</f>
        <v>4.7162162162162164E-3</v>
      </c>
      <c r="D4" s="22"/>
      <c r="E4" s="46">
        <f t="shared" si="4"/>
        <v>43321</v>
      </c>
      <c r="F4" s="53"/>
      <c r="G4" s="48"/>
      <c r="H4" s="33"/>
      <c r="I4" s="34"/>
      <c r="J4" s="103">
        <f t="shared" si="1"/>
        <v>0</v>
      </c>
      <c r="K4" s="36">
        <f>'8'!K4+SUMIF($G$10:$G$100,J4,$F$10:$F$100)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43321</v>
      </c>
      <c r="F5" s="53"/>
      <c r="G5" s="48"/>
      <c r="H5" s="33"/>
      <c r="I5" s="34"/>
      <c r="J5" s="55"/>
      <c r="K5" s="36">
        <f>'8'!K5+SUMIF($G$10:$G$100,J5,$F$10:$F$100)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58021000</v>
      </c>
      <c r="L6" s="57">
        <f t="shared" si="5"/>
        <v>0.26135585585585586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F9+'8'!K8</f>
        <v>58021000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28</v>
      </c>
      <c r="E9" s="70"/>
      <c r="F9" s="70">
        <f>SUM(F10:F100)</f>
        <v>16703000</v>
      </c>
      <c r="G9" s="71"/>
      <c r="H9" s="72"/>
      <c r="I9" s="73"/>
      <c r="J9" s="67" t="s">
        <v>503</v>
      </c>
      <c r="K9" s="74">
        <f>K8/K7</f>
        <v>0.26135585585585586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10089517</v>
      </c>
      <c r="B10" s="76" t="str">
        <f>VLOOKUP(A10,ma!$E:$H,4,0)</f>
        <v>MPA-AMBCL2U12BU</v>
      </c>
      <c r="C10" s="76" t="str">
        <f>VLOOKUP(B10,ma!$B:$C,2,0)</f>
        <v>Cáp điện thoại Elecom MPA-AMBCL2U12BU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43321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10095309</v>
      </c>
      <c r="B11" s="76" t="str">
        <f>VLOOKUP(A11,ma!$E:$H,4,0)</f>
        <v>WH-CH500/BC E</v>
      </c>
      <c r="C11" s="76" t="str">
        <f>VLOOKUP(B11,ma!$B:$C,2,0)</f>
        <v>PK Tai nghe Sony WH-CH500/BC E</v>
      </c>
      <c r="D11" s="77">
        <v>1</v>
      </c>
      <c r="E11" s="78">
        <v>1990000</v>
      </c>
      <c r="F11" s="79">
        <f t="shared" si="6"/>
        <v>1990000</v>
      </c>
      <c r="G11" s="80" t="s">
        <v>137</v>
      </c>
      <c r="H11" s="81">
        <f t="shared" si="7"/>
        <v>43321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10093997</v>
      </c>
      <c r="B12" s="76" t="str">
        <f>VLOOKUP(A12,ma!$E:$H,4,0)</f>
        <v>HS-HP22TBK</v>
      </c>
      <c r="C12" s="76" t="str">
        <f>VLOOKUP(B12,ma!$B:$C,2,0)</f>
        <v>PK Tai nghe choàng đầu ELECOM HS-HP22TBK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43321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10093739</v>
      </c>
      <c r="B13" s="76" t="str">
        <f>VLOOKUP(A13,ma!$E:$H,4,0)</f>
        <v>EHP-CB100ABU</v>
      </c>
      <c r="C13" s="76" t="str">
        <f>VLOOKUP(B13,ma!$B:$C,2,0)</f>
        <v>PK Tai nghe ELECOM EHP-CB100ABU</v>
      </c>
      <c r="D13" s="77">
        <v>1</v>
      </c>
      <c r="E13" s="78">
        <v>549000</v>
      </c>
      <c r="F13" s="79">
        <f t="shared" si="6"/>
        <v>549000</v>
      </c>
      <c r="G13" s="80" t="s">
        <v>137</v>
      </c>
      <c r="H13" s="81">
        <f t="shared" si="7"/>
        <v>43321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10095377</v>
      </c>
      <c r="B14" s="76" t="str">
        <f>VLOOKUP(A14,ma!$E:$H,4,0)</f>
        <v>MP-112BU</v>
      </c>
      <c r="C14" s="76" t="str">
        <f>VLOOKUP(B14,ma!$B:$C,2,0)</f>
        <v>PK Bàn di chuột kim loại ELECOM MP-112BU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43321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10089535</v>
      </c>
      <c r="B15" s="76" t="str">
        <f>VLOOKUP(A15,ma!$E:$H,4,0)</f>
        <v>M-Y6URPN</v>
      </c>
      <c r="C15" s="76" t="str">
        <f>VLOOKUP(B15,ma!$B:$C,2,0)</f>
        <v>Chuột Elecom M-Y6URPN</v>
      </c>
      <c r="D15" s="77">
        <v>1</v>
      </c>
      <c r="E15" s="78">
        <v>149000</v>
      </c>
      <c r="F15" s="79">
        <f t="shared" si="6"/>
        <v>149000</v>
      </c>
      <c r="G15" s="80" t="s">
        <v>137</v>
      </c>
      <c r="H15" s="81">
        <f t="shared" si="7"/>
        <v>43321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10094769</v>
      </c>
      <c r="B16" s="76" t="str">
        <f>VLOOKUP(A16,ma!$E:$H,4,0)</f>
        <v>LHC-UAL15PN</v>
      </c>
      <c r="C16" s="76" t="str">
        <f>VLOOKUP(B16,ma!$B:$C,2,0)</f>
        <v>PK Cáp Lightning 1.5m ELECOM LHC-UAL15PN</v>
      </c>
      <c r="D16" s="77">
        <v>1</v>
      </c>
      <c r="E16" s="78">
        <v>349000</v>
      </c>
      <c r="F16" s="79">
        <f t="shared" si="6"/>
        <v>349000</v>
      </c>
      <c r="G16" s="80" t="s">
        <v>137</v>
      </c>
      <c r="H16" s="81">
        <f t="shared" si="7"/>
        <v>43321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10095311</v>
      </c>
      <c r="B17" s="76" t="str">
        <f>VLOOKUP(A17,ma!$E:$H,4,0)</f>
        <v>WH-CH500/HC E</v>
      </c>
      <c r="C17" s="76" t="str">
        <f>VLOOKUP(B17,ma!$B:$C,2,0)</f>
        <v>PK Tai nghe Sony WH-CH500/HC E</v>
      </c>
      <c r="D17" s="77">
        <v>1</v>
      </c>
      <c r="E17" s="78">
        <v>1990000</v>
      </c>
      <c r="F17" s="79">
        <f t="shared" si="6"/>
        <v>1990000</v>
      </c>
      <c r="G17" s="80" t="s">
        <v>137</v>
      </c>
      <c r="H17" s="81">
        <f t="shared" si="7"/>
        <v>43321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10089701</v>
      </c>
      <c r="B18" s="76" t="str">
        <f>VLOOKUP(A18,ma!$E:$H,4,0)</f>
        <v>MDRXB650BTBZE</v>
      </c>
      <c r="C18" s="76" t="str">
        <f>VLOOKUP(B18,ma!$B:$C,2,0)</f>
        <v>Tai nghe Sony MDRXB650BTBZE</v>
      </c>
      <c r="D18" s="77">
        <v>1</v>
      </c>
      <c r="E18" s="78">
        <v>2990000</v>
      </c>
      <c r="F18" s="79">
        <f t="shared" si="6"/>
        <v>2990000</v>
      </c>
      <c r="G18" s="80" t="s">
        <v>137</v>
      </c>
      <c r="H18" s="81">
        <f t="shared" si="7"/>
        <v>43321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10089422</v>
      </c>
      <c r="B19" s="76" t="str">
        <f>VLOOKUP(A19,ma!$E:$H,4,0)</f>
        <v>DH-MMCN05</v>
      </c>
      <c r="C19" s="76" t="str">
        <f>VLOOKUP(B19,ma!$B:$C,2,0)</f>
        <v>Cáp AV ELECOM DH-MMCN05</v>
      </c>
      <c r="D19" s="77">
        <v>1</v>
      </c>
      <c r="E19" s="78">
        <v>99000</v>
      </c>
      <c r="F19" s="79">
        <f t="shared" si="6"/>
        <v>99000</v>
      </c>
      <c r="G19" s="80" t="s">
        <v>137</v>
      </c>
      <c r="H19" s="81">
        <f t="shared" si="7"/>
        <v>43321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10092280</v>
      </c>
      <c r="B20" s="76" t="str">
        <f>VLOOKUP(A20,ma!$E:$H,4,0)</f>
        <v>MDR-XB550APBCE</v>
      </c>
      <c r="C20" s="76" t="str">
        <f>VLOOKUP(B20,ma!$B:$C,2,0)</f>
        <v>Tai nghe Sony MDRXB550APBCE</v>
      </c>
      <c r="D20" s="77">
        <v>1</v>
      </c>
      <c r="E20" s="78">
        <v>1190000</v>
      </c>
      <c r="F20" s="79">
        <f t="shared" si="6"/>
        <v>1190000</v>
      </c>
      <c r="G20" s="80" t="s">
        <v>137</v>
      </c>
      <c r="H20" s="81">
        <f t="shared" si="7"/>
        <v>43321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10092960</v>
      </c>
      <c r="B21" s="76" t="str">
        <f>VLOOKUP(A21,ma!$E:$H,4,0)</f>
        <v>MDRXB55AP/RQE</v>
      </c>
      <c r="C21" s="76" t="str">
        <f>VLOOKUP(B21,ma!$B:$C,2,0)</f>
        <v>PK Tai nghe Sony MDRXB55AP/RQE</v>
      </c>
      <c r="D21" s="77">
        <v>1</v>
      </c>
      <c r="E21" s="78">
        <v>890000</v>
      </c>
      <c r="F21" s="79">
        <f t="shared" si="6"/>
        <v>890000</v>
      </c>
      <c r="G21" s="80" t="s">
        <v>137</v>
      </c>
      <c r="H21" s="81">
        <f t="shared" si="7"/>
        <v>43321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10089427</v>
      </c>
      <c r="B22" s="76" t="str">
        <f>VLOOKUP(A22,ma!$E:$H,4,0)</f>
        <v>DH-MMIP10WH</v>
      </c>
      <c r="C22" s="76" t="str">
        <f>VLOOKUP(B22,ma!$B:$C,2,0)</f>
        <v>Cáp AV ELECOM DH-MMIP10WH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43321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10093742</v>
      </c>
      <c r="B23" s="76" t="str">
        <f>VLOOKUP(A23,ma!$E:$H,4,0)</f>
        <v>EHP-CS3520MBK</v>
      </c>
      <c r="C23" s="76" t="str">
        <f>VLOOKUP(B23,ma!$B:$C,2,0)</f>
        <v>PK Tai nghe ELECOM EHP-CS3520MBK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43321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10092283</v>
      </c>
      <c r="B24" s="76" t="str">
        <f>VLOOKUP(A24,ma!$E:$H,4,0)</f>
        <v>MDR-XB550APRCE</v>
      </c>
      <c r="C24" s="76" t="str">
        <f>VLOOKUP(B24,ma!$B:$C,2,0)</f>
        <v>Tai nghe Sony MDRXB550APRCE</v>
      </c>
      <c r="D24" s="77">
        <v>1</v>
      </c>
      <c r="E24" s="78">
        <v>1190000</v>
      </c>
      <c r="F24" s="79">
        <f t="shared" si="6"/>
        <v>1190000</v>
      </c>
      <c r="G24" s="80" t="s">
        <v>137</v>
      </c>
      <c r="H24" s="81">
        <f t="shared" si="7"/>
        <v>43321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10089554</v>
      </c>
      <c r="B25" s="76" t="str">
        <f>VLOOKUP(A25,ma!$E:$H,4,0)</f>
        <v>U2H-SN4BF2WH</v>
      </c>
      <c r="C25" s="76" t="str">
        <f>VLOOKUP(B25,ma!$B:$C,2,0)</f>
        <v>Bộ chia USB Elecom U2H-SN4BF2WH</v>
      </c>
      <c r="D25" s="77">
        <v>1</v>
      </c>
      <c r="E25" s="78">
        <v>149000</v>
      </c>
      <c r="F25" s="79">
        <f t="shared" si="6"/>
        <v>149000</v>
      </c>
      <c r="G25" s="80" t="s">
        <v>137</v>
      </c>
      <c r="H25" s="81">
        <f t="shared" si="7"/>
        <v>43321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10094117</v>
      </c>
      <c r="B26" s="76" t="str">
        <f>VLOOKUP(A26,ma!$E:$H,4,0)</f>
        <v>PM-A17MFLGG</v>
      </c>
      <c r="C26" s="76" t="str">
        <f>VLOOKUP(B26,ma!$B:$C,2,0)</f>
        <v>PK DMH iP8 cường lực ELECOM PM-A17MFLGG</v>
      </c>
      <c r="D26" s="77">
        <v>1</v>
      </c>
      <c r="E26" s="78">
        <v>199000</v>
      </c>
      <c r="F26" s="79">
        <f t="shared" si="6"/>
        <v>199000</v>
      </c>
      <c r="G26" s="80" t="s">
        <v>137</v>
      </c>
      <c r="H26" s="81">
        <f t="shared" si="7"/>
        <v>43321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10405023</v>
      </c>
      <c r="B27" s="76" t="str">
        <f>VLOOKUP(A27,ma!$E:$H,4,0)</f>
        <v>CP-AB100/BCEWW</v>
      </c>
      <c r="C27" s="76" t="str">
        <f>VLOOKUP(B27,ma!$B:$C,2,0)</f>
        <v>Cáp USB SONY CP-AB100/BCEWW</v>
      </c>
      <c r="D27" s="77">
        <v>1</v>
      </c>
      <c r="E27" s="78">
        <v>150000</v>
      </c>
      <c r="F27" s="79">
        <f t="shared" si="6"/>
        <v>150000</v>
      </c>
      <c r="G27" s="80" t="s">
        <v>137</v>
      </c>
      <c r="H27" s="81">
        <f t="shared" si="7"/>
        <v>43321</v>
      </c>
      <c r="I27" s="82"/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10089500</v>
      </c>
      <c r="B28" s="76" t="str">
        <f>VLOOKUP(A28,ma!$E:$H,4,0)</f>
        <v>M-DY11DRBK</v>
      </c>
      <c r="C28" s="76" t="str">
        <f>VLOOKUP(B28,ma!$B:$C,2,0)</f>
        <v>Chuột không dây ELECOM M-DY11DRBK</v>
      </c>
      <c r="D28" s="77">
        <v>1</v>
      </c>
      <c r="E28" s="78">
        <v>249000</v>
      </c>
      <c r="F28" s="79">
        <f t="shared" si="6"/>
        <v>249000</v>
      </c>
      <c r="G28" s="80" t="s">
        <v>137</v>
      </c>
      <c r="H28" s="81">
        <f t="shared" si="7"/>
        <v>43321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10089503</v>
      </c>
      <c r="B29" s="76" t="str">
        <f>VLOOKUP(A29,ma!$E:$H,4,0)</f>
        <v>M-DY11DRWH</v>
      </c>
      <c r="C29" s="76" t="str">
        <f>VLOOKUP(B29,ma!$B:$C,2,0)</f>
        <v>Chuột không dây ELECOM M-DY11DRWH</v>
      </c>
      <c r="D29" s="77">
        <v>1</v>
      </c>
      <c r="E29" s="78"/>
      <c r="F29" s="79">
        <f t="shared" si="6"/>
        <v>0</v>
      </c>
      <c r="G29" s="80" t="s">
        <v>137</v>
      </c>
      <c r="H29" s="81">
        <f t="shared" si="7"/>
        <v>43321</v>
      </c>
      <c r="I29" s="104" t="s">
        <v>5805</v>
      </c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10095314</v>
      </c>
      <c r="B30" s="76" t="str">
        <f>VLOOKUP(A30,ma!$E:$H,4,0)</f>
        <v>WI-SP500/YQ E</v>
      </c>
      <c r="C30" s="76" t="str">
        <f>VLOOKUP(B30,ma!$B:$C,2,0)</f>
        <v>PK Tai nghe Sony WI-SP500/YQ E</v>
      </c>
      <c r="D30" s="77">
        <v>1</v>
      </c>
      <c r="E30" s="78">
        <v>1890000</v>
      </c>
      <c r="F30" s="79">
        <f t="shared" si="6"/>
        <v>1890000</v>
      </c>
      <c r="G30" s="80" t="s">
        <v>137</v>
      </c>
      <c r="H30" s="81">
        <f t="shared" si="7"/>
        <v>43321</v>
      </c>
      <c r="I30" s="82"/>
      <c r="J30" s="83" t="str">
        <f>VLOOKUP(B30,ma!$B:$F,5,0)</f>
        <v>SONY</v>
      </c>
      <c r="K30" s="83" t="str">
        <f t="shared" si="8"/>
        <v>Sony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10094765</v>
      </c>
      <c r="B31" s="76" t="str">
        <f>VLOOKUP(A31,ma!$E:$H,4,0)</f>
        <v>EHP-CN800MWH</v>
      </c>
      <c r="C31" s="76" t="str">
        <f>VLOOKUP(B31,ma!$B:$C,2,0)</f>
        <v>PK Tai nghe có mic ELECOM EHP-CN800MWH</v>
      </c>
      <c r="D31" s="77">
        <v>1</v>
      </c>
      <c r="E31" s="78">
        <v>449000</v>
      </c>
      <c r="F31" s="79">
        <f t="shared" si="6"/>
        <v>449000</v>
      </c>
      <c r="G31" s="80" t="s">
        <v>137</v>
      </c>
      <c r="H31" s="81">
        <f t="shared" si="7"/>
        <v>43321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10089496</v>
      </c>
      <c r="B32" s="76" t="str">
        <f>VLOOKUP(A32,ma!$E:$H,4,0)</f>
        <v>M-DY10DRBK</v>
      </c>
      <c r="C32" s="76" t="str">
        <f>VLOOKUP(B32,ma!$B:$C,2,0)</f>
        <v>Chuột không dây ELECOM M-DY10DRBK</v>
      </c>
      <c r="D32" s="77">
        <v>1</v>
      </c>
      <c r="E32" s="78">
        <v>249000</v>
      </c>
      <c r="F32" s="79">
        <f t="shared" si="6"/>
        <v>249000</v>
      </c>
      <c r="G32" s="80" t="s">
        <v>137</v>
      </c>
      <c r="H32" s="81">
        <f t="shared" si="7"/>
        <v>43321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10094757</v>
      </c>
      <c r="B33" s="76" t="str">
        <f>VLOOKUP(A33,ma!$E:$H,4,0)</f>
        <v>AJ-555</v>
      </c>
      <c r="C33" s="76" t="str">
        <f>VLOOKUP(B33,ma!$B:$C,2,0)</f>
        <v>PK Bộ sạc USB 2.4A Kashimura AJ-555</v>
      </c>
      <c r="D33" s="77">
        <v>1</v>
      </c>
      <c r="E33" s="127">
        <v>299000</v>
      </c>
      <c r="F33" s="79">
        <f t="shared" si="6"/>
        <v>299000</v>
      </c>
      <c r="G33" s="80" t="s">
        <v>137</v>
      </c>
      <c r="H33" s="81">
        <f t="shared" si="7"/>
        <v>43321</v>
      </c>
      <c r="I33" s="82"/>
      <c r="J33" s="83" t="str">
        <f>VLOOKUP(B33,ma!$B:$F,5,0)</f>
        <v>KASHIMURA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10090455</v>
      </c>
      <c r="B34" s="76" t="str">
        <f>VLOOKUP(A34,ma!$E:$H,4,0)</f>
        <v>LD-GPT/BK15-G</v>
      </c>
      <c r="C34" s="76" t="str">
        <f>VLOOKUP(B34,ma!$B:$C,2,0)</f>
        <v>Cáp LAN ELECOM LD-GPT/BK15-G</v>
      </c>
      <c r="D34" s="77">
        <v>1</v>
      </c>
      <c r="E34" s="127">
        <v>99000</v>
      </c>
      <c r="F34" s="79">
        <f t="shared" si="6"/>
        <v>99000</v>
      </c>
      <c r="G34" s="80" t="s">
        <v>137</v>
      </c>
      <c r="H34" s="81">
        <f t="shared" si="7"/>
        <v>43321</v>
      </c>
      <c r="I34" s="82"/>
      <c r="J34" s="83" t="str">
        <f>VLOOKUP(B34,ma!$B:$F,5,0)</f>
        <v>ELECOM</v>
      </c>
      <c r="K34" s="83" t="str">
        <f t="shared" si="8"/>
        <v>Elecom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10089502</v>
      </c>
      <c r="B35" s="76" t="str">
        <f>VLOOKUP(A35,ma!$E:$H,4,0)</f>
        <v>M-DY11DRNV</v>
      </c>
      <c r="C35" s="76" t="str">
        <f>VLOOKUP(B35,ma!$B:$C,2,0)</f>
        <v>Chuột không dây ELECOM M-DY11DRNV</v>
      </c>
      <c r="D35" s="77">
        <v>1</v>
      </c>
      <c r="E35" s="127">
        <v>249000</v>
      </c>
      <c r="F35" s="79">
        <f t="shared" si="6"/>
        <v>249000</v>
      </c>
      <c r="G35" s="80" t="s">
        <v>137</v>
      </c>
      <c r="H35" s="81">
        <f t="shared" si="7"/>
        <v>43321</v>
      </c>
      <c r="I35" s="82"/>
      <c r="J35" s="83" t="str">
        <f>VLOOKUP(B35,ma!$B:$F,5,0)</f>
        <v>ELECOM</v>
      </c>
      <c r="K35" s="83" t="str">
        <f t="shared" si="8"/>
        <v>Elecom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>
        <v>10089502</v>
      </c>
      <c r="B36" s="76" t="str">
        <f>VLOOKUP(A36,ma!$E:$H,4,0)</f>
        <v>M-DY11DRNV</v>
      </c>
      <c r="C36" s="76" t="str">
        <f>VLOOKUP(B36,ma!$B:$C,2,0)</f>
        <v>Chuột không dây ELECOM M-DY11DRNV</v>
      </c>
      <c r="D36" s="77">
        <v>1</v>
      </c>
      <c r="E36" s="90"/>
      <c r="F36" s="79">
        <f t="shared" si="6"/>
        <v>0</v>
      </c>
      <c r="G36" s="80" t="s">
        <v>137</v>
      </c>
      <c r="H36" s="81">
        <f t="shared" si="7"/>
        <v>43321</v>
      </c>
      <c r="I36" s="104" t="s">
        <v>5805</v>
      </c>
      <c r="J36" s="83" t="str">
        <f>VLOOKUP(B36,ma!$B:$F,5,0)</f>
        <v>ELECOM</v>
      </c>
      <c r="K36" s="83" t="str">
        <f t="shared" si="8"/>
        <v>Elecom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75">
        <v>10093434</v>
      </c>
      <c r="B37" s="76" t="str">
        <f>VLOOKUP(A37,ma!$E:$H,4,0)</f>
        <v>CP-AD2//C EU8</v>
      </c>
      <c r="C37" s="76" t="str">
        <f>VLOOKUP(B37,ma!$B:$C,2,0)</f>
        <v>PK Sạc USB SONY CP-AD2//C EU8</v>
      </c>
      <c r="D37" s="77">
        <v>1</v>
      </c>
      <c r="E37" s="127">
        <v>290000</v>
      </c>
      <c r="F37" s="79">
        <f t="shared" si="6"/>
        <v>290000</v>
      </c>
      <c r="G37" s="80" t="s">
        <v>137</v>
      </c>
      <c r="H37" s="81">
        <f t="shared" si="7"/>
        <v>43321</v>
      </c>
      <c r="I37" s="82"/>
      <c r="J37" s="83" t="str">
        <f>VLOOKUP(B37,ma!$B:$F,5,0)</f>
        <v>SONY</v>
      </c>
      <c r="K37" s="83" t="str">
        <f t="shared" si="8"/>
        <v>Sony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43321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43321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43321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43321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43321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43321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43321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43321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43321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43321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43321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43321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43321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43321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43321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43321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43321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43321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43321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43321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43321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43321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43321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43321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43321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43321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43321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43321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43321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1000"/>
  <sheetViews>
    <sheetView workbookViewId="0">
      <pane ySplit="9" topLeftCell="A18" activePane="bottomLeft" state="frozen"/>
      <selection pane="bottomLeft" activeCell="A10" sqref="A10:K3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" customHeight="1">
      <c r="A1" s="18"/>
      <c r="B1" s="19">
        <f t="shared" ref="B1:C1" si="0">SUM(B2:B6)</f>
        <v>63925000</v>
      </c>
      <c r="C1" s="21">
        <f t="shared" si="0"/>
        <v>0.28795045045045048</v>
      </c>
      <c r="D1" s="22"/>
      <c r="E1" s="97" t="s">
        <v>54</v>
      </c>
      <c r="F1" s="98" t="s">
        <v>66</v>
      </c>
      <c r="G1" s="32">
        <f>SUM(G2:G5)</f>
        <v>9295000</v>
      </c>
      <c r="H1" s="33"/>
      <c r="I1" s="34"/>
      <c r="J1" s="103" t="str">
        <f t="shared" ref="J1:J4" si="1">+F2</f>
        <v>Vi</v>
      </c>
      <c r="K1" s="36">
        <f>'9'!K1+SUMIF($G$10:$G$100,J1,$F$10:$F$100)</f>
        <v>67316000</v>
      </c>
      <c r="L1" s="38">
        <f t="shared" ref="L1:L5" si="2">K1/$K$7</f>
        <v>0.30322522522522521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" customHeight="1">
      <c r="A2" s="41" t="s">
        <v>86</v>
      </c>
      <c r="B2" s="43">
        <f>SUMIF($K:$K,A2,$F:$F)+'9'!B2</f>
        <v>35969000</v>
      </c>
      <c r="C2" s="45">
        <f>B2/K7</f>
        <v>0.16202252252252253</v>
      </c>
      <c r="D2" s="22"/>
      <c r="E2" s="46">
        <f>+'9'!E2+1</f>
        <v>43322</v>
      </c>
      <c r="F2" s="49" t="str">
        <f>+'1'!$F$2</f>
        <v>Vi</v>
      </c>
      <c r="G2" s="48">
        <f t="shared" ref="G2:G3" si="3">SUMIFS($F:$F,$H:$H,E2,$G:$G,F2)</f>
        <v>9295000</v>
      </c>
      <c r="H2" s="33"/>
      <c r="I2" s="34"/>
      <c r="J2" s="103">
        <f t="shared" si="1"/>
        <v>0</v>
      </c>
      <c r="K2" s="36">
        <f>'9'!K2+SUMIF($G$10:$G$100,J2,$F$10:$F$100)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" customHeight="1">
      <c r="A3" s="41" t="s">
        <v>168</v>
      </c>
      <c r="B3" s="43">
        <f>SUMIF($K:$K,A3,$F:$F)+'9'!B3</f>
        <v>26691000</v>
      </c>
      <c r="C3" s="45">
        <f>B3/K7</f>
        <v>0.12022972972972973</v>
      </c>
      <c r="D3" s="22"/>
      <c r="E3" s="46">
        <f t="shared" ref="E3:E5" si="4">+$E$2</f>
        <v>43322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'9'!K3+SUMIF($G$10:$G$100,J3,$F$10:$F$100)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" customHeight="1">
      <c r="A4" s="51" t="s">
        <v>192</v>
      </c>
      <c r="B4" s="43">
        <f>SUMIF($K:$K,A4,$F:$F)+'9'!B4</f>
        <v>1265000</v>
      </c>
      <c r="C4" s="45">
        <f>B4/K7</f>
        <v>5.6981981981981981E-3</v>
      </c>
      <c r="D4" s="22"/>
      <c r="E4" s="46">
        <f t="shared" si="4"/>
        <v>43322</v>
      </c>
      <c r="F4" s="53"/>
      <c r="G4" s="48"/>
      <c r="H4" s="33"/>
      <c r="I4" s="34"/>
      <c r="J4" s="103">
        <f t="shared" si="1"/>
        <v>0</v>
      </c>
      <c r="K4" s="36">
        <f>'9'!K4+SUMIF($G$10:$G$100,J4,$F$10:$F$100)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" customHeight="1">
      <c r="A5" s="54"/>
      <c r="B5" s="54"/>
      <c r="C5" s="54"/>
      <c r="D5" s="22"/>
      <c r="E5" s="46">
        <f t="shared" si="4"/>
        <v>43322</v>
      </c>
      <c r="F5" s="53"/>
      <c r="G5" s="48"/>
      <c r="H5" s="33"/>
      <c r="I5" s="34"/>
      <c r="J5" s="55"/>
      <c r="K5" s="36">
        <f>'9'!K5+SUMIF($G$10:$G$100,J5,$F$10:$F$100)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67316000</v>
      </c>
      <c r="L6" s="57">
        <f t="shared" si="5"/>
        <v>0.30322522522522521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F9+'9'!K8</f>
        <v>67316000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" customHeight="1">
      <c r="A9" s="131" t="s">
        <v>446</v>
      </c>
      <c r="B9" s="132"/>
      <c r="C9" s="133"/>
      <c r="D9" s="70">
        <f>+SUM(D10:D100)</f>
        <v>23</v>
      </c>
      <c r="E9" s="70"/>
      <c r="F9" s="70">
        <f>SUM(F10:F100)</f>
        <v>9295000</v>
      </c>
      <c r="G9" s="71"/>
      <c r="H9" s="72"/>
      <c r="I9" s="73"/>
      <c r="J9" s="67" t="s">
        <v>503</v>
      </c>
      <c r="K9" s="74">
        <f>K8/K7</f>
        <v>0.30322522522522521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" customHeight="1">
      <c r="A10" s="75">
        <v>10092702</v>
      </c>
      <c r="B10" s="76" t="str">
        <f>VLOOKUP(A10,ma!$E:$H,4,0)</f>
        <v>EHP-C3520PND-G</v>
      </c>
      <c r="C10" s="76" t="str">
        <f>VLOOKUP(B10,ma!$B:$C,2,0)</f>
        <v>Tai nghe Elecom EHP-C3520PND-G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43322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" customHeight="1">
      <c r="A11" s="75">
        <v>10092702</v>
      </c>
      <c r="B11" s="76" t="str">
        <f>VLOOKUP(A11,ma!$E:$H,4,0)</f>
        <v>EHP-C3520PND-G</v>
      </c>
      <c r="C11" s="76" t="str">
        <f>VLOOKUP(B11,ma!$B:$C,2,0)</f>
        <v>Tai nghe Elecom EHP-C3520PND-G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43322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" customHeight="1">
      <c r="A12" s="75">
        <v>10094770</v>
      </c>
      <c r="B12" s="76" t="str">
        <f>VLOOKUP(A12,ma!$E:$H,4,0)</f>
        <v>LHC-UAL15WH</v>
      </c>
      <c r="C12" s="76" t="str">
        <f>VLOOKUP(B12,ma!$B:$C,2,0)</f>
        <v>PK Cáp Lightning 1.5m ELECOM LHC-UAL15WH</v>
      </c>
      <c r="D12" s="77">
        <v>1</v>
      </c>
      <c r="E12" s="78">
        <v>349000</v>
      </c>
      <c r="F12" s="79">
        <f t="shared" si="6"/>
        <v>349000</v>
      </c>
      <c r="G12" s="80" t="s">
        <v>137</v>
      </c>
      <c r="H12" s="81">
        <f t="shared" si="7"/>
        <v>43322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" customHeight="1">
      <c r="A13" s="75">
        <v>10089539</v>
      </c>
      <c r="B13" s="76" t="str">
        <f>VLOOKUP(A13,ma!$E:$H,4,0)</f>
        <v>M-Y7URBU</v>
      </c>
      <c r="C13" s="76" t="str">
        <f>VLOOKUP(B13,ma!$B:$C,2,0)</f>
        <v>Chuột Elecom M-Y7URBU</v>
      </c>
      <c r="D13" s="77">
        <v>1</v>
      </c>
      <c r="E13" s="78">
        <v>149000</v>
      </c>
      <c r="F13" s="79">
        <f t="shared" si="6"/>
        <v>149000</v>
      </c>
      <c r="G13" s="80" t="s">
        <v>137</v>
      </c>
      <c r="H13" s="81">
        <f t="shared" si="7"/>
        <v>43322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" customHeight="1">
      <c r="A14" s="75">
        <v>10090470</v>
      </c>
      <c r="B14" s="76" t="str">
        <f>VLOOKUP(A14,ma!$E:$H,4,0)</f>
        <v>BM-IB017BK</v>
      </c>
      <c r="C14" s="76" t="str">
        <f>VLOOKUP(B14,ma!$B:$C,2,0)</f>
        <v>Túi đựng Laptop 15.4-16.4 ELECOM BM-IB017BK</v>
      </c>
      <c r="D14" s="77">
        <v>1</v>
      </c>
      <c r="E14" s="78">
        <v>399000</v>
      </c>
      <c r="F14" s="79">
        <f t="shared" si="6"/>
        <v>399000</v>
      </c>
      <c r="G14" s="80" t="s">
        <v>137</v>
      </c>
      <c r="H14" s="81">
        <f t="shared" si="7"/>
        <v>43322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" customHeight="1">
      <c r="A15" s="75">
        <v>10094106</v>
      </c>
      <c r="B15" s="76" t="str">
        <f>VLOOKUP(A15,ma!$E:$H,4,0)</f>
        <v>M-LS15DLBK</v>
      </c>
      <c r="C15" s="76" t="str">
        <f>VLOOKUP(B15,ma!$B:$C,2,0)</f>
        <v>PK Chuột KD laser ELECOM M-LS15DLBK</v>
      </c>
      <c r="D15" s="77">
        <v>1</v>
      </c>
      <c r="E15" s="78">
        <v>649000</v>
      </c>
      <c r="F15" s="79">
        <f t="shared" si="6"/>
        <v>649000</v>
      </c>
      <c r="G15" s="80" t="s">
        <v>137</v>
      </c>
      <c r="H15" s="81">
        <f t="shared" si="7"/>
        <v>43322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" customHeight="1">
      <c r="A16" s="75">
        <v>10095377</v>
      </c>
      <c r="B16" s="76" t="str">
        <f>VLOOKUP(A16,ma!$E:$H,4,0)</f>
        <v>MP-112BU</v>
      </c>
      <c r="C16" s="76" t="str">
        <f>VLOOKUP(B16,ma!$B:$C,2,0)</f>
        <v>PK Bàn di chuột kim loại ELECOM MP-112BU</v>
      </c>
      <c r="D16" s="77">
        <v>1</v>
      </c>
      <c r="E16" s="78">
        <v>149000</v>
      </c>
      <c r="F16" s="79">
        <f t="shared" si="6"/>
        <v>149000</v>
      </c>
      <c r="G16" s="80" t="s">
        <v>137</v>
      </c>
      <c r="H16" s="81">
        <f t="shared" si="7"/>
        <v>43322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" customHeight="1">
      <c r="A17" s="75">
        <v>10092955</v>
      </c>
      <c r="B17" s="76" t="str">
        <f>VLOOKUP(A17,ma!$E:$H,4,0)</f>
        <v>MDREX155APPQE</v>
      </c>
      <c r="C17" s="76" t="str">
        <f>VLOOKUP(B17,ma!$B:$C,2,0)</f>
        <v>PK Tai nghe Sony MDREX155APPQE</v>
      </c>
      <c r="D17" s="77">
        <v>2</v>
      </c>
      <c r="E17" s="78">
        <v>490000</v>
      </c>
      <c r="F17" s="79">
        <f t="shared" si="6"/>
        <v>980000</v>
      </c>
      <c r="G17" s="80" t="s">
        <v>137</v>
      </c>
      <c r="H17" s="81">
        <f t="shared" si="7"/>
        <v>43322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" customHeight="1">
      <c r="A18" s="75">
        <v>10093983</v>
      </c>
      <c r="B18" s="76" t="str">
        <f>VLOOKUP(A18,ma!$E:$H,4,0)</f>
        <v>CP-V10B/BLC LA</v>
      </c>
      <c r="C18" s="76" t="str">
        <f>VLOOKUP(B18,ma!$B:$C,2,0)</f>
        <v>PK SDP Sony 10000mAh CP-V10B/BLC LA</v>
      </c>
      <c r="D18" s="77">
        <v>1</v>
      </c>
      <c r="E18" s="78">
        <v>990000</v>
      </c>
      <c r="F18" s="79">
        <f t="shared" si="6"/>
        <v>990000</v>
      </c>
      <c r="G18" s="80" t="s">
        <v>137</v>
      </c>
      <c r="H18" s="81">
        <f t="shared" si="7"/>
        <v>43322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" customHeight="1">
      <c r="A19" s="75">
        <v>10093172</v>
      </c>
      <c r="B19" s="76" t="str">
        <f>VLOOKUP(A19,ma!$E:$H,4,0)</f>
        <v>U2HC-A4BBK</v>
      </c>
      <c r="C19" s="76" t="str">
        <f>VLOOKUP(B19,ma!$B:$C,2,0)</f>
        <v xml:space="preserve">PK Bộ chia USB HUB type C ELECOM U2HC-A4BBK </v>
      </c>
      <c r="D19" s="77">
        <v>1</v>
      </c>
      <c r="E19" s="78">
        <v>299000</v>
      </c>
      <c r="F19" s="79">
        <f t="shared" si="6"/>
        <v>299000</v>
      </c>
      <c r="G19" s="80" t="s">
        <v>137</v>
      </c>
      <c r="H19" s="81">
        <f t="shared" si="7"/>
        <v>43322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" customHeight="1">
      <c r="A20" s="75">
        <v>10000053</v>
      </c>
      <c r="B20" s="76" t="str">
        <f>VLOOKUP(A20,ma!$E:$H,4,0)</f>
        <v>M-IR06DRBU</v>
      </c>
      <c r="C20" s="76" t="str">
        <f>VLOOKUP(B20,ma!$B:$C,2,0)</f>
        <v>Chuột (KD) Elecom M-IR06DRBU</v>
      </c>
      <c r="D20" s="77">
        <v>1</v>
      </c>
      <c r="E20" s="78">
        <v>249000</v>
      </c>
      <c r="F20" s="79">
        <f t="shared" si="6"/>
        <v>249000</v>
      </c>
      <c r="G20" s="80" t="s">
        <v>137</v>
      </c>
      <c r="H20" s="81">
        <f t="shared" si="7"/>
        <v>43322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" customHeight="1">
      <c r="A21" s="75">
        <v>10089505</v>
      </c>
      <c r="B21" s="76" t="str">
        <f>VLOOKUP(A21,ma!$E:$H,4,0)</f>
        <v>M-IR06DRGN</v>
      </c>
      <c r="C21" s="76" t="str">
        <f>VLOOKUP(B21,ma!$B:$C,2,0)</f>
        <v>Chuột (KD) Elecom M-IR06DRGN</v>
      </c>
      <c r="D21" s="77">
        <v>1</v>
      </c>
      <c r="E21" s="88"/>
      <c r="F21" s="79">
        <f t="shared" si="6"/>
        <v>0</v>
      </c>
      <c r="G21" s="80" t="s">
        <v>137</v>
      </c>
      <c r="H21" s="81">
        <f t="shared" si="7"/>
        <v>43322</v>
      </c>
      <c r="I21" s="104" t="s">
        <v>5805</v>
      </c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" customHeight="1">
      <c r="A22" s="75">
        <v>10093984</v>
      </c>
      <c r="B22" s="76" t="str">
        <f>VLOOKUP(A22,ma!$E:$H,4,0)</f>
        <v>BM-IBNP13BK</v>
      </c>
      <c r="C22" s="76" t="str">
        <f>VLOOKUP(B22,ma!$B:$C,2,0)</f>
        <v>PK Túi Laptop 13.3"  ELECOM BM-IBNP13BK</v>
      </c>
      <c r="D22" s="77">
        <v>1</v>
      </c>
      <c r="E22" s="78">
        <v>349000</v>
      </c>
      <c r="F22" s="79">
        <f t="shared" si="6"/>
        <v>349000</v>
      </c>
      <c r="G22" s="80" t="s">
        <v>137</v>
      </c>
      <c r="H22" s="81">
        <f t="shared" si="7"/>
        <v>43322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" customHeight="1">
      <c r="A23" s="75">
        <v>10090539</v>
      </c>
      <c r="B23" s="76" t="str">
        <f>VLOOKUP(A23,ma!$E:$H,4,0)</f>
        <v>BSIPA06PK</v>
      </c>
      <c r="C23" s="76" t="str">
        <f>VLOOKUP(B23,ma!$B:$C,2,0)</f>
        <v>Sạc USB iBuffalo BSIPA06PK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43322</v>
      </c>
      <c r="I23" s="82"/>
      <c r="J23" s="83" t="str">
        <f>VLOOKUP(B23,ma!$B:$F,5,0)</f>
        <v>iBUFFALO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" customHeight="1">
      <c r="A24" s="75">
        <v>10095310</v>
      </c>
      <c r="B24" s="76" t="str">
        <f>VLOOKUP(A24,ma!$E:$H,4,0)</f>
        <v>WH-CH500/LC E</v>
      </c>
      <c r="C24" s="76" t="str">
        <f>VLOOKUP(B24,ma!$B:$C,2,0)</f>
        <v>PK Tai nghe Sony WH-CH500/LC E</v>
      </c>
      <c r="D24" s="77">
        <v>1</v>
      </c>
      <c r="E24" s="78">
        <v>1990000</v>
      </c>
      <c r="F24" s="79">
        <f t="shared" si="6"/>
        <v>1990000</v>
      </c>
      <c r="G24" s="80" t="s">
        <v>137</v>
      </c>
      <c r="H24" s="81">
        <f t="shared" si="7"/>
        <v>43322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" customHeight="1">
      <c r="A25" s="75">
        <v>10128886</v>
      </c>
      <c r="B25" s="76" t="str">
        <f>VLOOKUP(A25,ma!$E:$H,4,0)</f>
        <v>AD-CHDMIBK</v>
      </c>
      <c r="C25" s="76" t="str">
        <f>VLOOKUP(B25,ma!$B:$C,2,0)</f>
        <v>PK Cáp chuyển đổi ELECOM AD-CHDMIBK</v>
      </c>
      <c r="D25" s="77">
        <v>1</v>
      </c>
      <c r="E25" s="78">
        <v>990000</v>
      </c>
      <c r="F25" s="79">
        <f t="shared" si="6"/>
        <v>990000</v>
      </c>
      <c r="G25" s="80" t="s">
        <v>137</v>
      </c>
      <c r="H25" s="81">
        <f t="shared" si="7"/>
        <v>43322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" customHeight="1">
      <c r="A26" s="75">
        <v>10093989</v>
      </c>
      <c r="B26" s="76" t="str">
        <f>VLOOKUP(A26,ma!$E:$H,4,0)</f>
        <v>CAC-HD14EY10BK</v>
      </c>
      <c r="C26" s="76" t="str">
        <f>VLOOKUP(B26,ma!$B:$C,2,0)</f>
        <v>PK cáp HDMI 4K2K ELECOM CAC-HD14EY10BK</v>
      </c>
      <c r="D26" s="77">
        <v>1</v>
      </c>
      <c r="E26" s="78">
        <v>199000</v>
      </c>
      <c r="F26" s="79">
        <f t="shared" si="6"/>
        <v>199000</v>
      </c>
      <c r="G26" s="80" t="s">
        <v>137</v>
      </c>
      <c r="H26" s="81">
        <f t="shared" si="7"/>
        <v>43322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" customHeight="1">
      <c r="A27" s="75">
        <v>10093175</v>
      </c>
      <c r="B27" s="76" t="str">
        <f>VLOOKUP(A27,ma!$E:$H,4,0)</f>
        <v>MPA-ACCL12BK</v>
      </c>
      <c r="C27" s="76" t="str">
        <f>VLOOKUP(B27,ma!$B:$C,2,0)</f>
        <v>PK Dây cáp USB chuẩn C (A-C), 1.2m ELECOM MPA-ACCL12BK</v>
      </c>
      <c r="D27" s="77">
        <v>1</v>
      </c>
      <c r="E27" s="78">
        <v>299000</v>
      </c>
      <c r="F27" s="79">
        <f t="shared" si="6"/>
        <v>299000</v>
      </c>
      <c r="G27" s="80" t="s">
        <v>137</v>
      </c>
      <c r="H27" s="81">
        <f t="shared" si="7"/>
        <v>43322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" customHeight="1">
      <c r="A28" s="75">
        <v>10092952</v>
      </c>
      <c r="B28" s="76" t="str">
        <f>VLOOKUP(A28,ma!$E:$H,4,0)</f>
        <v>MDREX155APBQE</v>
      </c>
      <c r="C28" s="76" t="str">
        <f>VLOOKUP(B28,ma!$B:$C,2,0)</f>
        <v>PK Tai nghe Sony MDREX155APBQE</v>
      </c>
      <c r="D28" s="77">
        <v>1</v>
      </c>
      <c r="E28" s="78">
        <v>490000</v>
      </c>
      <c r="F28" s="79">
        <f t="shared" si="6"/>
        <v>490000</v>
      </c>
      <c r="G28" s="80" t="s">
        <v>137</v>
      </c>
      <c r="H28" s="81">
        <f t="shared" si="7"/>
        <v>43322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" customHeight="1">
      <c r="A29" s="75">
        <v>10095225</v>
      </c>
      <c r="B29" s="76" t="str">
        <f>VLOOKUP(A29,ma!$E:$H,4,0)</f>
        <v>LHC-UAL01BK</v>
      </c>
      <c r="C29" s="76" t="str">
        <f>VLOOKUP(B29,ma!$B:$C,2,0)</f>
        <v>PK Cáp Lingtning 10cm ELECOM LHC-UAL01BK</v>
      </c>
      <c r="D29" s="77">
        <v>1</v>
      </c>
      <c r="E29" s="78">
        <v>199000</v>
      </c>
      <c r="F29" s="79">
        <f t="shared" si="6"/>
        <v>199000</v>
      </c>
      <c r="G29" s="80" t="s">
        <v>137</v>
      </c>
      <c r="H29" s="81">
        <f t="shared" si="7"/>
        <v>43322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" customHeight="1">
      <c r="A30" s="75">
        <v>10092905</v>
      </c>
      <c r="B30" s="76" t="str">
        <f>VLOOKUP(A30,ma!$E:$H,4,0)</f>
        <v>A101</v>
      </c>
      <c r="C30" s="76" t="str">
        <f>VLOOKUP(B30,ma!$B:$C,2,0)</f>
        <v>PK Chuột có dây Anitech A101</v>
      </c>
      <c r="D30" s="77">
        <v>1</v>
      </c>
      <c r="E30" s="78">
        <v>69000</v>
      </c>
      <c r="F30" s="79">
        <f t="shared" si="6"/>
        <v>69000</v>
      </c>
      <c r="G30" s="80" t="s">
        <v>137</v>
      </c>
      <c r="H30" s="81">
        <f t="shared" si="7"/>
        <v>43322</v>
      </c>
      <c r="I30" s="82"/>
      <c r="J30" s="83" t="str">
        <f>VLOOKUP(B30,ma!$B:$F,5,0)</f>
        <v>ANITECH</v>
      </c>
      <c r="K30" s="83" t="str">
        <f t="shared" si="8"/>
        <v>khac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" customHeight="1">
      <c r="A31" s="75">
        <v>10093191</v>
      </c>
      <c r="B31" s="76" t="str">
        <f>VLOOKUP(A31,ma!$E:$H,4,0)</f>
        <v>W214-GY</v>
      </c>
      <c r="C31" s="76" t="str">
        <f>VLOOKUP(B31,ma!$B:$C,2,0)</f>
        <v>PK Chuột không dây Anitech W214-GY</v>
      </c>
      <c r="D31" s="77">
        <v>1</v>
      </c>
      <c r="E31" s="78">
        <v>149000</v>
      </c>
      <c r="F31" s="79">
        <f t="shared" si="6"/>
        <v>149000</v>
      </c>
      <c r="G31" s="80" t="s">
        <v>137</v>
      </c>
      <c r="H31" s="81">
        <f t="shared" si="7"/>
        <v>43322</v>
      </c>
      <c r="I31" s="82"/>
      <c r="J31" s="83" t="str">
        <f>VLOOKUP(B31,ma!$B:$F,5,0)</f>
        <v>ANITECH</v>
      </c>
      <c r="K31" s="83" t="str">
        <f t="shared" si="8"/>
        <v>khac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43322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43322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43322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43322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43322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43322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43322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43322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43322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43322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43322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43322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43322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43322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43322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43322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43322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43322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43322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43322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43322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43322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43322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43322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43322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43322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43322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43322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43322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43322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43322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43322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43322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43322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43322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Z1000"/>
  <sheetViews>
    <sheetView workbookViewId="0">
      <pane ySplit="9" topLeftCell="A10" activePane="bottomLeft" state="frozen"/>
      <selection pane="bottomLeft" activeCell="A10" sqref="A10:K2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70513000</v>
      </c>
      <c r="C1" s="21">
        <f t="shared" si="0"/>
        <v>0.31762612612612612</v>
      </c>
      <c r="D1" s="22"/>
      <c r="E1" s="97" t="s">
        <v>54</v>
      </c>
      <c r="F1" s="98" t="s">
        <v>66</v>
      </c>
      <c r="G1" s="32">
        <f>SUM(G2:G5)</f>
        <v>6588000</v>
      </c>
      <c r="H1" s="33"/>
      <c r="I1" s="34"/>
      <c r="J1" s="103" t="str">
        <f t="shared" ref="J1:J4" si="1">+F2</f>
        <v>Vi</v>
      </c>
      <c r="K1" s="36">
        <f>'10'!K1+SUMIF($G$10:$G$100,J1,$F$10:$F$100)</f>
        <v>73904000</v>
      </c>
      <c r="L1" s="38">
        <f t="shared" ref="L1:L5" si="2">K1/$K$7</f>
        <v>0.33290090090090091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SUMIF($K:$K,A2,$F:$F)+'10'!B2</f>
        <v>38739000</v>
      </c>
      <c r="C2" s="45">
        <f>B2/K7</f>
        <v>0.17449999999999999</v>
      </c>
      <c r="D2" s="22"/>
      <c r="E2" s="46">
        <f>+'10'!E2+1</f>
        <v>43323</v>
      </c>
      <c r="F2" s="49" t="str">
        <f>+'1'!$F$2</f>
        <v>Vi</v>
      </c>
      <c r="G2" s="48">
        <f t="shared" ref="G2:G3" si="3">SUMIFS($F:$F,$H:$H,E2,$G:$G,F2)</f>
        <v>6588000</v>
      </c>
      <c r="H2" s="33"/>
      <c r="I2" s="34"/>
      <c r="J2" s="103">
        <f t="shared" si="1"/>
        <v>0</v>
      </c>
      <c r="K2" s="36">
        <f>'10'!K2+SUMIF($G$10:$G$100,J2,$F$10:$F$100)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SUMIF($K:$K,A3,$F:$F)+'10'!B3</f>
        <v>30171000</v>
      </c>
      <c r="C3" s="45">
        <f>B3/K7</f>
        <v>0.13590540540540541</v>
      </c>
      <c r="D3" s="22"/>
      <c r="E3" s="46">
        <f t="shared" ref="E3:E5" si="4">+$E$2</f>
        <v>43323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'10'!K3+SUMIF($G$10:$G$100,J3,$F$10:$F$100)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SUMIF($K:$K,A4,$F:$F)+'10'!B4</f>
        <v>1603000</v>
      </c>
      <c r="C4" s="45">
        <f>B4/K7</f>
        <v>7.2207207207207209E-3</v>
      </c>
      <c r="D4" s="22"/>
      <c r="E4" s="46">
        <f t="shared" si="4"/>
        <v>43323</v>
      </c>
      <c r="F4" s="53"/>
      <c r="G4" s="48"/>
      <c r="H4" s="33"/>
      <c r="I4" s="34"/>
      <c r="J4" s="103">
        <f t="shared" si="1"/>
        <v>0</v>
      </c>
      <c r="K4" s="36">
        <f>'10'!K4+SUMIF($G$10:$G$100,J4,$F$10:$F$100)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43323</v>
      </c>
      <c r="F5" s="53"/>
      <c r="G5" s="48"/>
      <c r="H5" s="33"/>
      <c r="I5" s="34"/>
      <c r="J5" s="55"/>
      <c r="K5" s="36">
        <f>'10'!K5+SUMIF($G$10:$G$100,J5,$F$10:$F$100)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73904000</v>
      </c>
      <c r="L6" s="57">
        <f t="shared" si="5"/>
        <v>0.33290090090090091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F9+'10'!K8</f>
        <v>73904000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19</v>
      </c>
      <c r="E9" s="70"/>
      <c r="F9" s="70">
        <f>SUM(F10:F100)</f>
        <v>6588000</v>
      </c>
      <c r="G9" s="71"/>
      <c r="H9" s="72"/>
      <c r="I9" s="73"/>
      <c r="J9" s="67" t="s">
        <v>503</v>
      </c>
      <c r="K9" s="74">
        <f>K8/K7</f>
        <v>0.33290090090090091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10094124</v>
      </c>
      <c r="B10" s="76" t="str">
        <f>VLOOKUP(A10,ma!$E:$H,4,0)</f>
        <v>PMCA17LUCUKBK</v>
      </c>
      <c r="C10" s="76" t="str">
        <f>VLOOKUP(B10,ma!$B:$C,2,0)</f>
        <v>PK Ốp lưng iP8 plus ELECOM PMCA17LUCUKBK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43323</v>
      </c>
      <c r="I10" s="82"/>
      <c r="J10" s="83" t="str">
        <f>VLOOKUP(B10,ma!$B:$F,5,0)</f>
        <v>ELECOM</v>
      </c>
      <c r="K10" s="83" t="str">
        <f t="shared" ref="K10:K124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10093756</v>
      </c>
      <c r="B11" s="76" t="str">
        <f>VLOOKUP(A11,ma!$E:$H,4,0)</f>
        <v>ZSB-IBN15BK</v>
      </c>
      <c r="C11" s="76" t="str">
        <f>VLOOKUP(B11,ma!$B:$C,2,0)</f>
        <v>PK Túi dựng Laptop ELECOM ZSB-IBN15BK</v>
      </c>
      <c r="D11" s="77">
        <v>1</v>
      </c>
      <c r="E11" s="78">
        <v>590000</v>
      </c>
      <c r="F11" s="79">
        <f t="shared" si="6"/>
        <v>590000</v>
      </c>
      <c r="G11" s="80" t="s">
        <v>137</v>
      </c>
      <c r="H11" s="81">
        <f t="shared" si="7"/>
        <v>43323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10405011</v>
      </c>
      <c r="B12" s="76" t="str">
        <f>VLOOKUP(A12,ma!$E:$H,4,0)</f>
        <v>AD-MDPHDMIWH</v>
      </c>
      <c r="C12" s="76" t="str">
        <f>VLOOKUP(B12,ma!$B:$C,2,0)</f>
        <v>PK Cáp chuyển HDMI ELECOM AD-MDPHDMIWH</v>
      </c>
      <c r="D12" s="77">
        <v>1</v>
      </c>
      <c r="E12" s="78">
        <v>449000</v>
      </c>
      <c r="F12" s="79">
        <f t="shared" si="6"/>
        <v>449000</v>
      </c>
      <c r="G12" s="80" t="s">
        <v>137</v>
      </c>
      <c r="H12" s="81">
        <f t="shared" si="7"/>
        <v>43323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10093191</v>
      </c>
      <c r="B13" s="76" t="str">
        <f>VLOOKUP(A13,ma!$E:$H,4,0)</f>
        <v>W214-GY</v>
      </c>
      <c r="C13" s="76" t="str">
        <f>VLOOKUP(B13,ma!$B:$C,2,0)</f>
        <v>PK Chuột không dây Anitech W214-GY</v>
      </c>
      <c r="D13" s="77">
        <v>2</v>
      </c>
      <c r="E13" s="78">
        <v>149000</v>
      </c>
      <c r="F13" s="79">
        <f t="shared" si="6"/>
        <v>298000</v>
      </c>
      <c r="G13" s="80" t="s">
        <v>137</v>
      </c>
      <c r="H13" s="81">
        <f t="shared" si="7"/>
        <v>43323</v>
      </c>
      <c r="I13" s="82"/>
      <c r="J13" s="83" t="str">
        <f>VLOOKUP(B13,ma!$B:$F,5,0)</f>
        <v>ANITECH</v>
      </c>
      <c r="K13" s="83" t="str">
        <f t="shared" si="8"/>
        <v>khac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10089552</v>
      </c>
      <c r="B14" s="76" t="str">
        <f>VLOOKUP(A14,ma!$E:$H,4,0)</f>
        <v>U2H-SN4BBU</v>
      </c>
      <c r="C14" s="76" t="str">
        <f>VLOOKUP(B14,ma!$B:$C,2,0)</f>
        <v>Bộ chia USB Elecom U2H-SN4BBU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43323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10089477</v>
      </c>
      <c r="B15" s="76" t="str">
        <f>VLOOKUP(A15,ma!$E:$H,4,0)</f>
        <v>LHC-UAL10WH-G</v>
      </c>
      <c r="C15" s="76" t="str">
        <f>VLOOKUP(B15,ma!$B:$C,2,0)</f>
        <v>Cáp Lightning Elecom LHC-UAL10WH-G</v>
      </c>
      <c r="D15" s="77">
        <v>2</v>
      </c>
      <c r="E15" s="78">
        <v>299000</v>
      </c>
      <c r="F15" s="79">
        <f t="shared" si="6"/>
        <v>598000</v>
      </c>
      <c r="G15" s="80" t="s">
        <v>137</v>
      </c>
      <c r="H15" s="81">
        <f t="shared" si="7"/>
        <v>43323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10089411</v>
      </c>
      <c r="B16" s="76" t="str">
        <f>VLOOKUP(A16,ma!$E:$H,4,0)</f>
        <v>DH-HD14ER50BK</v>
      </c>
      <c r="C16" s="76" t="str">
        <f>VLOOKUP(B16,ma!$B:$C,2,0)</f>
        <v>Cáp HDMI Elecom DH-HD14ER50BK</v>
      </c>
      <c r="D16" s="77">
        <v>1</v>
      </c>
      <c r="E16" s="78">
        <v>599000</v>
      </c>
      <c r="F16" s="79">
        <f t="shared" si="6"/>
        <v>599000</v>
      </c>
      <c r="G16" s="80" t="s">
        <v>137</v>
      </c>
      <c r="H16" s="81">
        <f t="shared" si="7"/>
        <v>43323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10089385</v>
      </c>
      <c r="B17" s="76" t="str">
        <f>VLOOKUP(A17,ma!$E:$H,4,0)</f>
        <v>CAC-HD14EL10BK</v>
      </c>
      <c r="C17" s="76" t="str">
        <f>VLOOKUP(B17,ma!$B:$C,2,0)</f>
        <v>Dây cáp HDMI ELECOM CAC-HD14EL10BK</v>
      </c>
      <c r="D17" s="77">
        <v>1</v>
      </c>
      <c r="E17" s="78">
        <v>149000</v>
      </c>
      <c r="F17" s="79">
        <f t="shared" si="6"/>
        <v>149000</v>
      </c>
      <c r="G17" s="80" t="s">
        <v>137</v>
      </c>
      <c r="H17" s="81">
        <f t="shared" si="7"/>
        <v>43323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10092280</v>
      </c>
      <c r="B18" s="76" t="str">
        <f>VLOOKUP(A18,ma!$E:$H,4,0)</f>
        <v>MDR-XB550APBCE</v>
      </c>
      <c r="C18" s="76" t="str">
        <f>VLOOKUP(B18,ma!$B:$C,2,0)</f>
        <v>Tai nghe Sony MDRXB550APBCE</v>
      </c>
      <c r="D18" s="77">
        <v>1</v>
      </c>
      <c r="E18" s="78">
        <v>1190000</v>
      </c>
      <c r="F18" s="79">
        <f t="shared" si="6"/>
        <v>1190000</v>
      </c>
      <c r="G18" s="80" t="s">
        <v>137</v>
      </c>
      <c r="H18" s="81">
        <f t="shared" si="7"/>
        <v>43323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10090432</v>
      </c>
      <c r="B19" s="76" t="str">
        <f>VLOOKUP(A19,ma!$E:$H,4,0)</f>
        <v>LR03GD2B</v>
      </c>
      <c r="C19" s="76" t="str">
        <f>VLOOKUP(B19,ma!$B:$C,2,0)</f>
        <v>Pin Maxell LR03</v>
      </c>
      <c r="D19" s="77">
        <v>2</v>
      </c>
      <c r="E19" s="78">
        <v>20000</v>
      </c>
      <c r="F19" s="79">
        <f t="shared" si="6"/>
        <v>40000</v>
      </c>
      <c r="G19" s="80" t="s">
        <v>137</v>
      </c>
      <c r="H19" s="81">
        <f t="shared" si="7"/>
        <v>43323</v>
      </c>
      <c r="I19" s="82"/>
      <c r="J19" s="83" t="str">
        <f>VLOOKUP(B19,ma!$B:$F,5,0)</f>
        <v>Maxell</v>
      </c>
      <c r="K19" s="83" t="str">
        <f t="shared" si="8"/>
        <v>khac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10093983</v>
      </c>
      <c r="B20" s="76" t="str">
        <f>VLOOKUP(A20,ma!$E:$H,4,0)</f>
        <v>CP-V10B/BLC LA</v>
      </c>
      <c r="C20" s="76" t="str">
        <f>VLOOKUP(B20,ma!$B:$C,2,0)</f>
        <v>PK SDP Sony 10000mAh CP-V10B/BLC LA</v>
      </c>
      <c r="D20" s="77">
        <v>1</v>
      </c>
      <c r="E20" s="78">
        <v>990000</v>
      </c>
      <c r="F20" s="79">
        <f t="shared" si="6"/>
        <v>990000</v>
      </c>
      <c r="G20" s="80" t="s">
        <v>137</v>
      </c>
      <c r="H20" s="81">
        <f t="shared" si="7"/>
        <v>43323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10089500</v>
      </c>
      <c r="B21" s="76" t="str">
        <f>VLOOKUP(A21,ma!$E:$H,4,0)</f>
        <v>M-DY11DRBK</v>
      </c>
      <c r="C21" s="76" t="str">
        <f>VLOOKUP(B21,ma!$B:$C,2,0)</f>
        <v>Chuột không dây ELECOM M-DY11DRBK</v>
      </c>
      <c r="D21" s="77">
        <v>1</v>
      </c>
      <c r="E21" s="78">
        <v>249000</v>
      </c>
      <c r="F21" s="79">
        <f t="shared" si="6"/>
        <v>249000</v>
      </c>
      <c r="G21" s="80" t="s">
        <v>137</v>
      </c>
      <c r="H21" s="81">
        <f t="shared" si="7"/>
        <v>43323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10089503</v>
      </c>
      <c r="B22" s="76" t="str">
        <f>VLOOKUP(A22,ma!$E:$H,4,0)</f>
        <v>M-DY11DRWH</v>
      </c>
      <c r="C22" s="76" t="str">
        <f>VLOOKUP(B22,ma!$B:$C,2,0)</f>
        <v>Chuột không dây ELECOM M-DY11DRWH</v>
      </c>
      <c r="D22" s="77">
        <v>1</v>
      </c>
      <c r="E22" s="88"/>
      <c r="F22" s="79">
        <f t="shared" si="6"/>
        <v>0</v>
      </c>
      <c r="G22" s="80" t="s">
        <v>137</v>
      </c>
      <c r="H22" s="81">
        <f t="shared" si="7"/>
        <v>43323</v>
      </c>
      <c r="I22" s="104" t="s">
        <v>5805</v>
      </c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10093444</v>
      </c>
      <c r="B23" s="76" t="str">
        <f>VLOOKUP(A23,ma!$E:$H,4,0)</f>
        <v>CP-AD3/WC EU8</v>
      </c>
      <c r="C23" s="76" t="str">
        <f>VLOOKUP(B23,ma!$B:$C,2,0)</f>
        <v>PK Bộ sạc USB SONY CP-AD3/WC EU8</v>
      </c>
      <c r="D23" s="77">
        <v>1</v>
      </c>
      <c r="E23" s="78">
        <v>590000</v>
      </c>
      <c r="F23" s="79">
        <f t="shared" si="6"/>
        <v>590000</v>
      </c>
      <c r="G23" s="80" t="s">
        <v>137</v>
      </c>
      <c r="H23" s="81">
        <f t="shared" si="7"/>
        <v>43323</v>
      </c>
      <c r="I23" s="82"/>
      <c r="J23" s="83" t="str">
        <f>VLOOKUP(B23,ma!$B:$F,5,0)</f>
        <v>SONY</v>
      </c>
      <c r="K23" s="83" t="str">
        <f t="shared" si="8"/>
        <v>Sony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10093178</v>
      </c>
      <c r="B24" s="76" t="str">
        <f>VLOOKUP(A24,ma!$E:$H,4,0)</f>
        <v>MPA-ACCL12GD</v>
      </c>
      <c r="C24" s="76" t="str">
        <f>VLOOKUP(B24,ma!$B:$C,2,0)</f>
        <v>PK Dây cáp USB chuẩn C (A-C), 1.2m ELECOM MPA-ACCL12GD</v>
      </c>
      <c r="D24" s="77">
        <v>1</v>
      </c>
      <c r="E24" s="78">
        <v>299000</v>
      </c>
      <c r="F24" s="79">
        <f t="shared" si="6"/>
        <v>299000</v>
      </c>
      <c r="G24" s="80" t="s">
        <v>137</v>
      </c>
      <c r="H24" s="81">
        <f t="shared" si="7"/>
        <v>43323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10094131</v>
      </c>
      <c r="B25" s="76" t="str">
        <f>VLOOKUP(A25,ma!$E:$H,4,0)</f>
        <v>PM-A17XFLGG</v>
      </c>
      <c r="C25" s="76" t="str">
        <f>VLOOKUP(B25,ma!$B:$C,2,0)</f>
        <v>PK DMH IphoneX ELECOM PM-A17XFLGG</v>
      </c>
      <c r="D25" s="77">
        <v>1</v>
      </c>
      <c r="E25" s="78">
        <v>199000</v>
      </c>
      <c r="F25" s="79">
        <f t="shared" si="6"/>
        <v>199000</v>
      </c>
      <c r="G25" s="80" t="s">
        <v>137</v>
      </c>
      <c r="H25" s="81">
        <f t="shared" si="7"/>
        <v>43323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43323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43323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43323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43323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43323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43323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43323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43323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43323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43323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43323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43323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43323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43323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43323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43323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43323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43323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43323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43323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43323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43323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43323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43323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43323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43323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43323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43323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43323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43323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43323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43323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43323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43323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43323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43323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43323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43323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43323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43323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43323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83" t="e">
        <f>VLOOKUP(B101,ma!$B:$F,5,0)</f>
        <v>#N/A</v>
      </c>
      <c r="K101" s="83" t="e">
        <f t="shared" si="8"/>
        <v>#N/A</v>
      </c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83" t="e">
        <f>VLOOKUP(B102,ma!$B:$F,5,0)</f>
        <v>#N/A</v>
      </c>
      <c r="K102" s="83" t="e">
        <f t="shared" si="8"/>
        <v>#N/A</v>
      </c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83" t="e">
        <f>VLOOKUP(B103,ma!$B:$F,5,0)</f>
        <v>#N/A</v>
      </c>
      <c r="K103" s="83" t="e">
        <f t="shared" si="8"/>
        <v>#N/A</v>
      </c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83" t="e">
        <f>VLOOKUP(B104,ma!$B:$F,5,0)</f>
        <v>#N/A</v>
      </c>
      <c r="K104" s="83" t="e">
        <f t="shared" si="8"/>
        <v>#N/A</v>
      </c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83" t="e">
        <f>VLOOKUP(B105,ma!$B:$F,5,0)</f>
        <v>#N/A</v>
      </c>
      <c r="K105" s="83" t="e">
        <f t="shared" si="8"/>
        <v>#N/A</v>
      </c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83" t="e">
        <f>VLOOKUP(B106,ma!$B:$F,5,0)</f>
        <v>#N/A</v>
      </c>
      <c r="K106" s="83" t="e">
        <f t="shared" si="8"/>
        <v>#N/A</v>
      </c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83" t="e">
        <f>VLOOKUP(B107,ma!$B:$F,5,0)</f>
        <v>#N/A</v>
      </c>
      <c r="K107" s="83" t="e">
        <f t="shared" si="8"/>
        <v>#N/A</v>
      </c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83" t="e">
        <f>VLOOKUP(B108,ma!$B:$F,5,0)</f>
        <v>#N/A</v>
      </c>
      <c r="K108" s="83" t="e">
        <f t="shared" si="8"/>
        <v>#N/A</v>
      </c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83" t="e">
        <f>VLOOKUP(B109,ma!$B:$F,5,0)</f>
        <v>#N/A</v>
      </c>
      <c r="K109" s="83" t="e">
        <f t="shared" si="8"/>
        <v>#N/A</v>
      </c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83" t="e">
        <f>VLOOKUP(B110,ma!$B:$F,5,0)</f>
        <v>#N/A</v>
      </c>
      <c r="K110" s="83" t="e">
        <f t="shared" si="8"/>
        <v>#N/A</v>
      </c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83" t="e">
        <f>VLOOKUP(B111,ma!$B:$F,5,0)</f>
        <v>#N/A</v>
      </c>
      <c r="K111" s="83" t="e">
        <f t="shared" si="8"/>
        <v>#N/A</v>
      </c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83" t="e">
        <f>VLOOKUP(B112,ma!$B:$F,5,0)</f>
        <v>#N/A</v>
      </c>
      <c r="K112" s="83" t="e">
        <f t="shared" si="8"/>
        <v>#N/A</v>
      </c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83" t="e">
        <f>VLOOKUP(B113,ma!$B:$F,5,0)</f>
        <v>#N/A</v>
      </c>
      <c r="K113" s="83" t="e">
        <f t="shared" si="8"/>
        <v>#N/A</v>
      </c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83" t="e">
        <f>VLOOKUP(B114,ma!$B:$F,5,0)</f>
        <v>#N/A</v>
      </c>
      <c r="K114" s="83" t="e">
        <f t="shared" si="8"/>
        <v>#N/A</v>
      </c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83" t="e">
        <f>VLOOKUP(B115,ma!$B:$F,5,0)</f>
        <v>#N/A</v>
      </c>
      <c r="K115" s="83" t="e">
        <f t="shared" si="8"/>
        <v>#N/A</v>
      </c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83" t="e">
        <f>VLOOKUP(B116,ma!$B:$F,5,0)</f>
        <v>#N/A</v>
      </c>
      <c r="K116" s="83" t="e">
        <f t="shared" si="8"/>
        <v>#N/A</v>
      </c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83" t="e">
        <f>VLOOKUP(B117,ma!$B:$F,5,0)</f>
        <v>#N/A</v>
      </c>
      <c r="K117" s="83" t="e">
        <f t="shared" si="8"/>
        <v>#N/A</v>
      </c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83" t="e">
        <f>VLOOKUP(B118,ma!$B:$F,5,0)</f>
        <v>#N/A</v>
      </c>
      <c r="K118" s="83" t="e">
        <f t="shared" si="8"/>
        <v>#N/A</v>
      </c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83" t="e">
        <f>VLOOKUP(B119,ma!$B:$F,5,0)</f>
        <v>#N/A</v>
      </c>
      <c r="K119" s="83" t="e">
        <f t="shared" si="8"/>
        <v>#N/A</v>
      </c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83" t="e">
        <f>VLOOKUP(B120,ma!$B:$F,5,0)</f>
        <v>#N/A</v>
      </c>
      <c r="K120" s="83" t="e">
        <f t="shared" si="8"/>
        <v>#N/A</v>
      </c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83" t="e">
        <f>VLOOKUP(B121,ma!$B:$F,5,0)</f>
        <v>#N/A</v>
      </c>
      <c r="K121" s="83" t="e">
        <f t="shared" si="8"/>
        <v>#N/A</v>
      </c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83" t="e">
        <f>VLOOKUP(B122,ma!$B:$F,5,0)</f>
        <v>#N/A</v>
      </c>
      <c r="K122" s="83" t="e">
        <f t="shared" si="8"/>
        <v>#N/A</v>
      </c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83" t="e">
        <f>VLOOKUP(B123,ma!$B:$F,5,0)</f>
        <v>#N/A</v>
      </c>
      <c r="K123" s="83" t="e">
        <f t="shared" si="8"/>
        <v>#N/A</v>
      </c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83" t="e">
        <f>VLOOKUP(B124,ma!$B:$F,5,0)</f>
        <v>#N/A</v>
      </c>
      <c r="K124" s="83" t="e">
        <f t="shared" si="8"/>
        <v>#N/A</v>
      </c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>
      <c r="A301" s="93"/>
      <c r="B301" s="54"/>
      <c r="C301" s="54"/>
      <c r="D301" s="94"/>
      <c r="E301" s="95"/>
      <c r="F301" s="22"/>
      <c r="G301" s="33"/>
      <c r="H301" s="33"/>
      <c r="I301" s="96"/>
      <c r="J301" s="54"/>
      <c r="K301" s="54"/>
      <c r="L301" s="54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>
      <c r="A302" s="93"/>
      <c r="B302" s="54"/>
      <c r="C302" s="54"/>
      <c r="D302" s="94"/>
      <c r="E302" s="95"/>
      <c r="F302" s="22"/>
      <c r="G302" s="33"/>
      <c r="H302" s="33"/>
      <c r="I302" s="96"/>
      <c r="J302" s="54"/>
      <c r="K302" s="54"/>
      <c r="L302" s="54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>
      <c r="A303" s="93"/>
      <c r="B303" s="54"/>
      <c r="C303" s="54"/>
      <c r="D303" s="94"/>
      <c r="E303" s="95"/>
      <c r="F303" s="22"/>
      <c r="G303" s="33"/>
      <c r="H303" s="33"/>
      <c r="I303" s="96"/>
      <c r="J303" s="54"/>
      <c r="K303" s="54"/>
      <c r="L303" s="54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>
      <c r="A304" s="93"/>
      <c r="B304" s="54"/>
      <c r="C304" s="54"/>
      <c r="D304" s="94"/>
      <c r="E304" s="95"/>
      <c r="F304" s="22"/>
      <c r="G304" s="33"/>
      <c r="H304" s="33"/>
      <c r="I304" s="96"/>
      <c r="J304" s="54"/>
      <c r="K304" s="54"/>
      <c r="L304" s="54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>
      <c r="A305" s="93"/>
      <c r="B305" s="54"/>
      <c r="C305" s="54"/>
      <c r="D305" s="94"/>
      <c r="E305" s="95"/>
      <c r="F305" s="22"/>
      <c r="G305" s="33"/>
      <c r="H305" s="33"/>
      <c r="I305" s="96"/>
      <c r="J305" s="54"/>
      <c r="K305" s="54"/>
      <c r="L305" s="54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>
      <c r="A306" s="93"/>
      <c r="B306" s="54"/>
      <c r="C306" s="54"/>
      <c r="D306" s="94"/>
      <c r="E306" s="95"/>
      <c r="F306" s="22"/>
      <c r="G306" s="33"/>
      <c r="H306" s="33"/>
      <c r="I306" s="96"/>
      <c r="J306" s="54"/>
      <c r="K306" s="54"/>
      <c r="L306" s="54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>
      <c r="A307" s="93"/>
      <c r="B307" s="54"/>
      <c r="C307" s="54"/>
      <c r="D307" s="94"/>
      <c r="E307" s="95"/>
      <c r="F307" s="22"/>
      <c r="G307" s="33"/>
      <c r="H307" s="33"/>
      <c r="I307" s="96"/>
      <c r="J307" s="54"/>
      <c r="K307" s="54"/>
      <c r="L307" s="54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>
      <c r="A308" s="93"/>
      <c r="B308" s="54"/>
      <c r="C308" s="54"/>
      <c r="D308" s="94"/>
      <c r="E308" s="95"/>
      <c r="F308" s="22"/>
      <c r="G308" s="33"/>
      <c r="H308" s="33"/>
      <c r="I308" s="96"/>
      <c r="J308" s="54"/>
      <c r="K308" s="54"/>
      <c r="L308" s="54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>
      <c r="A309" s="93"/>
      <c r="B309" s="54"/>
      <c r="C309" s="54"/>
      <c r="D309" s="94"/>
      <c r="E309" s="95"/>
      <c r="F309" s="22"/>
      <c r="G309" s="33"/>
      <c r="H309" s="33"/>
      <c r="I309" s="96"/>
      <c r="J309" s="54"/>
      <c r="K309" s="54"/>
      <c r="L309" s="54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>
      <c r="A310" s="93"/>
      <c r="B310" s="54"/>
      <c r="C310" s="54"/>
      <c r="D310" s="94"/>
      <c r="E310" s="95"/>
      <c r="F310" s="22"/>
      <c r="G310" s="33"/>
      <c r="H310" s="33"/>
      <c r="I310" s="96"/>
      <c r="J310" s="54"/>
      <c r="K310" s="54"/>
      <c r="L310" s="54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>
      <c r="A311" s="93"/>
      <c r="B311" s="54"/>
      <c r="C311" s="54"/>
      <c r="D311" s="94"/>
      <c r="E311" s="95"/>
      <c r="F311" s="22"/>
      <c r="G311" s="33"/>
      <c r="H311" s="33"/>
      <c r="I311" s="96"/>
      <c r="J311" s="54"/>
      <c r="K311" s="54"/>
      <c r="L311" s="54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>
      <c r="A312" s="93"/>
      <c r="B312" s="54"/>
      <c r="C312" s="54"/>
      <c r="D312" s="94"/>
      <c r="E312" s="95"/>
      <c r="F312" s="22"/>
      <c r="G312" s="33"/>
      <c r="H312" s="33"/>
      <c r="I312" s="96"/>
      <c r="J312" s="54"/>
      <c r="K312" s="54"/>
      <c r="L312" s="54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>
      <c r="A313" s="93"/>
      <c r="B313" s="54"/>
      <c r="C313" s="54"/>
      <c r="D313" s="94"/>
      <c r="E313" s="95"/>
      <c r="F313" s="22"/>
      <c r="G313" s="33"/>
      <c r="H313" s="33"/>
      <c r="I313" s="96"/>
      <c r="J313" s="54"/>
      <c r="K313" s="54"/>
      <c r="L313" s="54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>
      <c r="A314" s="93"/>
      <c r="B314" s="54"/>
      <c r="C314" s="54"/>
      <c r="D314" s="94"/>
      <c r="E314" s="95"/>
      <c r="F314" s="22"/>
      <c r="G314" s="33"/>
      <c r="H314" s="33"/>
      <c r="I314" s="96"/>
      <c r="J314" s="54"/>
      <c r="K314" s="54"/>
      <c r="L314" s="54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>
      <c r="A315" s="93"/>
      <c r="B315" s="54"/>
      <c r="C315" s="54"/>
      <c r="D315" s="94"/>
      <c r="E315" s="95"/>
      <c r="F315" s="22"/>
      <c r="G315" s="33"/>
      <c r="H315" s="33"/>
      <c r="I315" s="96"/>
      <c r="J315" s="54"/>
      <c r="K315" s="54"/>
      <c r="L315" s="54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>
      <c r="A316" s="93"/>
      <c r="B316" s="54"/>
      <c r="C316" s="54"/>
      <c r="D316" s="94"/>
      <c r="E316" s="95"/>
      <c r="F316" s="22"/>
      <c r="G316" s="33"/>
      <c r="H316" s="33"/>
      <c r="I316" s="96"/>
      <c r="J316" s="54"/>
      <c r="K316" s="54"/>
      <c r="L316" s="54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>
      <c r="A317" s="93"/>
      <c r="B317" s="54"/>
      <c r="C317" s="54"/>
      <c r="D317" s="94"/>
      <c r="E317" s="95"/>
      <c r="F317" s="22"/>
      <c r="G317" s="33"/>
      <c r="H317" s="33"/>
      <c r="I317" s="96"/>
      <c r="J317" s="54"/>
      <c r="K317" s="54"/>
      <c r="L317" s="54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>
      <c r="A318" s="93"/>
      <c r="B318" s="54"/>
      <c r="C318" s="54"/>
      <c r="D318" s="94"/>
      <c r="E318" s="95"/>
      <c r="F318" s="22"/>
      <c r="G318" s="33"/>
      <c r="H318" s="33"/>
      <c r="I318" s="96"/>
      <c r="J318" s="54"/>
      <c r="K318" s="54"/>
      <c r="L318" s="54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>
      <c r="A319" s="93"/>
      <c r="B319" s="54"/>
      <c r="C319" s="54"/>
      <c r="D319" s="94"/>
      <c r="E319" s="95"/>
      <c r="F319" s="22"/>
      <c r="G319" s="33"/>
      <c r="H319" s="33"/>
      <c r="I319" s="96"/>
      <c r="J319" s="54"/>
      <c r="K319" s="54"/>
      <c r="L319" s="54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>
      <c r="A320" s="93"/>
      <c r="B320" s="54"/>
      <c r="C320" s="54"/>
      <c r="D320" s="94"/>
      <c r="E320" s="95"/>
      <c r="F320" s="22"/>
      <c r="G320" s="33"/>
      <c r="H320" s="33"/>
      <c r="I320" s="96"/>
      <c r="J320" s="54"/>
      <c r="K320" s="54"/>
      <c r="L320" s="54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>
      <c r="A321" s="93"/>
      <c r="B321" s="54"/>
      <c r="C321" s="54"/>
      <c r="D321" s="94"/>
      <c r="E321" s="95"/>
      <c r="F321" s="22"/>
      <c r="G321" s="33"/>
      <c r="H321" s="33"/>
      <c r="I321" s="96"/>
      <c r="J321" s="54"/>
      <c r="K321" s="54"/>
      <c r="L321" s="54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>
      <c r="A322" s="93"/>
      <c r="B322" s="54"/>
      <c r="C322" s="54"/>
      <c r="D322" s="94"/>
      <c r="E322" s="95"/>
      <c r="F322" s="22"/>
      <c r="G322" s="33"/>
      <c r="H322" s="33"/>
      <c r="I322" s="96"/>
      <c r="J322" s="54"/>
      <c r="K322" s="54"/>
      <c r="L322" s="54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>
      <c r="A323" s="93"/>
      <c r="B323" s="54"/>
      <c r="C323" s="54"/>
      <c r="D323" s="94"/>
      <c r="E323" s="95"/>
      <c r="F323" s="22"/>
      <c r="G323" s="33"/>
      <c r="H323" s="33"/>
      <c r="I323" s="96"/>
      <c r="J323" s="54"/>
      <c r="K323" s="54"/>
      <c r="L323" s="54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>
      <c r="A324" s="93"/>
      <c r="B324" s="54"/>
      <c r="C324" s="54"/>
      <c r="D324" s="94"/>
      <c r="E324" s="95"/>
      <c r="F324" s="22"/>
      <c r="G324" s="33"/>
      <c r="H324" s="33"/>
      <c r="I324" s="96"/>
      <c r="J324" s="54"/>
      <c r="K324" s="54"/>
      <c r="L324" s="54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/>
    <row r="326" spans="1:26" ht="15.75" customHeight="1"/>
    <row r="327" spans="1:26" ht="15.75" customHeight="1"/>
    <row r="328" spans="1:26" ht="15.75" customHeight="1"/>
    <row r="329" spans="1:26" ht="15.75" customHeight="1"/>
    <row r="330" spans="1:26" ht="15.75" customHeight="1"/>
    <row r="331" spans="1:26" ht="15.75" customHeight="1"/>
    <row r="332" spans="1:26" ht="15.75" customHeight="1"/>
    <row r="333" spans="1:26" ht="15.75" customHeight="1"/>
    <row r="334" spans="1:26" ht="15.75" customHeight="1"/>
    <row r="335" spans="1:26" ht="15.75" customHeight="1"/>
    <row r="336" spans="1:2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1000"/>
  <sheetViews>
    <sheetView workbookViewId="0">
      <pane ySplit="9" topLeftCell="A19" activePane="bottomLeft" state="frozen"/>
      <selection pane="bottomLeft" activeCell="A10" sqref="A10:K33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88797000</v>
      </c>
      <c r="C1" s="21">
        <f t="shared" si="0"/>
        <v>0.39998648648648649</v>
      </c>
      <c r="D1" s="22"/>
      <c r="E1" s="97" t="s">
        <v>54</v>
      </c>
      <c r="F1" s="98" t="s">
        <v>66</v>
      </c>
      <c r="G1" s="32">
        <f>SUM(G2:G5)</f>
        <v>18483000</v>
      </c>
      <c r="H1" s="33"/>
      <c r="I1" s="34"/>
      <c r="J1" s="103" t="str">
        <f t="shared" ref="J1:J4" si="1">+F2</f>
        <v>Vi</v>
      </c>
      <c r="K1" s="36">
        <f>'11'!K1+SUMIF($G$10:$G$100,J1,$F$10:$F$100)</f>
        <v>92387000</v>
      </c>
      <c r="L1" s="38">
        <f t="shared" ref="L1:L5" si="2">K1/$K$7</f>
        <v>0.41615765765765766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SUMIF($K:$K,A2,$F:$F)+'11'!B2</f>
        <v>52099000</v>
      </c>
      <c r="C2" s="45">
        <f>B2/K7</f>
        <v>0.23468018018018019</v>
      </c>
      <c r="D2" s="22"/>
      <c r="E2" s="46">
        <f>+'11'!E2+1</f>
        <v>43324</v>
      </c>
      <c r="F2" s="49" t="str">
        <f>+'1'!$F$2</f>
        <v>Vi</v>
      </c>
      <c r="G2" s="48">
        <f t="shared" ref="G2:G3" si="3">SUMIFS($F:$F,$H:$H,E2,$G:$G,F2)</f>
        <v>18483000</v>
      </c>
      <c r="H2" s="33"/>
      <c r="I2" s="34"/>
      <c r="J2" s="103">
        <f t="shared" si="1"/>
        <v>0</v>
      </c>
      <c r="K2" s="36">
        <f>'11'!K2+SUMIF($G$10:$G$100,J2,$F$10:$F$100)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SUMIF($K:$K,A3,$F:$F)+'11'!B3</f>
        <v>35055000</v>
      </c>
      <c r="C3" s="45">
        <f>B3/K7</f>
        <v>0.1579054054054054</v>
      </c>
      <c r="D3" s="22"/>
      <c r="E3" s="46">
        <f t="shared" ref="E3:E5" si="4">+$E$2</f>
        <v>43324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'11'!K3+SUMIF($G$10:$G$100,J3,$F$10:$F$100)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SUMIF($K:$K,A4,$F:$F)+'11'!B4</f>
        <v>1643000</v>
      </c>
      <c r="C4" s="45">
        <f>B4/K7</f>
        <v>7.4009009009009009E-3</v>
      </c>
      <c r="D4" s="22"/>
      <c r="E4" s="46">
        <f t="shared" si="4"/>
        <v>43324</v>
      </c>
      <c r="F4" s="53"/>
      <c r="G4" s="48"/>
      <c r="H4" s="33"/>
      <c r="I4" s="34"/>
      <c r="J4" s="103">
        <f t="shared" si="1"/>
        <v>0</v>
      </c>
      <c r="K4" s="36">
        <f>'11'!K4+SUMIF($G$10:$G$100,J4,$F$10:$F$100)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43324</v>
      </c>
      <c r="F5" s="53"/>
      <c r="G5" s="48"/>
      <c r="H5" s="33"/>
      <c r="I5" s="34"/>
      <c r="J5" s="55"/>
      <c r="K5" s="36">
        <f>'11'!K5+SUMIF($G$10:$G$100,J5,$F$10:$F$100)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92387000</v>
      </c>
      <c r="L6" s="57">
        <f t="shared" si="5"/>
        <v>0.41615765765765766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F9+'11'!K8</f>
        <v>92387000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25</v>
      </c>
      <c r="E9" s="70"/>
      <c r="F9" s="70">
        <f>SUM(F10:F100)</f>
        <v>18483000</v>
      </c>
      <c r="G9" s="71"/>
      <c r="H9" s="72"/>
      <c r="I9" s="73"/>
      <c r="J9" s="67" t="s">
        <v>503</v>
      </c>
      <c r="K9" s="74">
        <f>K8/K7</f>
        <v>0.41615765765765766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10405011</v>
      </c>
      <c r="B10" s="76" t="str">
        <f>VLOOKUP(A10,ma!$E:$H,4,0)</f>
        <v>AD-MDPHDMIWH</v>
      </c>
      <c r="C10" s="76" t="str">
        <f>VLOOKUP(B10,ma!$B:$C,2,0)</f>
        <v>PK Cáp chuyển HDMI ELECOM AD-MDPHDMIWH</v>
      </c>
      <c r="D10" s="77">
        <v>1</v>
      </c>
      <c r="E10" s="78">
        <v>449000</v>
      </c>
      <c r="F10" s="79">
        <f t="shared" ref="F10:F100" si="6">D10*E10</f>
        <v>449000</v>
      </c>
      <c r="G10" s="80" t="s">
        <v>137</v>
      </c>
      <c r="H10" s="81">
        <f t="shared" ref="H10:H66" si="7">+$E$2</f>
        <v>43324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10093724</v>
      </c>
      <c r="B11" s="76" t="str">
        <f>VLOOKUP(A11,ma!$E:$H,4,0)</f>
        <v>CUH-2106A B01 (FiFa18 bundle)</v>
      </c>
      <c r="C11" s="76" t="str">
        <f>VLOOKUP(B11,ma!$B:$C,2,0)</f>
        <v>PK Playstation 4 CUH-2106A B01 (FiFa18 )</v>
      </c>
      <c r="D11" s="77">
        <v>1</v>
      </c>
      <c r="E11" s="78">
        <v>9390000</v>
      </c>
      <c r="F11" s="79">
        <f t="shared" si="6"/>
        <v>9390000</v>
      </c>
      <c r="G11" s="80" t="s">
        <v>137</v>
      </c>
      <c r="H11" s="81">
        <f t="shared" si="7"/>
        <v>43324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10090431</v>
      </c>
      <c r="B12" s="76" t="str">
        <f>VLOOKUP(A12,ma!$E:$H,4,0)</f>
        <v>LR6GD2B</v>
      </c>
      <c r="C12" s="76" t="str">
        <f>VLOOKUP(B12,ma!$B:$C,2,0)</f>
        <v>Pin tiểu Maxell LR6-2B</v>
      </c>
      <c r="D12" s="77">
        <v>2</v>
      </c>
      <c r="E12" s="78">
        <v>20000</v>
      </c>
      <c r="F12" s="79">
        <f t="shared" si="6"/>
        <v>40000</v>
      </c>
      <c r="G12" s="80" t="s">
        <v>137</v>
      </c>
      <c r="H12" s="81">
        <f t="shared" si="7"/>
        <v>43324</v>
      </c>
      <c r="I12" s="104"/>
      <c r="J12" s="83" t="str">
        <f>VLOOKUP(B12,ma!$B:$F,5,0)</f>
        <v>Maxell</v>
      </c>
      <c r="K12" s="83" t="str">
        <f t="shared" si="8"/>
        <v>khac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10129653</v>
      </c>
      <c r="B13" s="76" t="str">
        <f>VLOOKUP(A13,ma!$E:$H,4,0)</f>
        <v>WI-C300/LZ E</v>
      </c>
      <c r="C13" s="76" t="str">
        <f>VLOOKUP(B13,ma!$B:$C,2,0)</f>
        <v>PK Tai nghe sony WI-C300/LZ E</v>
      </c>
      <c r="D13" s="77">
        <v>1</v>
      </c>
      <c r="E13" s="78">
        <v>1190000</v>
      </c>
      <c r="F13" s="79">
        <f t="shared" si="6"/>
        <v>1190000</v>
      </c>
      <c r="G13" s="80" t="s">
        <v>137</v>
      </c>
      <c r="H13" s="81">
        <f t="shared" si="7"/>
        <v>43324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10094121</v>
      </c>
      <c r="B14" s="76" t="str">
        <f>VLOOKUP(A14,ma!$E:$H,4,0)</f>
        <v>PM-A17MZEROBK</v>
      </c>
      <c r="C14" s="76" t="str">
        <f>VLOOKUP(B14,ma!$B:$C,2,0)</f>
        <v>PK Ốp lưng Iphone8 ELECOM PM-A17MZEROBK</v>
      </c>
      <c r="D14" s="77">
        <v>1</v>
      </c>
      <c r="E14" s="78">
        <v>499000</v>
      </c>
      <c r="F14" s="79">
        <f t="shared" si="6"/>
        <v>499000</v>
      </c>
      <c r="G14" s="80" t="s">
        <v>137</v>
      </c>
      <c r="H14" s="81">
        <f t="shared" si="7"/>
        <v>43324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10092289</v>
      </c>
      <c r="B15" s="76" t="str">
        <f>VLOOKUP(A15,ma!$E:$H,4,0)</f>
        <v>AJ-516</v>
      </c>
      <c r="C15" s="76" t="str">
        <f>VLOOKUP(B15,ma!$B:$C,2,0)</f>
        <v>Cáp điện thoại Kashimura AJ-516</v>
      </c>
      <c r="D15" s="77">
        <v>1</v>
      </c>
      <c r="E15" s="78">
        <v>199000</v>
      </c>
      <c r="F15" s="79">
        <f t="shared" si="6"/>
        <v>199000</v>
      </c>
      <c r="G15" s="80" t="s">
        <v>137</v>
      </c>
      <c r="H15" s="81">
        <f t="shared" si="7"/>
        <v>43324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10089520</v>
      </c>
      <c r="B16" s="76" t="str">
        <f>VLOOKUP(A16,ma!$E:$H,4,0)</f>
        <v>MPA-AMBCL2U12PU</v>
      </c>
      <c r="C16" s="76" t="str">
        <f>VLOOKUP(B16,ma!$B:$C,2,0)</f>
        <v>Cáp điện thoại Elecom MPA-AMBCL2U12PU</v>
      </c>
      <c r="D16" s="77">
        <v>1</v>
      </c>
      <c r="E16" s="78">
        <v>149000</v>
      </c>
      <c r="F16" s="79">
        <f t="shared" si="6"/>
        <v>149000</v>
      </c>
      <c r="G16" s="80" t="s">
        <v>137</v>
      </c>
      <c r="H16" s="81">
        <f t="shared" si="7"/>
        <v>43324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10089516</v>
      </c>
      <c r="B17" s="76" t="str">
        <f>VLOOKUP(A17,ma!$E:$H,4,0)</f>
        <v>MPA-AMBCL2U12BK</v>
      </c>
      <c r="C17" s="76" t="str">
        <f>VLOOKUP(B17,ma!$B:$C,2,0)</f>
        <v>Cáp điện thoại Elecom MPA-AMBCL2U12BK</v>
      </c>
      <c r="D17" s="77">
        <v>1</v>
      </c>
      <c r="E17" s="78">
        <v>149000</v>
      </c>
      <c r="F17" s="79">
        <f t="shared" si="6"/>
        <v>149000</v>
      </c>
      <c r="G17" s="80" t="s">
        <v>137</v>
      </c>
      <c r="H17" s="81">
        <f t="shared" si="7"/>
        <v>43324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10128896</v>
      </c>
      <c r="B18" s="76" t="str">
        <f>VLOOKUP(A18,ma!$E:$H,4,0)</f>
        <v>EHP-CN300MPN</v>
      </c>
      <c r="C18" s="76" t="str">
        <f>VLOOKUP(B18,ma!$B:$C,2,0)</f>
        <v>PK Tai nghe có mic ELECOM EHP-CN300MPN</v>
      </c>
      <c r="D18" s="77">
        <v>1</v>
      </c>
      <c r="E18" s="78">
        <v>249000</v>
      </c>
      <c r="F18" s="79">
        <f t="shared" si="6"/>
        <v>249000</v>
      </c>
      <c r="G18" s="80" t="s">
        <v>137</v>
      </c>
      <c r="H18" s="81">
        <f t="shared" si="7"/>
        <v>43324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10094767</v>
      </c>
      <c r="B19" s="76" t="str">
        <f>VLOOKUP(A19,ma!$E:$H,4,0)</f>
        <v>EHP-CS200MRD</v>
      </c>
      <c r="C19" s="76" t="str">
        <f>VLOOKUP(B19,ma!$B:$C,2,0)</f>
        <v>PK Tai nghe có mic ELECOM EHP-CS200MRD</v>
      </c>
      <c r="D19" s="77">
        <v>1</v>
      </c>
      <c r="E19" s="78">
        <v>449000</v>
      </c>
      <c r="F19" s="79">
        <f t="shared" si="6"/>
        <v>449000</v>
      </c>
      <c r="G19" s="80" t="s">
        <v>137</v>
      </c>
      <c r="H19" s="81">
        <f t="shared" si="7"/>
        <v>43324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10089410</v>
      </c>
      <c r="B20" s="76" t="str">
        <f>VLOOKUP(A20,ma!$E:$H,4,0)</f>
        <v>DH-HD14ER30BK</v>
      </c>
      <c r="C20" s="76" t="str">
        <f>VLOOKUP(B20,ma!$B:$C,2,0)</f>
        <v>Cáp HDMI Elecom DH-HD14ER30BK</v>
      </c>
      <c r="D20" s="77">
        <v>1</v>
      </c>
      <c r="E20" s="78">
        <v>399000</v>
      </c>
      <c r="F20" s="79">
        <f t="shared" si="6"/>
        <v>399000</v>
      </c>
      <c r="G20" s="80" t="s">
        <v>137</v>
      </c>
      <c r="H20" s="81">
        <f t="shared" si="7"/>
        <v>43324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10129699</v>
      </c>
      <c r="B21" s="76" t="str">
        <f>VLOOKUP(A21,ma!$E:$H,4,0)</f>
        <v>BMA-GP05BK</v>
      </c>
      <c r="C21" s="76" t="str">
        <f>VLOOKUP(B21,ma!$B:$C,2,0)</f>
        <v>PK Túi đựng phụ kiện ELECOM BMA-GP05BK</v>
      </c>
      <c r="D21" s="77">
        <v>1</v>
      </c>
      <c r="E21" s="78">
        <v>249000</v>
      </c>
      <c r="F21" s="79">
        <f t="shared" si="6"/>
        <v>249000</v>
      </c>
      <c r="G21" s="80" t="s">
        <v>137</v>
      </c>
      <c r="H21" s="81">
        <f t="shared" si="7"/>
        <v>43324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10089508</v>
      </c>
      <c r="B22" s="76" t="str">
        <f>VLOOKUP(A22,ma!$E:$H,4,0)</f>
        <v>MP-112RD</v>
      </c>
      <c r="C22" s="76" t="str">
        <f>VLOOKUP(B22,ma!$B:$C,2,0)</f>
        <v>Bàn di chuột Elecom MP-112RD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43324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10094774</v>
      </c>
      <c r="B23" s="76" t="str">
        <f>VLOOKUP(A23,ma!$E:$H,4,0)</f>
        <v>MPA-ACX12BK</v>
      </c>
      <c r="C23" s="76" t="str">
        <f>VLOOKUP(B23,ma!$B:$C,2,0)</f>
        <v>PK Cáp USB chuẩn C ELECOM MPA-ACX12BK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43324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10090570</v>
      </c>
      <c r="B24" s="76" t="str">
        <f>VLOOKUP(A24,ma!$E:$H,4,0)</f>
        <v>BM-IB016BK</v>
      </c>
      <c r="C24" s="76" t="str">
        <f>VLOOKUP(B24,ma!$B:$C,2,0)</f>
        <v> Túi dựng Laptop ELECOM BM-IB016BK</v>
      </c>
      <c r="D24" s="77">
        <v>1</v>
      </c>
      <c r="E24" s="78">
        <v>349000</v>
      </c>
      <c r="F24" s="79">
        <f t="shared" si="6"/>
        <v>349000</v>
      </c>
      <c r="G24" s="80" t="s">
        <v>137</v>
      </c>
      <c r="H24" s="81">
        <f t="shared" si="7"/>
        <v>43324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10129287</v>
      </c>
      <c r="B25" s="76" t="str">
        <f>VLOOKUP(A25,ma!$E:$H,4,0)</f>
        <v>W-QS02BK</v>
      </c>
      <c r="C25" s="76" t="str">
        <f>VLOOKUP(B25,ma!$B:$C,2,0)</f>
        <v>PK Sạc KD TypeC 10W ELECOM W-QS02BK</v>
      </c>
      <c r="D25" s="77">
        <v>1</v>
      </c>
      <c r="E25" s="78">
        <v>849000</v>
      </c>
      <c r="F25" s="79">
        <f t="shared" si="6"/>
        <v>849000</v>
      </c>
      <c r="G25" s="80" t="s">
        <v>137</v>
      </c>
      <c r="H25" s="81">
        <f t="shared" si="7"/>
        <v>43324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10090458</v>
      </c>
      <c r="B26" s="76" t="str">
        <f>VLOOKUP(A26,ma!$E:$H,4,0)</f>
        <v>LHC-UAL05WH-G</v>
      </c>
      <c r="C26" s="76" t="str">
        <f>VLOOKUP(B26,ma!$B:$C,2,0)</f>
        <v>Cáp Lightning ELECOM LHC-UAL05WH-G</v>
      </c>
      <c r="D26" s="77">
        <v>1</v>
      </c>
      <c r="E26" s="78">
        <v>249000</v>
      </c>
      <c r="F26" s="79">
        <f t="shared" si="6"/>
        <v>249000</v>
      </c>
      <c r="G26" s="80" t="s">
        <v>137</v>
      </c>
      <c r="H26" s="81">
        <f t="shared" si="7"/>
        <v>43324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10092956</v>
      </c>
      <c r="B27" s="76" t="str">
        <f>VLOOKUP(A27,ma!$E:$H,4,0)</f>
        <v>MDREX155APWQE</v>
      </c>
      <c r="C27" s="76" t="str">
        <f>VLOOKUP(B27,ma!$B:$C,2,0)</f>
        <v>PK Tai nghe Sony MDREX155APWQE</v>
      </c>
      <c r="D27" s="77">
        <v>1</v>
      </c>
      <c r="E27" s="78">
        <v>490000</v>
      </c>
      <c r="F27" s="79">
        <f t="shared" si="6"/>
        <v>490000</v>
      </c>
      <c r="G27" s="80" t="s">
        <v>137</v>
      </c>
      <c r="H27" s="81">
        <f t="shared" si="7"/>
        <v>43324</v>
      </c>
      <c r="I27" s="82"/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10092964</v>
      </c>
      <c r="B28" s="76" t="str">
        <f>VLOOKUP(A28,ma!$E:$H,4,0)</f>
        <v>LHC-UAL03CWH-G</v>
      </c>
      <c r="C28" s="76" t="str">
        <f>VLOOKUP(B28,ma!$B:$C,2,0)</f>
        <v>PK Cáp Lightning Elecom LHC-UAL03CWH-G</v>
      </c>
      <c r="D28" s="77">
        <v>1</v>
      </c>
      <c r="E28" s="78">
        <v>199000</v>
      </c>
      <c r="F28" s="79">
        <f t="shared" si="6"/>
        <v>199000</v>
      </c>
      <c r="G28" s="80" t="s">
        <v>137</v>
      </c>
      <c r="H28" s="81">
        <f t="shared" si="7"/>
        <v>43324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10094094</v>
      </c>
      <c r="B29" s="76" t="str">
        <f>VLOOKUP(A29,ma!$E:$H,4,0)</f>
        <v>EHP-C3520BUD-G</v>
      </c>
      <c r="C29" s="76" t="str">
        <f>VLOOKUP(B29,ma!$B:$C,2,0)</f>
        <v>PK Tai nghe Elecom EHP-C3520BUD-G</v>
      </c>
      <c r="D29" s="77">
        <v>1</v>
      </c>
      <c r="E29" s="78">
        <v>149000</v>
      </c>
      <c r="F29" s="79">
        <f t="shared" si="6"/>
        <v>149000</v>
      </c>
      <c r="G29" s="80" t="s">
        <v>137</v>
      </c>
      <c r="H29" s="81">
        <f t="shared" si="7"/>
        <v>43324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10092702</v>
      </c>
      <c r="B30" s="76" t="str">
        <f>VLOOKUP(A30,ma!$E:$H,4,0)</f>
        <v>EHP-C3520PND-G</v>
      </c>
      <c r="C30" s="76" t="str">
        <f>VLOOKUP(B30,ma!$B:$C,2,0)</f>
        <v>Tai nghe Elecom EHP-C3520PND-G</v>
      </c>
      <c r="D30" s="77">
        <v>1</v>
      </c>
      <c r="E30" s="88"/>
      <c r="F30" s="79">
        <f t="shared" si="6"/>
        <v>0</v>
      </c>
      <c r="G30" s="80" t="s">
        <v>137</v>
      </c>
      <c r="H30" s="81">
        <f t="shared" si="7"/>
        <v>43324</v>
      </c>
      <c r="I30" s="104" t="s">
        <v>5805</v>
      </c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10094094</v>
      </c>
      <c r="B31" s="76" t="str">
        <f>VLOOKUP(A31,ma!$E:$H,4,0)</f>
        <v>EHP-C3520BUD-G</v>
      </c>
      <c r="C31" s="76" t="str">
        <f>VLOOKUP(B31,ma!$B:$C,2,0)</f>
        <v>PK Tai nghe Elecom EHP-C3520BUD-G</v>
      </c>
      <c r="D31" s="77">
        <v>1</v>
      </c>
      <c r="E31" s="78">
        <v>149000</v>
      </c>
      <c r="F31" s="79">
        <f t="shared" si="6"/>
        <v>149000</v>
      </c>
      <c r="G31" s="80" t="s">
        <v>137</v>
      </c>
      <c r="H31" s="81">
        <f t="shared" si="7"/>
        <v>43324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10092702</v>
      </c>
      <c r="B32" s="76" t="str">
        <f>VLOOKUP(A32,ma!$E:$H,4,0)</f>
        <v>EHP-C3520PND-G</v>
      </c>
      <c r="C32" s="76" t="str">
        <f>VLOOKUP(B32,ma!$B:$C,2,0)</f>
        <v>Tai nghe Elecom EHP-C3520PND-G</v>
      </c>
      <c r="D32" s="77">
        <v>1</v>
      </c>
      <c r="E32" s="88"/>
      <c r="F32" s="79">
        <f t="shared" si="6"/>
        <v>0</v>
      </c>
      <c r="G32" s="80" t="s">
        <v>137</v>
      </c>
      <c r="H32" s="81">
        <f t="shared" si="7"/>
        <v>43324</v>
      </c>
      <c r="I32" s="104" t="s">
        <v>5805</v>
      </c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10128845</v>
      </c>
      <c r="B33" s="76" t="str">
        <f>VLOOKUP(A33,ma!$E:$H,4,0)</f>
        <v>SRS-XB21/LC E</v>
      </c>
      <c r="C33" s="76" t="str">
        <f>VLOOKUP(B33,ma!$B:$C,2,0)</f>
        <v>Loa di động SONY SRS-XB21/LC E</v>
      </c>
      <c r="D33" s="77">
        <v>1</v>
      </c>
      <c r="E33" s="127">
        <v>2290000</v>
      </c>
      <c r="F33" s="79">
        <f t="shared" si="6"/>
        <v>2290000</v>
      </c>
      <c r="G33" s="80" t="s">
        <v>137</v>
      </c>
      <c r="H33" s="81">
        <f t="shared" si="7"/>
        <v>43324</v>
      </c>
      <c r="I33" s="82"/>
      <c r="J33" s="83" t="str">
        <f>VLOOKUP(B33,ma!$B:$F,5,0)</f>
        <v>SONY</v>
      </c>
      <c r="K33" s="83" t="str">
        <f t="shared" si="8"/>
        <v>Sony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/>
      <c r="B34" s="76" t="e">
        <f>VLOOKUP(A34,ma!$E:$H,4,0)</f>
        <v>#N/A</v>
      </c>
      <c r="C34" s="76" t="e">
        <f>VLOOKUP(B34,ma!$B:$C,2,0)</f>
        <v>#N/A</v>
      </c>
      <c r="D34" s="77"/>
      <c r="E34" s="127"/>
      <c r="F34" s="79">
        <f t="shared" si="6"/>
        <v>0</v>
      </c>
      <c r="G34" s="80"/>
      <c r="H34" s="81">
        <f t="shared" si="7"/>
        <v>43324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43324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43324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43324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43324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43324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43324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43324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43324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43324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43324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43324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43324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43324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43324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43324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43324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43324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43324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43324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43324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43324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43324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43324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43324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43324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43324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43324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43324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43324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43324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43324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43324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1000"/>
  <sheetViews>
    <sheetView workbookViewId="0">
      <pane ySplit="9" topLeftCell="A10" activePane="bottomLeft" state="frozen"/>
      <selection pane="bottomLeft" activeCell="A10" sqref="A10:K23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92517000</v>
      </c>
      <c r="C1" s="21">
        <f t="shared" si="0"/>
        <v>0.41674324324324319</v>
      </c>
      <c r="D1" s="22"/>
      <c r="E1" s="97" t="s">
        <v>54</v>
      </c>
      <c r="F1" s="98" t="s">
        <v>66</v>
      </c>
      <c r="G1" s="32">
        <f>SUM(G2:G5)</f>
        <v>4019000</v>
      </c>
      <c r="H1" s="33"/>
      <c r="I1" s="34"/>
      <c r="J1" s="103" t="str">
        <f t="shared" ref="J1:J4" si="1">+F2</f>
        <v>Vi</v>
      </c>
      <c r="K1" s="36">
        <f>'12'!K1+SUMIF($G$10:$G$100,J1,$F$10:$F$100)</f>
        <v>96406000</v>
      </c>
      <c r="L1" s="38">
        <f t="shared" ref="L1:L5" si="2">K1/$K$7</f>
        <v>0.43426126126126124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SUMIF($K:$K,A2,$F:$F)+'12'!B2</f>
        <v>52489000</v>
      </c>
      <c r="C2" s="45">
        <f>B2/K7</f>
        <v>0.23643693693693693</v>
      </c>
      <c r="D2" s="22"/>
      <c r="E2" s="46">
        <f>+'12'!E2+1</f>
        <v>43325</v>
      </c>
      <c r="F2" s="49" t="str">
        <f>+'1'!$F$2</f>
        <v>Vi</v>
      </c>
      <c r="G2" s="48">
        <f t="shared" ref="G2:G3" si="3">SUMIFS($F:$F,$H:$H,E2,$G:$G,F2)</f>
        <v>4019000</v>
      </c>
      <c r="H2" s="33"/>
      <c r="I2" s="34"/>
      <c r="J2" s="103">
        <f t="shared" si="1"/>
        <v>0</v>
      </c>
      <c r="K2" s="36">
        <f>'12'!K2+SUMIF($G$10:$G$100,J2,$F$10:$F$100)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SUMIF($K:$K,A3,$F:$F)+'12'!B3</f>
        <v>38096000</v>
      </c>
      <c r="C3" s="45">
        <f>B3/K7</f>
        <v>0.1716036036036036</v>
      </c>
      <c r="D3" s="22"/>
      <c r="E3" s="46">
        <f t="shared" ref="E3:E5" si="4">+$E$2</f>
        <v>43325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'12'!K3+SUMIF($G$10:$G$100,J3,$F$10:$F$100)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SUMIF($K:$K,A4,$F:$F)+'12'!B4</f>
        <v>1932000</v>
      </c>
      <c r="C4" s="45">
        <f>B4/K7</f>
        <v>8.702702702702703E-3</v>
      </c>
      <c r="D4" s="22"/>
      <c r="E4" s="46">
        <f t="shared" si="4"/>
        <v>43325</v>
      </c>
      <c r="F4" s="53"/>
      <c r="G4" s="48"/>
      <c r="H4" s="33"/>
      <c r="I4" s="34"/>
      <c r="J4" s="103">
        <f t="shared" si="1"/>
        <v>0</v>
      </c>
      <c r="K4" s="36">
        <f>'12'!K4+SUMIF($G$10:$G$100,J4,$F$10:$F$100)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43325</v>
      </c>
      <c r="F5" s="53"/>
      <c r="G5" s="48"/>
      <c r="H5" s="33"/>
      <c r="I5" s="34"/>
      <c r="J5" s="55"/>
      <c r="K5" s="36">
        <f>'12'!K5+SUMIF($G$10:$G$100,J5,$F$10:$F$100)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96406000</v>
      </c>
      <c r="L6" s="57">
        <f t="shared" si="5"/>
        <v>0.43426126126126124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F9+'12'!K8</f>
        <v>96406000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14</v>
      </c>
      <c r="E9" s="70"/>
      <c r="F9" s="70">
        <f>SUM(F10:F100)</f>
        <v>4019000</v>
      </c>
      <c r="G9" s="71"/>
      <c r="H9" s="72"/>
      <c r="I9" s="73"/>
      <c r="J9" s="67" t="s">
        <v>503</v>
      </c>
      <c r="K9" s="74">
        <f>K8/K7</f>
        <v>0.43426126126126124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10094765</v>
      </c>
      <c r="B10" s="76" t="str">
        <f>VLOOKUP(A10,ma!$E:$H,4,0)</f>
        <v>EHP-CN800MWH</v>
      </c>
      <c r="C10" s="76" t="str">
        <f>VLOOKUP(B10,ma!$B:$C,2,0)</f>
        <v>PK Tai nghe có mic ELECOM EHP-CN800MWH</v>
      </c>
      <c r="D10" s="77">
        <v>1</v>
      </c>
      <c r="E10" s="78">
        <v>449000</v>
      </c>
      <c r="F10" s="79">
        <f t="shared" ref="F10:F100" si="6">D10*E10</f>
        <v>449000</v>
      </c>
      <c r="G10" s="80" t="s">
        <v>137</v>
      </c>
      <c r="H10" s="81">
        <f t="shared" ref="H10:H66" si="7">+$E$2</f>
        <v>43325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10094123</v>
      </c>
      <c r="B11" s="76" t="str">
        <f>VLOOKUP(A11,ma!$E:$H,4,0)</f>
        <v>PM-A17LFLGG</v>
      </c>
      <c r="C11" s="76" t="str">
        <f>VLOOKUP(B11,ma!$B:$C,2,0)</f>
        <v>PK DMH iP8 plus CL ELECOM PM-A17LFLGG</v>
      </c>
      <c r="D11" s="77">
        <v>1</v>
      </c>
      <c r="E11" s="78">
        <v>199000</v>
      </c>
      <c r="F11" s="79">
        <f t="shared" si="6"/>
        <v>199000</v>
      </c>
      <c r="G11" s="80" t="s">
        <v>137</v>
      </c>
      <c r="H11" s="81">
        <f t="shared" si="7"/>
        <v>43325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10089490</v>
      </c>
      <c r="B12" s="76" t="str">
        <f>VLOOKUP(A12,ma!$E:$H,4,0)</f>
        <v>M-BL21DBBU</v>
      </c>
      <c r="C12" s="76" t="str">
        <f>VLOOKUP(B12,ma!$B:$C,2,0)</f>
        <v>Chuột vi tính KD Elecom M-BL21DBBU</v>
      </c>
      <c r="D12" s="77">
        <v>1</v>
      </c>
      <c r="E12" s="78">
        <v>399000</v>
      </c>
      <c r="F12" s="79">
        <f t="shared" si="6"/>
        <v>399000</v>
      </c>
      <c r="G12" s="80" t="s">
        <v>137</v>
      </c>
      <c r="H12" s="81">
        <f t="shared" si="7"/>
        <v>43325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10093436</v>
      </c>
      <c r="B13" s="76" t="str">
        <f>VLOOKUP(A13,ma!$E:$H,4,0)</f>
        <v>CP-CADM2/BC WW</v>
      </c>
      <c r="C13" s="76" t="str">
        <f>VLOOKUP(B13,ma!$B:$C,2,0)</f>
        <v>PK Sạc ô tô USB SONY CP-CADM2/BC WW</v>
      </c>
      <c r="D13" s="77">
        <v>1</v>
      </c>
      <c r="E13" s="78">
        <v>390000</v>
      </c>
      <c r="F13" s="79">
        <f t="shared" si="6"/>
        <v>390000</v>
      </c>
      <c r="G13" s="80" t="s">
        <v>137</v>
      </c>
      <c r="H13" s="81">
        <f t="shared" si="7"/>
        <v>43325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10093177</v>
      </c>
      <c r="B14" s="76" t="str">
        <f>VLOOKUP(A14,ma!$E:$H,4,0)</f>
        <v>MPA-ACCL12BUL</v>
      </c>
      <c r="C14" s="76" t="str">
        <f>VLOOKUP(B14,ma!$B:$C,2,0)</f>
        <v>PK Dây cáp USB chuẩn C (A-C), 1.2m ELECOM MPA-ACCL12BUL</v>
      </c>
      <c r="D14" s="77">
        <v>1</v>
      </c>
      <c r="E14" s="78">
        <v>299000</v>
      </c>
      <c r="F14" s="79">
        <f t="shared" si="6"/>
        <v>299000</v>
      </c>
      <c r="G14" s="80" t="s">
        <v>137</v>
      </c>
      <c r="H14" s="81">
        <f t="shared" si="7"/>
        <v>43325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10089500</v>
      </c>
      <c r="B15" s="76" t="str">
        <f>VLOOKUP(A15,ma!$E:$H,4,0)</f>
        <v>M-DY11DRBK</v>
      </c>
      <c r="C15" s="76" t="str">
        <f>VLOOKUP(B15,ma!$B:$C,2,0)</f>
        <v>Chuột không dây ELECOM M-DY11DRBK</v>
      </c>
      <c r="D15" s="77">
        <v>1</v>
      </c>
      <c r="E15" s="78">
        <v>249000</v>
      </c>
      <c r="F15" s="79">
        <f t="shared" si="6"/>
        <v>249000</v>
      </c>
      <c r="G15" s="80" t="s">
        <v>137</v>
      </c>
      <c r="H15" s="81">
        <f t="shared" si="7"/>
        <v>43325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10089500</v>
      </c>
      <c r="B16" s="76" t="str">
        <f>VLOOKUP(A16,ma!$E:$H,4,0)</f>
        <v>M-DY11DRBK</v>
      </c>
      <c r="C16" s="76" t="str">
        <f>VLOOKUP(B16,ma!$B:$C,2,0)</f>
        <v>Chuột không dây ELECOM M-DY11DRBK</v>
      </c>
      <c r="D16" s="77">
        <v>1</v>
      </c>
      <c r="E16" s="88"/>
      <c r="F16" s="79">
        <f t="shared" si="6"/>
        <v>0</v>
      </c>
      <c r="G16" s="80" t="s">
        <v>137</v>
      </c>
      <c r="H16" s="81">
        <f t="shared" si="7"/>
        <v>43325</v>
      </c>
      <c r="I16" s="104" t="s">
        <v>5805</v>
      </c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10089500</v>
      </c>
      <c r="B17" s="76" t="str">
        <f>VLOOKUP(A17,ma!$E:$H,4,0)</f>
        <v>M-DY11DRBK</v>
      </c>
      <c r="C17" s="76" t="str">
        <f>VLOOKUP(B17,ma!$B:$C,2,0)</f>
        <v>Chuột không dây ELECOM M-DY11DRBK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43325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10089503</v>
      </c>
      <c r="B18" s="76" t="str">
        <f>VLOOKUP(A18,ma!$E:$H,4,0)</f>
        <v>M-DY11DRWH</v>
      </c>
      <c r="C18" s="76" t="str">
        <f>VLOOKUP(B18,ma!$B:$C,2,0)</f>
        <v>Chuột không dây ELECOM M-DY11DRWH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43325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10093998</v>
      </c>
      <c r="B19" s="76" t="str">
        <f>VLOOKUP(A19,ma!$E:$H,4,0)</f>
        <v>LBT-HPC13MPBK</v>
      </c>
      <c r="C19" s="76" t="str">
        <f>VLOOKUP(B19,ma!$B:$C,2,0)</f>
        <v>PK Tai nghe BLT ELECOM LBT-HPC13MPBK</v>
      </c>
      <c r="D19" s="77">
        <v>1</v>
      </c>
      <c r="E19" s="78">
        <v>749000</v>
      </c>
      <c r="F19" s="79">
        <f t="shared" si="6"/>
        <v>749000</v>
      </c>
      <c r="G19" s="80" t="s">
        <v>137</v>
      </c>
      <c r="H19" s="81">
        <f t="shared" si="7"/>
        <v>43325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10092912</v>
      </c>
      <c r="B20" s="76" t="str">
        <f>VLOOKUP(A20,ma!$E:$H,4,0)</f>
        <v>MW411</v>
      </c>
      <c r="C20" s="76" t="str">
        <f>VLOOKUP(B20,ma!$B:$C,2,0)</f>
        <v>PK Chuột KD Anitech MW411</v>
      </c>
      <c r="D20" s="77">
        <v>1</v>
      </c>
      <c r="E20" s="78">
        <v>289000</v>
      </c>
      <c r="F20" s="79">
        <f t="shared" si="6"/>
        <v>289000</v>
      </c>
      <c r="G20" s="80" t="s">
        <v>137</v>
      </c>
      <c r="H20" s="81">
        <f t="shared" si="7"/>
        <v>43325</v>
      </c>
      <c r="I20" s="82"/>
      <c r="J20" s="83" t="str">
        <f>VLOOKUP(B20,ma!$B:$F,5,0)</f>
        <v>ANITECH</v>
      </c>
      <c r="K20" s="83" t="str">
        <f t="shared" si="8"/>
        <v>khac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10094763</v>
      </c>
      <c r="B21" s="76" t="str">
        <f>VLOOKUP(A21,ma!$E:$H,4,0)</f>
        <v>AT-49</v>
      </c>
      <c r="C21" s="76" t="str">
        <f>VLOOKUP(B21,ma!$B:$C,2,0)</f>
        <v>PK Giá đỡ ĐT cho xe hơi Kashimura AT-49</v>
      </c>
      <c r="D21" s="77">
        <v>1</v>
      </c>
      <c r="E21" s="78">
        <v>299000</v>
      </c>
      <c r="F21" s="79">
        <f t="shared" si="6"/>
        <v>299000</v>
      </c>
      <c r="G21" s="80" t="s">
        <v>137</v>
      </c>
      <c r="H21" s="81">
        <f t="shared" si="7"/>
        <v>43325</v>
      </c>
      <c r="I21" s="82"/>
      <c r="J21" s="83" t="str">
        <f>VLOOKUP(B21,ma!$B:$F,5,0)</f>
        <v>KASHIMURA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10089385</v>
      </c>
      <c r="B22" s="76" t="str">
        <f>VLOOKUP(A22,ma!$E:$H,4,0)</f>
        <v>CAC-HD14EL10BK</v>
      </c>
      <c r="C22" s="76" t="str">
        <f>VLOOKUP(B22,ma!$B:$C,2,0)</f>
        <v>Dây cáp HDMI ELECOM CAC-HD14EL10BK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43325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10089482</v>
      </c>
      <c r="B23" s="76" t="str">
        <f>VLOOKUP(A23,ma!$E:$H,4,0)</f>
        <v>LHC-UAL12CRD-G</v>
      </c>
      <c r="C23" s="76" t="str">
        <f>VLOOKUP(B23,ma!$B:$C,2,0)</f>
        <v>Cáp Lightning Elecom LHC-UAL12CRD-G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43325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43325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43325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43325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43325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43325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43325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43325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43325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43325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43325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43325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43325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43325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43325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43325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43325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43325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43325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43325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43325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43325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43325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43325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43325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43325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43325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43325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43325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43325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43325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43325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43325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43325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43325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43325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43325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43325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43325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43325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43325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43325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43325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43325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1000"/>
  <sheetViews>
    <sheetView workbookViewId="0">
      <pane ySplit="9" topLeftCell="A10" activePane="bottomLeft" state="frozen"/>
      <selection pane="bottomLeft" activeCell="A10" sqref="A10:K23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97395000</v>
      </c>
      <c r="C1" s="21">
        <f t="shared" si="0"/>
        <v>0.4387162162162162</v>
      </c>
      <c r="D1" s="22"/>
      <c r="E1" s="97" t="s">
        <v>54</v>
      </c>
      <c r="F1" s="98" t="s">
        <v>66</v>
      </c>
      <c r="G1" s="32">
        <f>SUM(G2:G5)</f>
        <v>4878000</v>
      </c>
      <c r="H1" s="33"/>
      <c r="I1" s="34"/>
      <c r="J1" s="103" t="str">
        <f t="shared" ref="J1:J4" si="1">+F2</f>
        <v>Vi</v>
      </c>
      <c r="K1" s="36">
        <f>'13'!K1+SUMIF($G$10:$G$100,J1,$F$10:$F$100)</f>
        <v>101284000</v>
      </c>
      <c r="L1" s="38">
        <f t="shared" ref="L1:L5" si="2">K1/$K$7</f>
        <v>0.45623423423423426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SUMIF($K:$K,A2,$F:$F)+'13'!B2</f>
        <v>52879000</v>
      </c>
      <c r="C2" s="45">
        <f>B2/K7</f>
        <v>0.2381936936936937</v>
      </c>
      <c r="D2" s="22"/>
      <c r="E2" s="46">
        <f>+'13'!E2+1</f>
        <v>43326</v>
      </c>
      <c r="F2" s="49" t="str">
        <f>+'1'!$F$2</f>
        <v>Vi</v>
      </c>
      <c r="G2" s="48">
        <f t="shared" ref="G2:G3" si="3">SUMIFS($F:$F,$H:$H,E2,$G:$G,F2)</f>
        <v>4878000</v>
      </c>
      <c r="H2" s="33"/>
      <c r="I2" s="34"/>
      <c r="J2" s="103">
        <f t="shared" si="1"/>
        <v>0</v>
      </c>
      <c r="K2" s="36">
        <f>'13'!K2+SUMIF($G$10:$G$100,J2,$F$10:$F$100)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SUMIF($K:$K,A3,$F:$F)+'13'!B3</f>
        <v>42584000</v>
      </c>
      <c r="C3" s="45">
        <f>B3/K7</f>
        <v>0.19181981981981983</v>
      </c>
      <c r="D3" s="22"/>
      <c r="E3" s="46">
        <f t="shared" ref="E3:E5" si="4">+$E$2</f>
        <v>43326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'13'!K3+SUMIF($G$10:$G$100,J3,$F$10:$F$100)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SUMIF($K:$K,A4,$F:$F)+'13'!B4</f>
        <v>1932000</v>
      </c>
      <c r="C4" s="45">
        <f>B4/K7</f>
        <v>8.702702702702703E-3</v>
      </c>
      <c r="D4" s="22"/>
      <c r="E4" s="46">
        <f t="shared" si="4"/>
        <v>43326</v>
      </c>
      <c r="F4" s="53"/>
      <c r="G4" s="48"/>
      <c r="H4" s="33"/>
      <c r="I4" s="34"/>
      <c r="J4" s="103">
        <f t="shared" si="1"/>
        <v>0</v>
      </c>
      <c r="K4" s="36">
        <f>'13'!K4+SUMIF($G$10:$G$100,J4,$F$10:$F$100)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43326</v>
      </c>
      <c r="F5" s="53"/>
      <c r="G5" s="48"/>
      <c r="H5" s="33"/>
      <c r="I5" s="34"/>
      <c r="J5" s="55"/>
      <c r="K5" s="36">
        <f>'13'!K5+SUMIF($G$10:$G$100,J5,$F$10:$F$100)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101284000</v>
      </c>
      <c r="L6" s="57">
        <f t="shared" si="5"/>
        <v>0.45623423423423426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F9+'13'!K8</f>
        <v>101284000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15</v>
      </c>
      <c r="E9" s="70"/>
      <c r="F9" s="70">
        <f>SUM(F10:F100)</f>
        <v>4878000</v>
      </c>
      <c r="G9" s="71"/>
      <c r="H9" s="72"/>
      <c r="I9" s="73"/>
      <c r="J9" s="67" t="s">
        <v>503</v>
      </c>
      <c r="K9" s="74">
        <f>K8/K7</f>
        <v>0.45623423423423426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10092964</v>
      </c>
      <c r="B10" s="76" t="str">
        <f>VLOOKUP(A10,ma!$E:$H,4,0)</f>
        <v>LHC-UAL03CWH-G</v>
      </c>
      <c r="C10" s="76" t="str">
        <f>VLOOKUP(B10,ma!$B:$C,2,0)</f>
        <v>PK Cáp Lightning Elecom LHC-UAL03CWH-G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43326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10089501</v>
      </c>
      <c r="B11" s="76" t="str">
        <f>VLOOKUP(A11,ma!$E:$H,4,0)</f>
        <v>M-DY11DRBU</v>
      </c>
      <c r="C11" s="76" t="str">
        <f>VLOOKUP(B11,ma!$B:$C,2,0)</f>
        <v>Chuột không dây ELECOM M-DY11DRBU</v>
      </c>
      <c r="D11" s="77">
        <v>1</v>
      </c>
      <c r="E11" s="78">
        <v>249000</v>
      </c>
      <c r="F11" s="79">
        <f t="shared" si="6"/>
        <v>249000</v>
      </c>
      <c r="G11" s="80" t="s">
        <v>137</v>
      </c>
      <c r="H11" s="81">
        <f t="shared" si="7"/>
        <v>43326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10089501</v>
      </c>
      <c r="B12" s="76" t="str">
        <f>VLOOKUP(A12,ma!$E:$H,4,0)</f>
        <v>M-DY11DRBU</v>
      </c>
      <c r="C12" s="76" t="str">
        <f>VLOOKUP(B12,ma!$B:$C,2,0)</f>
        <v>Chuột không dây ELECOM M-DY11DRBU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43326</v>
      </c>
      <c r="I12" s="104" t="s">
        <v>5805</v>
      </c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10094096</v>
      </c>
      <c r="B13" s="76" t="str">
        <f>VLOOKUP(A13,ma!$E:$H,4,0)</f>
        <v>AV-35AD02BK</v>
      </c>
      <c r="C13" s="76" t="str">
        <f>VLOOKUP(B13,ma!$B:$C,2,0)</f>
        <v>PK Cáp AV ELECOM AV-35AD02BK</v>
      </c>
      <c r="D13" s="77">
        <v>1</v>
      </c>
      <c r="E13" s="78">
        <v>249000</v>
      </c>
      <c r="F13" s="79">
        <f t="shared" si="6"/>
        <v>249000</v>
      </c>
      <c r="G13" s="80" t="s">
        <v>137</v>
      </c>
      <c r="H13" s="81">
        <f t="shared" si="7"/>
        <v>43326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10405019</v>
      </c>
      <c r="B14" s="76" t="str">
        <f>VLOOKUP(A14,ma!$E:$H,4,0)</f>
        <v>W-QA02BK</v>
      </c>
      <c r="C14" s="76" t="str">
        <f>VLOOKUP(B14,ma!$B:$C,2,0)</f>
        <v>PK Sạc không dây Qi 5W ELECOM W-QA02BK</v>
      </c>
      <c r="D14" s="77">
        <v>2</v>
      </c>
      <c r="E14" s="78">
        <v>599000</v>
      </c>
      <c r="F14" s="79">
        <f t="shared" si="6"/>
        <v>1198000</v>
      </c>
      <c r="G14" s="80" t="s">
        <v>137</v>
      </c>
      <c r="H14" s="81">
        <f t="shared" si="7"/>
        <v>43326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10129710</v>
      </c>
      <c r="B15" s="76" t="str">
        <f>VLOOKUP(A15,ma!$E:$H,4,0)</f>
        <v>MPA-L35DS01BK</v>
      </c>
      <c r="C15" s="76" t="str">
        <f>VLOOKUP(B15,ma!$B:$C,2,0)</f>
        <v>PK Lightning-audio 3.5 ELECOM L35DS01BK</v>
      </c>
      <c r="D15" s="77">
        <v>1</v>
      </c>
      <c r="E15" s="78">
        <v>449000</v>
      </c>
      <c r="F15" s="79">
        <f t="shared" si="6"/>
        <v>449000</v>
      </c>
      <c r="G15" s="80" t="s">
        <v>137</v>
      </c>
      <c r="H15" s="81">
        <f t="shared" si="7"/>
        <v>43326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10128836</v>
      </c>
      <c r="B16" s="76" t="str">
        <f>VLOOKUP(A16,ma!$E:$H,4,0)</f>
        <v>LHC-UAL10PN</v>
      </c>
      <c r="C16" s="76" t="str">
        <f>VLOOKUP(B16,ma!$B:$C,2,0)</f>
        <v>Cáp Lightning 1.0m ELECOM LHC-UAL10PN</v>
      </c>
      <c r="D16" s="77">
        <v>1</v>
      </c>
      <c r="E16" s="78">
        <v>299000</v>
      </c>
      <c r="F16" s="79">
        <f t="shared" si="6"/>
        <v>299000</v>
      </c>
      <c r="G16" s="80" t="s">
        <v>137</v>
      </c>
      <c r="H16" s="81">
        <f t="shared" si="7"/>
        <v>43326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10089506</v>
      </c>
      <c r="B17" s="76" t="str">
        <f>VLOOKUP(A17,ma!$E:$H,4,0)</f>
        <v>M-IR06DRPN</v>
      </c>
      <c r="C17" s="76" t="str">
        <f>VLOOKUP(B17,ma!$B:$C,2,0)</f>
        <v>Chuột (KD) Elecom M-IR06DRPN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43326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10000052</v>
      </c>
      <c r="B18" s="76" t="str">
        <f>VLOOKUP(A18,ma!$E:$H,4,0)</f>
        <v>M-IR06DRWH</v>
      </c>
      <c r="C18" s="76" t="str">
        <f>VLOOKUP(B18,ma!$B:$C,2,0)</f>
        <v>Chuột (KD) Elecom M-IR06DRWH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43326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10094776</v>
      </c>
      <c r="B19" s="76" t="str">
        <f>VLOOKUP(A19,ma!$E:$H,4,0)</f>
        <v>MPA-ACX20BK</v>
      </c>
      <c r="C19" s="76" t="str">
        <f>VLOOKUP(B19,ma!$B:$C,2,0)</f>
        <v>PK Cáp USB chuẩn C ELECOM MPA-ACX20BK</v>
      </c>
      <c r="D19" s="77">
        <v>1</v>
      </c>
      <c r="E19" s="78">
        <v>249000</v>
      </c>
      <c r="F19" s="79">
        <f t="shared" si="6"/>
        <v>249000</v>
      </c>
      <c r="G19" s="80" t="s">
        <v>137</v>
      </c>
      <c r="H19" s="81">
        <f t="shared" si="7"/>
        <v>43326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10093441</v>
      </c>
      <c r="B20" s="76" t="str">
        <f>VLOOKUP(A20,ma!$E:$H,4,0)</f>
        <v>CP-ABP150/HC WW</v>
      </c>
      <c r="C20" s="76" t="str">
        <f>VLOOKUP(B20,ma!$B:$C,2,0)</f>
        <v>PK Cáp USB SONY CP-ABP150/HC WW</v>
      </c>
      <c r="D20" s="77">
        <v>1</v>
      </c>
      <c r="E20" s="78">
        <v>390000</v>
      </c>
      <c r="F20" s="79">
        <f t="shared" si="6"/>
        <v>390000</v>
      </c>
      <c r="G20" s="80" t="s">
        <v>137</v>
      </c>
      <c r="H20" s="81">
        <f t="shared" si="7"/>
        <v>43326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10093985</v>
      </c>
      <c r="B21" s="76" t="str">
        <f>VLOOKUP(A21,ma!$E:$H,4,0)</f>
        <v>BM-IBNP15BK</v>
      </c>
      <c r="C21" s="76" t="str">
        <f>VLOOKUP(B21,ma!$B:$C,2,0)</f>
        <v>PK Túi Laptop 15.6"  ELECOM BM-IBNP15BK</v>
      </c>
      <c r="D21" s="77">
        <v>1</v>
      </c>
      <c r="E21" s="78">
        <v>399000</v>
      </c>
      <c r="F21" s="79">
        <f t="shared" si="6"/>
        <v>399000</v>
      </c>
      <c r="G21" s="80" t="s">
        <v>137</v>
      </c>
      <c r="H21" s="81">
        <f t="shared" si="7"/>
        <v>43326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10128833</v>
      </c>
      <c r="B22" s="76" t="str">
        <f>VLOOKUP(A22,ma!$E:$H,4,0)</f>
        <v>LHC-UAL05BK</v>
      </c>
      <c r="C22" s="76" t="str">
        <f>VLOOKUP(B22,ma!$B:$C,2,0)</f>
        <v>Cáp Lightning 0.5m ELECOM LHC-UAL05BK</v>
      </c>
      <c r="D22" s="77">
        <v>1</v>
      </c>
      <c r="E22" s="78">
        <v>249000</v>
      </c>
      <c r="F22" s="79">
        <f t="shared" si="6"/>
        <v>249000</v>
      </c>
      <c r="G22" s="80" t="s">
        <v>137</v>
      </c>
      <c r="H22" s="81">
        <f t="shared" si="7"/>
        <v>43326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10095219</v>
      </c>
      <c r="B23" s="76" t="str">
        <f>VLOOKUP(A23,ma!$E:$H,4,0)</f>
        <v>BM-IBOF13BK</v>
      </c>
      <c r="C23" s="76" t="str">
        <f>VLOOKUP(B23,ma!$B:$C,2,0)</f>
        <v>PK Túi xách laptop ELECOM BM-IBOF13BK</v>
      </c>
      <c r="D23" s="77">
        <v>1</v>
      </c>
      <c r="E23" s="78">
        <v>699000</v>
      </c>
      <c r="F23" s="79">
        <f t="shared" si="6"/>
        <v>699000</v>
      </c>
      <c r="G23" s="80" t="s">
        <v>137</v>
      </c>
      <c r="H23" s="81">
        <f t="shared" si="7"/>
        <v>43326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43326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43326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43326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43326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43326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43326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43326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43326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43326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43326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43326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43326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43326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43326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43326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43326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43326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43326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43326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43326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43326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43326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43326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43326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43326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43326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43326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43326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43326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43326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43326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43326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43326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43326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43326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43326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43326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43326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43326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43326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43326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43326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43326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97395000</v>
      </c>
      <c r="C1" s="21">
        <f t="shared" si="0"/>
        <v>0.4387162162162162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103" t="str">
        <f t="shared" ref="J1:J4" si="1">+F2</f>
        <v>Vi</v>
      </c>
      <c r="K1" s="36">
        <f>'14'!K1+SUMIF($G$10:$G$100,J1,$F$10:$F$100)</f>
        <v>101284000</v>
      </c>
      <c r="L1" s="38">
        <f t="shared" ref="L1:L5" si="2">K1/$K$7</f>
        <v>0.45623423423423426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SUMIF($K:$K,A2,$F:$F)+'14'!B2</f>
        <v>52879000</v>
      </c>
      <c r="C2" s="45">
        <f>B2/K7</f>
        <v>0.2381936936936937</v>
      </c>
      <c r="D2" s="22"/>
      <c r="E2" s="46">
        <f>+'14'!E2+1</f>
        <v>43327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103">
        <f t="shared" si="1"/>
        <v>0</v>
      </c>
      <c r="K2" s="36">
        <f>'14'!K2+SUMIF($G$10:$G$100,J2,$F$10:$F$100)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SUMIF($K:$K,A3,$F:$F)+'14'!B3</f>
        <v>42584000</v>
      </c>
      <c r="C3" s="45">
        <f>B3/K7</f>
        <v>0.19181981981981983</v>
      </c>
      <c r="D3" s="22"/>
      <c r="E3" s="46">
        <f t="shared" ref="E3:E5" si="4">+$E$2</f>
        <v>43327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'14'!K3+SUMIF($G$10:$G$100,J3,$F$10:$F$100)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SUMIF($K:$K,A4,$F:$F)+'14'!B4</f>
        <v>1932000</v>
      </c>
      <c r="C4" s="45">
        <f>B4/K7</f>
        <v>8.702702702702703E-3</v>
      </c>
      <c r="D4" s="22"/>
      <c r="E4" s="46">
        <f t="shared" si="4"/>
        <v>43327</v>
      </c>
      <c r="F4" s="53"/>
      <c r="G4" s="48"/>
      <c r="H4" s="33"/>
      <c r="I4" s="34"/>
      <c r="J4" s="103">
        <f t="shared" si="1"/>
        <v>0</v>
      </c>
      <c r="K4" s="36">
        <f>'14'!K4+SUMIF($G$10:$G$100,J4,$F$10:$F$100)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43327</v>
      </c>
      <c r="F5" s="53"/>
      <c r="G5" s="48"/>
      <c r="H5" s="33"/>
      <c r="I5" s="34"/>
      <c r="J5" s="55"/>
      <c r="K5" s="36">
        <f>'14'!K5+SUMIF($G$10:$G$100,J5,$F$10:$F$100)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101284000</v>
      </c>
      <c r="L6" s="57">
        <f t="shared" si="5"/>
        <v>0.45623423423423426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F9+'14'!K8</f>
        <v>101284000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0.45623423423423426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43327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43327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43327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43327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43327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43327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43327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43327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43327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43327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43327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43327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43327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43327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43327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43327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43327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43327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43327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43327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43327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43327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43327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43327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43327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43327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43327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43327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43327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43327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43327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43327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43327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43327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43327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43327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43327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43327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43327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43327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43327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43327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43327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43327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43327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43327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43327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43327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43327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43327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43327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43327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43327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43327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43327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43327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43327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Z1000"/>
  <sheetViews>
    <sheetView workbookViewId="0">
      <pane ySplit="9" topLeftCell="A22" activePane="bottomLeft" state="frozen"/>
      <selection pane="bottomLeft" activeCell="A10" sqref="A10:K39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107592000</v>
      </c>
      <c r="C1" s="21">
        <f t="shared" si="0"/>
        <v>0.48464864864864865</v>
      </c>
      <c r="D1" s="22"/>
      <c r="E1" s="97" t="s">
        <v>54</v>
      </c>
      <c r="F1" s="98" t="s">
        <v>66</v>
      </c>
      <c r="G1" s="32">
        <f>SUM(G2:G5)</f>
        <v>10197000</v>
      </c>
      <c r="H1" s="33"/>
      <c r="I1" s="34"/>
      <c r="J1" s="103" t="str">
        <f t="shared" ref="J1:J4" si="1">+F2</f>
        <v>Vi</v>
      </c>
      <c r="K1" s="36">
        <f>'15'!K1+SUMIF($G$10:$G$100,J1,$F$10:$F$100)</f>
        <v>111481000</v>
      </c>
      <c r="L1" s="38">
        <f t="shared" ref="L1:L5" si="2">K1/$K$7</f>
        <v>0.50216666666666665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SUMIF($K:$K,A2,$F:$F)+'15'!B2</f>
        <v>56849000</v>
      </c>
      <c r="C2" s="45">
        <f>B2/K7</f>
        <v>0.25607657657657656</v>
      </c>
      <c r="D2" s="22"/>
      <c r="E2" s="46">
        <f>+'15'!E2+1</f>
        <v>43328</v>
      </c>
      <c r="F2" s="49" t="str">
        <f>+'1'!$F$2</f>
        <v>Vi</v>
      </c>
      <c r="G2" s="48">
        <f t="shared" ref="G2:G3" si="3">SUMIFS($F:$F,$H:$H,E2,$G:$G,F2)</f>
        <v>10197000</v>
      </c>
      <c r="H2" s="33"/>
      <c r="I2" s="34"/>
      <c r="J2" s="103">
        <f t="shared" si="1"/>
        <v>0</v>
      </c>
      <c r="K2" s="36">
        <f>'15'!K2+SUMIF($G$10:$G$100,J2,$F$10:$F$100)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SUMIF($K:$K,A3,$F:$F)+'15'!B3</f>
        <v>48462000</v>
      </c>
      <c r="C3" s="45">
        <f>B3/K7</f>
        <v>0.2182972972972973</v>
      </c>
      <c r="D3" s="22"/>
      <c r="E3" s="46">
        <f t="shared" ref="E3:E5" si="4">+$E$2</f>
        <v>43328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'15'!K3+SUMIF($G$10:$G$100,J3,$F$10:$F$100)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SUMIF($K:$K,A4,$F:$F)+'15'!B4</f>
        <v>2281000</v>
      </c>
      <c r="C4" s="45">
        <f>B4/K7</f>
        <v>1.0274774774774774E-2</v>
      </c>
      <c r="D4" s="22"/>
      <c r="E4" s="46">
        <f t="shared" si="4"/>
        <v>43328</v>
      </c>
      <c r="F4" s="53"/>
      <c r="G4" s="48"/>
      <c r="H4" s="33"/>
      <c r="I4" s="34"/>
      <c r="J4" s="103">
        <f t="shared" si="1"/>
        <v>0</v>
      </c>
      <c r="K4" s="36">
        <f>'15'!K4+SUMIF($G$10:$G$100,J4,$F$10:$F$100)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43328</v>
      </c>
      <c r="F5" s="53"/>
      <c r="G5" s="48"/>
      <c r="H5" s="33"/>
      <c r="I5" s="34"/>
      <c r="J5" s="55"/>
      <c r="K5" s="36">
        <f>'15'!K5+SUMIF($G$10:$G$100,J5,$F$10:$F$100)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111481000</v>
      </c>
      <c r="L6" s="57">
        <f t="shared" si="5"/>
        <v>0.50216666666666665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F9+'15'!K8</f>
        <v>111481000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31</v>
      </c>
      <c r="E9" s="70"/>
      <c r="F9" s="70">
        <f>SUM(F10:F100)</f>
        <v>10197000</v>
      </c>
      <c r="G9" s="71"/>
      <c r="H9" s="72"/>
      <c r="I9" s="73"/>
      <c r="J9" s="67" t="s">
        <v>503</v>
      </c>
      <c r="K9" s="74">
        <f>K8/K7</f>
        <v>0.50216666666666665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10089536</v>
      </c>
      <c r="B10" s="76" t="str">
        <f>VLOOKUP(A10,ma!$E:$H,4,0)</f>
        <v>M-Y6URRD</v>
      </c>
      <c r="C10" s="76" t="str">
        <f>VLOOKUP(B10,ma!$B:$C,2,0)</f>
        <v>Chuột Elecom M-Y6URRD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43328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10089536</v>
      </c>
      <c r="B11" s="76" t="str">
        <f>VLOOKUP(A11,ma!$E:$H,4,0)</f>
        <v>M-Y6URRD</v>
      </c>
      <c r="C11" s="76" t="str">
        <f>VLOOKUP(B11,ma!$B:$C,2,0)</f>
        <v>Chuột Elecom M-Y6URRD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43328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10093175</v>
      </c>
      <c r="B12" s="76" t="str">
        <f>VLOOKUP(A12,ma!$E:$H,4,0)</f>
        <v>MPA-ACCL12BK</v>
      </c>
      <c r="C12" s="76" t="str">
        <f>VLOOKUP(B12,ma!$B:$C,2,0)</f>
        <v>PK Dây cáp USB chuẩn C (A-C), 1.2m ELECOM MPA-ACCL12BK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43328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10094094</v>
      </c>
      <c r="B13" s="76" t="str">
        <f>VLOOKUP(A13,ma!$E:$H,4,0)</f>
        <v>EHP-C3520BUD-G</v>
      </c>
      <c r="C13" s="76" t="str">
        <f>VLOOKUP(B13,ma!$B:$C,2,0)</f>
        <v>PK Tai nghe Elecom EHP-C3520BUD-G</v>
      </c>
      <c r="D13" s="77">
        <v>1</v>
      </c>
      <c r="E13" s="78">
        <v>149000</v>
      </c>
      <c r="F13" s="79">
        <f t="shared" si="6"/>
        <v>149000</v>
      </c>
      <c r="G13" s="80" t="s">
        <v>137</v>
      </c>
      <c r="H13" s="81">
        <f t="shared" si="7"/>
        <v>43328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10094094</v>
      </c>
      <c r="B14" s="76" t="str">
        <f>VLOOKUP(A14,ma!$E:$H,4,0)</f>
        <v>EHP-C3520BUD-G</v>
      </c>
      <c r="C14" s="76" t="str">
        <f>VLOOKUP(B14,ma!$B:$C,2,0)</f>
        <v>PK Tai nghe Elecom EHP-C3520BUD-G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43328</v>
      </c>
      <c r="I14" s="104" t="s">
        <v>5805</v>
      </c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10128838</v>
      </c>
      <c r="B15" s="76" t="str">
        <f>VLOOKUP(A15,ma!$E:$H,4,0)</f>
        <v>M-XGM10DBSRD</v>
      </c>
      <c r="C15" s="76" t="str">
        <f>VLOOKUP(B15,ma!$B:$C,2,0)</f>
        <v>Chuột không dây, yên tĩnh, BlueLED 2000dpi ELECOM M-XGM10DBSRD</v>
      </c>
      <c r="D15" s="77">
        <v>1</v>
      </c>
      <c r="E15" s="78">
        <v>599000</v>
      </c>
      <c r="F15" s="79">
        <f t="shared" si="6"/>
        <v>599000</v>
      </c>
      <c r="G15" s="80" t="s">
        <v>137</v>
      </c>
      <c r="H15" s="81">
        <f t="shared" si="7"/>
        <v>43328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10129653</v>
      </c>
      <c r="B16" s="76" t="str">
        <f>VLOOKUP(A16,ma!$E:$H,4,0)</f>
        <v>WI-C300/LZ E</v>
      </c>
      <c r="C16" s="76" t="str">
        <f>VLOOKUP(B16,ma!$B:$C,2,0)</f>
        <v>PK Tai nghe sony WI-C300/LZ E</v>
      </c>
      <c r="D16" s="77">
        <v>1</v>
      </c>
      <c r="E16" s="78">
        <v>1190000</v>
      </c>
      <c r="F16" s="79">
        <f t="shared" si="6"/>
        <v>1190000</v>
      </c>
      <c r="G16" s="80" t="s">
        <v>137</v>
      </c>
      <c r="H16" s="81">
        <f t="shared" si="7"/>
        <v>43328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10094776</v>
      </c>
      <c r="B17" s="76" t="str">
        <f>VLOOKUP(A17,ma!$E:$H,4,0)</f>
        <v>MPA-ACX20BK</v>
      </c>
      <c r="C17" s="76" t="str">
        <f>VLOOKUP(B17,ma!$B:$C,2,0)</f>
        <v>PK Cáp USB chuẩn C ELECOM MPA-ACX20BK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43328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10089423</v>
      </c>
      <c r="B18" s="76" t="str">
        <f>VLOOKUP(A18,ma!$E:$H,4,0)</f>
        <v>DH-MMCN10</v>
      </c>
      <c r="C18" s="76" t="str">
        <f>VLOOKUP(B18,ma!$B:$C,2,0)</f>
        <v>Cáp AV ELECOM DH-MMCN10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43328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10089544</v>
      </c>
      <c r="B19" s="76" t="str">
        <f>VLOOKUP(A19,ma!$E:$H,4,0)</f>
        <v>P-SSYLBK</v>
      </c>
      <c r="C19" s="76" t="str">
        <f>VLOOKUP(B19,ma!$B:$C,2,0)</f>
        <v>Gậy tự chụp hình ELECOM P-SSYLBK</v>
      </c>
      <c r="D19" s="77">
        <v>1</v>
      </c>
      <c r="E19" s="78">
        <v>399000</v>
      </c>
      <c r="F19" s="79">
        <f t="shared" si="6"/>
        <v>399000</v>
      </c>
      <c r="G19" s="80" t="s">
        <v>137</v>
      </c>
      <c r="H19" s="81">
        <f t="shared" si="7"/>
        <v>43328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10093986</v>
      </c>
      <c r="B20" s="76" t="str">
        <f>VLOOKUP(A20,ma!$E:$H,4,0)</f>
        <v>BM-IBPT13BK</v>
      </c>
      <c r="C20" s="76" t="str">
        <f>VLOOKUP(B20,ma!$B:$C,2,0)</f>
        <v>PK Túi Laptop 13.3"  ELECOM BM-IBPT13BK</v>
      </c>
      <c r="D20" s="77">
        <v>1</v>
      </c>
      <c r="E20" s="78">
        <v>499000</v>
      </c>
      <c r="F20" s="79">
        <f t="shared" si="6"/>
        <v>499000</v>
      </c>
      <c r="G20" s="80" t="s">
        <v>137</v>
      </c>
      <c r="H20" s="81">
        <f t="shared" si="7"/>
        <v>43328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10405025</v>
      </c>
      <c r="B21" s="76" t="str">
        <f>VLOOKUP(A21,ma!$E:$H,4,0)</f>
        <v>V101GY</v>
      </c>
      <c r="C21" s="76" t="str">
        <f>VLOOKUP(B21,ma!$B:$C,2,0)</f>
        <v>Loa ANITECH V101GY</v>
      </c>
      <c r="D21" s="77">
        <v>1</v>
      </c>
      <c r="E21" s="78">
        <v>349000</v>
      </c>
      <c r="F21" s="79">
        <f t="shared" si="6"/>
        <v>349000</v>
      </c>
      <c r="G21" s="80" t="s">
        <v>137</v>
      </c>
      <c r="H21" s="81">
        <f t="shared" si="7"/>
        <v>43328</v>
      </c>
      <c r="I21" s="82"/>
      <c r="J21" s="83" t="str">
        <f>VLOOKUP(B21,ma!$B:$F,5,0)</f>
        <v>ANITECH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10092959</v>
      </c>
      <c r="B22" s="76" t="str">
        <f>VLOOKUP(A22,ma!$E:$H,4,0)</f>
        <v>MDRXB55AP/LQE</v>
      </c>
      <c r="C22" s="76" t="str">
        <f>VLOOKUP(B22,ma!$B:$C,2,0)</f>
        <v>PK Tai nghe Sony MDRXB55AP/LQE</v>
      </c>
      <c r="D22" s="77">
        <v>1</v>
      </c>
      <c r="E22" s="78">
        <v>890000</v>
      </c>
      <c r="F22" s="79">
        <f t="shared" si="6"/>
        <v>890000</v>
      </c>
      <c r="G22" s="80" t="s">
        <v>137</v>
      </c>
      <c r="H22" s="81">
        <f t="shared" si="7"/>
        <v>43328</v>
      </c>
      <c r="I22" s="82"/>
      <c r="J22" s="83" t="str">
        <f>VLOOKUP(B22,ma!$B:$F,5,0)</f>
        <v>SONY</v>
      </c>
      <c r="K22" s="83" t="str">
        <f t="shared" si="8"/>
        <v>Sony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10094131</v>
      </c>
      <c r="B23" s="76" t="str">
        <f>VLOOKUP(A23,ma!$E:$H,4,0)</f>
        <v>PM-A17XFLGG</v>
      </c>
      <c r="C23" s="76" t="str">
        <f>VLOOKUP(B23,ma!$B:$C,2,0)</f>
        <v>PK DMH IphoneX ELECOM PM-A17XFLGG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43328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10093996</v>
      </c>
      <c r="B24" s="76" t="str">
        <f>VLOOKUP(A24,ma!$E:$H,4,0)</f>
        <v>HS-HP20BK</v>
      </c>
      <c r="C24" s="76" t="str">
        <f>VLOOKUP(B24,ma!$B:$C,2,0)</f>
        <v>PK Tai nghe choàng đầu  ELECOM HS-HP20BK</v>
      </c>
      <c r="D24" s="77">
        <v>1</v>
      </c>
      <c r="E24" s="78">
        <v>299000</v>
      </c>
      <c r="F24" s="79">
        <f t="shared" si="6"/>
        <v>299000</v>
      </c>
      <c r="G24" s="80" t="s">
        <v>137</v>
      </c>
      <c r="H24" s="81">
        <f t="shared" si="7"/>
        <v>43328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10094771</v>
      </c>
      <c r="B25" s="76" t="str">
        <f>VLOOKUP(A25,ma!$E:$H,4,0)</f>
        <v>M-BT15BRSRD</v>
      </c>
      <c r="C25" s="76" t="str">
        <f>VLOOKUP(B25,ma!$B:$C,2,0)</f>
        <v>PK Chuột BLT yên tĩnh ELECOM M-BT15BRSRD</v>
      </c>
      <c r="D25" s="77">
        <v>1</v>
      </c>
      <c r="E25" s="78">
        <v>499000</v>
      </c>
      <c r="F25" s="79">
        <f t="shared" si="6"/>
        <v>499000</v>
      </c>
      <c r="G25" s="80" t="s">
        <v>137</v>
      </c>
      <c r="H25" s="81">
        <f t="shared" si="7"/>
        <v>43328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10094767</v>
      </c>
      <c r="B26" s="76" t="str">
        <f>VLOOKUP(A26,ma!$E:$H,4,0)</f>
        <v>EHP-CS200MRD</v>
      </c>
      <c r="C26" s="76" t="str">
        <f>VLOOKUP(B26,ma!$B:$C,2,0)</f>
        <v>PK Tai nghe có mic ELECOM EHP-CS200MRD</v>
      </c>
      <c r="D26" s="77">
        <v>1</v>
      </c>
      <c r="E26" s="78">
        <v>499000</v>
      </c>
      <c r="F26" s="79">
        <f t="shared" si="6"/>
        <v>499000</v>
      </c>
      <c r="G26" s="80" t="s">
        <v>137</v>
      </c>
      <c r="H26" s="81">
        <f t="shared" si="7"/>
        <v>43328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10089554</v>
      </c>
      <c r="B27" s="76" t="str">
        <f>VLOOKUP(A27,ma!$E:$H,4,0)</f>
        <v>U2H-SN4BF2WH</v>
      </c>
      <c r="C27" s="76" t="str">
        <f>VLOOKUP(B27,ma!$B:$C,2,0)</f>
        <v>Bộ chia USB Elecom U2H-SN4BF2WH</v>
      </c>
      <c r="D27" s="77">
        <v>1</v>
      </c>
      <c r="E27" s="78">
        <v>149000</v>
      </c>
      <c r="F27" s="79">
        <f t="shared" si="6"/>
        <v>149000</v>
      </c>
      <c r="G27" s="80" t="s">
        <v>137</v>
      </c>
      <c r="H27" s="81">
        <f t="shared" si="7"/>
        <v>43328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10094011</v>
      </c>
      <c r="B28" s="76" t="str">
        <f>VLOOKUP(A28,ma!$E:$H,4,0)</f>
        <v>M-IR07DRSBK</v>
      </c>
      <c r="C28" s="76" t="str">
        <f>VLOOKUP(B28,ma!$B:$C,2,0)</f>
        <v>PK Chuột KD yên tĩnh ELECOM M-IR07DRSBK</v>
      </c>
      <c r="D28" s="77">
        <v>1</v>
      </c>
      <c r="E28" s="78">
        <v>299000</v>
      </c>
      <c r="F28" s="79">
        <f t="shared" si="6"/>
        <v>299000</v>
      </c>
      <c r="G28" s="80" t="s">
        <v>137</v>
      </c>
      <c r="H28" s="81">
        <f t="shared" si="7"/>
        <v>43328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10094094</v>
      </c>
      <c r="B29" s="76" t="str">
        <f>VLOOKUP(A29,ma!$E:$H,4,0)</f>
        <v>EHP-C3520BUD-G</v>
      </c>
      <c r="C29" s="76" t="str">
        <f>VLOOKUP(B29,ma!$B:$C,2,0)</f>
        <v>PK Tai nghe Elecom EHP-C3520BUD-G</v>
      </c>
      <c r="D29" s="77">
        <v>1</v>
      </c>
      <c r="E29" s="78">
        <v>149000</v>
      </c>
      <c r="F29" s="79">
        <f t="shared" si="6"/>
        <v>149000</v>
      </c>
      <c r="G29" s="80" t="s">
        <v>137</v>
      </c>
      <c r="H29" s="81">
        <f t="shared" si="7"/>
        <v>43328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10094094</v>
      </c>
      <c r="B30" s="76" t="str">
        <f>VLOOKUP(A30,ma!$E:$H,4,0)</f>
        <v>EHP-C3520BUD-G</v>
      </c>
      <c r="C30" s="76" t="str">
        <f>VLOOKUP(B30,ma!$B:$C,2,0)</f>
        <v>PK Tai nghe Elecom EHP-C3520BUD-G</v>
      </c>
      <c r="D30" s="77">
        <v>1</v>
      </c>
      <c r="E30" s="88"/>
      <c r="F30" s="79">
        <f t="shared" si="6"/>
        <v>0</v>
      </c>
      <c r="G30" s="80" t="s">
        <v>137</v>
      </c>
      <c r="H30" s="81">
        <f t="shared" si="7"/>
        <v>43328</v>
      </c>
      <c r="I30" s="104" t="s">
        <v>5805</v>
      </c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10094123</v>
      </c>
      <c r="B31" s="76" t="str">
        <f>VLOOKUP(A31,ma!$E:$H,4,0)</f>
        <v>PM-A17LFLGG</v>
      </c>
      <c r="C31" s="76" t="str">
        <f>VLOOKUP(B31,ma!$B:$C,2,0)</f>
        <v>PK DMH iP8 plus CL ELECOM PM-A17LFLGG</v>
      </c>
      <c r="D31" s="77">
        <v>1</v>
      </c>
      <c r="E31" s="78">
        <v>199000</v>
      </c>
      <c r="F31" s="79">
        <f t="shared" si="6"/>
        <v>199000</v>
      </c>
      <c r="G31" s="80" t="s">
        <v>137</v>
      </c>
      <c r="H31" s="81">
        <f t="shared" si="7"/>
        <v>43328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10089497</v>
      </c>
      <c r="B32" s="76" t="str">
        <f>VLOOKUP(A32,ma!$E:$H,4,0)</f>
        <v>M-DY10DRBUL</v>
      </c>
      <c r="C32" s="76" t="str">
        <f>VLOOKUP(B32,ma!$B:$C,2,0)</f>
        <v>Chuột không dây ELECOM M-DY10DRBUL</v>
      </c>
      <c r="D32" s="77">
        <v>1</v>
      </c>
      <c r="E32" s="78">
        <v>249000</v>
      </c>
      <c r="F32" s="79">
        <f t="shared" si="6"/>
        <v>249000</v>
      </c>
      <c r="G32" s="80" t="s">
        <v>137</v>
      </c>
      <c r="H32" s="81">
        <f t="shared" si="7"/>
        <v>43328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10095313</v>
      </c>
      <c r="B33" s="76" t="str">
        <f>VLOOKUP(A33,ma!$E:$H,4,0)</f>
        <v>WI-SP500/WQ E</v>
      </c>
      <c r="C33" s="76" t="str">
        <f>VLOOKUP(B33,ma!$B:$C,2,0)</f>
        <v>PK Tai nghe Sony WI-SP500/WQ E</v>
      </c>
      <c r="D33" s="77">
        <v>1</v>
      </c>
      <c r="E33" s="127">
        <v>1890000</v>
      </c>
      <c r="F33" s="79">
        <f t="shared" si="6"/>
        <v>1890000</v>
      </c>
      <c r="G33" s="80" t="s">
        <v>137</v>
      </c>
      <c r="H33" s="81">
        <f t="shared" si="7"/>
        <v>43328</v>
      </c>
      <c r="I33" s="82"/>
      <c r="J33" s="83" t="str">
        <f>VLOOKUP(B33,ma!$B:$F,5,0)</f>
        <v>SONY</v>
      </c>
      <c r="K33" s="83" t="str">
        <f t="shared" si="8"/>
        <v>Sony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10094094</v>
      </c>
      <c r="B34" s="76" t="str">
        <f>VLOOKUP(A34,ma!$E:$H,4,0)</f>
        <v>EHP-C3520BUD-G</v>
      </c>
      <c r="C34" s="76" t="str">
        <f>VLOOKUP(B34,ma!$B:$C,2,0)</f>
        <v>PK Tai nghe Elecom EHP-C3520BUD-G</v>
      </c>
      <c r="D34" s="77">
        <v>1</v>
      </c>
      <c r="E34" s="127">
        <v>149000</v>
      </c>
      <c r="F34" s="79">
        <f t="shared" si="6"/>
        <v>149000</v>
      </c>
      <c r="G34" s="80" t="s">
        <v>137</v>
      </c>
      <c r="H34" s="81">
        <f t="shared" si="7"/>
        <v>43328</v>
      </c>
      <c r="I34" s="82"/>
      <c r="J34" s="83" t="str">
        <f>VLOOKUP(B34,ma!$B:$F,5,0)</f>
        <v>ELECOM</v>
      </c>
      <c r="K34" s="83" t="str">
        <f t="shared" si="8"/>
        <v>Elecom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10094094</v>
      </c>
      <c r="B35" s="76" t="str">
        <f>VLOOKUP(A35,ma!$E:$H,4,0)</f>
        <v>EHP-C3520BUD-G</v>
      </c>
      <c r="C35" s="76" t="str">
        <f>VLOOKUP(B35,ma!$B:$C,2,0)</f>
        <v>PK Tai nghe Elecom EHP-C3520BUD-G</v>
      </c>
      <c r="D35" s="77">
        <v>1</v>
      </c>
      <c r="E35" s="90"/>
      <c r="F35" s="79">
        <f t="shared" si="6"/>
        <v>0</v>
      </c>
      <c r="G35" s="80" t="s">
        <v>137</v>
      </c>
      <c r="H35" s="81">
        <f t="shared" si="7"/>
        <v>43328</v>
      </c>
      <c r="I35" s="104" t="s">
        <v>5805</v>
      </c>
      <c r="J35" s="83" t="str">
        <f>VLOOKUP(B35,ma!$B:$F,5,0)</f>
        <v>ELECOM</v>
      </c>
      <c r="K35" s="83" t="str">
        <f t="shared" si="8"/>
        <v>Elecom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>
        <v>10089521</v>
      </c>
      <c r="B36" s="76" t="str">
        <f>VLOOKUP(A36,ma!$E:$H,4,0)</f>
        <v>MPA-AMBCL2U12WH</v>
      </c>
      <c r="C36" s="76" t="str">
        <f>VLOOKUP(B36,ma!$B:$C,2,0)</f>
        <v>Cáp điện thoại Elecom MPA-AMBCL2U12WH</v>
      </c>
      <c r="D36" s="77">
        <v>1</v>
      </c>
      <c r="E36" s="127">
        <v>149000</v>
      </c>
      <c r="F36" s="79">
        <f t="shared" si="6"/>
        <v>149000</v>
      </c>
      <c r="G36" s="80" t="s">
        <v>137</v>
      </c>
      <c r="H36" s="81">
        <f t="shared" si="7"/>
        <v>43328</v>
      </c>
      <c r="I36" s="82"/>
      <c r="J36" s="83" t="str">
        <f>VLOOKUP(B36,ma!$B:$F,5,0)</f>
        <v>ELECOM</v>
      </c>
      <c r="K36" s="83" t="str">
        <f t="shared" si="8"/>
        <v>Elecom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75">
        <v>10089520</v>
      </c>
      <c r="B37" s="76" t="str">
        <f>VLOOKUP(A37,ma!$E:$H,4,0)</f>
        <v>MPA-AMBCL2U12PU</v>
      </c>
      <c r="C37" s="76" t="str">
        <f>VLOOKUP(B37,ma!$B:$C,2,0)</f>
        <v>Cáp điện thoại Elecom MPA-AMBCL2U12PU</v>
      </c>
      <c r="D37" s="77">
        <v>2</v>
      </c>
      <c r="E37" s="127">
        <v>149000</v>
      </c>
      <c r="F37" s="79">
        <f t="shared" si="6"/>
        <v>298000</v>
      </c>
      <c r="G37" s="80" t="s">
        <v>137</v>
      </c>
      <c r="H37" s="81">
        <f t="shared" si="7"/>
        <v>43328</v>
      </c>
      <c r="I37" s="82"/>
      <c r="J37" s="83" t="str">
        <f>VLOOKUP(B37,ma!$B:$F,5,0)</f>
        <v>ELECOM</v>
      </c>
      <c r="K37" s="83" t="str">
        <f t="shared" si="8"/>
        <v>Elecom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75">
        <v>10089501</v>
      </c>
      <c r="B38" s="76" t="str">
        <f>VLOOKUP(A38,ma!$E:$H,4,0)</f>
        <v>M-DY11DRBU</v>
      </c>
      <c r="C38" s="76" t="str">
        <f>VLOOKUP(B38,ma!$B:$C,2,0)</f>
        <v>Chuột không dây ELECOM M-DY11DRBU</v>
      </c>
      <c r="D38" s="77">
        <v>1</v>
      </c>
      <c r="E38" s="127">
        <v>249000</v>
      </c>
      <c r="F38" s="79">
        <f t="shared" si="6"/>
        <v>249000</v>
      </c>
      <c r="G38" s="80" t="s">
        <v>137</v>
      </c>
      <c r="H38" s="81">
        <f t="shared" si="7"/>
        <v>43328</v>
      </c>
      <c r="I38" s="82"/>
      <c r="J38" s="83" t="str">
        <f>VLOOKUP(B38,ma!$B:$F,5,0)</f>
        <v>ELECOM</v>
      </c>
      <c r="K38" s="83" t="str">
        <f t="shared" si="8"/>
        <v>Elecom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75">
        <v>10089501</v>
      </c>
      <c r="B39" s="76" t="str">
        <f>VLOOKUP(A39,ma!$E:$H,4,0)</f>
        <v>M-DY11DRBU</v>
      </c>
      <c r="C39" s="76" t="str">
        <f>VLOOKUP(B39,ma!$B:$C,2,0)</f>
        <v>Chuột không dây ELECOM M-DY11DRBU</v>
      </c>
      <c r="D39" s="77">
        <v>1</v>
      </c>
      <c r="E39" s="90"/>
      <c r="F39" s="79">
        <f t="shared" si="6"/>
        <v>0</v>
      </c>
      <c r="G39" s="80" t="s">
        <v>137</v>
      </c>
      <c r="H39" s="81">
        <f t="shared" si="7"/>
        <v>43328</v>
      </c>
      <c r="I39" s="104" t="s">
        <v>5805</v>
      </c>
      <c r="J39" s="83" t="str">
        <f>VLOOKUP(B39,ma!$B:$F,5,0)</f>
        <v>ELECOM</v>
      </c>
      <c r="K39" s="83" t="str">
        <f t="shared" si="8"/>
        <v>Elecom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43328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43328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43328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43328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43328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43328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43328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43328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43328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43328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43328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43328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43328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43328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43328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43328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43328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43328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43328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43328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43328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43328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43328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43328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43328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43328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43328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Z1000"/>
  <sheetViews>
    <sheetView workbookViewId="0">
      <pane ySplit="9" topLeftCell="A10" activePane="bottomLeft" state="frozen"/>
      <selection pane="bottomLeft" activeCell="A10" sqref="A10:K2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114804000</v>
      </c>
      <c r="C1" s="21">
        <f t="shared" si="0"/>
        <v>0.51713513513513509</v>
      </c>
      <c r="D1" s="22"/>
      <c r="E1" s="97" t="s">
        <v>54</v>
      </c>
      <c r="F1" s="98" t="s">
        <v>66</v>
      </c>
      <c r="G1" s="32">
        <f>SUM(G2:G5)</f>
        <v>7212000</v>
      </c>
      <c r="H1" s="33"/>
      <c r="I1" s="34"/>
      <c r="J1" s="103" t="str">
        <f t="shared" ref="J1:J4" si="1">+F2</f>
        <v>Vi</v>
      </c>
      <c r="K1" s="36">
        <f>'16'!K1+SUMIF($G$10:$G$100,J1,$F$10:$F$100)</f>
        <v>118693000</v>
      </c>
      <c r="L1" s="38">
        <f t="shared" ref="L1:L5" si="2">K1/$K$7</f>
        <v>0.5346531531531532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SUMIF($K:$K,A2,$F:$F)+'16'!B2</f>
        <v>61919000</v>
      </c>
      <c r="C2" s="45">
        <f>B2/K7</f>
        <v>0.27891441441441439</v>
      </c>
      <c r="D2" s="22"/>
      <c r="E2" s="46">
        <f>+'16'!E2+1</f>
        <v>43329</v>
      </c>
      <c r="F2" s="49" t="str">
        <f>+'1'!$F$2</f>
        <v>Vi</v>
      </c>
      <c r="G2" s="48">
        <f t="shared" ref="G2:G3" si="3">SUMIFS($F:$F,$H:$H,E2,$G:$G,F2)</f>
        <v>7212000</v>
      </c>
      <c r="H2" s="33"/>
      <c r="I2" s="34"/>
      <c r="J2" s="103">
        <f t="shared" si="1"/>
        <v>0</v>
      </c>
      <c r="K2" s="36">
        <f>'16'!K2+SUMIF($G$10:$G$100,J2,$F$10:$F$100)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SUMIF($K:$K,A3,$F:$F)+'16'!B3</f>
        <v>50604000</v>
      </c>
      <c r="C3" s="45">
        <f>B3/K7</f>
        <v>0.22794594594594594</v>
      </c>
      <c r="D3" s="22"/>
      <c r="E3" s="46">
        <f t="shared" ref="E3:E5" si="4">+$E$2</f>
        <v>43329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'16'!K3+SUMIF($G$10:$G$100,J3,$F$10:$F$100)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SUMIF($K:$K,A4,$F:$F)+'16'!B4</f>
        <v>2281000</v>
      </c>
      <c r="C4" s="45">
        <f>B4/K7</f>
        <v>1.0274774774774774E-2</v>
      </c>
      <c r="D4" s="22"/>
      <c r="E4" s="46">
        <f t="shared" si="4"/>
        <v>43329</v>
      </c>
      <c r="F4" s="53"/>
      <c r="G4" s="48"/>
      <c r="H4" s="33"/>
      <c r="I4" s="34"/>
      <c r="J4" s="103">
        <f t="shared" si="1"/>
        <v>0</v>
      </c>
      <c r="K4" s="36">
        <f>'16'!K4+SUMIF($G$10:$G$100,J4,$F$10:$F$100)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43329</v>
      </c>
      <c r="F5" s="53"/>
      <c r="G5" s="48"/>
      <c r="H5" s="33"/>
      <c r="I5" s="34"/>
      <c r="J5" s="55"/>
      <c r="K5" s="36">
        <f>'16'!K5+SUMIF($G$10:$G$100,J5,$F$10:$F$100)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118693000</v>
      </c>
      <c r="L6" s="57">
        <f t="shared" si="5"/>
        <v>0.5346531531531532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F9+'16'!K8</f>
        <v>118693000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13</v>
      </c>
      <c r="E9" s="70"/>
      <c r="F9" s="70">
        <f>SUM(F10:F100)</f>
        <v>7212000</v>
      </c>
      <c r="G9" s="71"/>
      <c r="H9" s="72"/>
      <c r="I9" s="73"/>
      <c r="J9" s="67" t="s">
        <v>503</v>
      </c>
      <c r="K9" s="74">
        <f>K8/K7</f>
        <v>0.5346531531531532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10405019</v>
      </c>
      <c r="B10" s="76" t="str">
        <f>VLOOKUP(A10,ma!$E:$H,4,0)</f>
        <v>W-QA02BK</v>
      </c>
      <c r="C10" s="76" t="str">
        <f>VLOOKUP(B10,ma!$B:$C,2,0)</f>
        <v>PK Sạc không dây Qi 5W ELECOM W-QA02BK</v>
      </c>
      <c r="D10" s="77">
        <v>1</v>
      </c>
      <c r="E10" s="78">
        <v>599000</v>
      </c>
      <c r="F10" s="79">
        <f t="shared" ref="F10:F100" si="6">D10*E10</f>
        <v>599000</v>
      </c>
      <c r="G10" s="80" t="s">
        <v>137</v>
      </c>
      <c r="H10" s="81">
        <f t="shared" ref="H10:H66" si="7">+$E$2</f>
        <v>43329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10095313</v>
      </c>
      <c r="B11" s="76" t="str">
        <f>VLOOKUP(A11,ma!$E:$H,4,0)</f>
        <v>WI-SP500/WQ E</v>
      </c>
      <c r="C11" s="76" t="str">
        <f>VLOOKUP(B11,ma!$B:$C,2,0)</f>
        <v>PK Tai nghe Sony WI-SP500/WQ E</v>
      </c>
      <c r="D11" s="77">
        <v>1</v>
      </c>
      <c r="E11" s="78">
        <v>1890000</v>
      </c>
      <c r="F11" s="79">
        <f t="shared" si="6"/>
        <v>1890000</v>
      </c>
      <c r="G11" s="80" t="s">
        <v>137</v>
      </c>
      <c r="H11" s="81">
        <f t="shared" si="7"/>
        <v>43329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10089422</v>
      </c>
      <c r="B12" s="76" t="str">
        <f>VLOOKUP(A12,ma!$E:$H,4,0)</f>
        <v>DH-MMCN05</v>
      </c>
      <c r="C12" s="76" t="str">
        <f>VLOOKUP(B12,ma!$B:$C,2,0)</f>
        <v>Cáp AV ELECOM DH-MMCN05</v>
      </c>
      <c r="D12" s="77">
        <v>2</v>
      </c>
      <c r="E12" s="78">
        <v>99000</v>
      </c>
      <c r="F12" s="79">
        <f t="shared" si="6"/>
        <v>198000</v>
      </c>
      <c r="G12" s="80" t="s">
        <v>137</v>
      </c>
      <c r="H12" s="81">
        <f t="shared" si="7"/>
        <v>43329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10094094</v>
      </c>
      <c r="B13" s="76" t="str">
        <f>VLOOKUP(A13,ma!$E:$H,4,0)</f>
        <v>EHP-C3520BUD-G</v>
      </c>
      <c r="C13" s="76" t="str">
        <f>VLOOKUP(B13,ma!$B:$C,2,0)</f>
        <v>PK Tai nghe Elecom EHP-C3520BUD-G</v>
      </c>
      <c r="D13" s="77">
        <v>1</v>
      </c>
      <c r="E13" s="78">
        <v>149000</v>
      </c>
      <c r="F13" s="79">
        <f t="shared" si="6"/>
        <v>149000</v>
      </c>
      <c r="G13" s="80" t="s">
        <v>137</v>
      </c>
      <c r="H13" s="81">
        <f t="shared" si="7"/>
        <v>43329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10092702</v>
      </c>
      <c r="B14" s="76" t="str">
        <f>VLOOKUP(A14,ma!$E:$H,4,0)</f>
        <v>EHP-C3520PND-G</v>
      </c>
      <c r="C14" s="76" t="str">
        <f>VLOOKUP(B14,ma!$B:$C,2,0)</f>
        <v>Tai nghe Elecom EHP-C3520PND-G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43329</v>
      </c>
      <c r="I14" s="104" t="s">
        <v>5805</v>
      </c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10089532</v>
      </c>
      <c r="B15" s="76" t="str">
        <f>VLOOKUP(A15,ma!$E:$H,4,0)</f>
        <v>M-XG4UBRD-G</v>
      </c>
      <c r="C15" s="76" t="str">
        <f>VLOOKUP(B15,ma!$B:$C,2,0)</f>
        <v>Chuột (KD) Elecom M-XG4UBRD-G</v>
      </c>
      <c r="D15" s="77">
        <v>1</v>
      </c>
      <c r="E15" s="78">
        <v>499000</v>
      </c>
      <c r="F15" s="79">
        <f t="shared" si="6"/>
        <v>499000</v>
      </c>
      <c r="G15" s="80" t="s">
        <v>137</v>
      </c>
      <c r="H15" s="81">
        <f t="shared" si="7"/>
        <v>43329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10128844</v>
      </c>
      <c r="B16" s="76" t="str">
        <f>VLOOKUP(A16,ma!$E:$H,4,0)</f>
        <v>SRS-XB21/BC E</v>
      </c>
      <c r="C16" s="76" t="str">
        <f>VLOOKUP(B16,ma!$B:$C,2,0)</f>
        <v>Loa di động SONY SRS-XB21/BC E</v>
      </c>
      <c r="D16" s="77">
        <v>1</v>
      </c>
      <c r="E16" s="78">
        <v>2290000</v>
      </c>
      <c r="F16" s="79">
        <f t="shared" si="6"/>
        <v>2290000</v>
      </c>
      <c r="G16" s="80" t="s">
        <v>137</v>
      </c>
      <c r="H16" s="81">
        <f t="shared" si="7"/>
        <v>43329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10000052</v>
      </c>
      <c r="B17" s="76" t="str">
        <f>VLOOKUP(A17,ma!$E:$H,4,0)</f>
        <v>M-IR06DRWH</v>
      </c>
      <c r="C17" s="76" t="str">
        <f>VLOOKUP(B17,ma!$B:$C,2,0)</f>
        <v>Chuột (KD) Elecom M-IR06DRWH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43329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10000051</v>
      </c>
      <c r="B18" s="76" t="str">
        <f>VLOOKUP(A18,ma!$E:$H,4,0)</f>
        <v>M-IR06DRBK</v>
      </c>
      <c r="C18" s="76" t="str">
        <f>VLOOKUP(B18,ma!$B:$C,2,0)</f>
        <v>Chuột (KD) Elecom M-IR06DRBK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43329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10084816</v>
      </c>
      <c r="B19" s="76" t="str">
        <f>VLOOKUP(A19,ma!$E:$H,4,0)</f>
        <v>MDR-ZX310APWCE</v>
      </c>
      <c r="C19" s="76" t="str">
        <f>VLOOKUP(B19,ma!$B:$C,2,0)</f>
        <v>Tai nghe Sony MDRZX310APWCE</v>
      </c>
      <c r="D19" s="77">
        <v>1</v>
      </c>
      <c r="E19" s="78">
        <v>890000</v>
      </c>
      <c r="F19" s="79">
        <f t="shared" si="6"/>
        <v>890000</v>
      </c>
      <c r="G19" s="80" t="s">
        <v>137</v>
      </c>
      <c r="H19" s="81">
        <f t="shared" si="7"/>
        <v>43329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10093467</v>
      </c>
      <c r="B20" s="76" t="str">
        <f>VLOOKUP(A20,ma!$E:$H,4,0)</f>
        <v>M-IR07DRGN</v>
      </c>
      <c r="C20" s="76" t="str">
        <f>VLOOKUP(B20,ma!$B:$C,2,0)</f>
        <v>PK Chuột ELECOM M-IR07DRGN</v>
      </c>
      <c r="D20" s="77">
        <v>1</v>
      </c>
      <c r="E20" s="78">
        <v>249000</v>
      </c>
      <c r="F20" s="79">
        <f t="shared" si="6"/>
        <v>249000</v>
      </c>
      <c r="G20" s="80" t="s">
        <v>137</v>
      </c>
      <c r="H20" s="81">
        <f t="shared" si="7"/>
        <v>43329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10089426</v>
      </c>
      <c r="B21" s="76" t="str">
        <f>VLOOKUP(A21,ma!$E:$H,4,0)</f>
        <v>DH-MMIP05WH</v>
      </c>
      <c r="C21" s="76" t="str">
        <f>VLOOKUP(B21,ma!$B:$C,2,0)</f>
        <v>Cáp AV ELECOM DH-MMIP05WH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43329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43329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43329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43329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43329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43329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43329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43329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43329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43329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43329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43329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43329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43329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43329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43329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43329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43329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43329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43329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43329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43329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43329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43329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43329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43329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43329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43329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43329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43329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43329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43329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43329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43329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43329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43329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43329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43329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43329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43329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43329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43329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43329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43329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43329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43329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Z1000"/>
  <sheetViews>
    <sheetView workbookViewId="0">
      <pane ySplit="9" topLeftCell="A17" activePane="bottomLeft" state="frozen"/>
      <selection pane="bottomLeft" activeCell="A10" sqref="A10:K3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125566000</v>
      </c>
      <c r="C1" s="21">
        <f t="shared" si="0"/>
        <v>0.56561261261261264</v>
      </c>
      <c r="D1" s="22"/>
      <c r="E1" s="97" t="s">
        <v>54</v>
      </c>
      <c r="F1" s="98" t="s">
        <v>66</v>
      </c>
      <c r="G1" s="32">
        <f>SUM(G2:G5)</f>
        <v>11460000</v>
      </c>
      <c r="H1" s="33"/>
      <c r="I1" s="34"/>
      <c r="J1" s="103" t="str">
        <f t="shared" ref="J1:J4" si="1">+F2</f>
        <v>Vi</v>
      </c>
      <c r="K1" s="36">
        <f>'17'!K1+SUMIF($G$10:$G$100,J1,$F$10:$F$100)</f>
        <v>130153000</v>
      </c>
      <c r="L1" s="38">
        <f t="shared" ref="L1:L5" si="2">K1/$K$7</f>
        <v>0.58627477477477474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SUMIF($K:$K,A2,$F:$F)+'17'!B2</f>
        <v>64787000</v>
      </c>
      <c r="C2" s="45">
        <f>B2/K7</f>
        <v>0.29183333333333333</v>
      </c>
      <c r="D2" s="22"/>
      <c r="E2" s="46">
        <f>+'17'!E2+1</f>
        <v>43330</v>
      </c>
      <c r="F2" s="49" t="str">
        <f>+'1'!$F$2</f>
        <v>Vi</v>
      </c>
      <c r="G2" s="48">
        <f t="shared" ref="G2:G3" si="3">SUMIFS($F:$F,$H:$H,E2,$G:$G,F2)</f>
        <v>11460000</v>
      </c>
      <c r="H2" s="33"/>
      <c r="I2" s="34"/>
      <c r="J2" s="103">
        <f t="shared" si="1"/>
        <v>0</v>
      </c>
      <c r="K2" s="36">
        <f>'17'!K2+SUMIF($G$10:$G$100,J2,$F$10:$F$100)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SUMIF($K:$K,A3,$F:$F)+'17'!B3</f>
        <v>58199000</v>
      </c>
      <c r="C3" s="45">
        <f>B3/K7</f>
        <v>0.26215765765765764</v>
      </c>
      <c r="D3" s="22"/>
      <c r="E3" s="46">
        <f t="shared" ref="E3:E5" si="4">+$E$2</f>
        <v>43330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'17'!K3+SUMIF($G$10:$G$100,J3,$F$10:$F$100)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SUMIF($K:$K,A4,$F:$F)+'17'!B4</f>
        <v>2580000</v>
      </c>
      <c r="C4" s="45">
        <f>B4/K7</f>
        <v>1.1621621621621621E-2</v>
      </c>
      <c r="D4" s="22"/>
      <c r="E4" s="46">
        <f t="shared" si="4"/>
        <v>43330</v>
      </c>
      <c r="F4" s="53"/>
      <c r="G4" s="48"/>
      <c r="H4" s="33"/>
      <c r="I4" s="34"/>
      <c r="J4" s="103">
        <f t="shared" si="1"/>
        <v>0</v>
      </c>
      <c r="K4" s="36">
        <f>'17'!K4+SUMIF($G$10:$G$100,J4,$F$10:$F$100)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43330</v>
      </c>
      <c r="F5" s="53"/>
      <c r="G5" s="48"/>
      <c r="H5" s="33"/>
      <c r="I5" s="34"/>
      <c r="J5" s="55"/>
      <c r="K5" s="36">
        <f>'17'!K5+SUMIF($G$10:$G$100,J5,$F$10:$F$100)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130153000</v>
      </c>
      <c r="L6" s="57">
        <f t="shared" si="5"/>
        <v>0.58627477477477474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F9+'17'!K8</f>
        <v>130153000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27</v>
      </c>
      <c r="E9" s="70"/>
      <c r="F9" s="70">
        <f>SUM(F10:F100)</f>
        <v>11460000</v>
      </c>
      <c r="G9" s="71"/>
      <c r="H9" s="72"/>
      <c r="I9" s="73"/>
      <c r="J9" s="67" t="s">
        <v>503</v>
      </c>
      <c r="K9" s="74">
        <f>K8/K7</f>
        <v>0.58627477477477474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10094124</v>
      </c>
      <c r="B10" s="76" t="str">
        <f>VLOOKUP(A10,ma!$E:$H,4,0)</f>
        <v>PMCA17LUCUKBK</v>
      </c>
      <c r="C10" s="76" t="str">
        <f>VLOOKUP(B10,ma!$B:$C,2,0)</f>
        <v>PK Ốp lưng iP8 plus ELECOM PMCA17LUCUKBK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43330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10090570</v>
      </c>
      <c r="B11" s="76" t="str">
        <f>VLOOKUP(A11,ma!$E:$H,4,0)</f>
        <v>BM-IB016BK</v>
      </c>
      <c r="C11" s="76" t="str">
        <f>VLOOKUP(B11,ma!$B:$C,2,0)</f>
        <v> Túi dựng Laptop ELECOM BM-IB016BK</v>
      </c>
      <c r="D11" s="77">
        <v>1</v>
      </c>
      <c r="E11" s="78">
        <v>349000</v>
      </c>
      <c r="F11" s="79">
        <f t="shared" si="6"/>
        <v>349000</v>
      </c>
      <c r="G11" s="80" t="s">
        <v>137</v>
      </c>
      <c r="H11" s="81">
        <f t="shared" si="7"/>
        <v>43330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10089511</v>
      </c>
      <c r="B12" s="76" t="str">
        <f>VLOOKUP(A12,ma!$E:$H,4,0)</f>
        <v>MPA-AMBC2U12WH</v>
      </c>
      <c r="C12" s="76" t="str">
        <f>VLOOKUP(B12,ma!$B:$C,2,0)</f>
        <v>Cáp điện thoại Elecom MPA-AMBC2U12WH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43330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10094099</v>
      </c>
      <c r="B13" s="76" t="str">
        <f>VLOOKUP(A13,ma!$E:$H,4,0)</f>
        <v>LBT-HPC40MPBK</v>
      </c>
      <c r="C13" s="76" t="str">
        <f>VLOOKUP(B13,ma!$B:$C,2,0)</f>
        <v>PK Tai nghe BLT ELECOM LBT-HPC40MPBK</v>
      </c>
      <c r="D13" s="77">
        <v>1</v>
      </c>
      <c r="E13" s="78">
        <v>1290000</v>
      </c>
      <c r="F13" s="79">
        <f t="shared" si="6"/>
        <v>1290000</v>
      </c>
      <c r="G13" s="80" t="s">
        <v>137</v>
      </c>
      <c r="H13" s="81">
        <f t="shared" si="7"/>
        <v>43330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10093755</v>
      </c>
      <c r="B14" s="76" t="str">
        <f>VLOOKUP(A14,ma!$E:$H,4,0)</f>
        <v>ZSB-IBN11BK</v>
      </c>
      <c r="C14" s="76" t="str">
        <f>VLOOKUP(B14,ma!$B:$C,2,0)</f>
        <v>PK Túi dựng Laptop ELECOM ZSB-IBN11BK</v>
      </c>
      <c r="D14" s="77">
        <v>1</v>
      </c>
      <c r="E14" s="78">
        <v>449000</v>
      </c>
      <c r="F14" s="79">
        <f t="shared" si="6"/>
        <v>449000</v>
      </c>
      <c r="G14" s="80" t="s">
        <v>137</v>
      </c>
      <c r="H14" s="81">
        <f t="shared" si="7"/>
        <v>43330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10092291</v>
      </c>
      <c r="B15" s="76" t="str">
        <f>VLOOKUP(A15,ma!$E:$H,4,0)</f>
        <v>AJ-464</v>
      </c>
      <c r="C15" s="76" t="str">
        <f>VLOOKUP(B15,ma!$B:$C,2,0)</f>
        <v>Đầu sạc USB 2.1A Kashimura AJ-464</v>
      </c>
      <c r="D15" s="77">
        <v>1</v>
      </c>
      <c r="E15" s="78">
        <v>299000</v>
      </c>
      <c r="F15" s="79">
        <f t="shared" si="6"/>
        <v>299000</v>
      </c>
      <c r="G15" s="80" t="s">
        <v>137</v>
      </c>
      <c r="H15" s="81">
        <f t="shared" si="7"/>
        <v>43330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10089384</v>
      </c>
      <c r="B16" s="76" t="str">
        <f>VLOOKUP(A16,ma!$E:$H,4,0)</f>
        <v>BM-OR02BK</v>
      </c>
      <c r="C16" s="76" t="str">
        <f>VLOOKUP(B16,ma!$B:$C,2,0)</f>
        <v>Túi xách laptop Elecom BM-OR02BK</v>
      </c>
      <c r="D16" s="77">
        <v>2</v>
      </c>
      <c r="E16" s="78">
        <v>590000</v>
      </c>
      <c r="F16" s="79">
        <f t="shared" si="6"/>
        <v>1180000</v>
      </c>
      <c r="G16" s="80" t="s">
        <v>137</v>
      </c>
      <c r="H16" s="81">
        <f t="shared" si="7"/>
        <v>43330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10084828</v>
      </c>
      <c r="B17" s="76" t="str">
        <f>VLOOKUP(A17,ma!$E:$H,4,0)</f>
        <v>MDR-E9LP/WICE</v>
      </c>
      <c r="C17" s="76" t="str">
        <f>VLOOKUP(B17,ma!$B:$C,2,0)</f>
        <v>Tai nghe Sony MDR-E9LP/WICE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43330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10089673</v>
      </c>
      <c r="B18" s="76" t="str">
        <f>VLOOKUP(A18,ma!$E:$H,4,0)</f>
        <v>KX-190</v>
      </c>
      <c r="C18" s="76" t="str">
        <f>VLOOKUP(B18,ma!$B:$C,2,0)</f>
        <v>Sạc dùng cho xe hơi 3.1A Kashimura KX-190</v>
      </c>
      <c r="D18" s="77">
        <v>1</v>
      </c>
      <c r="E18" s="78">
        <v>399000</v>
      </c>
      <c r="F18" s="79">
        <f t="shared" si="6"/>
        <v>399000</v>
      </c>
      <c r="G18" s="80" t="s">
        <v>137</v>
      </c>
      <c r="H18" s="81">
        <f t="shared" si="7"/>
        <v>43330</v>
      </c>
      <c r="I18" s="82"/>
      <c r="J18" s="83" t="str">
        <f>VLOOKUP(B18,ma!$B:$F,5,0)</f>
        <v>Kashimura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10084825</v>
      </c>
      <c r="B19" s="76" t="str">
        <f>VLOOKUP(A19,ma!$E:$H,4,0)</f>
        <v>MDR-E9LP/BC E</v>
      </c>
      <c r="C19" s="76" t="str">
        <f>VLOOKUP(B19,ma!$B:$C,2,0)</f>
        <v>Tai nghe Sony MDR-E9LP/BC E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43330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10129653</v>
      </c>
      <c r="B20" s="76" t="str">
        <f>VLOOKUP(A20,ma!$E:$H,4,0)</f>
        <v>WI-C300/LZ E</v>
      </c>
      <c r="C20" s="76" t="str">
        <f>VLOOKUP(B20,ma!$B:$C,2,0)</f>
        <v>PK Tai nghe sony WI-C300/LZ E</v>
      </c>
      <c r="D20" s="77">
        <v>1</v>
      </c>
      <c r="E20" s="78">
        <v>1190000</v>
      </c>
      <c r="F20" s="79">
        <f t="shared" si="6"/>
        <v>1190000</v>
      </c>
      <c r="G20" s="80" t="s">
        <v>137</v>
      </c>
      <c r="H20" s="81">
        <f t="shared" si="7"/>
        <v>43330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10094131</v>
      </c>
      <c r="B21" s="76" t="str">
        <f>VLOOKUP(A21,ma!$E:$H,4,0)</f>
        <v>PM-A17XFLGG</v>
      </c>
      <c r="C21" s="76" t="str">
        <f>VLOOKUP(B21,ma!$B:$C,2,0)</f>
        <v>PK DMH IphoneX ELECOM PM-A17XFLGG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43330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10093181</v>
      </c>
      <c r="B22" s="76" t="str">
        <f>VLOOKUP(A22,ma!$E:$H,4,0)</f>
        <v>MPA-ACCL12PU</v>
      </c>
      <c r="C22" s="76" t="str">
        <f>VLOOKUP(B22,ma!$B:$C,2,0)</f>
        <v>PK Dây cáp USB chuẩn C (A-C), 1.2m ELECOM MPA-ACCL12PU</v>
      </c>
      <c r="D22" s="77">
        <v>1</v>
      </c>
      <c r="E22" s="78">
        <v>299000</v>
      </c>
      <c r="F22" s="79">
        <f t="shared" si="6"/>
        <v>299000</v>
      </c>
      <c r="G22" s="80" t="s">
        <v>137</v>
      </c>
      <c r="H22" s="81">
        <f t="shared" si="7"/>
        <v>43330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10094118</v>
      </c>
      <c r="B23" s="76" t="str">
        <f>VLOOKUP(A23,ma!$E:$H,4,0)</f>
        <v>PMCA17MUCUKBK</v>
      </c>
      <c r="C23" s="76" t="str">
        <f>VLOOKUP(B23,ma!$B:$C,2,0)</f>
        <v>PK Ốp lưng Iphone8 ELECOM PMCA17MUCUKBK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43330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10128833</v>
      </c>
      <c r="B24" s="76" t="str">
        <f>VLOOKUP(A24,ma!$E:$H,4,0)</f>
        <v>LHC-UAL05BK</v>
      </c>
      <c r="C24" s="76" t="str">
        <f>VLOOKUP(B24,ma!$B:$C,2,0)</f>
        <v>Cáp Lightning 0.5m ELECOM LHC-UAL05BK</v>
      </c>
      <c r="D24" s="77">
        <v>1</v>
      </c>
      <c r="E24" s="78">
        <v>249000</v>
      </c>
      <c r="F24" s="79">
        <f t="shared" si="6"/>
        <v>249000</v>
      </c>
      <c r="G24" s="80" t="s">
        <v>137</v>
      </c>
      <c r="H24" s="81">
        <f t="shared" si="7"/>
        <v>43330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10089516</v>
      </c>
      <c r="B25" s="76" t="str">
        <f>VLOOKUP(A25,ma!$E:$H,4,0)</f>
        <v>MPA-AMBCL2U12BK</v>
      </c>
      <c r="C25" s="76" t="str">
        <f>VLOOKUP(B25,ma!$B:$C,2,0)</f>
        <v>Cáp điện thoại Elecom MPA-AMBCL2U12BK</v>
      </c>
      <c r="D25" s="77">
        <v>1</v>
      </c>
      <c r="E25" s="78">
        <v>149000</v>
      </c>
      <c r="F25" s="79">
        <f t="shared" si="6"/>
        <v>149000</v>
      </c>
      <c r="G25" s="80" t="s">
        <v>137</v>
      </c>
      <c r="H25" s="81">
        <f t="shared" si="7"/>
        <v>43330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10093173</v>
      </c>
      <c r="B26" s="76" t="str">
        <f>VLOOKUP(A26,ma!$E:$H,4,0)</f>
        <v>U2HC-A4BWH</v>
      </c>
      <c r="C26" s="76" t="str">
        <f>VLOOKUP(B26,ma!$B:$C,2,0)</f>
        <v xml:space="preserve">PK Bộ chia USB HUB type C ELECOM U2HC-A4BWH </v>
      </c>
      <c r="D26" s="77">
        <v>1</v>
      </c>
      <c r="E26" s="78">
        <v>299000</v>
      </c>
      <c r="F26" s="79">
        <f t="shared" si="6"/>
        <v>299000</v>
      </c>
      <c r="G26" s="80" t="s">
        <v>137</v>
      </c>
      <c r="H26" s="81">
        <f t="shared" si="7"/>
        <v>43330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10128836</v>
      </c>
      <c r="B27" s="76" t="str">
        <f>VLOOKUP(A27,ma!$E:$H,4,0)</f>
        <v>LHC-UAL10PN</v>
      </c>
      <c r="C27" s="76" t="str">
        <f>VLOOKUP(B27,ma!$B:$C,2,0)</f>
        <v>Cáp Lightning 1.0m ELECOM LHC-UAL10PN</v>
      </c>
      <c r="D27" s="77">
        <v>1</v>
      </c>
      <c r="E27" s="78">
        <v>299000</v>
      </c>
      <c r="F27" s="79">
        <f t="shared" si="6"/>
        <v>299000</v>
      </c>
      <c r="G27" s="80" t="s">
        <v>137</v>
      </c>
      <c r="H27" s="81">
        <f t="shared" si="7"/>
        <v>43330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10089723</v>
      </c>
      <c r="B28" s="76" t="str">
        <f>VLOOKUP(A28,ma!$E:$H,4,0)</f>
        <v>ESU-HK33(W)</v>
      </c>
      <c r="C28" s="76" t="str">
        <f>VLOOKUP(B28,ma!$B:$C,2,0)</f>
        <v>Ổ cắm điện ELPA ESU-HK33(W)</v>
      </c>
      <c r="D28" s="77">
        <v>1</v>
      </c>
      <c r="E28" s="78">
        <v>299000</v>
      </c>
      <c r="F28" s="79">
        <f t="shared" si="6"/>
        <v>299000</v>
      </c>
      <c r="G28" s="80" t="s">
        <v>137</v>
      </c>
      <c r="H28" s="81">
        <f t="shared" si="7"/>
        <v>43330</v>
      </c>
      <c r="I28" s="82"/>
      <c r="J28" s="83" t="str">
        <f>VLOOKUP(B28,ma!$B:$F,5,0)</f>
        <v>ELPA</v>
      </c>
      <c r="K28" s="83" t="str">
        <f t="shared" si="8"/>
        <v>khac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10093435</v>
      </c>
      <c r="B29" s="76" t="str">
        <f>VLOOKUP(A29,ma!$E:$H,4,0)</f>
        <v>CP-AD2M2/WC EU8</v>
      </c>
      <c r="C29" s="76" t="str">
        <f>VLOOKUP(B29,ma!$B:$C,2,0)</f>
        <v>PK Sạc USB SONY CP-AD2M2/WC EU8</v>
      </c>
      <c r="D29" s="77">
        <v>1</v>
      </c>
      <c r="E29" s="78">
        <v>390000</v>
      </c>
      <c r="F29" s="79">
        <f t="shared" si="6"/>
        <v>390000</v>
      </c>
      <c r="G29" s="80" t="s">
        <v>137</v>
      </c>
      <c r="H29" s="81">
        <f t="shared" si="7"/>
        <v>43330</v>
      </c>
      <c r="I29" s="82"/>
      <c r="J29" s="83" t="str">
        <f>VLOOKUP(B29,ma!$B:$F,5,0)</f>
        <v>SONY</v>
      </c>
      <c r="K29" s="83" t="str">
        <f t="shared" si="8"/>
        <v>Sony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10089519</v>
      </c>
      <c r="B30" s="76" t="str">
        <f>VLOOKUP(A30,ma!$E:$H,4,0)</f>
        <v>MPA-AMBCL2U12PN</v>
      </c>
      <c r="C30" s="76" t="str">
        <f>VLOOKUP(B30,ma!$B:$C,2,0)</f>
        <v>Cáp điện thoại Elecom MPA-AMBCL2U12PN</v>
      </c>
      <c r="D30" s="77">
        <v>1</v>
      </c>
      <c r="E30" s="78">
        <v>149000</v>
      </c>
      <c r="F30" s="79">
        <f t="shared" si="6"/>
        <v>149000</v>
      </c>
      <c r="G30" s="80" t="s">
        <v>137</v>
      </c>
      <c r="H30" s="81">
        <f t="shared" si="7"/>
        <v>43330</v>
      </c>
      <c r="I30" s="82"/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10128834</v>
      </c>
      <c r="B31" s="76" t="str">
        <f>VLOOKUP(A31,ma!$E:$H,4,0)</f>
        <v>LHC-UAL05PN</v>
      </c>
      <c r="C31" s="76" t="str">
        <f>VLOOKUP(B31,ma!$B:$C,2,0)</f>
        <v>Cáp Lightning 0.5m ELECOM LHC-UAL05PN</v>
      </c>
      <c r="D31" s="77">
        <v>1</v>
      </c>
      <c r="E31" s="78">
        <v>249000</v>
      </c>
      <c r="F31" s="79">
        <f t="shared" si="6"/>
        <v>249000</v>
      </c>
      <c r="G31" s="80" t="s">
        <v>137</v>
      </c>
      <c r="H31" s="81">
        <f t="shared" si="7"/>
        <v>43330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10090473</v>
      </c>
      <c r="B32" s="76" t="str">
        <f>VLOOKUP(A32,ma!$E:$H,4,0)</f>
        <v>DH-HD14ER07BK</v>
      </c>
      <c r="C32" s="76" t="str">
        <f>VLOOKUP(B32,ma!$B:$C,2,0)</f>
        <v>Cáp HDMI ELECOM DH-HD14ER07BK</v>
      </c>
      <c r="D32" s="77">
        <v>1</v>
      </c>
      <c r="E32" s="78">
        <v>149000</v>
      </c>
      <c r="F32" s="79">
        <f t="shared" si="6"/>
        <v>149000</v>
      </c>
      <c r="G32" s="80" t="s">
        <v>137</v>
      </c>
      <c r="H32" s="81">
        <f t="shared" si="7"/>
        <v>43330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10128887</v>
      </c>
      <c r="B33" s="76" t="str">
        <f>VLOOKUP(A33,ma!$E:$H,4,0)</f>
        <v>AD-CVGABK</v>
      </c>
      <c r="C33" s="76" t="str">
        <f>VLOOKUP(B33,ma!$B:$C,2,0)</f>
        <v>PK Cáp chuyển đổi VGA ELECOM AD-CVGABK</v>
      </c>
      <c r="D33" s="77">
        <v>1</v>
      </c>
      <c r="E33" s="127">
        <v>990000</v>
      </c>
      <c r="F33" s="79">
        <f t="shared" si="6"/>
        <v>990000</v>
      </c>
      <c r="G33" s="80" t="s">
        <v>137</v>
      </c>
      <c r="H33" s="81">
        <f t="shared" si="7"/>
        <v>43330</v>
      </c>
      <c r="I33" s="82"/>
      <c r="J33" s="83" t="str">
        <f>VLOOKUP(B33,ma!$B:$F,5,0)</f>
        <v>ELECOM</v>
      </c>
      <c r="K33" s="83" t="str">
        <f t="shared" si="8"/>
        <v>Elecom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10092958</v>
      </c>
      <c r="B34" s="76" t="str">
        <f>VLOOKUP(A34,ma!$E:$H,4,0)</f>
        <v>MDRXB55AP/GQE</v>
      </c>
      <c r="C34" s="76" t="str">
        <f>VLOOKUP(B34,ma!$B:$C,2,0)</f>
        <v>PK Tai nghe Sony MDRXB55AP/GQE</v>
      </c>
      <c r="D34" s="77">
        <v>1</v>
      </c>
      <c r="E34" s="127">
        <v>890000</v>
      </c>
      <c r="F34" s="79">
        <f t="shared" si="6"/>
        <v>890000</v>
      </c>
      <c r="G34" s="80" t="s">
        <v>137</v>
      </c>
      <c r="H34" s="81">
        <f t="shared" si="7"/>
        <v>43330</v>
      </c>
      <c r="I34" s="82"/>
      <c r="J34" s="83" t="str">
        <f>VLOOKUP(B34,ma!$B:$F,5,0)</f>
        <v>SONY</v>
      </c>
      <c r="K34" s="83" t="str">
        <f t="shared" si="8"/>
        <v>Sony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10095219</v>
      </c>
      <c r="B35" s="76" t="str">
        <f>VLOOKUP(A35,ma!$E:$H,4,0)</f>
        <v>BM-IBOF13BK</v>
      </c>
      <c r="C35" s="76" t="str">
        <f>VLOOKUP(B35,ma!$B:$C,2,0)</f>
        <v>PK Túi xách laptop ELECOM BM-IBOF13BK</v>
      </c>
      <c r="D35" s="77">
        <v>1</v>
      </c>
      <c r="E35" s="127">
        <v>699000</v>
      </c>
      <c r="F35" s="79">
        <f t="shared" si="6"/>
        <v>699000</v>
      </c>
      <c r="G35" s="80" t="s">
        <v>137</v>
      </c>
      <c r="H35" s="81">
        <f t="shared" si="7"/>
        <v>43330</v>
      </c>
      <c r="I35" s="82"/>
      <c r="J35" s="83" t="str">
        <f>VLOOKUP(B35,ma!$B:$F,5,0)</f>
        <v>ELECOM</v>
      </c>
      <c r="K35" s="83" t="str">
        <f t="shared" si="8"/>
        <v>Elecom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/>
      <c r="B36" s="76" t="e">
        <f>VLOOKUP(A36,ma!$E:$H,4,0)</f>
        <v>#N/A</v>
      </c>
      <c r="C36" s="76" t="e">
        <f>VLOOKUP(B36,ma!$B:$C,2,0)</f>
        <v>#N/A</v>
      </c>
      <c r="D36" s="77"/>
      <c r="E36" s="90"/>
      <c r="F36" s="79">
        <f t="shared" si="6"/>
        <v>0</v>
      </c>
      <c r="G36" s="89"/>
      <c r="H36" s="81">
        <f t="shared" si="7"/>
        <v>43330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43330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43330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43330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43330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43330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43330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43330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43330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43330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43330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43330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43330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43330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43330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43330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43330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43330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43330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43330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43330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43330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43330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43330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43330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43330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43330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43330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43330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43330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43330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1000"/>
  <sheetViews>
    <sheetView workbookViewId="0">
      <pane ySplit="9" topLeftCell="A19" activePane="bottomLeft" state="frozen"/>
      <selection pane="bottomLeft" activeCell="A10" sqref="A10:K32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133340000</v>
      </c>
      <c r="C1" s="21">
        <f t="shared" si="0"/>
        <v>0.6006306306306306</v>
      </c>
      <c r="D1" s="22"/>
      <c r="E1" s="97" t="s">
        <v>54</v>
      </c>
      <c r="F1" s="98" t="s">
        <v>66</v>
      </c>
      <c r="G1" s="32">
        <f>SUM(G2:G5)</f>
        <v>7774000</v>
      </c>
      <c r="H1" s="33"/>
      <c r="I1" s="34"/>
      <c r="J1" s="103" t="str">
        <f t="shared" ref="J1:J4" si="1">+F2</f>
        <v>Vi</v>
      </c>
      <c r="K1" s="36">
        <f>'18'!K1+SUMIF($G$10:$G$100,J1,$F$10:$F$100)</f>
        <v>137927000</v>
      </c>
      <c r="L1" s="38">
        <f t="shared" ref="L1:L5" si="2">K1/$K$7</f>
        <v>0.62129279279279281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SUMIF($K:$K,A2,$F:$F)+'18'!B2</f>
        <v>67547000</v>
      </c>
      <c r="C2" s="45">
        <f>B2/K7</f>
        <v>0.30426576576576575</v>
      </c>
      <c r="D2" s="22"/>
      <c r="E2" s="46">
        <f>+'18'!E2+1</f>
        <v>43331</v>
      </c>
      <c r="F2" s="49" t="str">
        <f>+'1'!$F$2</f>
        <v>Vi</v>
      </c>
      <c r="G2" s="48">
        <f t="shared" ref="G2:G3" si="3">SUMIFS($F:$F,$H:$H,E2,$G:$G,F2)</f>
        <v>7774000</v>
      </c>
      <c r="H2" s="33"/>
      <c r="I2" s="34"/>
      <c r="J2" s="103">
        <f t="shared" si="1"/>
        <v>0</v>
      </c>
      <c r="K2" s="36">
        <f>'18'!K2+SUMIF($G$10:$G$100,J2,$F$10:$F$100)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SUMIF($K:$K,A3,$F:$F)+'18'!B3</f>
        <v>62874000</v>
      </c>
      <c r="C3" s="45">
        <f>B3/K7</f>
        <v>0.28321621621621623</v>
      </c>
      <c r="D3" s="22"/>
      <c r="E3" s="46">
        <f t="shared" ref="E3:E5" si="4">+$E$2</f>
        <v>43331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'18'!K3+SUMIF($G$10:$G$100,J3,$F$10:$F$100)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SUMIF($K:$K,A4,$F:$F)+'18'!B4</f>
        <v>2919000</v>
      </c>
      <c r="C4" s="45">
        <f>B4/K7</f>
        <v>1.3148648648648649E-2</v>
      </c>
      <c r="D4" s="22"/>
      <c r="E4" s="46">
        <f t="shared" si="4"/>
        <v>43331</v>
      </c>
      <c r="F4" s="53"/>
      <c r="G4" s="48"/>
      <c r="H4" s="33"/>
      <c r="I4" s="34"/>
      <c r="J4" s="103">
        <f t="shared" si="1"/>
        <v>0</v>
      </c>
      <c r="K4" s="36">
        <f>'18'!K4+SUMIF($G$10:$G$100,J4,$F$10:$F$100)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43331</v>
      </c>
      <c r="F5" s="53"/>
      <c r="G5" s="48"/>
      <c r="H5" s="33"/>
      <c r="I5" s="34"/>
      <c r="J5" s="55"/>
      <c r="K5" s="36">
        <f>'18'!K5+SUMIF($G$10:$G$100,J5,$F$10:$F$100)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137927000</v>
      </c>
      <c r="L6" s="57">
        <f t="shared" si="5"/>
        <v>0.62129279279279281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F9+'18'!K8</f>
        <v>137927000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25</v>
      </c>
      <c r="E9" s="70"/>
      <c r="F9" s="70">
        <f>SUM(F10:F100)</f>
        <v>7774000</v>
      </c>
      <c r="G9" s="71"/>
      <c r="H9" s="72"/>
      <c r="I9" s="73"/>
      <c r="J9" s="67" t="s">
        <v>503</v>
      </c>
      <c r="K9" s="74">
        <f>K8/K7</f>
        <v>0.62129279279279281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10093175</v>
      </c>
      <c r="B10" s="76" t="str">
        <f>VLOOKUP(A10,ma!$E:$H,4,0)</f>
        <v>MPA-ACCL12BK</v>
      </c>
      <c r="C10" s="76" t="str">
        <f>VLOOKUP(B10,ma!$B:$C,2,0)</f>
        <v>PK Dây cáp USB chuẩn C (A-C), 1.2m ELECOM MPA-ACCL12BK</v>
      </c>
      <c r="D10" s="77">
        <v>1</v>
      </c>
      <c r="E10" s="78">
        <v>299000</v>
      </c>
      <c r="F10" s="79">
        <f t="shared" ref="F10:F100" si="6">D10*E10</f>
        <v>299000</v>
      </c>
      <c r="G10" s="80" t="s">
        <v>137</v>
      </c>
      <c r="H10" s="81">
        <f t="shared" ref="H10:H66" si="7">+$E$2</f>
        <v>43331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10089723</v>
      </c>
      <c r="B11" s="76" t="str">
        <f>VLOOKUP(A11,ma!$E:$H,4,0)</f>
        <v>ESU-HK33(W)</v>
      </c>
      <c r="C11" s="76" t="str">
        <f>VLOOKUP(B11,ma!$B:$C,2,0)</f>
        <v>Ổ cắm điện ELPA ESU-HK33(W)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43331</v>
      </c>
      <c r="I11" s="82"/>
      <c r="J11" s="83" t="str">
        <f>VLOOKUP(B11,ma!$B:$F,5,0)</f>
        <v>ELPA</v>
      </c>
      <c r="K11" s="83" t="str">
        <f t="shared" si="8"/>
        <v>khac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10089499</v>
      </c>
      <c r="B12" s="76" t="str">
        <f>VLOOKUP(A12,ma!$E:$H,4,0)</f>
        <v>M-DY10DRWH</v>
      </c>
      <c r="C12" s="76" t="str">
        <f>VLOOKUP(B12,ma!$B:$C,2,0)</f>
        <v>Chuột không dây ELECOM M-DY10DRWH</v>
      </c>
      <c r="D12" s="77">
        <v>2</v>
      </c>
      <c r="E12" s="78">
        <v>249000</v>
      </c>
      <c r="F12" s="79">
        <f t="shared" si="6"/>
        <v>498000</v>
      </c>
      <c r="G12" s="80" t="s">
        <v>137</v>
      </c>
      <c r="H12" s="81">
        <f t="shared" si="7"/>
        <v>43331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10093182</v>
      </c>
      <c r="B13" s="76" t="str">
        <f>VLOOKUP(A13,ma!$E:$H,4,0)</f>
        <v>MPA-ACCL12SV</v>
      </c>
      <c r="C13" s="76" t="str">
        <f>VLOOKUP(B13,ma!$B:$C,2,0)</f>
        <v>PK Dây cáp USB chuẩn C (A-C), 1.2m ELECOM MPA-ACCL12SV</v>
      </c>
      <c r="D13" s="77">
        <v>1</v>
      </c>
      <c r="E13" s="78">
        <v>299000</v>
      </c>
      <c r="F13" s="79">
        <f t="shared" si="6"/>
        <v>299000</v>
      </c>
      <c r="G13" s="80" t="s">
        <v>137</v>
      </c>
      <c r="H13" s="81">
        <f t="shared" si="7"/>
        <v>43331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10094778</v>
      </c>
      <c r="B14" s="76" t="str">
        <f>VLOOKUP(A14,ma!$E:$H,4,0)</f>
        <v>MPA-AMBS2U20BK</v>
      </c>
      <c r="C14" s="76" t="str">
        <f>VLOOKUP(B14,ma!$B:$C,2,0)</f>
        <v>PK Cáp microUSB ELECOM MPA-AMBS2U20BK</v>
      </c>
      <c r="D14" s="77">
        <v>1</v>
      </c>
      <c r="E14" s="78">
        <v>199000</v>
      </c>
      <c r="F14" s="79">
        <f t="shared" si="6"/>
        <v>199000</v>
      </c>
      <c r="G14" s="80" t="s">
        <v>137</v>
      </c>
      <c r="H14" s="81">
        <f t="shared" si="7"/>
        <v>43331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10092284</v>
      </c>
      <c r="B15" s="76" t="str">
        <f>VLOOKUP(A15,ma!$E:$H,4,0)</f>
        <v>MDR-XB550APWCE</v>
      </c>
      <c r="C15" s="76" t="str">
        <f>VLOOKUP(B15,ma!$B:$C,2,0)</f>
        <v>Tai nghe Sony MDRXB550APWCE</v>
      </c>
      <c r="D15" s="77">
        <v>1</v>
      </c>
      <c r="E15" s="78">
        <v>1190000</v>
      </c>
      <c r="F15" s="79">
        <f t="shared" si="6"/>
        <v>1190000</v>
      </c>
      <c r="G15" s="80" t="s">
        <v>137</v>
      </c>
      <c r="H15" s="81">
        <f t="shared" si="7"/>
        <v>43331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10128887</v>
      </c>
      <c r="B16" s="76" t="str">
        <f>VLOOKUP(A16,ma!$E:$H,4,0)</f>
        <v>AD-CVGABK</v>
      </c>
      <c r="C16" s="76" t="str">
        <f>VLOOKUP(B16,ma!$B:$C,2,0)</f>
        <v>PK Cáp chuyển đổi VGA ELECOM AD-CVGABK</v>
      </c>
      <c r="D16" s="77">
        <v>1</v>
      </c>
      <c r="E16" s="78">
        <v>990000</v>
      </c>
      <c r="F16" s="79">
        <f t="shared" si="6"/>
        <v>990000</v>
      </c>
      <c r="G16" s="80" t="s">
        <v>137</v>
      </c>
      <c r="H16" s="81">
        <f t="shared" si="7"/>
        <v>43331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10094016</v>
      </c>
      <c r="B17" s="76" t="str">
        <f>VLOOKUP(A17,ma!$E:$H,4,0)</f>
        <v>MP-111E</v>
      </c>
      <c r="C17" s="76" t="str">
        <f>VLOOKUP(B17,ma!$B:$C,2,0)</f>
        <v>PK Bàn di chuột  ELECOM MP-111E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43331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10093180</v>
      </c>
      <c r="B18" s="76" t="str">
        <f>VLOOKUP(A18,ma!$E:$H,4,0)</f>
        <v>MPA-ACCL12PN</v>
      </c>
      <c r="C18" s="76" t="str">
        <f>VLOOKUP(B18,ma!$B:$C,2,0)</f>
        <v>PK Dây cáp USB chuẩn C (A-C), 1.2m ELECOM MPA-ACCL12PN</v>
      </c>
      <c r="D18" s="77">
        <v>2</v>
      </c>
      <c r="E18" s="78">
        <v>299000</v>
      </c>
      <c r="F18" s="79">
        <f t="shared" si="6"/>
        <v>598000</v>
      </c>
      <c r="G18" s="80" t="s">
        <v>137</v>
      </c>
      <c r="H18" s="81">
        <f t="shared" si="7"/>
        <v>43331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10090500</v>
      </c>
      <c r="B19" s="76" t="str">
        <f>VLOOKUP(A19,ma!$E:$H,4,0)</f>
        <v>EHP-CS3550M1-G</v>
      </c>
      <c r="C19" s="76" t="str">
        <f>VLOOKUP(B19,ma!$B:$C,2,0)</f>
        <v>Tai nghe ELECOM  EHP-CS3550M1-G</v>
      </c>
      <c r="D19" s="77">
        <v>1</v>
      </c>
      <c r="E19" s="78">
        <v>399000</v>
      </c>
      <c r="F19" s="79">
        <f t="shared" si="6"/>
        <v>399000</v>
      </c>
      <c r="G19" s="80" t="s">
        <v>137</v>
      </c>
      <c r="H19" s="81">
        <f t="shared" si="7"/>
        <v>43331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10092954</v>
      </c>
      <c r="B20" s="76" t="str">
        <f>VLOOKUP(A20,ma!$E:$H,4,0)</f>
        <v>MDREX155APNQE</v>
      </c>
      <c r="C20" s="76" t="str">
        <f>VLOOKUP(B20,ma!$B:$C,2,0)</f>
        <v>PK Tai nghe Sony MDREX155APNQE</v>
      </c>
      <c r="D20" s="77">
        <v>1</v>
      </c>
      <c r="E20" s="78">
        <v>490000</v>
      </c>
      <c r="F20" s="79">
        <f t="shared" si="6"/>
        <v>490000</v>
      </c>
      <c r="G20" s="80" t="s">
        <v>137</v>
      </c>
      <c r="H20" s="81">
        <f t="shared" si="7"/>
        <v>43331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10090431</v>
      </c>
      <c r="B21" s="76" t="str">
        <f>VLOOKUP(A21,ma!$E:$H,4,0)</f>
        <v>LR6GD2B</v>
      </c>
      <c r="C21" s="76" t="str">
        <f>VLOOKUP(B21,ma!$B:$C,2,0)</f>
        <v>Pin tiểu Maxell LR6-2B</v>
      </c>
      <c r="D21" s="77">
        <v>1</v>
      </c>
      <c r="E21" s="78">
        <v>20000</v>
      </c>
      <c r="F21" s="79">
        <f t="shared" si="6"/>
        <v>20000</v>
      </c>
      <c r="G21" s="80" t="s">
        <v>137</v>
      </c>
      <c r="H21" s="81">
        <f t="shared" si="7"/>
        <v>43331</v>
      </c>
      <c r="I21" s="82"/>
      <c r="J21" s="83" t="str">
        <f>VLOOKUP(B21,ma!$B:$F,5,0)</f>
        <v>Maxell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10090432</v>
      </c>
      <c r="B22" s="76" t="str">
        <f>VLOOKUP(A22,ma!$E:$H,4,0)</f>
        <v>LR03GD2B</v>
      </c>
      <c r="C22" s="76" t="str">
        <f>VLOOKUP(B22,ma!$B:$C,2,0)</f>
        <v>Pin Maxell LR03</v>
      </c>
      <c r="D22" s="77">
        <v>1</v>
      </c>
      <c r="E22" s="78">
        <v>20000</v>
      </c>
      <c r="F22" s="79">
        <f t="shared" si="6"/>
        <v>20000</v>
      </c>
      <c r="G22" s="80" t="s">
        <v>137</v>
      </c>
      <c r="H22" s="81">
        <f t="shared" si="7"/>
        <v>43331</v>
      </c>
      <c r="I22" s="82"/>
      <c r="J22" s="83" t="str">
        <f>VLOOKUP(B22,ma!$B:$F,5,0)</f>
        <v>Maxell</v>
      </c>
      <c r="K22" s="83" t="str">
        <f t="shared" si="8"/>
        <v>khac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10089477</v>
      </c>
      <c r="B23" s="76" t="str">
        <f>VLOOKUP(A23,ma!$E:$H,4,0)</f>
        <v>LHC-UAL10WH-G</v>
      </c>
      <c r="C23" s="76" t="str">
        <f>VLOOKUP(B23,ma!$B:$C,2,0)</f>
        <v>Cáp Lightning Elecom LHC-UAL10WH-G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43331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10090439</v>
      </c>
      <c r="B24" s="76" t="str">
        <f>VLOOKUP(A24,ma!$E:$H,4,0)</f>
        <v>CP-E6/BC ULA</v>
      </c>
      <c r="C24" s="76" t="str">
        <f>VLOOKUP(B24,ma!$B:$C,2,0)</f>
        <v xml:space="preserve">  Pin di động Sony CP-E6/BC ULA</v>
      </c>
      <c r="D24" s="77">
        <v>1</v>
      </c>
      <c r="E24" s="78">
        <v>590000</v>
      </c>
      <c r="F24" s="79">
        <f t="shared" si="6"/>
        <v>590000</v>
      </c>
      <c r="G24" s="80" t="s">
        <v>137</v>
      </c>
      <c r="H24" s="81">
        <f t="shared" si="7"/>
        <v>43331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10089386</v>
      </c>
      <c r="B25" s="76" t="str">
        <f>VLOOKUP(A25,ma!$E:$H,4,0)</f>
        <v>CAC-HD14EL15BK</v>
      </c>
      <c r="C25" s="76" t="str">
        <f>VLOOKUP(B25,ma!$B:$C,2,0)</f>
        <v>Dây cáp HDMI ELECOM CAC-HD14EL15BK</v>
      </c>
      <c r="D25" s="77">
        <v>1</v>
      </c>
      <c r="E25" s="78">
        <v>199000</v>
      </c>
      <c r="F25" s="79">
        <f t="shared" si="6"/>
        <v>199000</v>
      </c>
      <c r="G25" s="80" t="s">
        <v>137</v>
      </c>
      <c r="H25" s="81">
        <f t="shared" si="7"/>
        <v>43331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10092702</v>
      </c>
      <c r="B26" s="76" t="str">
        <f>VLOOKUP(A26,ma!$E:$H,4,0)</f>
        <v>EHP-C3520PND-G</v>
      </c>
      <c r="C26" s="76" t="str">
        <f>VLOOKUP(B26,ma!$B:$C,2,0)</f>
        <v>Tai nghe Elecom EHP-C3520PND-G</v>
      </c>
      <c r="D26" s="77">
        <v>1</v>
      </c>
      <c r="E26" s="78">
        <v>149000</v>
      </c>
      <c r="F26" s="79">
        <f t="shared" si="6"/>
        <v>149000</v>
      </c>
      <c r="G26" s="80" t="s">
        <v>137</v>
      </c>
      <c r="H26" s="81">
        <f t="shared" si="7"/>
        <v>43331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10094094</v>
      </c>
      <c r="B27" s="76" t="str">
        <f>VLOOKUP(A27,ma!$E:$H,4,0)</f>
        <v>EHP-C3520BUD-G</v>
      </c>
      <c r="C27" s="76" t="str">
        <f>VLOOKUP(B27,ma!$B:$C,2,0)</f>
        <v>PK Tai nghe Elecom EHP-C3520BUD-G</v>
      </c>
      <c r="D27" s="77">
        <v>1</v>
      </c>
      <c r="E27" s="88"/>
      <c r="F27" s="79">
        <f t="shared" si="6"/>
        <v>0</v>
      </c>
      <c r="G27" s="80" t="s">
        <v>137</v>
      </c>
      <c r="H27" s="81">
        <f t="shared" si="7"/>
        <v>43331</v>
      </c>
      <c r="I27" s="104" t="s">
        <v>5805</v>
      </c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10092702</v>
      </c>
      <c r="B28" s="76" t="str">
        <f>VLOOKUP(A28,ma!$E:$H,4,0)</f>
        <v>EHP-C3520PND-G</v>
      </c>
      <c r="C28" s="76" t="str">
        <f>VLOOKUP(B28,ma!$B:$C,2,0)</f>
        <v>Tai nghe Elecom EHP-C3520PND-G</v>
      </c>
      <c r="D28" s="77">
        <v>1</v>
      </c>
      <c r="E28" s="78">
        <v>149000</v>
      </c>
      <c r="F28" s="79">
        <f t="shared" si="6"/>
        <v>149000</v>
      </c>
      <c r="G28" s="80" t="s">
        <v>137</v>
      </c>
      <c r="H28" s="81">
        <f t="shared" si="7"/>
        <v>43331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10094094</v>
      </c>
      <c r="B29" s="76" t="str">
        <f>VLOOKUP(A29,ma!$E:$H,4,0)</f>
        <v>EHP-C3520BUD-G</v>
      </c>
      <c r="C29" s="76" t="str">
        <f>VLOOKUP(B29,ma!$B:$C,2,0)</f>
        <v>PK Tai nghe Elecom EHP-C3520BUD-G</v>
      </c>
      <c r="D29" s="77">
        <v>1</v>
      </c>
      <c r="E29" s="88"/>
      <c r="F29" s="79">
        <f t="shared" si="6"/>
        <v>0</v>
      </c>
      <c r="G29" s="80" t="s">
        <v>137</v>
      </c>
      <c r="H29" s="81">
        <f t="shared" si="7"/>
        <v>43331</v>
      </c>
      <c r="I29" s="104" t="s">
        <v>5805</v>
      </c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10094123</v>
      </c>
      <c r="B30" s="76" t="str">
        <f>VLOOKUP(A30,ma!$E:$H,4,0)</f>
        <v>PM-A17LFLGG</v>
      </c>
      <c r="C30" s="76" t="str">
        <f>VLOOKUP(B30,ma!$B:$C,2,0)</f>
        <v>PK DMH iP8 plus CL ELECOM PM-A17LFLGG</v>
      </c>
      <c r="D30" s="77">
        <v>1</v>
      </c>
      <c r="E30" s="78">
        <v>199000</v>
      </c>
      <c r="F30" s="79">
        <f t="shared" si="6"/>
        <v>199000</v>
      </c>
      <c r="G30" s="80" t="s">
        <v>137</v>
      </c>
      <c r="H30" s="81">
        <f t="shared" si="7"/>
        <v>43331</v>
      </c>
      <c r="I30" s="82"/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10094131</v>
      </c>
      <c r="B31" s="76" t="str">
        <f>VLOOKUP(A31,ma!$E:$H,4,0)</f>
        <v>PM-A17XFLGG</v>
      </c>
      <c r="C31" s="76" t="str">
        <f>VLOOKUP(B31,ma!$B:$C,2,0)</f>
        <v>PK DMH IphoneX ELECOM PM-A17XFLGG</v>
      </c>
      <c r="D31" s="77">
        <v>1</v>
      </c>
      <c r="E31" s="78">
        <v>199000</v>
      </c>
      <c r="F31" s="79">
        <f t="shared" si="6"/>
        <v>199000</v>
      </c>
      <c r="G31" s="80" t="s">
        <v>137</v>
      </c>
      <c r="H31" s="81">
        <f t="shared" si="7"/>
        <v>43331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10092956</v>
      </c>
      <c r="B32" s="76" t="str">
        <f>VLOOKUP(A32,ma!$E:$H,4,0)</f>
        <v>MDREX155APWQE</v>
      </c>
      <c r="C32" s="76" t="str">
        <f>VLOOKUP(B32,ma!$B:$C,2,0)</f>
        <v>PK Tai nghe Sony MDREX155APWQE</v>
      </c>
      <c r="D32" s="77">
        <v>1</v>
      </c>
      <c r="E32" s="78">
        <v>490000</v>
      </c>
      <c r="F32" s="79">
        <f t="shared" si="6"/>
        <v>490000</v>
      </c>
      <c r="G32" s="80" t="s">
        <v>137</v>
      </c>
      <c r="H32" s="81">
        <f t="shared" si="7"/>
        <v>43331</v>
      </c>
      <c r="I32" s="82"/>
      <c r="J32" s="83" t="str">
        <f>VLOOKUP(B32,ma!$B:$F,5,0)</f>
        <v>SONY</v>
      </c>
      <c r="K32" s="83" t="str">
        <f t="shared" si="8"/>
        <v>Sony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43331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43331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43331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43331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43331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43331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43331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43331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43331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43331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43331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43331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43331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43331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43331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43331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43331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43331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43331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43331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43331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43331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43331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43331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43331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43331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43331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43331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43331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43331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43331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43331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43331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43331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Z1000"/>
  <sheetViews>
    <sheetView workbookViewId="0">
      <pane ySplit="9" topLeftCell="A10" activePane="bottomLeft" state="frozen"/>
      <selection pane="bottomLeft" activeCell="A10" sqref="A10:K1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" customHeight="1">
      <c r="A1" s="18"/>
      <c r="B1" s="19">
        <f t="shared" ref="B1:C1" si="0">SUM(B2:B6)</f>
        <v>134936000</v>
      </c>
      <c r="C1" s="21">
        <f t="shared" si="0"/>
        <v>0.60781981981981981</v>
      </c>
      <c r="D1" s="22"/>
      <c r="E1" s="97" t="s">
        <v>54</v>
      </c>
      <c r="F1" s="98" t="s">
        <v>66</v>
      </c>
      <c r="G1" s="32">
        <f>SUM(G2:G5)</f>
        <v>2294000</v>
      </c>
      <c r="H1" s="33"/>
      <c r="I1" s="34"/>
      <c r="J1" s="103" t="str">
        <f t="shared" ref="J1:J4" si="1">+F2</f>
        <v>Vi</v>
      </c>
      <c r="K1" s="36">
        <f>'19'!K1+SUMIF($G$10:$G$100,J1,$F$10:$F$100)</f>
        <v>140221000</v>
      </c>
      <c r="L1" s="38">
        <f t="shared" ref="L1:L5" si="2">K1/$K$7</f>
        <v>0.63162612612612612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" customHeight="1">
      <c r="A2" s="41" t="s">
        <v>86</v>
      </c>
      <c r="B2" s="43">
        <f>SUMIF($K:$K,A2,$F:$F)+'19'!B2</f>
        <v>67547000</v>
      </c>
      <c r="C2" s="45">
        <f>B2/K7</f>
        <v>0.30426576576576575</v>
      </c>
      <c r="D2" s="22"/>
      <c r="E2" s="46">
        <f>+'19'!E2+1</f>
        <v>43332</v>
      </c>
      <c r="F2" s="49" t="str">
        <f>+'1'!$F$2</f>
        <v>Vi</v>
      </c>
      <c r="G2" s="48">
        <f t="shared" ref="G2:G3" si="3">SUMIFS($F:$F,$H:$H,E2,$G:$G,F2)</f>
        <v>2294000</v>
      </c>
      <c r="H2" s="33"/>
      <c r="I2" s="34"/>
      <c r="J2" s="103">
        <f t="shared" si="1"/>
        <v>0</v>
      </c>
      <c r="K2" s="36">
        <f>'19'!K2+SUMIF($G$10:$G$100,J2,$F$10:$F$100)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" customHeight="1">
      <c r="A3" s="41" t="s">
        <v>168</v>
      </c>
      <c r="B3" s="43">
        <f>SUMIF($K:$K,A3,$F:$F)+'19'!B3</f>
        <v>64121000</v>
      </c>
      <c r="C3" s="45">
        <f>B3/K7</f>
        <v>0.28883333333333333</v>
      </c>
      <c r="D3" s="22"/>
      <c r="E3" s="46">
        <f t="shared" ref="E3:E5" si="4">+$E$2</f>
        <v>43332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'19'!K3+SUMIF($G$10:$G$100,J3,$F$10:$F$100)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" customHeight="1">
      <c r="A4" s="51" t="s">
        <v>192</v>
      </c>
      <c r="B4" s="43">
        <f>SUMIF($K:$K,A4,$F:$F)+'19'!B4</f>
        <v>3268000</v>
      </c>
      <c r="C4" s="45">
        <f>B4/K7</f>
        <v>1.4720720720720721E-2</v>
      </c>
      <c r="D4" s="22"/>
      <c r="E4" s="46">
        <f t="shared" si="4"/>
        <v>43332</v>
      </c>
      <c r="F4" s="53"/>
      <c r="G4" s="48"/>
      <c r="H4" s="33"/>
      <c r="I4" s="34"/>
      <c r="J4" s="103">
        <f t="shared" si="1"/>
        <v>0</v>
      </c>
      <c r="K4" s="36">
        <f>'19'!K4+SUMIF($G$10:$G$100,J4,$F$10:$F$100)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" customHeight="1">
      <c r="A5" s="54"/>
      <c r="B5" s="54"/>
      <c r="C5" s="54"/>
      <c r="D5" s="22"/>
      <c r="E5" s="46">
        <f t="shared" si="4"/>
        <v>43332</v>
      </c>
      <c r="F5" s="53"/>
      <c r="G5" s="48"/>
      <c r="H5" s="33"/>
      <c r="I5" s="34"/>
      <c r="J5" s="55"/>
      <c r="K5" s="36">
        <f>'19'!K5+SUMIF($G$10:$G$100,J5,$F$10:$F$100)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140221000</v>
      </c>
      <c r="L6" s="57">
        <f t="shared" si="5"/>
        <v>0.63162612612612612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F9+'19'!K8</f>
        <v>140221000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" customHeight="1">
      <c r="A9" s="131" t="s">
        <v>446</v>
      </c>
      <c r="B9" s="132"/>
      <c r="C9" s="133"/>
      <c r="D9" s="70">
        <f>+SUM(D10:D100)</f>
        <v>6</v>
      </c>
      <c r="E9" s="70"/>
      <c r="F9" s="70">
        <f>SUM(F10:F100)</f>
        <v>2294000</v>
      </c>
      <c r="G9" s="71"/>
      <c r="H9" s="72"/>
      <c r="I9" s="73"/>
      <c r="J9" s="67" t="s">
        <v>503</v>
      </c>
      <c r="K9" s="74">
        <f>K8/K7</f>
        <v>0.63162612612612612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" customHeight="1">
      <c r="A10" s="75">
        <v>10089477</v>
      </c>
      <c r="B10" s="76" t="str">
        <f>VLOOKUP(A10,ma!$E:$H,4,0)</f>
        <v>LHC-UAL10WH-G</v>
      </c>
      <c r="C10" s="76" t="str">
        <f>VLOOKUP(B10,ma!$B:$C,2,0)</f>
        <v>Cáp Lightning Elecom LHC-UAL10WH-G</v>
      </c>
      <c r="D10" s="77">
        <v>1</v>
      </c>
      <c r="E10" s="78">
        <v>299000</v>
      </c>
      <c r="F10" s="79">
        <f t="shared" ref="F10:F100" si="6">D10*E10</f>
        <v>299000</v>
      </c>
      <c r="G10" s="80" t="s">
        <v>137</v>
      </c>
      <c r="H10" s="81">
        <f t="shared" ref="H10:H66" si="7">+$E$2</f>
        <v>43332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" customHeight="1">
      <c r="A11" s="75">
        <v>10092291</v>
      </c>
      <c r="B11" s="76" t="str">
        <f>VLOOKUP(A11,ma!$E:$H,4,0)</f>
        <v>AJ-464</v>
      </c>
      <c r="C11" s="76" t="str">
        <f>VLOOKUP(B11,ma!$B:$C,2,0)</f>
        <v>Đầu sạc USB 2.1A Kashimura AJ-464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43332</v>
      </c>
      <c r="I11" s="82"/>
      <c r="J11" s="83" t="str">
        <f>VLOOKUP(B11,ma!$B:$F,5,0)</f>
        <v>Kashimura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" customHeight="1">
      <c r="A12" s="75">
        <v>10089667</v>
      </c>
      <c r="B12" s="76" t="str">
        <f>VLOOKUP(A12,ma!$E:$H,4,0)</f>
        <v>AJ-924</v>
      </c>
      <c r="C12" s="76" t="str">
        <f>VLOOKUP(B12,ma!$B:$C,2,0)</f>
        <v>Cáp USB - microUSB - Lightning 2.4A 1.2m Kashimura AJ-924</v>
      </c>
      <c r="D12" s="77">
        <v>1</v>
      </c>
      <c r="E12" s="78">
        <v>399000</v>
      </c>
      <c r="F12" s="79">
        <f t="shared" si="6"/>
        <v>399000</v>
      </c>
      <c r="G12" s="80" t="s">
        <v>137</v>
      </c>
      <c r="H12" s="81">
        <f t="shared" si="7"/>
        <v>43332</v>
      </c>
      <c r="I12" s="82"/>
      <c r="J12" s="83" t="str">
        <f>VLOOKUP(B12,ma!$B:$F,5,0)</f>
        <v>Kashimura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" customHeight="1">
      <c r="A13" s="75">
        <v>10089456</v>
      </c>
      <c r="B13" s="76" t="str">
        <f>VLOOKUP(A13,ma!$E:$H,4,0)</f>
        <v>EHP-CS3560RD-G</v>
      </c>
      <c r="C13" s="76" t="str">
        <f>VLOOKUP(B13,ma!$B:$C,2,0)</f>
        <v>Tai nghe Elecom EHP-CS3560RD-G</v>
      </c>
      <c r="D13" s="77">
        <v>1</v>
      </c>
      <c r="E13" s="78">
        <v>449000</v>
      </c>
      <c r="F13" s="79">
        <f t="shared" si="6"/>
        <v>449000</v>
      </c>
      <c r="G13" s="80" t="s">
        <v>137</v>
      </c>
      <c r="H13" s="81">
        <f t="shared" si="7"/>
        <v>43332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" customHeight="1">
      <c r="A14" s="75">
        <v>10089473</v>
      </c>
      <c r="B14" s="76" t="str">
        <f>VLOOKUP(A14,ma!$E:$H,4,0)</f>
        <v>LBT-HS20MMPBK</v>
      </c>
      <c r="C14" s="76" t="str">
        <f>VLOOKUP(B14,ma!$B:$C,2,0)</f>
        <v>Tai nghe bluetooth Elecom LBT-HS20MMPBK</v>
      </c>
      <c r="D14" s="77">
        <v>1</v>
      </c>
      <c r="E14" s="78">
        <v>499000</v>
      </c>
      <c r="F14" s="79">
        <f t="shared" si="6"/>
        <v>499000</v>
      </c>
      <c r="G14" s="80" t="s">
        <v>137</v>
      </c>
      <c r="H14" s="81">
        <f t="shared" si="7"/>
        <v>43332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" customHeight="1">
      <c r="A15" s="75">
        <v>10405026</v>
      </c>
      <c r="B15" s="76" t="str">
        <f>VLOOKUP(A15,ma!$E:$H,4,0)</f>
        <v>V101BL</v>
      </c>
      <c r="C15" s="76" t="str">
        <f>VLOOKUP(B15,ma!$B:$C,2,0)</f>
        <v>Loa ANITECH V101BL</v>
      </c>
      <c r="D15" s="77">
        <v>1</v>
      </c>
      <c r="E15" s="78">
        <v>349000</v>
      </c>
      <c r="F15" s="79">
        <f t="shared" si="6"/>
        <v>349000</v>
      </c>
      <c r="G15" s="80" t="s">
        <v>137</v>
      </c>
      <c r="H15" s="81">
        <f t="shared" si="7"/>
        <v>43332</v>
      </c>
      <c r="I15" s="82"/>
      <c r="J15" s="83" t="str">
        <f>VLOOKUP(B15,ma!$B:$F,5,0)</f>
        <v>ANITECH</v>
      </c>
      <c r="K15" s="83" t="str">
        <f t="shared" si="8"/>
        <v>khac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43332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43332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43332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43332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43332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43332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43332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43332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43332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43332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43332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43332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43332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43332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43332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43332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43332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43332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43332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43332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43332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43332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43332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43332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43332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43332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43332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43332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43332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43332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43332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43332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43332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43332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43332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43332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43332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43332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43332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43332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43332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43332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43332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43332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43332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43332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43332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43332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43332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43332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43332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Z1000"/>
  <sheetViews>
    <sheetView workbookViewId="0">
      <pane ySplit="9" topLeftCell="A10" activePane="bottomLeft" state="frozen"/>
      <selection pane="bottomLeft" activeCell="A10" sqref="A10:K24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138717000</v>
      </c>
      <c r="C1" s="21">
        <f t="shared" si="0"/>
        <v>0.62485135135135128</v>
      </c>
      <c r="D1" s="22"/>
      <c r="E1" s="97" t="s">
        <v>54</v>
      </c>
      <c r="F1" s="98" t="s">
        <v>66</v>
      </c>
      <c r="G1" s="32">
        <f>SUM(G2:G5)</f>
        <v>3880000</v>
      </c>
      <c r="H1" s="33"/>
      <c r="I1" s="34"/>
      <c r="J1" s="103" t="str">
        <f t="shared" ref="J1:J4" si="1">+F2</f>
        <v>Vi</v>
      </c>
      <c r="K1" s="36">
        <f>'20'!K1+SUMIF($G$10:$G$100,J1,$F$10:$F$100)</f>
        <v>144101000</v>
      </c>
      <c r="L1" s="38">
        <f t="shared" ref="L1:L5" si="2">K1/$K$7</f>
        <v>0.64910360360360364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SUMIF($K:$K,A2,$F:$F)+'20'!B2</f>
        <v>68737000</v>
      </c>
      <c r="C2" s="45">
        <f>B2/K7</f>
        <v>0.30962612612612611</v>
      </c>
      <c r="D2" s="22"/>
      <c r="E2" s="46">
        <f>+'20'!E2+1</f>
        <v>43333</v>
      </c>
      <c r="F2" s="49" t="str">
        <f>+'1'!$F$2</f>
        <v>Vi</v>
      </c>
      <c r="G2" s="48">
        <f t="shared" ref="G2:G3" si="3">SUMIFS($F:$F,$H:$H,E2,$G:$G,F2)</f>
        <v>3880000</v>
      </c>
      <c r="H2" s="33"/>
      <c r="I2" s="34"/>
      <c r="J2" s="103">
        <f t="shared" si="1"/>
        <v>0</v>
      </c>
      <c r="K2" s="36">
        <f>'20'!K2+SUMIF($G$10:$G$100,J2,$F$10:$F$100)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SUMIF($K:$K,A3,$F:$F)+'20'!B3</f>
        <v>66413000</v>
      </c>
      <c r="C3" s="45">
        <f>B3/K7</f>
        <v>0.29915765765765767</v>
      </c>
      <c r="D3" s="22"/>
      <c r="E3" s="46">
        <f t="shared" ref="E3:E5" si="4">+$E$2</f>
        <v>43333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'20'!K3+SUMIF($G$10:$G$100,J3,$F$10:$F$100)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SUMIF($K:$K,A4,$F:$F)+'20'!B4</f>
        <v>3567000</v>
      </c>
      <c r="C4" s="45">
        <f>B4/K7</f>
        <v>1.6067567567567567E-2</v>
      </c>
      <c r="D4" s="22"/>
      <c r="E4" s="46">
        <f t="shared" si="4"/>
        <v>43333</v>
      </c>
      <c r="F4" s="53"/>
      <c r="G4" s="48"/>
      <c r="H4" s="33"/>
      <c r="I4" s="34"/>
      <c r="J4" s="103">
        <f t="shared" si="1"/>
        <v>0</v>
      </c>
      <c r="K4" s="36">
        <f>'20'!K4+SUMIF($G$10:$G$100,J4,$F$10:$F$100)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43333</v>
      </c>
      <c r="F5" s="53"/>
      <c r="G5" s="48"/>
      <c r="H5" s="33"/>
      <c r="I5" s="34"/>
      <c r="J5" s="55"/>
      <c r="K5" s="36">
        <f>'20'!K5+SUMIF($G$10:$G$100,J5,$F$10:$F$100)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144101000</v>
      </c>
      <c r="L6" s="57">
        <f t="shared" si="5"/>
        <v>0.64910360360360364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F9+'20'!K8</f>
        <v>144101000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15</v>
      </c>
      <c r="E9" s="70"/>
      <c r="F9" s="70">
        <f>SUM(F10:F100)</f>
        <v>3880000</v>
      </c>
      <c r="G9" s="71"/>
      <c r="H9" s="72"/>
      <c r="I9" s="73"/>
      <c r="J9" s="67" t="s">
        <v>503</v>
      </c>
      <c r="K9" s="74">
        <f>K8/K7</f>
        <v>0.64910360360360364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10089502</v>
      </c>
      <c r="B10" s="76" t="str">
        <f>VLOOKUP(A10,ma!$E:$H,4,0)</f>
        <v>M-DY11DRNV</v>
      </c>
      <c r="C10" s="76" t="str">
        <f>VLOOKUP(B10,ma!$B:$C,2,0)</f>
        <v>Chuột không dây ELECOM M-DY11DRNV</v>
      </c>
      <c r="D10" s="77">
        <v>1</v>
      </c>
      <c r="E10" s="88"/>
      <c r="F10" s="79">
        <f t="shared" ref="F10:F100" si="6">D10*E10</f>
        <v>0</v>
      </c>
      <c r="G10" s="80" t="s">
        <v>137</v>
      </c>
      <c r="H10" s="81">
        <f t="shared" ref="H10:H66" si="7">+$E$2</f>
        <v>43333</v>
      </c>
      <c r="I10" s="104" t="s">
        <v>5805</v>
      </c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10089503</v>
      </c>
      <c r="B11" s="76" t="str">
        <f>VLOOKUP(A11,ma!$E:$H,4,0)</f>
        <v>M-DY11DRWH</v>
      </c>
      <c r="C11" s="76" t="str">
        <f>VLOOKUP(B11,ma!$B:$C,2,0)</f>
        <v>Chuột không dây ELECOM M-DY11DRWH</v>
      </c>
      <c r="D11" s="77">
        <v>1</v>
      </c>
      <c r="E11" s="78">
        <v>249000</v>
      </c>
      <c r="F11" s="79">
        <f t="shared" si="6"/>
        <v>249000</v>
      </c>
      <c r="G11" s="80" t="s">
        <v>137</v>
      </c>
      <c r="H11" s="81">
        <f t="shared" si="7"/>
        <v>43333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10089534</v>
      </c>
      <c r="B12" s="76" t="str">
        <f>VLOOKUP(A12,ma!$E:$H,4,0)</f>
        <v>M-Y6URBK</v>
      </c>
      <c r="C12" s="76" t="str">
        <f>VLOOKUP(B12,ma!$B:$C,2,0)</f>
        <v>Chuột Elecom M-Y6URBK</v>
      </c>
      <c r="D12" s="77">
        <v>1</v>
      </c>
      <c r="E12" s="78">
        <v>149000</v>
      </c>
      <c r="F12" s="79">
        <f t="shared" si="6"/>
        <v>149000</v>
      </c>
      <c r="G12" s="80" t="s">
        <v>137</v>
      </c>
      <c r="H12" s="81">
        <f t="shared" si="7"/>
        <v>43333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10089534</v>
      </c>
      <c r="B13" s="76" t="str">
        <f>VLOOKUP(A13,ma!$E:$H,4,0)</f>
        <v>M-Y6URBK</v>
      </c>
      <c r="C13" s="76" t="str">
        <f>VLOOKUP(B13,ma!$B:$C,2,0)</f>
        <v>Chuột Elecom M-Y6URBK</v>
      </c>
      <c r="D13" s="77">
        <v>1</v>
      </c>
      <c r="E13" s="88"/>
      <c r="F13" s="79">
        <f t="shared" si="6"/>
        <v>0</v>
      </c>
      <c r="G13" s="80" t="s">
        <v>137</v>
      </c>
      <c r="H13" s="81">
        <f t="shared" si="7"/>
        <v>43333</v>
      </c>
      <c r="I13" s="104" t="s">
        <v>5805</v>
      </c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10093182</v>
      </c>
      <c r="B14" s="76" t="str">
        <f>VLOOKUP(A14,ma!$E:$H,4,0)</f>
        <v>MPA-ACCL12SV</v>
      </c>
      <c r="C14" s="76" t="str">
        <f>VLOOKUP(B14,ma!$B:$C,2,0)</f>
        <v>PK Dây cáp USB chuẩn C (A-C), 1.2m ELECOM MPA-ACCL12SV</v>
      </c>
      <c r="D14" s="77">
        <v>1</v>
      </c>
      <c r="E14" s="78">
        <v>299000</v>
      </c>
      <c r="F14" s="79">
        <f t="shared" si="6"/>
        <v>299000</v>
      </c>
      <c r="G14" s="80" t="s">
        <v>137</v>
      </c>
      <c r="H14" s="81">
        <f t="shared" si="7"/>
        <v>43333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10089666</v>
      </c>
      <c r="B15" s="76" t="str">
        <f>VLOOKUP(A15,ma!$E:$H,4,0)</f>
        <v>AJ-466</v>
      </c>
      <c r="C15" s="76" t="str">
        <f>VLOOKUP(B15,ma!$B:$C,2,0)</f>
        <v>Cáp USB - microUSB 1.8A 1.2m Kashimura AJ-466</v>
      </c>
      <c r="D15" s="77">
        <v>1</v>
      </c>
      <c r="E15" s="78">
        <v>99000</v>
      </c>
      <c r="F15" s="79">
        <f t="shared" si="6"/>
        <v>99000</v>
      </c>
      <c r="G15" s="80" t="s">
        <v>137</v>
      </c>
      <c r="H15" s="81">
        <f t="shared" si="7"/>
        <v>43333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10089536</v>
      </c>
      <c r="B16" s="76" t="str">
        <f>VLOOKUP(A16,ma!$E:$H,4,0)</f>
        <v>M-Y6URRD</v>
      </c>
      <c r="C16" s="76" t="str">
        <f>VLOOKUP(B16,ma!$B:$C,2,0)</f>
        <v>Chuột Elecom M-Y6URRD</v>
      </c>
      <c r="D16" s="77">
        <v>1</v>
      </c>
      <c r="E16" s="78">
        <v>149000</v>
      </c>
      <c r="F16" s="79">
        <f t="shared" si="6"/>
        <v>149000</v>
      </c>
      <c r="G16" s="80" t="s">
        <v>137</v>
      </c>
      <c r="H16" s="81">
        <f t="shared" si="7"/>
        <v>43333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10089536</v>
      </c>
      <c r="B17" s="76" t="str">
        <f>VLOOKUP(A17,ma!$E:$H,4,0)</f>
        <v>M-Y6URRD</v>
      </c>
      <c r="C17" s="76" t="str">
        <f>VLOOKUP(B17,ma!$B:$C,2,0)</f>
        <v>Chuột Elecom M-Y6URRD</v>
      </c>
      <c r="D17" s="77">
        <v>1</v>
      </c>
      <c r="E17" s="88"/>
      <c r="F17" s="79">
        <f t="shared" si="6"/>
        <v>0</v>
      </c>
      <c r="G17" s="80" t="s">
        <v>137</v>
      </c>
      <c r="H17" s="81">
        <f t="shared" si="7"/>
        <v>43333</v>
      </c>
      <c r="I17" s="104" t="s">
        <v>5805</v>
      </c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10089554</v>
      </c>
      <c r="B18" s="76" t="str">
        <f>VLOOKUP(A18,ma!$E:$H,4,0)</f>
        <v>U2H-SN4BF2WH</v>
      </c>
      <c r="C18" s="76" t="str">
        <f>VLOOKUP(B18,ma!$B:$C,2,0)</f>
        <v>Bộ chia USB Elecom U2H-SN4BF2WH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43333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10094098</v>
      </c>
      <c r="B19" s="76" t="str">
        <f>VLOOKUP(A19,ma!$E:$H,4,0)</f>
        <v>HS-HP22SV</v>
      </c>
      <c r="C19" s="76" t="str">
        <f>VLOOKUP(B19,ma!$B:$C,2,0)</f>
        <v>PK Tai nghe choàng đầu ELECOM HS-HP22SV</v>
      </c>
      <c r="D19" s="77">
        <v>1</v>
      </c>
      <c r="E19" s="78">
        <v>299000</v>
      </c>
      <c r="F19" s="79">
        <f t="shared" si="6"/>
        <v>299000</v>
      </c>
      <c r="G19" s="80" t="s">
        <v>137</v>
      </c>
      <c r="H19" s="81">
        <f t="shared" si="7"/>
        <v>43333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10128882</v>
      </c>
      <c r="B20" s="76" t="str">
        <f>VLOOKUP(A20,ma!$E:$H,4,0)</f>
        <v>KM-SN-JUN18-04</v>
      </c>
      <c r="C20" s="76" t="str">
        <f>VLOOKUP(B20,ma!$B:$C,2,0)</f>
        <v>KM Túi đeo ExtraBass (KMKTT) Sony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43333</v>
      </c>
      <c r="I20" s="104" t="s">
        <v>11634</v>
      </c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10091802</v>
      </c>
      <c r="B21" s="76" t="str">
        <f>VLOOKUP(A21,ma!$E:$H,4,0)</f>
        <v>SRS-XB10/GC E</v>
      </c>
      <c r="C21" s="76" t="str">
        <f>VLOOKUP(B21,ma!$B:$C,2,0)</f>
        <v>PK Loa di động SONY SRS-XB10/GC E</v>
      </c>
      <c r="D21" s="77">
        <v>1</v>
      </c>
      <c r="E21" s="78">
        <v>1190000</v>
      </c>
      <c r="F21" s="79">
        <f t="shared" si="6"/>
        <v>1190000</v>
      </c>
      <c r="G21" s="80" t="s">
        <v>137</v>
      </c>
      <c r="H21" s="81">
        <f t="shared" si="7"/>
        <v>43333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10089723</v>
      </c>
      <c r="B22" s="76" t="str">
        <f>VLOOKUP(A22,ma!$E:$H,4,0)</f>
        <v>ESU-HK33(W)</v>
      </c>
      <c r="C22" s="76" t="str">
        <f>VLOOKUP(B22,ma!$B:$C,2,0)</f>
        <v>Ổ cắm điện ELPA ESU-HK33(W)</v>
      </c>
      <c r="D22" s="77">
        <v>1</v>
      </c>
      <c r="E22" s="78">
        <v>299000</v>
      </c>
      <c r="F22" s="79">
        <f t="shared" si="6"/>
        <v>299000</v>
      </c>
      <c r="G22" s="80" t="s">
        <v>137</v>
      </c>
      <c r="H22" s="81">
        <f t="shared" si="7"/>
        <v>43333</v>
      </c>
      <c r="I22" s="82"/>
      <c r="J22" s="83" t="str">
        <f>VLOOKUP(B22,ma!$B:$F,5,0)</f>
        <v>ELPA</v>
      </c>
      <c r="K22" s="83" t="str">
        <f t="shared" si="8"/>
        <v>khac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10128910</v>
      </c>
      <c r="B23" s="76" t="str">
        <f>VLOOKUP(A23,ma!$E:$H,4,0)</f>
        <v>TK-TCM011BK</v>
      </c>
      <c r="C23" s="76" t="str">
        <f>VLOOKUP(B23,ma!$B:$C,2,0)</f>
        <v>PK Bàn phím số ELECOM TK-TCM011BK</v>
      </c>
      <c r="D23" s="77">
        <v>1</v>
      </c>
      <c r="E23" s="78">
        <v>249000</v>
      </c>
      <c r="F23" s="79">
        <f t="shared" si="6"/>
        <v>249000</v>
      </c>
      <c r="G23" s="80" t="s">
        <v>137</v>
      </c>
      <c r="H23" s="81">
        <f t="shared" si="7"/>
        <v>43333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10129279</v>
      </c>
      <c r="B24" s="76" t="str">
        <f>VLOOKUP(A24,ma!$E:$H,4,0)</f>
        <v>LBT-HPCP31MPP1</v>
      </c>
      <c r="C24" s="76" t="str">
        <f>VLOOKUP(B24,ma!$B:$C,2,0)</f>
        <v>PK Tai nghe Bluetooth ELECOM LBT-HPCP31M</v>
      </c>
      <c r="D24" s="77">
        <v>1</v>
      </c>
      <c r="E24" s="78">
        <v>749000</v>
      </c>
      <c r="F24" s="79">
        <f t="shared" si="6"/>
        <v>749000</v>
      </c>
      <c r="G24" s="80" t="s">
        <v>137</v>
      </c>
      <c r="H24" s="81">
        <f t="shared" si="7"/>
        <v>43333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43333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43333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43333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43333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43333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43333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43333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43333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43333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43333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43333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43333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43333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43333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43333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43333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43333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43333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43333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43333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43333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43333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43333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43333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43333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43333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43333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43333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43333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43333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43333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43333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43333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43333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43333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43333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43333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43333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43333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43333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43333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43333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138717000</v>
      </c>
      <c r="C1" s="21">
        <f t="shared" si="0"/>
        <v>0.62485135135135128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103" t="str">
        <f t="shared" ref="J1:J4" si="1">+F2</f>
        <v>Vi</v>
      </c>
      <c r="K1" s="36">
        <f>'21'!K1+SUMIF($G$10:$G$100,J1,$F$10:$F$100)</f>
        <v>144101000</v>
      </c>
      <c r="L1" s="38">
        <f t="shared" ref="L1:L5" si="2">K1/$K$7</f>
        <v>0.64910360360360364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SUMIF($K:$K,A2,$F:$F)+'21'!B2</f>
        <v>68737000</v>
      </c>
      <c r="C2" s="45">
        <f>B2/K7</f>
        <v>0.30962612612612611</v>
      </c>
      <c r="D2" s="22"/>
      <c r="E2" s="46">
        <f>+'21'!E2+1</f>
        <v>43334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103">
        <f t="shared" si="1"/>
        <v>0</v>
      </c>
      <c r="K2" s="36">
        <f>'21'!K2+SUMIF($G$10:$G$100,J2,$F$10:$F$100)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SUMIF($K:$K,A3,$F:$F)+'21'!B3</f>
        <v>66413000</v>
      </c>
      <c r="C3" s="45">
        <f>B3/K7</f>
        <v>0.29915765765765767</v>
      </c>
      <c r="D3" s="22"/>
      <c r="E3" s="46">
        <f t="shared" ref="E3:E5" si="4">+$E$2</f>
        <v>43334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'21'!K3+SUMIF($G$10:$G$100,J3,$F$10:$F$100)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SUMIF($K:$K,A4,$F:$F)+'21'!B4</f>
        <v>3567000</v>
      </c>
      <c r="C4" s="45">
        <f>B4/K7</f>
        <v>1.6067567567567567E-2</v>
      </c>
      <c r="D4" s="22"/>
      <c r="E4" s="46">
        <f t="shared" si="4"/>
        <v>43334</v>
      </c>
      <c r="F4" s="53"/>
      <c r="G4" s="48"/>
      <c r="H4" s="33"/>
      <c r="I4" s="34"/>
      <c r="J4" s="103">
        <f t="shared" si="1"/>
        <v>0</v>
      </c>
      <c r="K4" s="36">
        <f>'21'!K4+SUMIF($G$10:$G$100,J4,$F$10:$F$100)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43334</v>
      </c>
      <c r="F5" s="53"/>
      <c r="G5" s="48"/>
      <c r="H5" s="33"/>
      <c r="I5" s="34"/>
      <c r="J5" s="55"/>
      <c r="K5" s="36">
        <f>'21'!K5+SUMIF($G$10:$G$100,J5,$F$10:$F$100)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144101000</v>
      </c>
      <c r="L6" s="57">
        <f t="shared" si="5"/>
        <v>0.64910360360360364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F9+'21'!K8</f>
        <v>144101000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0.64910360360360364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43334</v>
      </c>
      <c r="I10" s="82"/>
      <c r="J10" s="83" t="str">
        <f>VLOOKUP(B10,ma!$B:$F,5,0)</f>
        <v>stan</v>
      </c>
      <c r="K10" s="83" t="str">
        <f t="shared" ref="K10:K124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43334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43334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43334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43334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43334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43334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43334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43334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43334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43334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43334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43334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43334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43334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43334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43334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43334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43334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43334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43334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43334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43334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43334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43334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43334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43334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43334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43334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43334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43334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43334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43334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43334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43334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43334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43334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43334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43334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43334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43334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43334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43334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43334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43334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43334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43334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43334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43334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43334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43334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43334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43334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43334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43334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43334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43334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83" t="e">
        <f>VLOOKUP(B101,ma!$B:$F,5,0)</f>
        <v>#N/A</v>
      </c>
      <c r="K101" s="83" t="e">
        <f t="shared" si="8"/>
        <v>#N/A</v>
      </c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83" t="e">
        <f>VLOOKUP(B102,ma!$B:$F,5,0)</f>
        <v>#N/A</v>
      </c>
      <c r="K102" s="83" t="e">
        <f t="shared" si="8"/>
        <v>#N/A</v>
      </c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83" t="e">
        <f>VLOOKUP(B103,ma!$B:$F,5,0)</f>
        <v>#N/A</v>
      </c>
      <c r="K103" s="83" t="e">
        <f t="shared" si="8"/>
        <v>#N/A</v>
      </c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83" t="e">
        <f>VLOOKUP(B104,ma!$B:$F,5,0)</f>
        <v>#N/A</v>
      </c>
      <c r="K104" s="83" t="e">
        <f t="shared" si="8"/>
        <v>#N/A</v>
      </c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83" t="e">
        <f>VLOOKUP(B105,ma!$B:$F,5,0)</f>
        <v>#N/A</v>
      </c>
      <c r="K105" s="83" t="e">
        <f t="shared" si="8"/>
        <v>#N/A</v>
      </c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83" t="e">
        <f>VLOOKUP(B106,ma!$B:$F,5,0)</f>
        <v>#N/A</v>
      </c>
      <c r="K106" s="83" t="e">
        <f t="shared" si="8"/>
        <v>#N/A</v>
      </c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83" t="e">
        <f>VLOOKUP(B107,ma!$B:$F,5,0)</f>
        <v>#N/A</v>
      </c>
      <c r="K107" s="83" t="e">
        <f t="shared" si="8"/>
        <v>#N/A</v>
      </c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83" t="e">
        <f>VLOOKUP(B108,ma!$B:$F,5,0)</f>
        <v>#N/A</v>
      </c>
      <c r="K108" s="83" t="e">
        <f t="shared" si="8"/>
        <v>#N/A</v>
      </c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83" t="e">
        <f>VLOOKUP(B109,ma!$B:$F,5,0)</f>
        <v>#N/A</v>
      </c>
      <c r="K109" s="83" t="e">
        <f t="shared" si="8"/>
        <v>#N/A</v>
      </c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83" t="e">
        <f>VLOOKUP(B110,ma!$B:$F,5,0)</f>
        <v>#N/A</v>
      </c>
      <c r="K110" s="83" t="e">
        <f t="shared" si="8"/>
        <v>#N/A</v>
      </c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83" t="e">
        <f>VLOOKUP(B111,ma!$B:$F,5,0)</f>
        <v>#N/A</v>
      </c>
      <c r="K111" s="83" t="e">
        <f t="shared" si="8"/>
        <v>#N/A</v>
      </c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83" t="e">
        <f>VLOOKUP(B112,ma!$B:$F,5,0)</f>
        <v>#N/A</v>
      </c>
      <c r="K112" s="83" t="e">
        <f t="shared" si="8"/>
        <v>#N/A</v>
      </c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83" t="e">
        <f>VLOOKUP(B113,ma!$B:$F,5,0)</f>
        <v>#N/A</v>
      </c>
      <c r="K113" s="83" t="e">
        <f t="shared" si="8"/>
        <v>#N/A</v>
      </c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83" t="e">
        <f>VLOOKUP(B114,ma!$B:$F,5,0)</f>
        <v>#N/A</v>
      </c>
      <c r="K114" s="83" t="e">
        <f t="shared" si="8"/>
        <v>#N/A</v>
      </c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83" t="e">
        <f>VLOOKUP(B115,ma!$B:$F,5,0)</f>
        <v>#N/A</v>
      </c>
      <c r="K115" s="83" t="e">
        <f t="shared" si="8"/>
        <v>#N/A</v>
      </c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83" t="e">
        <f>VLOOKUP(B116,ma!$B:$F,5,0)</f>
        <v>#N/A</v>
      </c>
      <c r="K116" s="83" t="e">
        <f t="shared" si="8"/>
        <v>#N/A</v>
      </c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83" t="e">
        <f>VLOOKUP(B117,ma!$B:$F,5,0)</f>
        <v>#N/A</v>
      </c>
      <c r="K117" s="83" t="e">
        <f t="shared" si="8"/>
        <v>#N/A</v>
      </c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83" t="e">
        <f>VLOOKUP(B118,ma!$B:$F,5,0)</f>
        <v>#N/A</v>
      </c>
      <c r="K118" s="83" t="e">
        <f t="shared" si="8"/>
        <v>#N/A</v>
      </c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83" t="e">
        <f>VLOOKUP(B119,ma!$B:$F,5,0)</f>
        <v>#N/A</v>
      </c>
      <c r="K119" s="83" t="e">
        <f t="shared" si="8"/>
        <v>#N/A</v>
      </c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83" t="e">
        <f>VLOOKUP(B120,ma!$B:$F,5,0)</f>
        <v>#N/A</v>
      </c>
      <c r="K120" s="83" t="e">
        <f t="shared" si="8"/>
        <v>#N/A</v>
      </c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83" t="e">
        <f>VLOOKUP(B121,ma!$B:$F,5,0)</f>
        <v>#N/A</v>
      </c>
      <c r="K121" s="83" t="e">
        <f t="shared" si="8"/>
        <v>#N/A</v>
      </c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83" t="e">
        <f>VLOOKUP(B122,ma!$B:$F,5,0)</f>
        <v>#N/A</v>
      </c>
      <c r="K122" s="83" t="e">
        <f t="shared" si="8"/>
        <v>#N/A</v>
      </c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83" t="e">
        <f>VLOOKUP(B123,ma!$B:$F,5,0)</f>
        <v>#N/A</v>
      </c>
      <c r="K123" s="83" t="e">
        <f t="shared" si="8"/>
        <v>#N/A</v>
      </c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83" t="e">
        <f>VLOOKUP(B124,ma!$B:$F,5,0)</f>
        <v>#N/A</v>
      </c>
      <c r="K124" s="83" t="e">
        <f t="shared" si="8"/>
        <v>#N/A</v>
      </c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>
      <c r="A301" s="93"/>
      <c r="B301" s="54"/>
      <c r="C301" s="54"/>
      <c r="D301" s="94"/>
      <c r="E301" s="95"/>
      <c r="F301" s="22"/>
      <c r="G301" s="33"/>
      <c r="H301" s="33"/>
      <c r="I301" s="96"/>
      <c r="J301" s="54"/>
      <c r="K301" s="54"/>
      <c r="L301" s="54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>
      <c r="A302" s="93"/>
      <c r="B302" s="54"/>
      <c r="C302" s="54"/>
      <c r="D302" s="94"/>
      <c r="E302" s="95"/>
      <c r="F302" s="22"/>
      <c r="G302" s="33"/>
      <c r="H302" s="33"/>
      <c r="I302" s="96"/>
      <c r="J302" s="54"/>
      <c r="K302" s="54"/>
      <c r="L302" s="54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>
      <c r="A303" s="93"/>
      <c r="B303" s="54"/>
      <c r="C303" s="54"/>
      <c r="D303" s="94"/>
      <c r="E303" s="95"/>
      <c r="F303" s="22"/>
      <c r="G303" s="33"/>
      <c r="H303" s="33"/>
      <c r="I303" s="96"/>
      <c r="J303" s="54"/>
      <c r="K303" s="54"/>
      <c r="L303" s="54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>
      <c r="A304" s="93"/>
      <c r="B304" s="54"/>
      <c r="C304" s="54"/>
      <c r="D304" s="94"/>
      <c r="E304" s="95"/>
      <c r="F304" s="22"/>
      <c r="G304" s="33"/>
      <c r="H304" s="33"/>
      <c r="I304" s="96"/>
      <c r="J304" s="54"/>
      <c r="K304" s="54"/>
      <c r="L304" s="54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>
      <c r="A305" s="93"/>
      <c r="B305" s="54"/>
      <c r="C305" s="54"/>
      <c r="D305" s="94"/>
      <c r="E305" s="95"/>
      <c r="F305" s="22"/>
      <c r="G305" s="33"/>
      <c r="H305" s="33"/>
      <c r="I305" s="96"/>
      <c r="J305" s="54"/>
      <c r="K305" s="54"/>
      <c r="L305" s="54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>
      <c r="A306" s="93"/>
      <c r="B306" s="54"/>
      <c r="C306" s="54"/>
      <c r="D306" s="94"/>
      <c r="E306" s="95"/>
      <c r="F306" s="22"/>
      <c r="G306" s="33"/>
      <c r="H306" s="33"/>
      <c r="I306" s="96"/>
      <c r="J306" s="54"/>
      <c r="K306" s="54"/>
      <c r="L306" s="54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>
      <c r="A307" s="93"/>
      <c r="B307" s="54"/>
      <c r="C307" s="54"/>
      <c r="D307" s="94"/>
      <c r="E307" s="95"/>
      <c r="F307" s="22"/>
      <c r="G307" s="33"/>
      <c r="H307" s="33"/>
      <c r="I307" s="96"/>
      <c r="J307" s="54"/>
      <c r="K307" s="54"/>
      <c r="L307" s="54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>
      <c r="A308" s="93"/>
      <c r="B308" s="54"/>
      <c r="C308" s="54"/>
      <c r="D308" s="94"/>
      <c r="E308" s="95"/>
      <c r="F308" s="22"/>
      <c r="G308" s="33"/>
      <c r="H308" s="33"/>
      <c r="I308" s="96"/>
      <c r="J308" s="54"/>
      <c r="K308" s="54"/>
      <c r="L308" s="54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>
      <c r="A309" s="93"/>
      <c r="B309" s="54"/>
      <c r="C309" s="54"/>
      <c r="D309" s="94"/>
      <c r="E309" s="95"/>
      <c r="F309" s="22"/>
      <c r="G309" s="33"/>
      <c r="H309" s="33"/>
      <c r="I309" s="96"/>
      <c r="J309" s="54"/>
      <c r="K309" s="54"/>
      <c r="L309" s="54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>
      <c r="A310" s="93"/>
      <c r="B310" s="54"/>
      <c r="C310" s="54"/>
      <c r="D310" s="94"/>
      <c r="E310" s="95"/>
      <c r="F310" s="22"/>
      <c r="G310" s="33"/>
      <c r="H310" s="33"/>
      <c r="I310" s="96"/>
      <c r="J310" s="54"/>
      <c r="K310" s="54"/>
      <c r="L310" s="54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>
      <c r="A311" s="93"/>
      <c r="B311" s="54"/>
      <c r="C311" s="54"/>
      <c r="D311" s="94"/>
      <c r="E311" s="95"/>
      <c r="F311" s="22"/>
      <c r="G311" s="33"/>
      <c r="H311" s="33"/>
      <c r="I311" s="96"/>
      <c r="J311" s="54"/>
      <c r="K311" s="54"/>
      <c r="L311" s="54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>
      <c r="A312" s="93"/>
      <c r="B312" s="54"/>
      <c r="C312" s="54"/>
      <c r="D312" s="94"/>
      <c r="E312" s="95"/>
      <c r="F312" s="22"/>
      <c r="G312" s="33"/>
      <c r="H312" s="33"/>
      <c r="I312" s="96"/>
      <c r="J312" s="54"/>
      <c r="K312" s="54"/>
      <c r="L312" s="54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>
      <c r="A313" s="93"/>
      <c r="B313" s="54"/>
      <c r="C313" s="54"/>
      <c r="D313" s="94"/>
      <c r="E313" s="95"/>
      <c r="F313" s="22"/>
      <c r="G313" s="33"/>
      <c r="H313" s="33"/>
      <c r="I313" s="96"/>
      <c r="J313" s="54"/>
      <c r="K313" s="54"/>
      <c r="L313" s="54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>
      <c r="A314" s="93"/>
      <c r="B314" s="54"/>
      <c r="C314" s="54"/>
      <c r="D314" s="94"/>
      <c r="E314" s="95"/>
      <c r="F314" s="22"/>
      <c r="G314" s="33"/>
      <c r="H314" s="33"/>
      <c r="I314" s="96"/>
      <c r="J314" s="54"/>
      <c r="K314" s="54"/>
      <c r="L314" s="54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>
      <c r="A315" s="93"/>
      <c r="B315" s="54"/>
      <c r="C315" s="54"/>
      <c r="D315" s="94"/>
      <c r="E315" s="95"/>
      <c r="F315" s="22"/>
      <c r="G315" s="33"/>
      <c r="H315" s="33"/>
      <c r="I315" s="96"/>
      <c r="J315" s="54"/>
      <c r="K315" s="54"/>
      <c r="L315" s="54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>
      <c r="A316" s="93"/>
      <c r="B316" s="54"/>
      <c r="C316" s="54"/>
      <c r="D316" s="94"/>
      <c r="E316" s="95"/>
      <c r="F316" s="22"/>
      <c r="G316" s="33"/>
      <c r="H316" s="33"/>
      <c r="I316" s="96"/>
      <c r="J316" s="54"/>
      <c r="K316" s="54"/>
      <c r="L316" s="54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>
      <c r="A317" s="93"/>
      <c r="B317" s="54"/>
      <c r="C317" s="54"/>
      <c r="D317" s="94"/>
      <c r="E317" s="95"/>
      <c r="F317" s="22"/>
      <c r="G317" s="33"/>
      <c r="H317" s="33"/>
      <c r="I317" s="96"/>
      <c r="J317" s="54"/>
      <c r="K317" s="54"/>
      <c r="L317" s="54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>
      <c r="A318" s="93"/>
      <c r="B318" s="54"/>
      <c r="C318" s="54"/>
      <c r="D318" s="94"/>
      <c r="E318" s="95"/>
      <c r="F318" s="22"/>
      <c r="G318" s="33"/>
      <c r="H318" s="33"/>
      <c r="I318" s="96"/>
      <c r="J318" s="54"/>
      <c r="K318" s="54"/>
      <c r="L318" s="54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>
      <c r="A319" s="93"/>
      <c r="B319" s="54"/>
      <c r="C319" s="54"/>
      <c r="D319" s="94"/>
      <c r="E319" s="95"/>
      <c r="F319" s="22"/>
      <c r="G319" s="33"/>
      <c r="H319" s="33"/>
      <c r="I319" s="96"/>
      <c r="J319" s="54"/>
      <c r="K319" s="54"/>
      <c r="L319" s="54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>
      <c r="A320" s="93"/>
      <c r="B320" s="54"/>
      <c r="C320" s="54"/>
      <c r="D320" s="94"/>
      <c r="E320" s="95"/>
      <c r="F320" s="22"/>
      <c r="G320" s="33"/>
      <c r="H320" s="33"/>
      <c r="I320" s="96"/>
      <c r="J320" s="54"/>
      <c r="K320" s="54"/>
      <c r="L320" s="54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>
      <c r="A321" s="93"/>
      <c r="B321" s="54"/>
      <c r="C321" s="54"/>
      <c r="D321" s="94"/>
      <c r="E321" s="95"/>
      <c r="F321" s="22"/>
      <c r="G321" s="33"/>
      <c r="H321" s="33"/>
      <c r="I321" s="96"/>
      <c r="J321" s="54"/>
      <c r="K321" s="54"/>
      <c r="L321" s="54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>
      <c r="A322" s="93"/>
      <c r="B322" s="54"/>
      <c r="C322" s="54"/>
      <c r="D322" s="94"/>
      <c r="E322" s="95"/>
      <c r="F322" s="22"/>
      <c r="G322" s="33"/>
      <c r="H322" s="33"/>
      <c r="I322" s="96"/>
      <c r="J322" s="54"/>
      <c r="K322" s="54"/>
      <c r="L322" s="54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>
      <c r="A323" s="93"/>
      <c r="B323" s="54"/>
      <c r="C323" s="54"/>
      <c r="D323" s="94"/>
      <c r="E323" s="95"/>
      <c r="F323" s="22"/>
      <c r="G323" s="33"/>
      <c r="H323" s="33"/>
      <c r="I323" s="96"/>
      <c r="J323" s="54"/>
      <c r="K323" s="54"/>
      <c r="L323" s="54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>
      <c r="A324" s="93"/>
      <c r="B324" s="54"/>
      <c r="C324" s="54"/>
      <c r="D324" s="94"/>
      <c r="E324" s="95"/>
      <c r="F324" s="22"/>
      <c r="G324" s="33"/>
      <c r="H324" s="33"/>
      <c r="I324" s="96"/>
      <c r="J324" s="54"/>
      <c r="K324" s="54"/>
      <c r="L324" s="54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/>
    <row r="326" spans="1:26" ht="15.75" customHeight="1"/>
    <row r="327" spans="1:26" ht="15.75" customHeight="1"/>
    <row r="328" spans="1:26" ht="15.75" customHeight="1"/>
    <row r="329" spans="1:26" ht="15.75" customHeight="1"/>
    <row r="330" spans="1:26" ht="15.75" customHeight="1"/>
    <row r="331" spans="1:26" ht="15.75" customHeight="1"/>
    <row r="332" spans="1:26" ht="15.75" customHeight="1"/>
    <row r="333" spans="1:26" ht="15.75" customHeight="1"/>
    <row r="334" spans="1:26" ht="15.75" customHeight="1"/>
    <row r="335" spans="1:26" ht="15.75" customHeight="1"/>
    <row r="336" spans="1:2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Z1000"/>
  <sheetViews>
    <sheetView workbookViewId="0">
      <pane ySplit="9" topLeftCell="A15" activePane="bottomLeft" state="frozen"/>
      <selection pane="bottomLeft" activeCell="A10" sqref="A10:K3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145889000</v>
      </c>
      <c r="C1" s="21">
        <f t="shared" si="0"/>
        <v>0.65715765765765766</v>
      </c>
      <c r="D1" s="22"/>
      <c r="E1" s="97" t="s">
        <v>54</v>
      </c>
      <c r="F1" s="98" t="s">
        <v>66</v>
      </c>
      <c r="G1" s="32">
        <f>SUM(G2:G5)</f>
        <v>7471000</v>
      </c>
      <c r="H1" s="33"/>
      <c r="I1" s="34"/>
      <c r="J1" s="103" t="str">
        <f t="shared" ref="J1:J4" si="1">+F2</f>
        <v>Vi</v>
      </c>
      <c r="K1" s="36">
        <f>'22'!K1+SUMIF($G$10:$G$100,J1,$F$10:$F$100)</f>
        <v>151572000</v>
      </c>
      <c r="L1" s="38">
        <f t="shared" ref="L1:L5" si="2">K1/$K$7</f>
        <v>0.68275675675675673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SUMIF($K:$K,A2,$F:$F)+'22'!B2</f>
        <v>68737000</v>
      </c>
      <c r="C2" s="45">
        <f>B2/K7</f>
        <v>0.30962612612612611</v>
      </c>
      <c r="D2" s="22"/>
      <c r="E2" s="46">
        <f>+'22'!E2+1</f>
        <v>43335</v>
      </c>
      <c r="F2" s="49" t="str">
        <f>+'1'!$F$2</f>
        <v>Vi</v>
      </c>
      <c r="G2" s="48">
        <f t="shared" ref="G2:G3" si="3">SUMIFS($F:$F,$H:$H,E2,$G:$G,F2)</f>
        <v>7471000</v>
      </c>
      <c r="H2" s="33"/>
      <c r="I2" s="34"/>
      <c r="J2" s="103">
        <f t="shared" si="1"/>
        <v>0</v>
      </c>
      <c r="K2" s="36">
        <f>'22'!K2+SUMIF($G$10:$G$100,J2,$F$10:$F$100)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SUMIF($K:$K,A3,$F:$F)+'22'!B3</f>
        <v>73137000</v>
      </c>
      <c r="C3" s="45">
        <f>B3/K7</f>
        <v>0.32944594594594595</v>
      </c>
      <c r="D3" s="22"/>
      <c r="E3" s="46">
        <f t="shared" ref="E3:E5" si="4">+$E$2</f>
        <v>43335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'22'!K3+SUMIF($G$10:$G$100,J3,$F$10:$F$100)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SUMIF($K:$K,A4,$F:$F)+'22'!B4</f>
        <v>4015000</v>
      </c>
      <c r="C4" s="45">
        <f>B4/K7</f>
        <v>1.8085585585585585E-2</v>
      </c>
      <c r="D4" s="22"/>
      <c r="E4" s="46">
        <f t="shared" si="4"/>
        <v>43335</v>
      </c>
      <c r="F4" s="53"/>
      <c r="G4" s="48"/>
      <c r="H4" s="33"/>
      <c r="I4" s="34"/>
      <c r="J4" s="103">
        <f t="shared" si="1"/>
        <v>0</v>
      </c>
      <c r="K4" s="36">
        <f>'22'!K4+SUMIF($G$10:$G$100,J4,$F$10:$F$100)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43335</v>
      </c>
      <c r="F5" s="53"/>
      <c r="G5" s="48"/>
      <c r="H5" s="33"/>
      <c r="I5" s="34"/>
      <c r="J5" s="55"/>
      <c r="K5" s="36">
        <f>'22'!K5+SUMIF($G$10:$G$100,J5,$F$10:$F$100)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151572000</v>
      </c>
      <c r="L6" s="57">
        <f t="shared" si="5"/>
        <v>0.68275675675675673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F9+'22'!K8</f>
        <v>151572000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21</v>
      </c>
      <c r="E9" s="70"/>
      <c r="F9" s="70">
        <f>SUM(F10:F100)</f>
        <v>7471000</v>
      </c>
      <c r="G9" s="71"/>
      <c r="H9" s="72"/>
      <c r="I9" s="73"/>
      <c r="J9" s="67" t="s">
        <v>503</v>
      </c>
      <c r="K9" s="74">
        <f>K8/K7</f>
        <v>0.68275675675675673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10089478</v>
      </c>
      <c r="B10" s="76" t="str">
        <f>VLOOKUP(A10,ma!$E:$H,4,0)</f>
        <v>LHC-UAL12CBK-G</v>
      </c>
      <c r="C10" s="76" t="str">
        <f>VLOOKUP(B10,ma!$B:$C,2,0)</f>
        <v>Cáp Lightning Elecom LHC-UAL12CBK-G</v>
      </c>
      <c r="D10" s="77">
        <v>1</v>
      </c>
      <c r="E10" s="78">
        <v>299000</v>
      </c>
      <c r="F10" s="79">
        <f t="shared" ref="F10:F100" si="6">D10*E10</f>
        <v>299000</v>
      </c>
      <c r="G10" s="80" t="s">
        <v>137</v>
      </c>
      <c r="H10" s="81">
        <f t="shared" ref="H10:H66" si="7">+$E$2</f>
        <v>43335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10089497</v>
      </c>
      <c r="B11" s="76" t="str">
        <f>VLOOKUP(A11,ma!$E:$H,4,0)</f>
        <v>M-DY10DRBUL</v>
      </c>
      <c r="C11" s="76" t="str">
        <f>VLOOKUP(B11,ma!$B:$C,2,0)</f>
        <v>Chuột không dây ELECOM M-DY10DRBUL</v>
      </c>
      <c r="D11" s="77">
        <v>1</v>
      </c>
      <c r="E11" s="78">
        <v>249000</v>
      </c>
      <c r="F11" s="79">
        <f t="shared" si="6"/>
        <v>249000</v>
      </c>
      <c r="G11" s="80" t="s">
        <v>137</v>
      </c>
      <c r="H11" s="81">
        <f t="shared" si="7"/>
        <v>43335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10093747</v>
      </c>
      <c r="B12" s="76" t="str">
        <f>VLOOKUP(A12,ma!$E:$H,4,0)</f>
        <v>EHP-CS3520MWH</v>
      </c>
      <c r="C12" s="76" t="str">
        <f>VLOOKUP(B12,ma!$B:$C,2,0)</f>
        <v>PK Tai nghe ELECOM EHP-CS3520MWH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43335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10093476</v>
      </c>
      <c r="B13" s="76" t="str">
        <f>VLOOKUP(A13,ma!$E:$H,4,0)</f>
        <v>M-DT1DRBK</v>
      </c>
      <c r="C13" s="76" t="str">
        <f>VLOOKUP(B13,ma!$B:$C,2,0)</f>
        <v>PK Chuột Bi KD 8nút  ELECOM MDT1DRBK</v>
      </c>
      <c r="D13" s="77">
        <v>1</v>
      </c>
      <c r="E13" s="78">
        <v>1390000</v>
      </c>
      <c r="F13" s="79">
        <f t="shared" si="6"/>
        <v>1390000</v>
      </c>
      <c r="G13" s="80" t="s">
        <v>137</v>
      </c>
      <c r="H13" s="81">
        <f t="shared" si="7"/>
        <v>43335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10089550</v>
      </c>
      <c r="B14" s="76" t="str">
        <f>VLOOKUP(A14,ma!$E:$H,4,0)</f>
        <v>TK-TCM012SV</v>
      </c>
      <c r="C14" s="76" t="str">
        <f>VLOOKUP(B14,ma!$B:$C,2,0)</f>
        <v>Bàn phím số Elecom TK-TCM012SV</v>
      </c>
      <c r="D14" s="77">
        <v>1</v>
      </c>
      <c r="E14" s="78">
        <v>349000</v>
      </c>
      <c r="F14" s="79">
        <f t="shared" si="6"/>
        <v>349000</v>
      </c>
      <c r="G14" s="80" t="s">
        <v>137</v>
      </c>
      <c r="H14" s="81">
        <f t="shared" si="7"/>
        <v>43335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10092290</v>
      </c>
      <c r="B15" s="76" t="str">
        <f>VLOOKUP(A15,ma!$E:$H,4,0)</f>
        <v>AT-44</v>
      </c>
      <c r="C15" s="76" t="str">
        <f>VLOOKUP(B15,ma!$B:$C,2,0)</f>
        <v>Bộ đế điện thoại Kashimura AT-44</v>
      </c>
      <c r="D15" s="77">
        <v>1</v>
      </c>
      <c r="E15" s="78">
        <v>299000</v>
      </c>
      <c r="F15" s="79">
        <f t="shared" si="6"/>
        <v>299000</v>
      </c>
      <c r="G15" s="80" t="s">
        <v>137</v>
      </c>
      <c r="H15" s="81">
        <f t="shared" si="7"/>
        <v>43335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10089500</v>
      </c>
      <c r="B16" s="76" t="str">
        <f>VLOOKUP(A16,ma!$E:$H,4,0)</f>
        <v>M-DY11DRBK</v>
      </c>
      <c r="C16" s="76" t="str">
        <f>VLOOKUP(B16,ma!$B:$C,2,0)</f>
        <v>Chuột không dây ELECOM M-DY11DRBK</v>
      </c>
      <c r="D16" s="77">
        <v>1</v>
      </c>
      <c r="E16" s="78">
        <v>249000</v>
      </c>
      <c r="F16" s="79">
        <f t="shared" si="6"/>
        <v>249000</v>
      </c>
      <c r="G16" s="80" t="s">
        <v>137</v>
      </c>
      <c r="H16" s="81">
        <f t="shared" si="7"/>
        <v>43335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10089500</v>
      </c>
      <c r="B17" s="76" t="str">
        <f>VLOOKUP(A17,ma!$E:$H,4,0)</f>
        <v>M-DY11DRBK</v>
      </c>
      <c r="C17" s="76" t="str">
        <f>VLOOKUP(B17,ma!$B:$C,2,0)</f>
        <v>Chuột không dây ELECOM M-DY11DRBK</v>
      </c>
      <c r="D17" s="77">
        <v>1</v>
      </c>
      <c r="E17" s="88"/>
      <c r="F17" s="79">
        <f t="shared" si="6"/>
        <v>0</v>
      </c>
      <c r="G17" s="80" t="s">
        <v>137</v>
      </c>
      <c r="H17" s="81">
        <f t="shared" si="7"/>
        <v>43335</v>
      </c>
      <c r="I17" s="104" t="s">
        <v>5805</v>
      </c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10094768</v>
      </c>
      <c r="B18" s="76" t="str">
        <f>VLOOKUP(A18,ma!$E:$H,4,0)</f>
        <v>LHC-UAL15BK</v>
      </c>
      <c r="C18" s="76" t="str">
        <f>VLOOKUP(B18,ma!$B:$C,2,0)</f>
        <v>PK Cáp Lightning 1.5m ELECOM LHC-UAL15BK</v>
      </c>
      <c r="D18" s="77">
        <v>1</v>
      </c>
      <c r="E18" s="78">
        <v>349000</v>
      </c>
      <c r="F18" s="79">
        <f t="shared" si="6"/>
        <v>349000</v>
      </c>
      <c r="G18" s="80" t="s">
        <v>137</v>
      </c>
      <c r="H18" s="81">
        <f t="shared" si="7"/>
        <v>43335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10094770</v>
      </c>
      <c r="B19" s="76" t="str">
        <f>VLOOKUP(A19,ma!$E:$H,4,0)</f>
        <v>LHC-UAL15WH</v>
      </c>
      <c r="C19" s="76" t="str">
        <f>VLOOKUP(B19,ma!$B:$C,2,0)</f>
        <v>PK Cáp Lightning 1.5m ELECOM LHC-UAL15WH</v>
      </c>
      <c r="D19" s="77">
        <v>1</v>
      </c>
      <c r="E19" s="78">
        <v>349000</v>
      </c>
      <c r="F19" s="79">
        <f t="shared" si="6"/>
        <v>349000</v>
      </c>
      <c r="G19" s="80" t="s">
        <v>137</v>
      </c>
      <c r="H19" s="81">
        <f t="shared" si="7"/>
        <v>43335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10094771</v>
      </c>
      <c r="B20" s="76" t="str">
        <f>VLOOKUP(A20,ma!$E:$H,4,0)</f>
        <v>M-BT15BRSRD</v>
      </c>
      <c r="C20" s="76" t="str">
        <f>VLOOKUP(B20,ma!$B:$C,2,0)</f>
        <v>PK Chuột BLT yên tĩnh ELECOM M-BT15BRSRD</v>
      </c>
      <c r="D20" s="77">
        <v>1</v>
      </c>
      <c r="E20" s="78">
        <v>499000</v>
      </c>
      <c r="F20" s="79">
        <f t="shared" si="6"/>
        <v>499000</v>
      </c>
      <c r="G20" s="80" t="s">
        <v>137</v>
      </c>
      <c r="H20" s="81">
        <f t="shared" si="7"/>
        <v>43335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10093192</v>
      </c>
      <c r="B21" s="76" t="str">
        <f>VLOOKUP(A21,ma!$E:$H,4,0)</f>
        <v>W214-RD</v>
      </c>
      <c r="C21" s="76" t="str">
        <f>VLOOKUP(B21,ma!$B:$C,2,0)</f>
        <v>PK Chuột không dây Anitech W214-RD</v>
      </c>
      <c r="D21" s="77">
        <v>1</v>
      </c>
      <c r="E21" s="78">
        <v>149000</v>
      </c>
      <c r="F21" s="79">
        <f t="shared" si="6"/>
        <v>149000</v>
      </c>
      <c r="G21" s="80" t="s">
        <v>137</v>
      </c>
      <c r="H21" s="81">
        <f t="shared" si="7"/>
        <v>43335</v>
      </c>
      <c r="I21" s="82"/>
      <c r="J21" s="83" t="str">
        <f>VLOOKUP(B21,ma!$B:$F,5,0)</f>
        <v>ANITECH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10089526</v>
      </c>
      <c r="B22" s="76" t="str">
        <f>VLOOKUP(A22,ma!$E:$H,4,0)</f>
        <v>MR-A39NWHF1</v>
      </c>
      <c r="C22" s="76" t="str">
        <f>VLOOKUP(B22,ma!$B:$C,2,0)</f>
        <v>Đầu đọc thẻ nhớ Elecom MR-A39NWHF1</v>
      </c>
      <c r="D22" s="77">
        <v>1</v>
      </c>
      <c r="E22" s="78">
        <v>199000</v>
      </c>
      <c r="F22" s="79">
        <f t="shared" si="6"/>
        <v>199000</v>
      </c>
      <c r="G22" s="80" t="s">
        <v>137</v>
      </c>
      <c r="H22" s="81">
        <f t="shared" si="7"/>
        <v>43335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10093178</v>
      </c>
      <c r="B23" s="76" t="str">
        <f>VLOOKUP(A23,ma!$E:$H,4,0)</f>
        <v>MPA-ACCL12GD</v>
      </c>
      <c r="C23" s="76" t="str">
        <f>VLOOKUP(B23,ma!$B:$C,2,0)</f>
        <v>PK Dây cáp USB chuẩn C (A-C), 1.2m ELECOM MPA-ACCL12GD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43335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10094106</v>
      </c>
      <c r="B24" s="76" t="str">
        <f>VLOOKUP(A24,ma!$E:$H,4,0)</f>
        <v>M-LS15DLBK</v>
      </c>
      <c r="C24" s="76" t="str">
        <f>VLOOKUP(B24,ma!$B:$C,2,0)</f>
        <v>PK Chuột KD laser ELECOM M-LS15DLBK</v>
      </c>
      <c r="D24" s="77">
        <v>1</v>
      </c>
      <c r="E24" s="78">
        <v>649000</v>
      </c>
      <c r="F24" s="79">
        <f t="shared" si="6"/>
        <v>649000</v>
      </c>
      <c r="G24" s="80" t="s">
        <v>137</v>
      </c>
      <c r="H24" s="81">
        <f t="shared" si="7"/>
        <v>43335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10094107</v>
      </c>
      <c r="B25" s="76" t="str">
        <f>VLOOKUP(A25,ma!$E:$H,4,0)</f>
        <v>M-LS15DLRD</v>
      </c>
      <c r="C25" s="76" t="str">
        <f>VLOOKUP(B25,ma!$B:$C,2,0)</f>
        <v>PK Chuột KD laser ELECOM M-LS15DLRD</v>
      </c>
      <c r="D25" s="77">
        <v>1</v>
      </c>
      <c r="E25" s="78">
        <v>649000</v>
      </c>
      <c r="F25" s="79">
        <f t="shared" si="6"/>
        <v>649000</v>
      </c>
      <c r="G25" s="80" t="s">
        <v>137</v>
      </c>
      <c r="H25" s="81">
        <f t="shared" si="7"/>
        <v>43335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10090495</v>
      </c>
      <c r="B26" s="76" t="str">
        <f>VLOOKUP(A26,ma!$E:$H,4,0)</f>
        <v>EHP-CS3520F1-G</v>
      </c>
      <c r="C26" s="76" t="str">
        <f>VLOOKUP(B26,ma!$B:$C,2,0)</f>
        <v>Tai nghe ELECOM  EHP-CS3520F1-G</v>
      </c>
      <c r="D26" s="77">
        <v>1</v>
      </c>
      <c r="E26" s="78">
        <v>299000</v>
      </c>
      <c r="F26" s="79">
        <f t="shared" si="6"/>
        <v>299000</v>
      </c>
      <c r="G26" s="80" t="s">
        <v>137</v>
      </c>
      <c r="H26" s="81">
        <f t="shared" si="7"/>
        <v>43335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10089497</v>
      </c>
      <c r="B27" s="76" t="str">
        <f>VLOOKUP(A27,ma!$E:$H,4,0)</f>
        <v>M-DY10DRBUL</v>
      </c>
      <c r="C27" s="76" t="str">
        <f>VLOOKUP(B27,ma!$B:$C,2,0)</f>
        <v>Chuột không dây ELECOM M-DY10DRBUL</v>
      </c>
      <c r="D27" s="77">
        <v>1</v>
      </c>
      <c r="E27" s="78">
        <v>249000</v>
      </c>
      <c r="F27" s="79">
        <f t="shared" si="6"/>
        <v>249000</v>
      </c>
      <c r="G27" s="80" t="s">
        <v>137</v>
      </c>
      <c r="H27" s="81">
        <f t="shared" si="7"/>
        <v>43335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10089486</v>
      </c>
      <c r="B28" s="76" t="str">
        <f>VLOOKUP(A28,ma!$E:$H,4,0)</f>
        <v>M-BL17UBRD</v>
      </c>
      <c r="C28" s="76" t="str">
        <f>VLOOKUP(B28,ma!$B:$C,2,0)</f>
        <v>Chuột vi tính Elecom M-BL17UBRD</v>
      </c>
      <c r="D28" s="77">
        <v>1</v>
      </c>
      <c r="E28" s="78">
        <v>199000</v>
      </c>
      <c r="F28" s="79">
        <f t="shared" si="6"/>
        <v>199000</v>
      </c>
      <c r="G28" s="80" t="s">
        <v>137</v>
      </c>
      <c r="H28" s="81">
        <f t="shared" si="7"/>
        <v>43335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10089554</v>
      </c>
      <c r="B29" s="76" t="str">
        <f>VLOOKUP(A29,ma!$E:$H,4,0)</f>
        <v>U2H-SN4BF2WH</v>
      </c>
      <c r="C29" s="76" t="str">
        <f>VLOOKUP(B29,ma!$B:$C,2,0)</f>
        <v>Bộ chia USB Elecom U2H-SN4BF2WH</v>
      </c>
      <c r="D29" s="77">
        <v>1</v>
      </c>
      <c r="E29" s="78">
        <v>149000</v>
      </c>
      <c r="F29" s="79">
        <f t="shared" si="6"/>
        <v>149000</v>
      </c>
      <c r="G29" s="80" t="s">
        <v>137</v>
      </c>
      <c r="H29" s="81">
        <f t="shared" si="7"/>
        <v>43335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10089723</v>
      </c>
      <c r="B30" s="76" t="str">
        <f>VLOOKUP(A30,ma!$E:$H,4,0)</f>
        <v>ESU-HK33(W)</v>
      </c>
      <c r="C30" s="76" t="str">
        <f>VLOOKUP(B30,ma!$B:$C,2,0)</f>
        <v>Ổ cắm điện ELPA ESU-HK33(W)</v>
      </c>
      <c r="D30" s="77">
        <v>1</v>
      </c>
      <c r="E30" s="78">
        <v>299000</v>
      </c>
      <c r="F30" s="79">
        <f t="shared" si="6"/>
        <v>299000</v>
      </c>
      <c r="G30" s="80" t="s">
        <v>137</v>
      </c>
      <c r="H30" s="81">
        <f t="shared" si="7"/>
        <v>43335</v>
      </c>
      <c r="I30" s="82"/>
      <c r="J30" s="83" t="str">
        <f>VLOOKUP(B30,ma!$B:$F,5,0)</f>
        <v>ELPA</v>
      </c>
      <c r="K30" s="83" t="str">
        <f t="shared" si="8"/>
        <v>khac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43335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43335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43335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43335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43335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43335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43335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43335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43335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43335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43335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43335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43335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43335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43335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43335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43335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43335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43335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43335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43335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43335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43335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43335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43335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43335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43335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43335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43335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43335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43335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43335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43335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43335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43335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43335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Z1000"/>
  <sheetViews>
    <sheetView workbookViewId="0">
      <pane ySplit="9" topLeftCell="A10" activePane="bottomLeft" state="frozen"/>
      <selection pane="bottomLeft" activeCell="A10" sqref="A10:K27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155101000</v>
      </c>
      <c r="C1" s="21">
        <f t="shared" si="0"/>
        <v>0.69865315315315313</v>
      </c>
      <c r="D1" s="22"/>
      <c r="E1" s="97" t="s">
        <v>54</v>
      </c>
      <c r="F1" s="98" t="s">
        <v>66</v>
      </c>
      <c r="G1" s="32">
        <f>SUM(G2:G5)</f>
        <v>9212000</v>
      </c>
      <c r="H1" s="33"/>
      <c r="I1" s="34"/>
      <c r="J1" s="103" t="str">
        <f t="shared" ref="J1:J4" si="1">+F2</f>
        <v>Vi</v>
      </c>
      <c r="K1" s="36">
        <f>'23'!K1+SUMIF($G$10:$G$100,J1,$F$10:$F$100)</f>
        <v>160784000</v>
      </c>
      <c r="L1" s="38">
        <f t="shared" ref="L1:L5" si="2">K1/$K$7</f>
        <v>0.7242522522522522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SUMIF($K:$K,A2,$F:$F)+'23'!B2</f>
        <v>75807000</v>
      </c>
      <c r="C2" s="45">
        <f>B2/K7</f>
        <v>0.34147297297297297</v>
      </c>
      <c r="D2" s="22"/>
      <c r="E2" s="46">
        <f>+'23'!E2+1</f>
        <v>43336</v>
      </c>
      <c r="F2" s="49" t="str">
        <f>+'1'!$F$2</f>
        <v>Vi</v>
      </c>
      <c r="G2" s="48">
        <f t="shared" ref="G2:G3" si="3">SUMIFS($F:$F,$H:$H,E2,$G:$G,F2)</f>
        <v>9212000</v>
      </c>
      <c r="H2" s="33"/>
      <c r="I2" s="34"/>
      <c r="J2" s="103">
        <f t="shared" si="1"/>
        <v>0</v>
      </c>
      <c r="K2" s="36">
        <f>'23'!K2+SUMIF($G$10:$G$100,J2,$F$10:$F$100)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SUMIF($K:$K,A3,$F:$F)+'23'!B3</f>
        <v>75279000</v>
      </c>
      <c r="C3" s="45">
        <f>B3/K7</f>
        <v>0.33909459459459457</v>
      </c>
      <c r="D3" s="22"/>
      <c r="E3" s="46">
        <f t="shared" ref="E3:E5" si="4">+$E$2</f>
        <v>43336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'23'!K3+SUMIF($G$10:$G$100,J3,$F$10:$F$100)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SUMIF($K:$K,A4,$F:$F)+'23'!B4</f>
        <v>4015000</v>
      </c>
      <c r="C4" s="45">
        <f>B4/K7</f>
        <v>1.8085585585585585E-2</v>
      </c>
      <c r="D4" s="22"/>
      <c r="E4" s="46">
        <f t="shared" si="4"/>
        <v>43336</v>
      </c>
      <c r="F4" s="53"/>
      <c r="G4" s="48"/>
      <c r="H4" s="33"/>
      <c r="I4" s="34"/>
      <c r="J4" s="103">
        <f t="shared" si="1"/>
        <v>0</v>
      </c>
      <c r="K4" s="36">
        <f>'23'!K4+SUMIF($G$10:$G$100,J4,$F$10:$F$100)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43336</v>
      </c>
      <c r="F5" s="53"/>
      <c r="G5" s="48"/>
      <c r="H5" s="33"/>
      <c r="I5" s="34"/>
      <c r="J5" s="55"/>
      <c r="K5" s="36">
        <f>'23'!K5+SUMIF($G$10:$G$100,J5,$F$10:$F$100)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160784000</v>
      </c>
      <c r="L6" s="57">
        <f t="shared" si="5"/>
        <v>0.7242522522522522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F9+'23'!K8</f>
        <v>160784000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18</v>
      </c>
      <c r="E9" s="70"/>
      <c r="F9" s="70">
        <f>SUM(F10:F100)</f>
        <v>9212000</v>
      </c>
      <c r="G9" s="71"/>
      <c r="H9" s="72"/>
      <c r="I9" s="73"/>
      <c r="J9" s="67" t="s">
        <v>503</v>
      </c>
      <c r="K9" s="74">
        <f>K8/K7</f>
        <v>0.7242522522522522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10089516</v>
      </c>
      <c r="B10" s="76" t="str">
        <f>VLOOKUP(A10,ma!$E:$H,4,0)</f>
        <v>MPA-AMBCL2U12BK</v>
      </c>
      <c r="C10" s="76" t="str">
        <f>VLOOKUP(B10,ma!$B:$C,2,0)</f>
        <v>Cáp điện thoại Elecom MPA-AMBCL2U12BK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43336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10091803</v>
      </c>
      <c r="B11" s="76" t="str">
        <f>VLOOKUP(A11,ma!$E:$H,4,0)</f>
        <v>SRS-XB10/BC E</v>
      </c>
      <c r="C11" s="76" t="str">
        <f>VLOOKUP(B11,ma!$B:$C,2,0)</f>
        <v>PK Loa di động SONY SRS-XB10/BC E</v>
      </c>
      <c r="D11" s="77">
        <v>1</v>
      </c>
      <c r="E11" s="78">
        <v>1190000</v>
      </c>
      <c r="F11" s="79">
        <f t="shared" si="6"/>
        <v>1190000</v>
      </c>
      <c r="G11" s="80" t="s">
        <v>137</v>
      </c>
      <c r="H11" s="81">
        <f t="shared" si="7"/>
        <v>43336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10128882</v>
      </c>
      <c r="B12" s="76" t="str">
        <f>VLOOKUP(A12,ma!$E:$H,4,0)</f>
        <v>KM-SN-JUN18-04</v>
      </c>
      <c r="C12" s="76" t="str">
        <f>VLOOKUP(B12,ma!$B:$C,2,0)</f>
        <v>KM Túi đeo ExtraBass (KMKTT) Sony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43336</v>
      </c>
      <c r="I12" s="104" t="s">
        <v>11634</v>
      </c>
      <c r="J12" s="83" t="str">
        <f>VLOOKUP(B12,ma!$B:$F,5,0)</f>
        <v>Sony</v>
      </c>
      <c r="K12" s="83" t="str">
        <f t="shared" si="8"/>
        <v>Sony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10090439</v>
      </c>
      <c r="B13" s="76" t="str">
        <f>VLOOKUP(A13,ma!$E:$H,4,0)</f>
        <v>CP-E6/BC ULA</v>
      </c>
      <c r="C13" s="76" t="str">
        <f>VLOOKUP(B13,ma!$B:$C,2,0)</f>
        <v xml:space="preserve">  Pin di động Sony CP-E6/BC ULA</v>
      </c>
      <c r="D13" s="77">
        <v>1</v>
      </c>
      <c r="E13" s="78">
        <v>590000</v>
      </c>
      <c r="F13" s="79">
        <f t="shared" si="6"/>
        <v>590000</v>
      </c>
      <c r="G13" s="80" t="s">
        <v>137</v>
      </c>
      <c r="H13" s="81">
        <f t="shared" si="7"/>
        <v>43336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10129653</v>
      </c>
      <c r="B14" s="76" t="str">
        <f>VLOOKUP(A14,ma!$E:$H,4,0)</f>
        <v>WI-C300/LZ E</v>
      </c>
      <c r="C14" s="76" t="str">
        <f>VLOOKUP(B14,ma!$B:$C,2,0)</f>
        <v>PK Tai nghe sony WI-C300/LZ E</v>
      </c>
      <c r="D14" s="77">
        <v>1</v>
      </c>
      <c r="E14" s="78">
        <v>1190000</v>
      </c>
      <c r="F14" s="79">
        <f t="shared" si="6"/>
        <v>1190000</v>
      </c>
      <c r="G14" s="80" t="s">
        <v>137</v>
      </c>
      <c r="H14" s="81">
        <f t="shared" si="7"/>
        <v>43336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10128882</v>
      </c>
      <c r="B15" s="76" t="str">
        <f>VLOOKUP(A15,ma!$E:$H,4,0)</f>
        <v>KM-SN-JUN18-04</v>
      </c>
      <c r="C15" s="76" t="str">
        <f>VLOOKUP(B15,ma!$B:$C,2,0)</f>
        <v>KM Túi đeo ExtraBass (KMKTT) Sony</v>
      </c>
      <c r="D15" s="77">
        <v>1</v>
      </c>
      <c r="E15" s="88"/>
      <c r="F15" s="79">
        <f t="shared" si="6"/>
        <v>0</v>
      </c>
      <c r="G15" s="80" t="s">
        <v>137</v>
      </c>
      <c r="H15" s="81">
        <f t="shared" si="7"/>
        <v>43336</v>
      </c>
      <c r="I15" s="104" t="s">
        <v>11635</v>
      </c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10129266</v>
      </c>
      <c r="B16" s="76" t="str">
        <f>VLOOKUP(A16,ma!$E:$H,4,0)</f>
        <v>HD-SL2/BC2 E</v>
      </c>
      <c r="C16" s="76" t="str">
        <f>VLOOKUP(B16,ma!$B:$C,2,0)</f>
        <v>PK Ổ cứng 2TB SONY HD-SL2/BC2 E</v>
      </c>
      <c r="D16" s="77">
        <v>1</v>
      </c>
      <c r="E16" s="78">
        <v>4100000</v>
      </c>
      <c r="F16" s="79">
        <f t="shared" si="6"/>
        <v>4100000</v>
      </c>
      <c r="G16" s="80" t="s">
        <v>137</v>
      </c>
      <c r="H16" s="81">
        <f t="shared" si="7"/>
        <v>43336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10089502</v>
      </c>
      <c r="B17" s="76" t="str">
        <f>VLOOKUP(A17,ma!$E:$H,4,0)</f>
        <v>M-DY11DRNV</v>
      </c>
      <c r="C17" s="76" t="str">
        <f>VLOOKUP(B17,ma!$B:$C,2,0)</f>
        <v>Chuột không dây ELECOM M-DY11DRNV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43336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10089502</v>
      </c>
      <c r="B18" s="76" t="str">
        <f>VLOOKUP(A18,ma!$E:$H,4,0)</f>
        <v>M-DY11DRNV</v>
      </c>
      <c r="C18" s="76" t="str">
        <f>VLOOKUP(B18,ma!$B:$C,2,0)</f>
        <v>Chuột không dây ELECOM M-DY11DRNV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43336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10089537</v>
      </c>
      <c r="B19" s="76" t="str">
        <f>VLOOKUP(A19,ma!$E:$H,4,0)</f>
        <v>M-Y6URWH</v>
      </c>
      <c r="C19" s="76" t="str">
        <f>VLOOKUP(B19,ma!$B:$C,2,0)</f>
        <v>Chuột Elecom M-Y6URWH</v>
      </c>
      <c r="D19" s="77">
        <v>1</v>
      </c>
      <c r="E19" s="78">
        <v>149000</v>
      </c>
      <c r="F19" s="79">
        <f t="shared" si="6"/>
        <v>149000</v>
      </c>
      <c r="G19" s="80" t="s">
        <v>137</v>
      </c>
      <c r="H19" s="81">
        <f t="shared" si="7"/>
        <v>43336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10089537</v>
      </c>
      <c r="B20" s="76" t="str">
        <f>VLOOKUP(A20,ma!$E:$H,4,0)</f>
        <v>M-Y6URWH</v>
      </c>
      <c r="C20" s="76" t="str">
        <f>VLOOKUP(B20,ma!$B:$C,2,0)</f>
        <v>Chuột Elecom M-Y6URWH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43336</v>
      </c>
      <c r="I20" s="104" t="s">
        <v>5805</v>
      </c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10095227</v>
      </c>
      <c r="B21" s="76" t="str">
        <f>VLOOKUP(A21,ma!$E:$H,4,0)</f>
        <v>LHC-UAL01WH</v>
      </c>
      <c r="C21" s="76" t="str">
        <f>VLOOKUP(B21,ma!$B:$C,2,0)</f>
        <v>PK Cáp Lingtning 10cm ELECOM LHC-UAL01WH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43336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10089503</v>
      </c>
      <c r="B22" s="76" t="str">
        <f>VLOOKUP(A22,ma!$E:$H,4,0)</f>
        <v>M-DY11DRWH</v>
      </c>
      <c r="C22" s="76" t="str">
        <f>VLOOKUP(B22,ma!$B:$C,2,0)</f>
        <v>Chuột không dây ELECOM M-DY11DRWH</v>
      </c>
      <c r="D22" s="77">
        <v>1</v>
      </c>
      <c r="E22" s="78">
        <v>249000</v>
      </c>
      <c r="F22" s="79">
        <f t="shared" si="6"/>
        <v>249000</v>
      </c>
      <c r="G22" s="80" t="s">
        <v>137</v>
      </c>
      <c r="H22" s="81">
        <f t="shared" si="7"/>
        <v>43336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10089502</v>
      </c>
      <c r="B23" s="76" t="str">
        <f>VLOOKUP(A23,ma!$E:$H,4,0)</f>
        <v>M-DY11DRNV</v>
      </c>
      <c r="C23" s="76" t="str">
        <f>VLOOKUP(B23,ma!$B:$C,2,0)</f>
        <v>Chuột không dây ELECOM M-DY11DRNV</v>
      </c>
      <c r="D23" s="77">
        <v>1</v>
      </c>
      <c r="E23" s="88"/>
      <c r="F23" s="79">
        <f t="shared" si="6"/>
        <v>0</v>
      </c>
      <c r="G23" s="80" t="s">
        <v>137</v>
      </c>
      <c r="H23" s="81">
        <f t="shared" si="7"/>
        <v>43336</v>
      </c>
      <c r="I23" s="104" t="s">
        <v>5805</v>
      </c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10090466</v>
      </c>
      <c r="B24" s="76" t="str">
        <f>VLOOKUP(A24,ma!$E:$H,4,0)</f>
        <v>BMA-GP04DR</v>
      </c>
      <c r="C24" s="76" t="str">
        <f>VLOOKUP(B24,ma!$B:$C,2,0)</f>
        <v>Túi xách ELECOM BMA-GP04DR</v>
      </c>
      <c r="D24" s="77">
        <v>1</v>
      </c>
      <c r="E24" s="78">
        <v>199000</v>
      </c>
      <c r="F24" s="79">
        <f t="shared" si="6"/>
        <v>199000</v>
      </c>
      <c r="G24" s="80" t="s">
        <v>137</v>
      </c>
      <c r="H24" s="81">
        <f t="shared" si="7"/>
        <v>43336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10089501</v>
      </c>
      <c r="B25" s="76" t="str">
        <f>VLOOKUP(A25,ma!$E:$H,4,0)</f>
        <v>M-DY11DRBU</v>
      </c>
      <c r="C25" s="76" t="str">
        <f>VLOOKUP(B25,ma!$B:$C,2,0)</f>
        <v>Chuột không dây ELECOM M-DY11DRBU</v>
      </c>
      <c r="D25" s="77">
        <v>1</v>
      </c>
      <c r="E25" s="78">
        <v>249000</v>
      </c>
      <c r="F25" s="79">
        <f t="shared" si="6"/>
        <v>249000</v>
      </c>
      <c r="G25" s="80" t="s">
        <v>137</v>
      </c>
      <c r="H25" s="81">
        <f t="shared" si="7"/>
        <v>43336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10089500</v>
      </c>
      <c r="B26" s="76" t="str">
        <f>VLOOKUP(A26,ma!$E:$H,4,0)</f>
        <v>M-DY11DRBK</v>
      </c>
      <c r="C26" s="76" t="str">
        <f>VLOOKUP(B26,ma!$B:$C,2,0)</f>
        <v>Chuột không dây ELECOM M-DY11DRBK</v>
      </c>
      <c r="D26" s="77">
        <v>1</v>
      </c>
      <c r="E26" s="88"/>
      <c r="F26" s="79">
        <f t="shared" si="6"/>
        <v>0</v>
      </c>
      <c r="G26" s="80" t="s">
        <v>137</v>
      </c>
      <c r="H26" s="81">
        <f t="shared" si="7"/>
        <v>43336</v>
      </c>
      <c r="I26" s="104" t="s">
        <v>5805</v>
      </c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10095221</v>
      </c>
      <c r="B27" s="76" t="str">
        <f>VLOOKUP(A27,ma!$E:$H,4,0)</f>
        <v>BM-IBOF13NV</v>
      </c>
      <c r="C27" s="76" t="str">
        <f>VLOOKUP(B27,ma!$B:$C,2,0)</f>
        <v>PK Túi xách laptop ELECOM BM-IBOF13NV</v>
      </c>
      <c r="D27" s="77">
        <v>1</v>
      </c>
      <c r="E27" s="78">
        <v>699000</v>
      </c>
      <c r="F27" s="79">
        <f t="shared" si="6"/>
        <v>699000</v>
      </c>
      <c r="G27" s="80" t="s">
        <v>137</v>
      </c>
      <c r="H27" s="81">
        <f t="shared" si="7"/>
        <v>43336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43336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43336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43336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43336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43336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43336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43336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43336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43336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43336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43336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43336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43336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43336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43336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43336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43336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43336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43336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43336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43336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43336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43336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43336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43336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43336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43336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43336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43336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43336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43336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43336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43336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43336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43336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43336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43336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43336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43336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Z1000"/>
  <sheetViews>
    <sheetView workbookViewId="0">
      <pane ySplit="9" topLeftCell="A10" activePane="bottomLeft" state="frozen"/>
      <selection pane="bottomLeft" activeCell="A10" sqref="A10:K26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161029000</v>
      </c>
      <c r="C1" s="21">
        <f t="shared" si="0"/>
        <v>0.72535585585585594</v>
      </c>
      <c r="D1" s="22"/>
      <c r="E1" s="97" t="s">
        <v>54</v>
      </c>
      <c r="F1" s="98" t="s">
        <v>66</v>
      </c>
      <c r="G1" s="32">
        <f>SUM(G2:G5)</f>
        <v>5928000</v>
      </c>
      <c r="H1" s="33"/>
      <c r="I1" s="34"/>
      <c r="J1" s="103" t="str">
        <f t="shared" ref="J1:J4" si="1">+F2</f>
        <v>Vi</v>
      </c>
      <c r="K1" s="36">
        <f>'24'!K1+SUMIF($G$10:$G$100,J1,$F$10:$F$100)</f>
        <v>166712000</v>
      </c>
      <c r="L1" s="38">
        <f t="shared" ref="L1:L5" si="2">K1/$K$7</f>
        <v>0.7509549549549549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SUMIF($K:$K,A2,$F:$F)+'24'!B2</f>
        <v>78475000</v>
      </c>
      <c r="C2" s="45">
        <f>B2/K7</f>
        <v>0.35349099099099102</v>
      </c>
      <c r="D2" s="22"/>
      <c r="E2" s="46">
        <f>+'24'!E2+1</f>
        <v>43337</v>
      </c>
      <c r="F2" s="49" t="str">
        <f>+'1'!$F$2</f>
        <v>Vi</v>
      </c>
      <c r="G2" s="48">
        <f t="shared" ref="G2:G3" si="3">SUMIFS($F:$F,$H:$H,E2,$G:$G,F2)</f>
        <v>5928000</v>
      </c>
      <c r="H2" s="33"/>
      <c r="I2" s="34"/>
      <c r="J2" s="103">
        <f t="shared" si="1"/>
        <v>0</v>
      </c>
      <c r="K2" s="36">
        <f>'24'!K2+SUMIF($G$10:$G$100,J2,$F$10:$F$100)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SUMIF($K:$K,A3,$F:$F)+'24'!B3</f>
        <v>78470000</v>
      </c>
      <c r="C3" s="45">
        <f>B3/K7</f>
        <v>0.35346846846846847</v>
      </c>
      <c r="D3" s="22"/>
      <c r="E3" s="46">
        <f t="shared" ref="E3:E5" si="4">+$E$2</f>
        <v>43337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'24'!K3+SUMIF($G$10:$G$100,J3,$F$10:$F$100)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SUMIF($K:$K,A4,$F:$F)+'24'!B4</f>
        <v>4084000</v>
      </c>
      <c r="C4" s="45">
        <f>B4/K7</f>
        <v>1.8396396396396397E-2</v>
      </c>
      <c r="D4" s="22"/>
      <c r="E4" s="46">
        <f t="shared" si="4"/>
        <v>43337</v>
      </c>
      <c r="F4" s="53"/>
      <c r="G4" s="48"/>
      <c r="H4" s="33"/>
      <c r="I4" s="34"/>
      <c r="J4" s="103">
        <f t="shared" si="1"/>
        <v>0</v>
      </c>
      <c r="K4" s="36">
        <f>'24'!K4+SUMIF($G$10:$G$100,J4,$F$10:$F$100)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43337</v>
      </c>
      <c r="F5" s="53"/>
      <c r="G5" s="48"/>
      <c r="H5" s="33"/>
      <c r="I5" s="34"/>
      <c r="J5" s="55"/>
      <c r="K5" s="36">
        <f>'24'!K5+SUMIF($G$10:$G$100,J5,$F$10:$F$100)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166712000</v>
      </c>
      <c r="L6" s="57">
        <f t="shared" si="5"/>
        <v>0.7509549549549549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F9+'24'!K8</f>
        <v>166712000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17</v>
      </c>
      <c r="E9" s="70"/>
      <c r="F9" s="70">
        <f>SUM(F10:F100)</f>
        <v>5928000</v>
      </c>
      <c r="G9" s="71"/>
      <c r="H9" s="72"/>
      <c r="I9" s="73"/>
      <c r="J9" s="67" t="s">
        <v>503</v>
      </c>
      <c r="K9" s="74">
        <f>K8/K7</f>
        <v>0.7509549549549549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10092283</v>
      </c>
      <c r="B10" s="76" t="str">
        <f>VLOOKUP(A10,ma!$E:$H,4,0)</f>
        <v>MDR-XB550APRCE</v>
      </c>
      <c r="C10" s="76" t="str">
        <f>VLOOKUP(B10,ma!$B:$C,2,0)</f>
        <v>Tai nghe Sony MDRXB550APRCE</v>
      </c>
      <c r="D10" s="77">
        <v>1</v>
      </c>
      <c r="E10" s="78">
        <v>1190000</v>
      </c>
      <c r="F10" s="79">
        <f t="shared" ref="F10:F100" si="6">D10*E10</f>
        <v>1190000</v>
      </c>
      <c r="G10" s="80" t="s">
        <v>137</v>
      </c>
      <c r="H10" s="81">
        <f t="shared" ref="H10:H66" si="7">+$E$2</f>
        <v>43337</v>
      </c>
      <c r="I10" s="82"/>
      <c r="J10" s="83" t="str">
        <f>VLOOKUP(B10,ma!$B:$F,5,0)</f>
        <v>SONY</v>
      </c>
      <c r="K10" s="83" t="str">
        <f t="shared" ref="K10:K100" si="8">VLOOKUP(J10,$L$10:$M$20,2,0)</f>
        <v>Sony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10128882</v>
      </c>
      <c r="B11" s="76" t="str">
        <f>VLOOKUP(A11,ma!$E:$H,4,0)</f>
        <v>KM-SN-JUN18-04</v>
      </c>
      <c r="C11" s="76" t="str">
        <f>VLOOKUP(B11,ma!$B:$C,2,0)</f>
        <v>KM Túi đeo ExtraBass (KMKTT) Sony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43337</v>
      </c>
      <c r="I11" s="104" t="s">
        <v>11635</v>
      </c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10090570</v>
      </c>
      <c r="B12" s="76" t="str">
        <f>VLOOKUP(A12,ma!$E:$H,4,0)</f>
        <v>BM-IB016BK</v>
      </c>
      <c r="C12" s="76" t="str">
        <f>VLOOKUP(B12,ma!$B:$C,2,0)</f>
        <v> Túi dựng Laptop ELECOM BM-IB016BK</v>
      </c>
      <c r="D12" s="77">
        <v>1</v>
      </c>
      <c r="E12" s="78">
        <v>349000</v>
      </c>
      <c r="F12" s="79">
        <f t="shared" si="6"/>
        <v>349000</v>
      </c>
      <c r="G12" s="80" t="s">
        <v>137</v>
      </c>
      <c r="H12" s="81">
        <f t="shared" si="7"/>
        <v>43337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10084827</v>
      </c>
      <c r="B13" s="76" t="str">
        <f>VLOOKUP(A13,ma!$E:$H,4,0)</f>
        <v>MDR-E9LP/PC E</v>
      </c>
      <c r="C13" s="76" t="str">
        <f>VLOOKUP(B13,ma!$B:$C,2,0)</f>
        <v>Tai nghe Sony MDR-E9LP/PC E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43337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10090438</v>
      </c>
      <c r="B14" s="76" t="str">
        <f>VLOOKUP(A14,ma!$E:$H,4,0)</f>
        <v>CP-E6/WC ULA</v>
      </c>
      <c r="C14" s="76" t="str">
        <f>VLOOKUP(B14,ma!$B:$C,2,0)</f>
        <v xml:space="preserve">  Pin di động Sony CP-E6/WC    ULA</v>
      </c>
      <c r="D14" s="77">
        <v>1</v>
      </c>
      <c r="E14" s="78">
        <v>590000</v>
      </c>
      <c r="F14" s="79">
        <f t="shared" si="6"/>
        <v>590000</v>
      </c>
      <c r="G14" s="80" t="s">
        <v>137</v>
      </c>
      <c r="H14" s="81">
        <f t="shared" si="7"/>
        <v>43337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10089502</v>
      </c>
      <c r="B15" s="76" t="str">
        <f>VLOOKUP(A15,ma!$E:$H,4,0)</f>
        <v>M-DY11DRNV</v>
      </c>
      <c r="C15" s="76" t="str">
        <f>VLOOKUP(B15,ma!$B:$C,2,0)</f>
        <v>Chuột không dây ELECOM M-DY11DRNV</v>
      </c>
      <c r="D15" s="77">
        <v>1</v>
      </c>
      <c r="E15" s="78">
        <v>249000</v>
      </c>
      <c r="F15" s="79">
        <f t="shared" si="6"/>
        <v>249000</v>
      </c>
      <c r="G15" s="80" t="s">
        <v>137</v>
      </c>
      <c r="H15" s="81">
        <f t="shared" si="7"/>
        <v>43337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10089503</v>
      </c>
      <c r="B16" s="76" t="str">
        <f>VLOOKUP(A16,ma!$E:$H,4,0)</f>
        <v>M-DY11DRWH</v>
      </c>
      <c r="C16" s="76" t="str">
        <f>VLOOKUP(B16,ma!$B:$C,2,0)</f>
        <v>Chuột không dây ELECOM M-DY11DRWH</v>
      </c>
      <c r="D16" s="77">
        <v>1</v>
      </c>
      <c r="E16" s="88"/>
      <c r="F16" s="79">
        <f t="shared" si="6"/>
        <v>0</v>
      </c>
      <c r="G16" s="80" t="s">
        <v>137</v>
      </c>
      <c r="H16" s="81">
        <f t="shared" si="7"/>
        <v>43337</v>
      </c>
      <c r="I16" s="104" t="s">
        <v>5805</v>
      </c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10092953</v>
      </c>
      <c r="B17" s="76" t="str">
        <f>VLOOKUP(A17,ma!$E:$H,4,0)</f>
        <v>MDREX155APLQE</v>
      </c>
      <c r="C17" s="76" t="str">
        <f>VLOOKUP(B17,ma!$B:$C,2,0)</f>
        <v>PK Tai nghe Sony MDREX155APLQE</v>
      </c>
      <c r="D17" s="77">
        <v>1</v>
      </c>
      <c r="E17" s="78">
        <v>490000</v>
      </c>
      <c r="F17" s="79">
        <f t="shared" si="6"/>
        <v>490000</v>
      </c>
      <c r="G17" s="80" t="s">
        <v>137</v>
      </c>
      <c r="H17" s="81">
        <f t="shared" si="7"/>
        <v>43337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10093741</v>
      </c>
      <c r="B18" s="76" t="str">
        <f>VLOOKUP(A18,ma!$E:$H,4,0)</f>
        <v>EHP-CB100AGN</v>
      </c>
      <c r="C18" s="76" t="str">
        <f>VLOOKUP(B18,ma!$B:$C,2,0)</f>
        <v>PK Tai nghe ELECOM EHP-CB100AGN</v>
      </c>
      <c r="D18" s="77">
        <v>1</v>
      </c>
      <c r="E18" s="78">
        <v>549000</v>
      </c>
      <c r="F18" s="79">
        <f t="shared" si="6"/>
        <v>549000</v>
      </c>
      <c r="G18" s="80" t="s">
        <v>137</v>
      </c>
      <c r="H18" s="81">
        <f t="shared" si="7"/>
        <v>43337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10094124</v>
      </c>
      <c r="B19" s="76" t="str">
        <f>VLOOKUP(A19,ma!$E:$H,4,0)</f>
        <v>PMCA17LUCUKBK</v>
      </c>
      <c r="C19" s="76" t="str">
        <f>VLOOKUP(B19,ma!$B:$C,2,0)</f>
        <v>PK Ốp lưng iP8 plus ELECOM PMCA17LUCUKBK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43337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10095222</v>
      </c>
      <c r="B20" s="76" t="str">
        <f>VLOOKUP(A20,ma!$E:$H,4,0)</f>
        <v>DH-SWL4BK</v>
      </c>
      <c r="C20" s="76" t="str">
        <f>VLOOKUP(B20,ma!$B:$C,2,0)</f>
        <v>PK Đầu chia HDMI ELECOM DH-SWL4BK</v>
      </c>
      <c r="D20" s="77">
        <v>1</v>
      </c>
      <c r="E20" s="78">
        <v>499000</v>
      </c>
      <c r="F20" s="79">
        <f t="shared" si="6"/>
        <v>499000</v>
      </c>
      <c r="G20" s="80" t="s">
        <v>137</v>
      </c>
      <c r="H20" s="81">
        <f t="shared" si="7"/>
        <v>43337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10084828</v>
      </c>
      <c r="B21" s="76" t="str">
        <f>VLOOKUP(A21,ma!$E:$H,4,0)</f>
        <v>MDR-E9LP/WICE</v>
      </c>
      <c r="C21" s="76" t="str">
        <f>VLOOKUP(B21,ma!$B:$C,2,0)</f>
        <v>Tai nghe Sony MDR-E9LP/WICE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43337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10094131</v>
      </c>
      <c r="B22" s="76" t="str">
        <f>VLOOKUP(A22,ma!$E:$H,4,0)</f>
        <v>PM-A17XFLGG</v>
      </c>
      <c r="C22" s="76" t="str">
        <f>VLOOKUP(B22,ma!$B:$C,2,0)</f>
        <v>PK DMH IphoneX ELECOM PM-A17XFLGG</v>
      </c>
      <c r="D22" s="77">
        <v>1</v>
      </c>
      <c r="E22" s="78">
        <v>199000</v>
      </c>
      <c r="F22" s="79">
        <f t="shared" si="6"/>
        <v>199000</v>
      </c>
      <c r="G22" s="80" t="s">
        <v>137</v>
      </c>
      <c r="H22" s="81">
        <f t="shared" si="7"/>
        <v>43337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10092905</v>
      </c>
      <c r="B23" s="76" t="str">
        <f>VLOOKUP(A23,ma!$E:$H,4,0)</f>
        <v>A101</v>
      </c>
      <c r="C23" s="76" t="str">
        <f>VLOOKUP(B23,ma!$B:$C,2,0)</f>
        <v>PK Chuột có dây Anitech A101</v>
      </c>
      <c r="D23" s="77">
        <v>1</v>
      </c>
      <c r="E23" s="78">
        <v>69000</v>
      </c>
      <c r="F23" s="79">
        <f t="shared" si="6"/>
        <v>69000</v>
      </c>
      <c r="G23" s="80" t="s">
        <v>137</v>
      </c>
      <c r="H23" s="81">
        <f t="shared" si="7"/>
        <v>43337</v>
      </c>
      <c r="I23" s="82"/>
      <c r="J23" s="83" t="str">
        <f>VLOOKUP(B23,ma!$B:$F,5,0)</f>
        <v>ANITECH</v>
      </c>
      <c r="K23" s="83" t="str">
        <f t="shared" si="8"/>
        <v>khac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10093739</v>
      </c>
      <c r="B24" s="76" t="str">
        <f>VLOOKUP(A24,ma!$E:$H,4,0)</f>
        <v>EHP-CB100ABU</v>
      </c>
      <c r="C24" s="76" t="str">
        <f>VLOOKUP(B24,ma!$B:$C,2,0)</f>
        <v>PK Tai nghe ELECOM EHP-CB100ABU</v>
      </c>
      <c r="D24" s="77">
        <v>1</v>
      </c>
      <c r="E24" s="78">
        <v>549000</v>
      </c>
      <c r="F24" s="79">
        <f t="shared" si="6"/>
        <v>549000</v>
      </c>
      <c r="G24" s="80" t="s">
        <v>137</v>
      </c>
      <c r="H24" s="81">
        <f t="shared" si="7"/>
        <v>43337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10130265</v>
      </c>
      <c r="B25" s="76" t="str">
        <f>VLOOKUP(A25,ma!$E:$H,4,0)</f>
        <v>MPA-FUALY10WH</v>
      </c>
      <c r="C25" s="76" t="str">
        <f>VLOOKUP(B25,ma!$B:$C,2,0)</f>
        <v>PK Cáp Lightning 1m ELECOM MPA-FUALY10WH</v>
      </c>
      <c r="D25" s="77">
        <v>1</v>
      </c>
      <c r="E25" s="78">
        <v>299000</v>
      </c>
      <c r="F25" s="79">
        <f t="shared" si="6"/>
        <v>299000</v>
      </c>
      <c r="G25" s="80" t="s">
        <v>137</v>
      </c>
      <c r="H25" s="81">
        <f t="shared" si="7"/>
        <v>43337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10093742</v>
      </c>
      <c r="B26" s="76" t="str">
        <f>VLOOKUP(A26,ma!$E:$H,4,0)</f>
        <v>EHP-CS3520MBK</v>
      </c>
      <c r="C26" s="76" t="str">
        <f>VLOOKUP(B26,ma!$B:$C,2,0)</f>
        <v>PK Tai nghe ELECOM EHP-CS3520MBK</v>
      </c>
      <c r="D26" s="77">
        <v>1</v>
      </c>
      <c r="E26" s="78">
        <v>299000</v>
      </c>
      <c r="F26" s="79">
        <f t="shared" si="6"/>
        <v>299000</v>
      </c>
      <c r="G26" s="80" t="s">
        <v>137</v>
      </c>
      <c r="H26" s="81">
        <f t="shared" si="7"/>
        <v>43337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43337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43337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43337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43337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43337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43337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43337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43337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43337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43337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43337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43337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43337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43337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43337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43337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43337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43337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43337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43337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43337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43337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43337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43337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43337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43337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43337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43337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43337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43337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43337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43337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43337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43337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43337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43337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43337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43337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43337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43337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Z1000"/>
  <sheetViews>
    <sheetView workbookViewId="0">
      <pane ySplit="9" topLeftCell="A22" activePane="bottomLeft" state="frozen"/>
      <selection pane="bottomLeft" activeCell="A10" sqref="A10:K38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174106000</v>
      </c>
      <c r="C1" s="21">
        <f t="shared" si="0"/>
        <v>0.78426126126126139</v>
      </c>
      <c r="D1" s="22"/>
      <c r="E1" s="97" t="s">
        <v>54</v>
      </c>
      <c r="F1" s="98" t="s">
        <v>66</v>
      </c>
      <c r="G1" s="32">
        <f>SUM(G2:G5)</f>
        <v>14274000</v>
      </c>
      <c r="H1" s="33"/>
      <c r="I1" s="34"/>
      <c r="J1" s="103" t="str">
        <f t="shared" ref="J1:J4" si="1">+F2</f>
        <v>Vi</v>
      </c>
      <c r="K1" s="36">
        <f>'25'!K1+SUMIF($G$10:$G$100,J1,$F$10:$F$100)</f>
        <v>180986000</v>
      </c>
      <c r="L1" s="38">
        <f t="shared" ref="L1:L5" si="2">K1/$K$7</f>
        <v>0.81525225225225229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SUMIF($K:$K,A2,$F:$F)+'25'!B2</f>
        <v>88365000</v>
      </c>
      <c r="C2" s="45">
        <f>B2/K7</f>
        <v>0.39804054054054056</v>
      </c>
      <c r="D2" s="22"/>
      <c r="E2" s="46">
        <f>+'25'!E2+1</f>
        <v>43338</v>
      </c>
      <c r="F2" s="49" t="str">
        <f>+'1'!$F$2</f>
        <v>Vi</v>
      </c>
      <c r="G2" s="48">
        <f t="shared" ref="G2:G3" si="3">SUMIFS($F:$F,$H:$H,E2,$G:$G,F2)</f>
        <v>14274000</v>
      </c>
      <c r="H2" s="33"/>
      <c r="I2" s="34"/>
      <c r="J2" s="103">
        <f t="shared" si="1"/>
        <v>0</v>
      </c>
      <c r="K2" s="36">
        <f>'25'!K2+SUMIF($G$10:$G$100,J2,$F$10:$F$100)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SUMIF($K:$K,A3,$F:$F)+'25'!B3</f>
        <v>81657000</v>
      </c>
      <c r="C3" s="45">
        <f>B3/K7</f>
        <v>0.36782432432432433</v>
      </c>
      <c r="D3" s="22"/>
      <c r="E3" s="46">
        <f t="shared" ref="E3:E5" si="4">+$E$2</f>
        <v>43338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'25'!K3+SUMIF($G$10:$G$100,J3,$F$10:$F$100)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SUMIF($K:$K,A4,$F:$F)+'25'!B4</f>
        <v>4084000</v>
      </c>
      <c r="C4" s="45">
        <f>B4/K7</f>
        <v>1.8396396396396397E-2</v>
      </c>
      <c r="D4" s="22"/>
      <c r="E4" s="46">
        <f t="shared" si="4"/>
        <v>43338</v>
      </c>
      <c r="F4" s="53"/>
      <c r="G4" s="48"/>
      <c r="H4" s="33"/>
      <c r="I4" s="34"/>
      <c r="J4" s="103">
        <f t="shared" si="1"/>
        <v>0</v>
      </c>
      <c r="K4" s="36">
        <f>'25'!K4+SUMIF($G$10:$G$100,J4,$F$10:$F$100)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43338</v>
      </c>
      <c r="F5" s="53"/>
      <c r="G5" s="48"/>
      <c r="H5" s="33"/>
      <c r="I5" s="34"/>
      <c r="J5" s="55"/>
      <c r="K5" s="36">
        <f>'25'!K5+SUMIF($G$10:$G$100,J5,$F$10:$F$100)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180986000</v>
      </c>
      <c r="L6" s="57">
        <f t="shared" si="5"/>
        <v>0.81525225225225229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F9+'25'!K8</f>
        <v>180986000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29</v>
      </c>
      <c r="E9" s="70"/>
      <c r="F9" s="70">
        <f>SUM(F10:F100)</f>
        <v>14274000</v>
      </c>
      <c r="G9" s="71"/>
      <c r="H9" s="72"/>
      <c r="I9" s="73"/>
      <c r="J9" s="67" t="s">
        <v>503</v>
      </c>
      <c r="K9" s="74">
        <f>K8/K7</f>
        <v>0.81525225225225229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10094131</v>
      </c>
      <c r="B10" s="76" t="str">
        <f>VLOOKUP(A10,ma!$E:$H,4,0)</f>
        <v>PM-A17XFLGG</v>
      </c>
      <c r="C10" s="76" t="str">
        <f>VLOOKUP(B10,ma!$B:$C,2,0)</f>
        <v>PK DMH IphoneX ELECOM PM-A17XFLGG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43338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10089534</v>
      </c>
      <c r="B11" s="76" t="str">
        <f>VLOOKUP(A11,ma!$E:$H,4,0)</f>
        <v>M-Y6URBK</v>
      </c>
      <c r="C11" s="76" t="str">
        <f>VLOOKUP(B11,ma!$B:$C,2,0)</f>
        <v>Chuột Elecom M-Y6URBK</v>
      </c>
      <c r="D11" s="77">
        <v>1</v>
      </c>
      <c r="E11" s="78">
        <v>149000</v>
      </c>
      <c r="F11" s="79">
        <f t="shared" si="6"/>
        <v>149000</v>
      </c>
      <c r="G11" s="80" t="s">
        <v>137</v>
      </c>
      <c r="H11" s="81">
        <f t="shared" si="7"/>
        <v>43338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10089536</v>
      </c>
      <c r="B12" s="76" t="str">
        <f>VLOOKUP(A12,ma!$E:$H,4,0)</f>
        <v>M-Y6URRD</v>
      </c>
      <c r="C12" s="76" t="str">
        <f>VLOOKUP(B12,ma!$B:$C,2,0)</f>
        <v>Chuột Elecom M-Y6URRD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43338</v>
      </c>
      <c r="I12" s="104" t="s">
        <v>5805</v>
      </c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10095303</v>
      </c>
      <c r="B13" s="76" t="str">
        <f>VLOOKUP(A13,ma!$E:$H,4,0)</f>
        <v>WH-CH400/BZ E</v>
      </c>
      <c r="C13" s="76" t="str">
        <f>VLOOKUP(B13,ma!$B:$C,2,0)</f>
        <v>PK Tai nghe Sony WH-CH400/BZ E</v>
      </c>
      <c r="D13" s="77">
        <v>1</v>
      </c>
      <c r="E13" s="78">
        <v>1290000</v>
      </c>
      <c r="F13" s="79">
        <f t="shared" si="6"/>
        <v>1290000</v>
      </c>
      <c r="G13" s="80" t="s">
        <v>137</v>
      </c>
      <c r="H13" s="81">
        <f t="shared" si="7"/>
        <v>43338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10128882</v>
      </c>
      <c r="B14" s="76" t="str">
        <f>VLOOKUP(A14,ma!$E:$H,4,0)</f>
        <v>KM-SN-JUN18-04</v>
      </c>
      <c r="C14" s="76" t="str">
        <f>VLOOKUP(B14,ma!$B:$C,2,0)</f>
        <v>KM Túi đeo ExtraBass (KMKTT) Sony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43338</v>
      </c>
      <c r="I14" s="104" t="s">
        <v>11635</v>
      </c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10092961</v>
      </c>
      <c r="B15" s="76" t="str">
        <f>VLOOKUP(A15,ma!$E:$H,4,0)</f>
        <v>MDRXB55AP/WQE</v>
      </c>
      <c r="C15" s="76" t="str">
        <f>VLOOKUP(B15,ma!$B:$C,2,0)</f>
        <v>PK Tai nghe Sony MDRXB55AP/WQE</v>
      </c>
      <c r="D15" s="77">
        <v>1</v>
      </c>
      <c r="E15" s="78">
        <v>890000</v>
      </c>
      <c r="F15" s="79">
        <f t="shared" si="6"/>
        <v>890000</v>
      </c>
      <c r="G15" s="80" t="s">
        <v>137</v>
      </c>
      <c r="H15" s="81">
        <f t="shared" si="7"/>
        <v>43338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10128882</v>
      </c>
      <c r="B16" s="76" t="str">
        <f>VLOOKUP(A16,ma!$E:$H,4,0)</f>
        <v>KM-SN-JUN18-04</v>
      </c>
      <c r="C16" s="76" t="str">
        <f>VLOOKUP(B16,ma!$B:$C,2,0)</f>
        <v>KM Túi đeo ExtraBass (KMKTT) Sony</v>
      </c>
      <c r="D16" s="77">
        <v>1</v>
      </c>
      <c r="E16" s="88"/>
      <c r="F16" s="79">
        <f t="shared" si="6"/>
        <v>0</v>
      </c>
      <c r="G16" s="80" t="s">
        <v>137</v>
      </c>
      <c r="H16" s="81">
        <f t="shared" si="7"/>
        <v>43338</v>
      </c>
      <c r="I16" s="104" t="s">
        <v>11635</v>
      </c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10130266</v>
      </c>
      <c r="B17" s="76" t="str">
        <f>VLOOKUP(A17,ma!$E:$H,4,0)</f>
        <v>MPA-FUALY15BK</v>
      </c>
      <c r="C17" s="76" t="str">
        <f>VLOOKUP(B17,ma!$B:$C,2,0)</f>
        <v>PK Cáp Lightning1.5m ELECOM MPAFUALY15BK</v>
      </c>
      <c r="D17" s="77">
        <v>1</v>
      </c>
      <c r="E17" s="78">
        <v>349000</v>
      </c>
      <c r="F17" s="79">
        <f t="shared" si="6"/>
        <v>349000</v>
      </c>
      <c r="G17" s="80" t="s">
        <v>137</v>
      </c>
      <c r="H17" s="81">
        <f t="shared" si="7"/>
        <v>43338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10089514</v>
      </c>
      <c r="B18" s="76" t="str">
        <f>VLOOKUP(A18,ma!$E:$H,4,0)</f>
        <v>MPA-AMBCL12PN</v>
      </c>
      <c r="C18" s="76" t="str">
        <f>VLOOKUP(B18,ma!$B:$C,2,0)</f>
        <v>Cáp điện thoại Elecom MPA-AMBCL12PN</v>
      </c>
      <c r="D18" s="77">
        <v>1</v>
      </c>
      <c r="E18" s="78">
        <v>99000</v>
      </c>
      <c r="F18" s="79">
        <f t="shared" si="6"/>
        <v>99000</v>
      </c>
      <c r="G18" s="80" t="s">
        <v>137</v>
      </c>
      <c r="H18" s="81">
        <f t="shared" si="7"/>
        <v>43338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10129711</v>
      </c>
      <c r="B19" s="76" t="str">
        <f>VLOOKUP(A19,ma!$E:$H,4,0)</f>
        <v>MPA-L35DS01GD</v>
      </c>
      <c r="C19" s="76" t="str">
        <f>VLOOKUP(B19,ma!$B:$C,2,0)</f>
        <v>PK Lightning-audio 3.5 ELECOM L35DS01GD</v>
      </c>
      <c r="D19" s="77">
        <v>1</v>
      </c>
      <c r="E19" s="78">
        <v>449000</v>
      </c>
      <c r="F19" s="79">
        <f t="shared" si="6"/>
        <v>449000</v>
      </c>
      <c r="G19" s="80" t="s">
        <v>137</v>
      </c>
      <c r="H19" s="81">
        <f t="shared" si="7"/>
        <v>43338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10089477</v>
      </c>
      <c r="B20" s="76" t="str">
        <f>VLOOKUP(A20,ma!$E:$H,4,0)</f>
        <v>LHC-UAL10WH-G</v>
      </c>
      <c r="C20" s="76" t="str">
        <f>VLOOKUP(B20,ma!$B:$C,2,0)</f>
        <v>Cáp Lightning Elecom LHC-UAL10WH-G</v>
      </c>
      <c r="D20" s="77">
        <v>1</v>
      </c>
      <c r="E20" s="78">
        <v>299000</v>
      </c>
      <c r="F20" s="79">
        <f t="shared" si="6"/>
        <v>299000</v>
      </c>
      <c r="G20" s="80" t="s">
        <v>137</v>
      </c>
      <c r="H20" s="81">
        <f t="shared" si="7"/>
        <v>43338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10130264</v>
      </c>
      <c r="B21" s="76" t="str">
        <f>VLOOKUP(A21,ma!$E:$H,4,0)</f>
        <v>MPA-FUALY10WF</v>
      </c>
      <c r="C21" s="76" t="str">
        <f>VLOOKUP(B21,ma!$B:$C,2,0)</f>
        <v>PK Cáp Lightning 1m ELECOM MPA-FUALY10WF</v>
      </c>
      <c r="D21" s="77">
        <v>1</v>
      </c>
      <c r="E21" s="78">
        <v>299000</v>
      </c>
      <c r="F21" s="79">
        <f t="shared" si="6"/>
        <v>299000</v>
      </c>
      <c r="G21" s="80" t="s">
        <v>137</v>
      </c>
      <c r="H21" s="81">
        <f t="shared" si="7"/>
        <v>43338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10089438</v>
      </c>
      <c r="B22" s="76" t="str">
        <f>VLOOKUP(A22,ma!$E:$H,4,0)</f>
        <v>DH-MWRN30</v>
      </c>
      <c r="C22" s="76" t="str">
        <f>VLOOKUP(B22,ma!$B:$C,2,0)</f>
        <v>Cáp AV ELECOM DH-MWRN30</v>
      </c>
      <c r="D22" s="77">
        <v>1</v>
      </c>
      <c r="E22" s="78">
        <v>249000</v>
      </c>
      <c r="F22" s="79">
        <f t="shared" si="6"/>
        <v>249000</v>
      </c>
      <c r="G22" s="80" t="s">
        <v>137</v>
      </c>
      <c r="H22" s="81">
        <f t="shared" si="7"/>
        <v>43338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10089404</v>
      </c>
      <c r="B23" s="76" t="str">
        <f>VLOOKUP(A23,ma!$E:$H,4,0)</f>
        <v>DH-HD14EC15GN</v>
      </c>
      <c r="C23" s="76" t="str">
        <f>VLOOKUP(B23,ma!$B:$C,2,0)</f>
        <v>Cáp HDMI Elecom DH-HD14EC15GN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43338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10130277</v>
      </c>
      <c r="B24" s="76" t="str">
        <f>VLOOKUP(A24,ma!$E:$H,4,0)</f>
        <v>WP-87M</v>
      </c>
      <c r="C24" s="76" t="str">
        <f>VLOOKUP(B24,ma!$B:$C,2,0)</f>
        <v>PK Bộ chuyển đổi 2xUSB KASHIMURA WP-87M</v>
      </c>
      <c r="D24" s="77">
        <v>1</v>
      </c>
      <c r="E24" s="78">
        <v>499000</v>
      </c>
      <c r="F24" s="79">
        <f t="shared" si="6"/>
        <v>499000</v>
      </c>
      <c r="G24" s="80" t="s">
        <v>137</v>
      </c>
      <c r="H24" s="81">
        <f t="shared" si="7"/>
        <v>43338</v>
      </c>
      <c r="I24" s="82"/>
      <c r="J24" s="83" t="str">
        <f>VLOOKUP(B24,ma!$B:$F,5,0)</f>
        <v>KASHIMURA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10093467</v>
      </c>
      <c r="B25" s="76" t="str">
        <f>VLOOKUP(A25,ma!$E:$H,4,0)</f>
        <v>M-IR07DRGN</v>
      </c>
      <c r="C25" s="76" t="str">
        <f>VLOOKUP(B25,ma!$B:$C,2,0)</f>
        <v>PK Chuột ELECOM M-IR07DRGN</v>
      </c>
      <c r="D25" s="77">
        <v>1</v>
      </c>
      <c r="E25" s="78">
        <v>249000</v>
      </c>
      <c r="F25" s="79">
        <f t="shared" si="6"/>
        <v>249000</v>
      </c>
      <c r="G25" s="80" t="s">
        <v>137</v>
      </c>
      <c r="H25" s="81">
        <f t="shared" si="7"/>
        <v>43338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10129270</v>
      </c>
      <c r="B26" s="76" t="str">
        <f>VLOOKUP(A26,ma!$E:$H,4,0)</f>
        <v>WI-SP600N/BME</v>
      </c>
      <c r="C26" s="76" t="str">
        <f>VLOOKUP(B26,ma!$B:$C,2,0)</f>
        <v>PK Tai nghe Sony - WI-SP600N/BME</v>
      </c>
      <c r="D26" s="77">
        <v>1</v>
      </c>
      <c r="E26" s="78">
        <v>3490000</v>
      </c>
      <c r="F26" s="79">
        <f t="shared" si="6"/>
        <v>3490000</v>
      </c>
      <c r="G26" s="80" t="s">
        <v>137</v>
      </c>
      <c r="H26" s="81">
        <f t="shared" si="7"/>
        <v>43338</v>
      </c>
      <c r="I26" s="82"/>
      <c r="J26" s="83" t="str">
        <f>VLOOKUP(B26,ma!$B:$F,5,0)</f>
        <v>SONY</v>
      </c>
      <c r="K26" s="83" t="str">
        <f t="shared" si="8"/>
        <v>Sony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10128882</v>
      </c>
      <c r="B27" s="76" t="str">
        <f>VLOOKUP(A27,ma!$E:$H,4,0)</f>
        <v>KM-SN-JUN18-04</v>
      </c>
      <c r="C27" s="76" t="str">
        <f>VLOOKUP(B27,ma!$B:$C,2,0)</f>
        <v>KM Túi đeo ExtraBass (KMKTT) Sony</v>
      </c>
      <c r="D27" s="77">
        <v>1</v>
      </c>
      <c r="E27" s="88"/>
      <c r="F27" s="79">
        <f t="shared" si="6"/>
        <v>0</v>
      </c>
      <c r="G27" s="80" t="s">
        <v>137</v>
      </c>
      <c r="H27" s="81">
        <f t="shared" si="7"/>
        <v>43338</v>
      </c>
      <c r="I27" s="104" t="s">
        <v>11635</v>
      </c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10095309</v>
      </c>
      <c r="B28" s="76" t="str">
        <f>VLOOKUP(A28,ma!$E:$H,4,0)</f>
        <v>WH-CH500/BC E</v>
      </c>
      <c r="C28" s="76" t="str">
        <f>VLOOKUP(B28,ma!$B:$C,2,0)</f>
        <v>PK Tai nghe Sony WH-CH500/BC E</v>
      </c>
      <c r="D28" s="77">
        <v>1</v>
      </c>
      <c r="E28" s="78">
        <v>1990000</v>
      </c>
      <c r="F28" s="79">
        <f t="shared" si="6"/>
        <v>1990000</v>
      </c>
      <c r="G28" s="80" t="s">
        <v>137</v>
      </c>
      <c r="H28" s="81">
        <f t="shared" si="7"/>
        <v>43338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10128882</v>
      </c>
      <c r="B29" s="76" t="str">
        <f>VLOOKUP(A29,ma!$E:$H,4,0)</f>
        <v>KM-SN-JUN18-04</v>
      </c>
      <c r="C29" s="76" t="str">
        <f>VLOOKUP(B29,ma!$B:$C,2,0)</f>
        <v>KM Túi đeo ExtraBass (KMKTT) Sony</v>
      </c>
      <c r="D29" s="77">
        <v>1</v>
      </c>
      <c r="E29" s="88"/>
      <c r="F29" s="79">
        <f t="shared" si="6"/>
        <v>0</v>
      </c>
      <c r="G29" s="80" t="s">
        <v>137</v>
      </c>
      <c r="H29" s="81">
        <f t="shared" si="7"/>
        <v>43338</v>
      </c>
      <c r="I29" s="104" t="s">
        <v>11635</v>
      </c>
      <c r="J29" s="83" t="str">
        <f>VLOOKUP(B29,ma!$B:$F,5,0)</f>
        <v>Sony</v>
      </c>
      <c r="K29" s="83" t="str">
        <f t="shared" si="8"/>
        <v>Sony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10093435</v>
      </c>
      <c r="B30" s="76" t="str">
        <f>VLOOKUP(A30,ma!$E:$H,4,0)</f>
        <v>CP-AD2M2/WC EU8</v>
      </c>
      <c r="C30" s="76" t="str">
        <f>VLOOKUP(B30,ma!$B:$C,2,0)</f>
        <v>PK Sạc USB SONY CP-AD2M2/WC EU8</v>
      </c>
      <c r="D30" s="77">
        <v>1</v>
      </c>
      <c r="E30" s="78">
        <v>390000</v>
      </c>
      <c r="F30" s="79">
        <f t="shared" si="6"/>
        <v>390000</v>
      </c>
      <c r="G30" s="80" t="s">
        <v>137</v>
      </c>
      <c r="H30" s="81">
        <f t="shared" si="7"/>
        <v>43338</v>
      </c>
      <c r="I30" s="82"/>
      <c r="J30" s="83" t="str">
        <f>VLOOKUP(B30,ma!$B:$F,5,0)</f>
        <v>SONY</v>
      </c>
      <c r="K30" s="83" t="str">
        <f t="shared" si="8"/>
        <v>Sony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10130265</v>
      </c>
      <c r="B31" s="76" t="str">
        <f>VLOOKUP(A31,ma!$E:$H,4,0)</f>
        <v>MPA-FUALY10WH</v>
      </c>
      <c r="C31" s="76" t="str">
        <f>VLOOKUP(B31,ma!$B:$C,2,0)</f>
        <v>PK Cáp Lightning 1m ELECOM MPA-FUALY10WH</v>
      </c>
      <c r="D31" s="77">
        <v>1</v>
      </c>
      <c r="E31" s="78">
        <v>299000</v>
      </c>
      <c r="F31" s="79">
        <f t="shared" si="6"/>
        <v>299000</v>
      </c>
      <c r="G31" s="80" t="s">
        <v>137</v>
      </c>
      <c r="H31" s="81">
        <f t="shared" si="7"/>
        <v>43338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10092282</v>
      </c>
      <c r="B32" s="76" t="str">
        <f>VLOOKUP(A32,ma!$E:$H,4,0)</f>
        <v>MDR-XB550APLCE</v>
      </c>
      <c r="C32" s="76" t="str">
        <f>VLOOKUP(B32,ma!$B:$C,2,0)</f>
        <v>Tai nghe Sony MDRXB550APLCE</v>
      </c>
      <c r="D32" s="77">
        <v>1</v>
      </c>
      <c r="E32" s="78">
        <v>1190000</v>
      </c>
      <c r="F32" s="79">
        <f t="shared" si="6"/>
        <v>1190000</v>
      </c>
      <c r="G32" s="80" t="s">
        <v>137</v>
      </c>
      <c r="H32" s="81">
        <f t="shared" si="7"/>
        <v>43338</v>
      </c>
      <c r="I32" s="82"/>
      <c r="J32" s="83" t="str">
        <f>VLOOKUP(B32,ma!$B:$F,5,0)</f>
        <v>SONY</v>
      </c>
      <c r="K32" s="83" t="str">
        <f t="shared" si="8"/>
        <v>Sony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10128882</v>
      </c>
      <c r="B33" s="76" t="str">
        <f>VLOOKUP(A33,ma!$E:$H,4,0)</f>
        <v>KM-SN-JUN18-04</v>
      </c>
      <c r="C33" s="76" t="str">
        <f>VLOOKUP(B33,ma!$B:$C,2,0)</f>
        <v>KM Túi đeo ExtraBass (KMKTT) Sony</v>
      </c>
      <c r="D33" s="77">
        <v>1</v>
      </c>
      <c r="E33" s="90"/>
      <c r="F33" s="79">
        <f t="shared" si="6"/>
        <v>0</v>
      </c>
      <c r="G33" s="80" t="s">
        <v>137</v>
      </c>
      <c r="H33" s="81">
        <f t="shared" si="7"/>
        <v>43338</v>
      </c>
      <c r="I33" s="104" t="s">
        <v>11635</v>
      </c>
      <c r="J33" s="83" t="str">
        <f>VLOOKUP(B33,ma!$B:$F,5,0)</f>
        <v>Sony</v>
      </c>
      <c r="K33" s="83" t="str">
        <f t="shared" si="8"/>
        <v>Sony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10089421</v>
      </c>
      <c r="B34" s="76" t="str">
        <f>VLOOKUP(A34,ma!$E:$H,4,0)</f>
        <v>DH-MFWR03</v>
      </c>
      <c r="C34" s="76" t="str">
        <f>VLOOKUP(B34,ma!$B:$C,2,0)</f>
        <v>Cáp AV ELECOM DH-MFWR03</v>
      </c>
      <c r="D34" s="77">
        <v>1</v>
      </c>
      <c r="E34" s="127">
        <v>149000</v>
      </c>
      <c r="F34" s="79">
        <f t="shared" si="6"/>
        <v>149000</v>
      </c>
      <c r="G34" s="80" t="s">
        <v>137</v>
      </c>
      <c r="H34" s="81">
        <f t="shared" si="7"/>
        <v>43338</v>
      </c>
      <c r="I34" s="82"/>
      <c r="J34" s="83" t="str">
        <f>VLOOKUP(B34,ma!$B:$F,5,0)</f>
        <v>ELECOM</v>
      </c>
      <c r="K34" s="83" t="str">
        <f t="shared" si="8"/>
        <v>Elecom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10094763</v>
      </c>
      <c r="B35" s="76" t="str">
        <f>VLOOKUP(A35,ma!$E:$H,4,0)</f>
        <v>AT-49</v>
      </c>
      <c r="C35" s="76" t="str">
        <f>VLOOKUP(B35,ma!$B:$C,2,0)</f>
        <v>PK Giá đỡ ĐT cho xe hơi Kashimura AT-49</v>
      </c>
      <c r="D35" s="77">
        <v>1</v>
      </c>
      <c r="E35" s="127">
        <v>299000</v>
      </c>
      <c r="F35" s="79">
        <f t="shared" si="6"/>
        <v>299000</v>
      </c>
      <c r="G35" s="80" t="s">
        <v>137</v>
      </c>
      <c r="H35" s="81">
        <f t="shared" si="7"/>
        <v>43338</v>
      </c>
      <c r="I35" s="82"/>
      <c r="J35" s="83" t="str">
        <f>VLOOKUP(B35,ma!$B:$F,5,0)</f>
        <v>KASHIMURA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>
        <v>10094756</v>
      </c>
      <c r="B36" s="76" t="str">
        <f>VLOOKUP(A36,ma!$E:$H,4,0)</f>
        <v>AJ-554</v>
      </c>
      <c r="C36" s="76" t="str">
        <f>VLOOKUP(B36,ma!$B:$C,2,0)</f>
        <v>PK Sạc dùng cho xe hơi Kashimura AJ-554</v>
      </c>
      <c r="D36" s="77">
        <v>1</v>
      </c>
      <c r="E36" s="127">
        <v>399000</v>
      </c>
      <c r="F36" s="79">
        <f t="shared" si="6"/>
        <v>399000</v>
      </c>
      <c r="G36" s="80" t="s">
        <v>137</v>
      </c>
      <c r="H36" s="81">
        <f t="shared" si="7"/>
        <v>43338</v>
      </c>
      <c r="I36" s="82"/>
      <c r="J36" s="83" t="str">
        <f>VLOOKUP(B36,ma!$B:$F,5,0)</f>
        <v>KASHIMURA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75">
        <v>10094781</v>
      </c>
      <c r="B37" s="76" t="str">
        <f>VLOOKUP(A37,ma!$E:$H,4,0)</f>
        <v>CP-AD2M4/WC EU8</v>
      </c>
      <c r="C37" s="76" t="str">
        <f>VLOOKUP(B37,ma!$B:$C,2,0)</f>
        <v>PK Sạc 4 cổng USB SONY CP-AD2M4/WC EU8</v>
      </c>
      <c r="D37" s="77">
        <v>1</v>
      </c>
      <c r="E37" s="127">
        <v>650000</v>
      </c>
      <c r="F37" s="79">
        <f t="shared" si="6"/>
        <v>650000</v>
      </c>
      <c r="G37" s="80" t="s">
        <v>137</v>
      </c>
      <c r="H37" s="81">
        <f t="shared" si="7"/>
        <v>43338</v>
      </c>
      <c r="I37" s="82"/>
      <c r="J37" s="83" t="str">
        <f>VLOOKUP(B37,ma!$B:$F,5,0)</f>
        <v>SONY</v>
      </c>
      <c r="K37" s="83" t="str">
        <f t="shared" si="8"/>
        <v>Sony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75">
        <v>10089526</v>
      </c>
      <c r="B38" s="76" t="str">
        <f>VLOOKUP(A38,ma!$E:$H,4,0)</f>
        <v>MR-A39NWHF1</v>
      </c>
      <c r="C38" s="76" t="str">
        <f>VLOOKUP(B38,ma!$B:$C,2,0)</f>
        <v>Đầu đọc thẻ nhớ Elecom MR-A39NWHF1</v>
      </c>
      <c r="D38" s="77">
        <v>1</v>
      </c>
      <c r="E38" s="127">
        <v>199000</v>
      </c>
      <c r="F38" s="79">
        <f t="shared" si="6"/>
        <v>199000</v>
      </c>
      <c r="G38" s="80" t="s">
        <v>137</v>
      </c>
      <c r="H38" s="81">
        <f t="shared" si="7"/>
        <v>43338</v>
      </c>
      <c r="I38" s="82"/>
      <c r="J38" s="83" t="str">
        <f>VLOOKUP(B38,ma!$B:$F,5,0)</f>
        <v>ELECOM</v>
      </c>
      <c r="K38" s="83" t="str">
        <f t="shared" si="8"/>
        <v>Elecom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43338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43338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43338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43338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43338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43338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43338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43338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43338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43338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43338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43338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43338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43338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43338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43338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43338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43338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43338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43338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43338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43338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43338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43338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43338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43338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43338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43338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Z1000"/>
  <sheetViews>
    <sheetView workbookViewId="0">
      <pane ySplit="9" topLeftCell="A10" activePane="bottomLeft" state="frozen"/>
      <selection pane="bottomLeft" activeCell="A10" sqref="A10:K18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177914000</v>
      </c>
      <c r="C1" s="21">
        <f t="shared" si="0"/>
        <v>0.80141441441441441</v>
      </c>
      <c r="D1" s="22"/>
      <c r="E1" s="97" t="s">
        <v>54</v>
      </c>
      <c r="F1" s="98" t="s">
        <v>66</v>
      </c>
      <c r="G1" s="32">
        <f>SUM(G2:G5)</f>
        <v>3808000</v>
      </c>
      <c r="H1" s="33"/>
      <c r="I1" s="34"/>
      <c r="J1" s="103" t="str">
        <f t="shared" ref="J1:J4" si="1">+F2</f>
        <v>Vi</v>
      </c>
      <c r="K1" s="36">
        <f>'26'!K1+SUMIF($G$10:$G$100,J1,$F$10:$F$100)</f>
        <v>184794000</v>
      </c>
      <c r="L1" s="38">
        <f t="shared" ref="L1:L5" si="2">K1/$K$7</f>
        <v>0.83240540540540542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SUMIF($K:$K,A2,$F:$F)+'26'!B2</f>
        <v>89039000</v>
      </c>
      <c r="C2" s="45">
        <f>B2/K7</f>
        <v>0.40107657657657658</v>
      </c>
      <c r="D2" s="22"/>
      <c r="E2" s="46">
        <f>+'26'!E2+1</f>
        <v>43339</v>
      </c>
      <c r="F2" s="49" t="str">
        <f>+'1'!$F$2</f>
        <v>Vi</v>
      </c>
      <c r="G2" s="48">
        <f t="shared" ref="G2:G3" si="3">SUMIFS($F:$F,$H:$H,E2,$G:$G,F2)</f>
        <v>3808000</v>
      </c>
      <c r="H2" s="33"/>
      <c r="I2" s="34"/>
      <c r="J2" s="103">
        <f t="shared" si="1"/>
        <v>0</v>
      </c>
      <c r="K2" s="36">
        <f>'26'!K2+SUMIF($G$10:$G$100,J2,$F$10:$F$100)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SUMIF($K:$K,A3,$F:$F)+'26'!B3</f>
        <v>84791000</v>
      </c>
      <c r="C3" s="45">
        <f>B3/K7</f>
        <v>0.38194144144144143</v>
      </c>
      <c r="D3" s="22"/>
      <c r="E3" s="46">
        <f t="shared" ref="E3:E5" si="4">+$E$2</f>
        <v>43339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'26'!K3+SUMIF($G$10:$G$100,J3,$F$10:$F$100)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SUMIF($K:$K,A4,$F:$F)+'26'!B4</f>
        <v>4084000</v>
      </c>
      <c r="C4" s="45">
        <f>B4/K7</f>
        <v>1.8396396396396397E-2</v>
      </c>
      <c r="D4" s="22"/>
      <c r="E4" s="46">
        <f t="shared" si="4"/>
        <v>43339</v>
      </c>
      <c r="F4" s="53"/>
      <c r="G4" s="48"/>
      <c r="H4" s="33"/>
      <c r="I4" s="34"/>
      <c r="J4" s="103">
        <f t="shared" si="1"/>
        <v>0</v>
      </c>
      <c r="K4" s="36">
        <f>'26'!K4+SUMIF($G$10:$G$100,J4,$F$10:$F$100)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43339</v>
      </c>
      <c r="F5" s="53"/>
      <c r="G5" s="48"/>
      <c r="H5" s="33"/>
      <c r="I5" s="34"/>
      <c r="J5" s="55"/>
      <c r="K5" s="36">
        <f>'26'!K5+SUMIF($G$10:$G$100,J5,$F$10:$F$100)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184794000</v>
      </c>
      <c r="L6" s="57">
        <f t="shared" si="5"/>
        <v>0.83240540540540542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F9+'26'!K8</f>
        <v>184794000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9</v>
      </c>
      <c r="E9" s="70"/>
      <c r="F9" s="70">
        <f>SUM(F10:F100)</f>
        <v>3808000</v>
      </c>
      <c r="G9" s="71"/>
      <c r="H9" s="72"/>
      <c r="I9" s="73"/>
      <c r="J9" s="67" t="s">
        <v>503</v>
      </c>
      <c r="K9" s="74">
        <f>K8/K7</f>
        <v>0.83240540540540542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10129711</v>
      </c>
      <c r="B10" s="76" t="str">
        <f>VLOOKUP(A10,ma!$E:$H,4,0)</f>
        <v>MPA-L35DS01GD</v>
      </c>
      <c r="C10" s="76" t="str">
        <f>VLOOKUP(B10,ma!$B:$C,2,0)</f>
        <v>PK Lightning-audio 3.5 ELECOM L35DS01GD</v>
      </c>
      <c r="D10" s="77">
        <v>1</v>
      </c>
      <c r="E10" s="78">
        <v>449000</v>
      </c>
      <c r="F10" s="79">
        <f t="shared" ref="F10:F100" si="6">D10*E10</f>
        <v>449000</v>
      </c>
      <c r="G10" s="80" t="s">
        <v>137</v>
      </c>
      <c r="H10" s="81">
        <f t="shared" ref="H10:H66" si="7">+$E$2</f>
        <v>43339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10093472</v>
      </c>
      <c r="B11" s="76" t="str">
        <f>VLOOKUP(A11,ma!$E:$H,4,0)</f>
        <v>ELP-RL08PMBK</v>
      </c>
      <c r="C11" s="76" t="str">
        <f>VLOOKUP(B11,ma!$B:$C,2,0)</f>
        <v>PK Bút chiếu đèn đỏ ELECOM ELP-RL08PMBK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43339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10095227</v>
      </c>
      <c r="B12" s="76" t="str">
        <f>VLOOKUP(A12,ma!$E:$H,4,0)</f>
        <v>LHC-UAL01WH</v>
      </c>
      <c r="C12" s="76" t="str">
        <f>VLOOKUP(B12,ma!$B:$C,2,0)</f>
        <v>PK Cáp Lingtning 10cm ELECOM LHC-UAL01WH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43339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10084825</v>
      </c>
      <c r="B13" s="76" t="str">
        <f>VLOOKUP(A13,ma!$E:$H,4,0)</f>
        <v>MDR-E9LP/BC E</v>
      </c>
      <c r="C13" s="76" t="str">
        <f>VLOOKUP(B13,ma!$B:$C,2,0)</f>
        <v>Tai nghe Sony MDR-E9LP/BC E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43339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10093447</v>
      </c>
      <c r="B14" s="76" t="str">
        <f>VLOOKUP(A14,ma!$E:$H,4,0)</f>
        <v>SR-16UY3A/T ET4</v>
      </c>
      <c r="C14" s="76" t="str">
        <f>VLOOKUP(B14,ma!$B:$C,2,0)</f>
        <v>PK Thẻ nhớ Micro SONY SR-16UY3A/T ET4</v>
      </c>
      <c r="D14" s="77">
        <v>1</v>
      </c>
      <c r="E14" s="78">
        <v>475000</v>
      </c>
      <c r="F14" s="79">
        <f t="shared" si="6"/>
        <v>475000</v>
      </c>
      <c r="G14" s="80" t="s">
        <v>137</v>
      </c>
      <c r="H14" s="81">
        <f t="shared" si="7"/>
        <v>43339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10089451</v>
      </c>
      <c r="B15" s="76" t="str">
        <f>VLOOKUP(A15,ma!$E:$H,4,0)</f>
        <v>EHP-CS3540RWH-G</v>
      </c>
      <c r="C15" s="76" t="str">
        <f>VLOOKUP(B15,ma!$B:$C,2,0)</f>
        <v>Tai nghe Elecom EHP-CS3540RWH-G</v>
      </c>
      <c r="D15" s="77">
        <v>1</v>
      </c>
      <c r="E15" s="78">
        <v>499000</v>
      </c>
      <c r="F15" s="79">
        <f t="shared" si="6"/>
        <v>499000</v>
      </c>
      <c r="G15" s="80" t="s">
        <v>137</v>
      </c>
      <c r="H15" s="81">
        <f t="shared" si="7"/>
        <v>43339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10089450</v>
      </c>
      <c r="B16" s="76" t="str">
        <f>VLOOKUP(A16,ma!$E:$H,4,0)</f>
        <v>EHP-CS3540RBU-G</v>
      </c>
      <c r="C16" s="76" t="str">
        <f>VLOOKUP(B16,ma!$B:$C,2,0)</f>
        <v>Tai nghe Elecom EHP-CS3540RBU-G</v>
      </c>
      <c r="D16" s="77">
        <v>1</v>
      </c>
      <c r="E16" s="78">
        <v>499000</v>
      </c>
      <c r="F16" s="79">
        <f t="shared" si="6"/>
        <v>499000</v>
      </c>
      <c r="G16" s="80" t="s">
        <v>137</v>
      </c>
      <c r="H16" s="81">
        <f t="shared" si="7"/>
        <v>43339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10094774</v>
      </c>
      <c r="B17" s="76" t="str">
        <f>VLOOKUP(A17,ma!$E:$H,4,0)</f>
        <v>MPA-ACX12BK</v>
      </c>
      <c r="C17" s="76" t="str">
        <f>VLOOKUP(B17,ma!$B:$C,2,0)</f>
        <v>PK Cáp USB chuẩn C ELECOM MPA-ACX12BK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43339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10128887</v>
      </c>
      <c r="B18" s="76" t="str">
        <f>VLOOKUP(A18,ma!$E:$H,4,0)</f>
        <v>AD-CVGABK</v>
      </c>
      <c r="C18" s="76" t="str">
        <f>VLOOKUP(B18,ma!$B:$C,2,0)</f>
        <v>PK Cáp chuyển đổi VGA ELECOM AD-CVGABK</v>
      </c>
      <c r="D18" s="77">
        <v>1</v>
      </c>
      <c r="E18" s="78">
        <v>990000</v>
      </c>
      <c r="F18" s="79">
        <f t="shared" si="6"/>
        <v>990000</v>
      </c>
      <c r="G18" s="80" t="s">
        <v>137</v>
      </c>
      <c r="H18" s="81">
        <f t="shared" si="7"/>
        <v>43339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43339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43339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43339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43339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43339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43339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43339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43339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43339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43339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43339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43339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43339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43339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43339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43339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43339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43339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43339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43339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43339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43339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43339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43339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43339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43339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43339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43339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43339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43339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43339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43339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43339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43339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43339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43339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43339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43339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43339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43339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43339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43339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43339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43339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43339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43339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43339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43339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Z1000"/>
  <sheetViews>
    <sheetView workbookViewId="0">
      <pane ySplit="9" topLeftCell="A10" activePane="bottomLeft" state="frozen"/>
      <selection pane="bottomLeft" activeCell="A10" sqref="A10:K2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182037000</v>
      </c>
      <c r="C1" s="21">
        <f t="shared" si="0"/>
        <v>0.81998648648648653</v>
      </c>
      <c r="D1" s="22"/>
      <c r="E1" s="97" t="s">
        <v>54</v>
      </c>
      <c r="F1" s="98" t="s">
        <v>66</v>
      </c>
      <c r="G1" s="32">
        <f>SUM(G2:G5)</f>
        <v>4622000</v>
      </c>
      <c r="H1" s="33"/>
      <c r="I1" s="34"/>
      <c r="J1" s="36" t="str">
        <f t="shared" ref="J1:J4" si="1">+F2</f>
        <v>Vi</v>
      </c>
      <c r="K1" s="36">
        <f>'27'!K1+SUMIF($G$10:$G$100,J1,$F$10:$F$100)</f>
        <v>189416000</v>
      </c>
      <c r="L1" s="38">
        <f t="shared" ref="L1:L5" si="2">K1/$K$7</f>
        <v>0.85322522522522526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SUMIF($K:$K,A2,$F:$F)+'27'!B2</f>
        <v>92018000</v>
      </c>
      <c r="C2" s="45">
        <f>B2/K7</f>
        <v>0.41449549549549547</v>
      </c>
      <c r="D2" s="22"/>
      <c r="E2" s="46">
        <f>+'27'!E2+1</f>
        <v>43340</v>
      </c>
      <c r="F2" s="49" t="str">
        <f>+'1'!$F$2</f>
        <v>Vi</v>
      </c>
      <c r="G2" s="48">
        <f t="shared" ref="G2:G3" si="3">SUMIFS($F:$F,$H:$H,E2,$G:$G,F2)</f>
        <v>4622000</v>
      </c>
      <c r="H2" s="33"/>
      <c r="I2" s="34"/>
      <c r="J2" s="36">
        <f t="shared" si="1"/>
        <v>0</v>
      </c>
      <c r="K2" s="36">
        <f>'27'!K2+SUMIF($G$10:$G$100,J2,$F$10:$F$100)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SUMIF($K:$K,A3,$F:$F)+'27'!B3</f>
        <v>85935000</v>
      </c>
      <c r="C3" s="45">
        <f>B3/K7</f>
        <v>0.38709459459459461</v>
      </c>
      <c r="D3" s="22"/>
      <c r="E3" s="46">
        <f t="shared" ref="E3:E5" si="4">+$E$2</f>
        <v>43340</v>
      </c>
      <c r="F3" s="49">
        <f>+'1'!$F$3</f>
        <v>0</v>
      </c>
      <c r="G3" s="48">
        <f t="shared" si="3"/>
        <v>0</v>
      </c>
      <c r="H3" s="33"/>
      <c r="I3" s="34"/>
      <c r="J3" s="36">
        <f t="shared" si="1"/>
        <v>0</v>
      </c>
      <c r="K3" s="36">
        <f>'27'!K3+SUMIF($G$10:$G$100,J3,$F$10:$F$100)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SUMIF($K:$K,A4,$F:$F)+'27'!B4</f>
        <v>4084000</v>
      </c>
      <c r="C4" s="45">
        <f>B4/K7</f>
        <v>1.8396396396396397E-2</v>
      </c>
      <c r="D4" s="22"/>
      <c r="E4" s="46">
        <f t="shared" si="4"/>
        <v>43340</v>
      </c>
      <c r="F4" s="53"/>
      <c r="G4" s="48"/>
      <c r="H4" s="33"/>
      <c r="I4" s="34"/>
      <c r="J4" s="36">
        <f t="shared" si="1"/>
        <v>0</v>
      </c>
      <c r="K4" s="36">
        <f>'27'!K4+SUMIF($G$10:$G$100,J4,$F$10:$F$100)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43340</v>
      </c>
      <c r="F5" s="53"/>
      <c r="G5" s="48"/>
      <c r="H5" s="33"/>
      <c r="I5" s="34"/>
      <c r="J5" s="55"/>
      <c r="K5" s="36">
        <f>'27'!K5+SUMIF($G$10:$G$100,J5,$F$10:$F$100)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189416000</v>
      </c>
      <c r="L6" s="57">
        <f t="shared" si="5"/>
        <v>0.85322522522522526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F9+'27'!K8</f>
        <v>189416000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13</v>
      </c>
      <c r="E9" s="70"/>
      <c r="F9" s="70">
        <f>SUM(F10:F100)</f>
        <v>4622000</v>
      </c>
      <c r="G9" s="71"/>
      <c r="H9" s="72"/>
      <c r="I9" s="73"/>
      <c r="J9" s="67" t="s">
        <v>503</v>
      </c>
      <c r="K9" s="74">
        <f>K8/K7</f>
        <v>0.85322522522522526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10090455</v>
      </c>
      <c r="B10" s="76" t="str">
        <f>VLOOKUP(A10,ma!$E:$H,4,0)</f>
        <v>LD-GPT/BK15-G</v>
      </c>
      <c r="C10" s="76" t="str">
        <f>VLOOKUP(B10,ma!$B:$C,2,0)</f>
        <v>Cáp LAN ELECOM LD-GPT/BK15-G</v>
      </c>
      <c r="D10" s="77">
        <v>2</v>
      </c>
      <c r="E10" s="78">
        <v>99000</v>
      </c>
      <c r="F10" s="79">
        <f t="shared" ref="F10:F100" si="6">D10*E10</f>
        <v>198000</v>
      </c>
      <c r="G10" s="80" t="s">
        <v>137</v>
      </c>
      <c r="H10" s="81">
        <f t="shared" ref="H10:H66" si="7">+$E$2</f>
        <v>43340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10094094</v>
      </c>
      <c r="B11" s="76" t="str">
        <f>VLOOKUP(A11,ma!$E:$H,4,0)</f>
        <v>EHP-C3520BUD-G</v>
      </c>
      <c r="C11" s="76" t="str">
        <f>VLOOKUP(B11,ma!$B:$C,2,0)</f>
        <v>PK Tai nghe Elecom EHP-C3520BUD-G</v>
      </c>
      <c r="D11" s="77">
        <v>1</v>
      </c>
      <c r="E11" s="78">
        <v>149000</v>
      </c>
      <c r="F11" s="79">
        <f t="shared" si="6"/>
        <v>149000</v>
      </c>
      <c r="G11" s="80" t="s">
        <v>137</v>
      </c>
      <c r="H11" s="81">
        <f t="shared" si="7"/>
        <v>43340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10094094</v>
      </c>
      <c r="B12" s="76" t="str">
        <f>VLOOKUP(A12,ma!$E:$H,4,0)</f>
        <v>EHP-C3520BUD-G</v>
      </c>
      <c r="C12" s="76" t="str">
        <f>VLOOKUP(B12,ma!$B:$C,2,0)</f>
        <v>PK Tai nghe Elecom EHP-C3520BUD-G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43340</v>
      </c>
      <c r="I12" s="104" t="s">
        <v>5805</v>
      </c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10095314</v>
      </c>
      <c r="B13" s="76" t="str">
        <f>VLOOKUP(A13,ma!$E:$H,4,0)</f>
        <v>WI-SP500/YQ E</v>
      </c>
      <c r="C13" s="76" t="str">
        <f>VLOOKUP(B13,ma!$B:$C,2,0)</f>
        <v>PK Tai nghe Sony WI-SP500/YQ E</v>
      </c>
      <c r="D13" s="77">
        <v>1</v>
      </c>
      <c r="E13" s="78">
        <v>1890000</v>
      </c>
      <c r="F13" s="79">
        <f t="shared" si="6"/>
        <v>1890000</v>
      </c>
      <c r="G13" s="80" t="s">
        <v>137</v>
      </c>
      <c r="H13" s="81">
        <f t="shared" si="7"/>
        <v>43340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10128882</v>
      </c>
      <c r="B14" s="76" t="str">
        <f>VLOOKUP(A14,ma!$E:$H,4,0)</f>
        <v>KM-SN-JUN18-04</v>
      </c>
      <c r="C14" s="76" t="str">
        <f>VLOOKUP(B14,ma!$B:$C,2,0)</f>
        <v>KM Túi đeo ExtraBass (KMKTT) Sony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43340</v>
      </c>
      <c r="I14" s="104" t="s">
        <v>11635</v>
      </c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10084826</v>
      </c>
      <c r="B15" s="76" t="str">
        <f>VLOOKUP(A15,ma!$E:$H,4,0)</f>
        <v>MDR-E9LP/LC E</v>
      </c>
      <c r="C15" s="76" t="str">
        <f>VLOOKUP(B15,ma!$B:$C,2,0)</f>
        <v>Tai nghe Sony MDR-E9LP/LC E</v>
      </c>
      <c r="D15" s="77">
        <v>1</v>
      </c>
      <c r="E15" s="78">
        <v>199000</v>
      </c>
      <c r="F15" s="79">
        <f t="shared" si="6"/>
        <v>199000</v>
      </c>
      <c r="G15" s="80" t="s">
        <v>137</v>
      </c>
      <c r="H15" s="81">
        <f t="shared" si="7"/>
        <v>43340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10128903</v>
      </c>
      <c r="B16" s="76" t="str">
        <f>VLOOKUP(A16,ma!$E:$H,4,0)</f>
        <v>MP-BGBU</v>
      </c>
      <c r="C16" s="76" t="str">
        <f>VLOOKUP(B16,ma!$B:$C,2,0)</f>
        <v>PK Bàn di chuột ELECOM MP-BGBU</v>
      </c>
      <c r="D16" s="77">
        <v>1</v>
      </c>
      <c r="E16" s="78">
        <v>199000</v>
      </c>
      <c r="F16" s="79">
        <f t="shared" si="6"/>
        <v>199000</v>
      </c>
      <c r="G16" s="80" t="s">
        <v>137</v>
      </c>
      <c r="H16" s="81">
        <f t="shared" si="7"/>
        <v>43340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10130268</v>
      </c>
      <c r="B17" s="76" t="str">
        <f>VLOOKUP(A17,ma!$E:$H,4,0)</f>
        <v>MPA-FUALY15WH</v>
      </c>
      <c r="C17" s="76" t="str">
        <f>VLOOKUP(B17,ma!$B:$C,2,0)</f>
        <v>PK Cáp Lightning1.5m ELECOM MPAFUALY15WH</v>
      </c>
      <c r="D17" s="77">
        <v>1</v>
      </c>
      <c r="E17" s="78">
        <v>349000</v>
      </c>
      <c r="F17" s="79">
        <f t="shared" si="6"/>
        <v>349000</v>
      </c>
      <c r="G17" s="80" t="s">
        <v>137</v>
      </c>
      <c r="H17" s="81">
        <f t="shared" si="7"/>
        <v>43340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10089409</v>
      </c>
      <c r="B18" s="76" t="str">
        <f>VLOOKUP(A18,ma!$E:$H,4,0)</f>
        <v>DH-HD14ER20BK</v>
      </c>
      <c r="C18" s="76" t="str">
        <f>VLOOKUP(B18,ma!$B:$C,2,0)</f>
        <v>Cáp HDMI Elecom DH-HD14ER20BK</v>
      </c>
      <c r="D18" s="77">
        <v>1</v>
      </c>
      <c r="E18" s="78">
        <v>249000</v>
      </c>
      <c r="F18" s="79">
        <f t="shared" si="6"/>
        <v>249000</v>
      </c>
      <c r="G18" s="80" t="s">
        <v>137</v>
      </c>
      <c r="H18" s="81">
        <f t="shared" si="7"/>
        <v>43340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10084813</v>
      </c>
      <c r="B19" s="76" t="str">
        <f>VLOOKUP(A19,ma!$E:$H,4,0)</f>
        <v>MDR-ZX310APBCE</v>
      </c>
      <c r="C19" s="76" t="str">
        <f>VLOOKUP(B19,ma!$B:$C,2,0)</f>
        <v>Tai nghe Sony MDRZX310APBCE</v>
      </c>
      <c r="D19" s="77">
        <v>1</v>
      </c>
      <c r="E19" s="78">
        <v>890000</v>
      </c>
      <c r="F19" s="79">
        <f t="shared" si="6"/>
        <v>890000</v>
      </c>
      <c r="G19" s="80" t="s">
        <v>137</v>
      </c>
      <c r="H19" s="81">
        <f t="shared" si="7"/>
        <v>43340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10128882</v>
      </c>
      <c r="B20" s="76" t="str">
        <f>VLOOKUP(A20,ma!$E:$H,4,0)</f>
        <v>KM-SN-JUN18-04</v>
      </c>
      <c r="C20" s="76" t="str">
        <f>VLOOKUP(B20,ma!$B:$C,2,0)</f>
        <v>KM Túi đeo ExtraBass (KMKTT) Sony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43340</v>
      </c>
      <c r="I20" s="104" t="s">
        <v>11635</v>
      </c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10130277</v>
      </c>
      <c r="B21" s="76" t="str">
        <f>VLOOKUP(A21,ma!$E:$H,4,0)</f>
        <v>WP-87M</v>
      </c>
      <c r="C21" s="76" t="str">
        <f>VLOOKUP(B21,ma!$B:$C,2,0)</f>
        <v>PK Bộ chuyển đổi 2xUSB KASHIMURA WP-87M</v>
      </c>
      <c r="D21" s="77">
        <v>1</v>
      </c>
      <c r="E21" s="78">
        <v>499000</v>
      </c>
      <c r="F21" s="79">
        <f t="shared" si="6"/>
        <v>499000</v>
      </c>
      <c r="G21" s="80" t="s">
        <v>137</v>
      </c>
      <c r="H21" s="81">
        <f t="shared" si="7"/>
        <v>43340</v>
      </c>
      <c r="I21" s="82"/>
      <c r="J21" s="83" t="str">
        <f>VLOOKUP(B21,ma!$B:$F,5,0)</f>
        <v>KASHIMURA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43340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43340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43340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43340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43340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43340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43340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43340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43340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43340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43340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43340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43340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43340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43340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43340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43340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43340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43340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43340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43340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43340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43340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43340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43340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43340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43340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43340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43340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43340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43340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43340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43340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43340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43340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43340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43340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43340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43340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43340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43340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43340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43340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43340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43340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182037000</v>
      </c>
      <c r="C1" s="21">
        <f t="shared" si="0"/>
        <v>0.81998648648648653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36" t="str">
        <f t="shared" ref="J1:J4" si="1">+F2</f>
        <v>Vi</v>
      </c>
      <c r="K1" s="36">
        <f>'28'!K1+SUMIF($G$10:$G$100,J1,$F$10:$F$100)</f>
        <v>189416000</v>
      </c>
      <c r="L1" s="38">
        <f t="shared" ref="L1:L5" si="2">K1/$K$7</f>
        <v>0.85322522522522526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SUMIF($K:$K,A2,$F:$F)+'28'!B2</f>
        <v>92018000</v>
      </c>
      <c r="C2" s="45">
        <f>B2/K7</f>
        <v>0.41449549549549547</v>
      </c>
      <c r="D2" s="22"/>
      <c r="E2" s="46">
        <f>+'28'!E2+1</f>
        <v>43341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36">
        <f t="shared" si="1"/>
        <v>0</v>
      </c>
      <c r="K2" s="36">
        <f>'28'!K2+SUMIF($G$10:$G$100,J2,$F$10:$F$100)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SUMIF($K:$K,A3,$F:$F)+'28'!B3</f>
        <v>85935000</v>
      </c>
      <c r="C3" s="45">
        <f>B3/K7</f>
        <v>0.38709459459459461</v>
      </c>
      <c r="D3" s="22"/>
      <c r="E3" s="46">
        <f t="shared" ref="E3:E5" si="4">+$E$2</f>
        <v>43341</v>
      </c>
      <c r="F3" s="49">
        <f>+'1'!$F$3</f>
        <v>0</v>
      </c>
      <c r="G3" s="48">
        <f t="shared" si="3"/>
        <v>0</v>
      </c>
      <c r="H3" s="33"/>
      <c r="I3" s="34"/>
      <c r="J3" s="36">
        <f t="shared" si="1"/>
        <v>0</v>
      </c>
      <c r="K3" s="36">
        <f>'28'!K3+SUMIF($G$10:$G$100,J3,$F$10:$F$100)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SUMIF($K:$K,A4,$F:$F)+'28'!B4</f>
        <v>4084000</v>
      </c>
      <c r="C4" s="45">
        <f>B4/K7</f>
        <v>1.8396396396396397E-2</v>
      </c>
      <c r="D4" s="22"/>
      <c r="E4" s="46">
        <f t="shared" si="4"/>
        <v>43341</v>
      </c>
      <c r="F4" s="53"/>
      <c r="G4" s="48"/>
      <c r="H4" s="33"/>
      <c r="I4" s="34"/>
      <c r="J4" s="36">
        <f t="shared" si="1"/>
        <v>0</v>
      </c>
      <c r="K4" s="36">
        <f>'28'!K4+SUMIF($G$10:$G$100,J4,$F$10:$F$100)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43341</v>
      </c>
      <c r="F5" s="53"/>
      <c r="G5" s="48"/>
      <c r="H5" s="33"/>
      <c r="I5" s="34"/>
      <c r="J5" s="55"/>
      <c r="K5" s="36">
        <f>'28'!K5+SUMIF($G$10:$G$100,J5,$F$10:$F$100)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189416000</v>
      </c>
      <c r="L6" s="57">
        <f t="shared" si="5"/>
        <v>0.85322522522522526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F9+'28'!K8</f>
        <v>189416000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0.85322522522522526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43341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43341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43341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43341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43341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43341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43341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43341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43341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43341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43341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43341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43341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43341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43341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43341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43341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43341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43341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43341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43341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43341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43341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43341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43341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43341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43341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43341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43341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43341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43341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43341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43341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43341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43341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43341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43341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43341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43341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43341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43341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43341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43341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43341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43341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43341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43341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43341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43341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43341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43341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43341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43341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43341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43341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43341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43341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Z1000"/>
  <sheetViews>
    <sheetView workbookViewId="0">
      <pane ySplit="9" topLeftCell="A14" activePane="bottomLeft" state="frozen"/>
      <selection pane="bottomLeft" activeCell="K20" sqref="K2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191105000</v>
      </c>
      <c r="C1" s="21">
        <f t="shared" si="0"/>
        <v>0.86083333333333323</v>
      </c>
      <c r="D1" s="22"/>
      <c r="E1" s="97" t="s">
        <v>54</v>
      </c>
      <c r="F1" s="98" t="s">
        <v>66</v>
      </c>
      <c r="G1" s="32">
        <f>SUM(G2:G5)</f>
        <v>9666000</v>
      </c>
      <c r="H1" s="33"/>
      <c r="I1" s="34"/>
      <c r="J1" s="103" t="str">
        <f t="shared" ref="J1:J4" si="1">+F2</f>
        <v>Vi</v>
      </c>
      <c r="K1" s="36">
        <f>'29'!K1+SUMIF($G$10:$G$100,J1,$F$10:$F$100)</f>
        <v>199082000</v>
      </c>
      <c r="L1" s="38">
        <f t="shared" ref="L1:L5" si="2">K1/$K$7</f>
        <v>0.89676576576576572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SUMIF($K:$K,A2,$F:$F)+'29'!B2</f>
        <v>97384000</v>
      </c>
      <c r="C2" s="45">
        <f>B2/K7</f>
        <v>0.43866666666666665</v>
      </c>
      <c r="D2" s="22"/>
      <c r="E2" s="46">
        <f>+'29'!E2+1</f>
        <v>43342</v>
      </c>
      <c r="F2" s="49" t="str">
        <f>+'1'!$F$2</f>
        <v>Vi</v>
      </c>
      <c r="G2" s="48">
        <f t="shared" ref="G2:G3" si="3">SUMIFS($F:$F,$H:$H,E2,$G:$G,F2)</f>
        <v>9666000</v>
      </c>
      <c r="H2" s="33"/>
      <c r="I2" s="34"/>
      <c r="J2" s="103">
        <f t="shared" si="1"/>
        <v>0</v>
      </c>
      <c r="K2" s="36">
        <f>'29'!K2+SUMIF($G$10:$G$100,J2,$F$10:$F$100)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SUMIF($K:$K,A3,$F:$F)+'29'!B3</f>
        <v>89270000</v>
      </c>
      <c r="C3" s="45">
        <f>B3/K7</f>
        <v>0.40211711711711712</v>
      </c>
      <c r="D3" s="22"/>
      <c r="E3" s="46">
        <f t="shared" ref="E3:E5" si="4">+$E$2</f>
        <v>43342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'29'!K3+SUMIF($G$10:$G$100,J3,$F$10:$F$100)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SUMIF($K:$K,A4,$F:$F)+'29'!B4</f>
        <v>4451000</v>
      </c>
      <c r="C4" s="45">
        <f>B4/K7</f>
        <v>2.0049549549549548E-2</v>
      </c>
      <c r="D4" s="22"/>
      <c r="E4" s="46">
        <f t="shared" si="4"/>
        <v>43342</v>
      </c>
      <c r="F4" s="53"/>
      <c r="G4" s="48"/>
      <c r="H4" s="33"/>
      <c r="I4" s="34"/>
      <c r="J4" s="103">
        <f t="shared" si="1"/>
        <v>0</v>
      </c>
      <c r="K4" s="36">
        <f>'29'!K4+SUMIF($G$10:$G$100,J4,$F$10:$F$100)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43342</v>
      </c>
      <c r="F5" s="53"/>
      <c r="G5" s="48"/>
      <c r="H5" s="33"/>
      <c r="I5" s="34"/>
      <c r="J5" s="55"/>
      <c r="K5" s="36">
        <f>'29'!K5+SUMIF($G$10:$G$100,J5,$F$10:$F$100)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199082000</v>
      </c>
      <c r="L6" s="57">
        <f t="shared" si="5"/>
        <v>0.89676576576576572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F9+'29'!K8</f>
        <v>199082000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30</v>
      </c>
      <c r="E9" s="70"/>
      <c r="F9" s="70">
        <f>SUM(F10:F100)</f>
        <v>9666000</v>
      </c>
      <c r="G9" s="71"/>
      <c r="H9" s="72"/>
      <c r="I9" s="73"/>
      <c r="J9" s="67" t="s">
        <v>503</v>
      </c>
      <c r="K9" s="74">
        <f>K8/K7</f>
        <v>0.89676576576576572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10093191</v>
      </c>
      <c r="B10" s="76" t="str">
        <f>VLOOKUP(A10,ma!$E:$H,4,0)</f>
        <v>W214-GY</v>
      </c>
      <c r="C10" s="76" t="str">
        <f>VLOOKUP(B10,ma!$B:$C,2,0)</f>
        <v>PK Chuột không dây Anitech W214-GY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43342</v>
      </c>
      <c r="I10" s="82"/>
      <c r="J10" s="83" t="str">
        <f>VLOOKUP(B10,ma!$B:$F,5,0)</f>
        <v>ANITECH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10092291</v>
      </c>
      <c r="B11" s="76" t="str">
        <f>VLOOKUP(A11,ma!$E:$H,4,0)</f>
        <v>AJ-464</v>
      </c>
      <c r="C11" s="76" t="str">
        <f>VLOOKUP(B11,ma!$B:$C,2,0)</f>
        <v>Đầu sạc USB 2.1A Kashimura AJ-464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43342</v>
      </c>
      <c r="I11" s="82"/>
      <c r="J11" s="83" t="str">
        <f>VLOOKUP(B11,ma!$B:$F,5,0)</f>
        <v>Kashimura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10089422</v>
      </c>
      <c r="B12" s="76" t="str">
        <f>VLOOKUP(A12,ma!$E:$H,4,0)</f>
        <v>DH-MMCN05</v>
      </c>
      <c r="C12" s="76" t="str">
        <f>VLOOKUP(B12,ma!$B:$C,2,0)</f>
        <v>Cáp AV ELECOM DH-MMCN05</v>
      </c>
      <c r="D12" s="77">
        <v>3</v>
      </c>
      <c r="E12" s="78">
        <v>99000</v>
      </c>
      <c r="F12" s="79">
        <f t="shared" si="6"/>
        <v>297000</v>
      </c>
      <c r="G12" s="80" t="s">
        <v>137</v>
      </c>
      <c r="H12" s="81">
        <f t="shared" si="7"/>
        <v>43342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10095225</v>
      </c>
      <c r="B13" s="76" t="str">
        <f>VLOOKUP(A13,ma!$E:$H,4,0)</f>
        <v>LHC-UAL01BK</v>
      </c>
      <c r="C13" s="76" t="str">
        <f>VLOOKUP(B13,ma!$B:$C,2,0)</f>
        <v>PK Cáp Lingtning 10cm ELECOM LHC-UAL01BK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43342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10094094</v>
      </c>
      <c r="B14" s="76" t="str">
        <f>VLOOKUP(A14,ma!$E:$H,4,0)</f>
        <v>EHP-C3520BUD-G</v>
      </c>
      <c r="C14" s="76" t="str">
        <f>VLOOKUP(B14,ma!$B:$C,2,0)</f>
        <v>PK Tai nghe Elecom EHP-C3520BUD-G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43342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10092702</v>
      </c>
      <c r="B15" s="76" t="str">
        <f>VLOOKUP(A15,ma!$E:$H,4,0)</f>
        <v>EHP-C3520PND-G</v>
      </c>
      <c r="C15" s="76" t="str">
        <f>VLOOKUP(B15,ma!$B:$C,2,0)</f>
        <v>Tai nghe Elecom EHP-C3520PND-G</v>
      </c>
      <c r="D15" s="77">
        <v>1</v>
      </c>
      <c r="E15" s="88"/>
      <c r="F15" s="79">
        <f t="shared" si="6"/>
        <v>0</v>
      </c>
      <c r="G15" s="80" t="s">
        <v>137</v>
      </c>
      <c r="H15" s="81">
        <f t="shared" si="7"/>
        <v>43342</v>
      </c>
      <c r="I15" s="104" t="s">
        <v>5805</v>
      </c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10092905</v>
      </c>
      <c r="B16" s="76" t="str">
        <f>VLOOKUP(A16,ma!$E:$H,4,0)</f>
        <v>A101</v>
      </c>
      <c r="C16" s="76" t="str">
        <f>VLOOKUP(B16,ma!$B:$C,2,0)</f>
        <v>PK Chuột có dây Anitech A101</v>
      </c>
      <c r="D16" s="77">
        <v>1</v>
      </c>
      <c r="E16" s="78">
        <v>69000</v>
      </c>
      <c r="F16" s="79">
        <f t="shared" si="6"/>
        <v>69000</v>
      </c>
      <c r="G16" s="80" t="s">
        <v>137</v>
      </c>
      <c r="H16" s="81">
        <f t="shared" si="7"/>
        <v>43342</v>
      </c>
      <c r="I16" s="82"/>
      <c r="J16" s="83" t="str">
        <f>VLOOKUP(B16,ma!$B:$F,5,0)</f>
        <v>ANITECH</v>
      </c>
      <c r="K16" s="83" t="str">
        <f t="shared" si="8"/>
        <v>khac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10093984</v>
      </c>
      <c r="B17" s="76" t="str">
        <f>VLOOKUP(A17,ma!$E:$H,4,0)</f>
        <v>BM-IBNP13BK</v>
      </c>
      <c r="C17" s="76" t="str">
        <f>VLOOKUP(B17,ma!$B:$C,2,0)</f>
        <v>PK Túi Laptop 13.3"  ELECOM BM-IBNP13BK</v>
      </c>
      <c r="D17" s="77">
        <v>2</v>
      </c>
      <c r="E17" s="78">
        <v>349000</v>
      </c>
      <c r="F17" s="79">
        <f t="shared" si="6"/>
        <v>698000</v>
      </c>
      <c r="G17" s="80" t="s">
        <v>137</v>
      </c>
      <c r="H17" s="81">
        <f t="shared" si="7"/>
        <v>43342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10084827</v>
      </c>
      <c r="B18" s="76" t="str">
        <f>VLOOKUP(A18,ma!$E:$H,4,0)</f>
        <v>MDR-E9LP/PC E</v>
      </c>
      <c r="C18" s="76" t="str">
        <f>VLOOKUP(B18,ma!$B:$C,2,0)</f>
        <v>Tai nghe Sony MDR-E9LP/PC E</v>
      </c>
      <c r="D18" s="77">
        <v>3</v>
      </c>
      <c r="E18" s="78">
        <v>199000</v>
      </c>
      <c r="F18" s="79">
        <f t="shared" si="6"/>
        <v>597000</v>
      </c>
      <c r="G18" s="80" t="s">
        <v>137</v>
      </c>
      <c r="H18" s="81">
        <f t="shared" si="7"/>
        <v>43342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10084828</v>
      </c>
      <c r="B19" s="76" t="str">
        <f>VLOOKUP(A19,ma!$E:$H,4,0)</f>
        <v>MDR-E9LP/WICE</v>
      </c>
      <c r="C19" s="76" t="str">
        <f>VLOOKUP(B19,ma!$B:$C,2,0)</f>
        <v>Tai nghe Sony MDR-E9LP/WICE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43342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10094757</v>
      </c>
      <c r="B20" s="76" t="str">
        <f>VLOOKUP(A20,ma!$E:$H,4,0)</f>
        <v>AJ-555</v>
      </c>
      <c r="C20" s="76" t="str">
        <f>VLOOKUP(B20,ma!$B:$C,2,0)</f>
        <v>PK Bộ sạc USB 2.4A Kashimura AJ-555</v>
      </c>
      <c r="D20" s="77">
        <v>1</v>
      </c>
      <c r="E20" s="78">
        <v>299000</v>
      </c>
      <c r="F20" s="79">
        <f t="shared" si="6"/>
        <v>299000</v>
      </c>
      <c r="G20" s="80" t="s">
        <v>137</v>
      </c>
      <c r="H20" s="81">
        <f t="shared" si="7"/>
        <v>43342</v>
      </c>
      <c r="I20" s="82"/>
      <c r="J20" s="83" t="str">
        <f>VLOOKUP(B20,ma!$B:$F,5,0)</f>
        <v>KASHIMURA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10095227</v>
      </c>
      <c r="B21" s="76" t="str">
        <f>VLOOKUP(A21,ma!$E:$H,4,0)</f>
        <v>LHC-UAL01WH</v>
      </c>
      <c r="C21" s="76" t="str">
        <f>VLOOKUP(B21,ma!$B:$C,2,0)</f>
        <v>PK Cáp Lingtning 10cm ELECOM LHC-UAL01WH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43342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10093190</v>
      </c>
      <c r="B22" s="76" t="str">
        <f>VLOOKUP(A22,ma!$E:$H,4,0)</f>
        <v>W214-BL</v>
      </c>
      <c r="C22" s="76" t="str">
        <f>VLOOKUP(B22,ma!$B:$C,2,0)</f>
        <v>PK Chuột không dây Anitech W214-BL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43342</v>
      </c>
      <c r="I22" s="82"/>
      <c r="J22" s="83" t="str">
        <f>VLOOKUP(B22,ma!$B:$F,5,0)</f>
        <v>ANITECH</v>
      </c>
      <c r="K22" s="83" t="str">
        <f t="shared" si="8"/>
        <v>khac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10089436</v>
      </c>
      <c r="B23" s="76" t="str">
        <f>VLOOKUP(A23,ma!$E:$H,4,0)</f>
        <v>DH-MWRN10</v>
      </c>
      <c r="C23" s="76" t="str">
        <f>VLOOKUP(B23,ma!$B:$C,2,0)</f>
        <v>Cáp AV ELECOM DH-MWRN10</v>
      </c>
      <c r="D23" s="77">
        <v>2</v>
      </c>
      <c r="E23" s="78">
        <v>149000</v>
      </c>
      <c r="F23" s="79">
        <f t="shared" si="6"/>
        <v>298000</v>
      </c>
      <c r="G23" s="80" t="s">
        <v>137</v>
      </c>
      <c r="H23" s="81">
        <f t="shared" si="7"/>
        <v>43342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10095303</v>
      </c>
      <c r="B24" s="76" t="str">
        <f>VLOOKUP(A24,ma!$E:$H,4,0)</f>
        <v>WH-CH400/BZ E</v>
      </c>
      <c r="C24" s="76" t="str">
        <f>VLOOKUP(B24,ma!$B:$C,2,0)</f>
        <v>PK Tai nghe Sony WH-CH400/BZ E</v>
      </c>
      <c r="D24" s="77">
        <v>1</v>
      </c>
      <c r="E24" s="78">
        <v>1290000</v>
      </c>
      <c r="F24" s="79">
        <f t="shared" si="6"/>
        <v>1290000</v>
      </c>
      <c r="G24" s="80" t="s">
        <v>137</v>
      </c>
      <c r="H24" s="81">
        <f t="shared" si="7"/>
        <v>43342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10128882</v>
      </c>
      <c r="B25" s="76" t="str">
        <f>VLOOKUP(A25,ma!$E:$H,4,0)</f>
        <v>KM-SN-JUN18-04</v>
      </c>
      <c r="C25" s="76" t="str">
        <f>VLOOKUP(B25,ma!$B:$C,2,0)</f>
        <v>KM Túi đeo ExtraBass (KMKTT) Sony</v>
      </c>
      <c r="D25" s="77">
        <v>1</v>
      </c>
      <c r="E25" s="88"/>
      <c r="F25" s="79">
        <f t="shared" si="6"/>
        <v>0</v>
      </c>
      <c r="G25" s="80" t="s">
        <v>137</v>
      </c>
      <c r="H25" s="81">
        <f t="shared" si="7"/>
        <v>43342</v>
      </c>
      <c r="I25" s="104" t="s">
        <v>11635</v>
      </c>
      <c r="J25" s="83" t="str">
        <f>VLOOKUP(B25,ma!$B:$F,5,0)</f>
        <v>Sony</v>
      </c>
      <c r="K25" s="83" t="str">
        <f t="shared" si="8"/>
        <v>Sony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10095226</v>
      </c>
      <c r="B26" s="76" t="str">
        <f>VLOOKUP(A26,ma!$E:$H,4,0)</f>
        <v>LHC-UAL01PN</v>
      </c>
      <c r="C26" s="76" t="str">
        <f>VLOOKUP(B26,ma!$B:$C,2,0)</f>
        <v>PK Cáp Lingtning 10cm ELECOM LHC-UAL01PN</v>
      </c>
      <c r="D26" s="77">
        <v>2</v>
      </c>
      <c r="E26" s="78">
        <v>199000</v>
      </c>
      <c r="F26" s="79">
        <f t="shared" si="6"/>
        <v>398000</v>
      </c>
      <c r="G26" s="80" t="s">
        <v>137</v>
      </c>
      <c r="H26" s="81">
        <f t="shared" si="7"/>
        <v>43342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10093747</v>
      </c>
      <c r="B27" s="76" t="str">
        <f>VLOOKUP(A27,ma!$E:$H,4,0)</f>
        <v>EHP-CS3520MWH</v>
      </c>
      <c r="C27" s="76" t="str">
        <f>VLOOKUP(B27,ma!$B:$C,2,0)</f>
        <v>PK Tai nghe ELECOM EHP-CS3520MWH</v>
      </c>
      <c r="D27" s="77">
        <v>1</v>
      </c>
      <c r="E27" s="78">
        <v>299000</v>
      </c>
      <c r="F27" s="79">
        <f t="shared" si="6"/>
        <v>299000</v>
      </c>
      <c r="G27" s="80" t="s">
        <v>137</v>
      </c>
      <c r="H27" s="81">
        <f t="shared" si="7"/>
        <v>43342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10128843</v>
      </c>
      <c r="B28" s="76" t="str">
        <f>VLOOKUP(A28,ma!$E:$H,4,0)</f>
        <v>CP-V10B/WC LA</v>
      </c>
      <c r="C28" s="76" t="str">
        <f>VLOOKUP(B28,ma!$B:$C,2,0)</f>
        <v>Pin dự phòng 10.000mAh SONY CP-V10B/WC LA</v>
      </c>
      <c r="D28" s="77">
        <v>1</v>
      </c>
      <c r="E28" s="78">
        <v>990000</v>
      </c>
      <c r="F28" s="79">
        <f t="shared" si="6"/>
        <v>990000</v>
      </c>
      <c r="G28" s="80" t="s">
        <v>137</v>
      </c>
      <c r="H28" s="81">
        <f t="shared" si="7"/>
        <v>43342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10094128</v>
      </c>
      <c r="B29" s="76" t="str">
        <f>VLOOKUP(A29,ma!$E:$H,4,0)</f>
        <v>PM-A17LZEROBK</v>
      </c>
      <c r="C29" s="76" t="str">
        <f>VLOOKUP(B29,ma!$B:$C,2,0)</f>
        <v>PK Ốp lưng iP8 plus ELECOM PM-A17LZEROBK</v>
      </c>
      <c r="D29" s="77">
        <v>1</v>
      </c>
      <c r="E29" s="78">
        <v>499000</v>
      </c>
      <c r="F29" s="79">
        <f t="shared" si="6"/>
        <v>499000</v>
      </c>
      <c r="G29" s="80" t="s">
        <v>137</v>
      </c>
      <c r="H29" s="81">
        <f t="shared" si="7"/>
        <v>43342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10128844</v>
      </c>
      <c r="B30" s="76" t="str">
        <f>VLOOKUP(A30,ma!$E:$H,4,0)</f>
        <v>SRS-XB21/BC E</v>
      </c>
      <c r="C30" s="76" t="str">
        <f>VLOOKUP(B30,ma!$B:$C,2,0)</f>
        <v>Loa di động SONY SRS-XB21/BC E</v>
      </c>
      <c r="D30" s="77">
        <v>1</v>
      </c>
      <c r="E30" s="78">
        <v>2290000</v>
      </c>
      <c r="F30" s="79">
        <f t="shared" si="6"/>
        <v>2290000</v>
      </c>
      <c r="G30" s="80" t="s">
        <v>137</v>
      </c>
      <c r="H30" s="81">
        <f t="shared" si="7"/>
        <v>43342</v>
      </c>
      <c r="I30" s="82"/>
      <c r="J30" s="83" t="str">
        <f>VLOOKUP(B30,ma!$B:$F,5,0)</f>
        <v>SONY</v>
      </c>
      <c r="K30" s="83" t="str">
        <f t="shared" si="8"/>
        <v>Sony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10128882</v>
      </c>
      <c r="B31" s="76" t="str">
        <f>VLOOKUP(A31,ma!$E:$H,4,0)</f>
        <v>KM-SN-JUN18-04</v>
      </c>
      <c r="C31" s="76" t="str">
        <f>VLOOKUP(B31,ma!$B:$C,2,0)</f>
        <v>KM Túi đeo ExtraBass (KMKTT) Sony</v>
      </c>
      <c r="D31" s="77">
        <v>1</v>
      </c>
      <c r="E31" s="88"/>
      <c r="F31" s="79">
        <f t="shared" si="6"/>
        <v>0</v>
      </c>
      <c r="G31" s="80" t="s">
        <v>137</v>
      </c>
      <c r="H31" s="81">
        <f t="shared" si="7"/>
        <v>43342</v>
      </c>
      <c r="I31" s="104" t="s">
        <v>11634</v>
      </c>
      <c r="J31" s="83" t="str">
        <f>VLOOKUP(B31,ma!$B:$F,5,0)</f>
        <v>Sony</v>
      </c>
      <c r="K31" s="83" t="str">
        <f t="shared" si="8"/>
        <v>Sony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10130263</v>
      </c>
      <c r="B32" s="76" t="str">
        <f>VLOOKUP(A32,ma!$E:$H,4,0)</f>
        <v>MPA-FUALY10BK</v>
      </c>
      <c r="C32" s="76" t="str">
        <f>VLOOKUP(B32,ma!$B:$C,2,0)</f>
        <v>PK Cáp Lightning 1m ELECOM MPA-FUALY10BK</v>
      </c>
      <c r="D32" s="77">
        <v>1</v>
      </c>
      <c r="E32" s="78">
        <v>299000</v>
      </c>
      <c r="F32" s="79">
        <f t="shared" si="6"/>
        <v>299000</v>
      </c>
      <c r="G32" s="80" t="s">
        <v>137</v>
      </c>
      <c r="H32" s="81">
        <f t="shared" si="7"/>
        <v>43342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43342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43342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43342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43342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43342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43342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43342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43342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43342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43342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43342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43342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43342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43342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43342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43342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43342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43342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43342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43342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43342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43342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43342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43342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43342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43342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43342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43342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43342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43342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43342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43342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43342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43342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Z1000"/>
  <sheetViews>
    <sheetView workbookViewId="0">
      <pane ySplit="9" topLeftCell="A10" activePane="bottomLeft" state="frozen"/>
      <selection pane="bottomLeft" activeCell="K1" sqref="K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208854000</v>
      </c>
      <c r="C1" s="21">
        <f t="shared" si="0"/>
        <v>0.9407837837837838</v>
      </c>
      <c r="D1" s="22"/>
      <c r="E1" s="97" t="s">
        <v>54</v>
      </c>
      <c r="F1" s="98" t="s">
        <v>66</v>
      </c>
      <c r="G1" s="32">
        <f>SUM(G2:G5)</f>
        <v>17749000</v>
      </c>
      <c r="H1" s="33"/>
      <c r="I1" s="34"/>
      <c r="J1" s="103" t="str">
        <f t="shared" ref="J1:J4" si="1">+F2</f>
        <v>Vi</v>
      </c>
      <c r="K1" s="36">
        <f>'30'!K1+SUMIF($G$10:$G$100,J1,$F$10:$F$100)</f>
        <v>216831000</v>
      </c>
      <c r="L1" s="38">
        <f t="shared" ref="L1:L5" si="2">K1/$K$7</f>
        <v>0.97671621621621618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SUMIF($K:$K,A2,$F:$F)+'30'!B2</f>
        <v>112644000</v>
      </c>
      <c r="C2" s="45">
        <f>B2/K7</f>
        <v>0.50740540540540535</v>
      </c>
      <c r="D2" s="22"/>
      <c r="E2" s="46">
        <f>+'30'!E2+1</f>
        <v>43343</v>
      </c>
      <c r="F2" s="49" t="str">
        <f>+'1'!$F$2</f>
        <v>Vi</v>
      </c>
      <c r="G2" s="48">
        <f t="shared" ref="G2:G3" si="3">SUMIFS($F:$F,$H:$H,E2,$G:$G,F2)</f>
        <v>17749000</v>
      </c>
      <c r="H2" s="33"/>
      <c r="I2" s="34"/>
      <c r="J2" s="103">
        <f t="shared" si="1"/>
        <v>0</v>
      </c>
      <c r="K2" s="36">
        <f>'30'!K2+SUMIF($G$10:$G$100,J2,$F$10:$F$100)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SUMIF($K:$K,A3,$F:$F)+'30'!B3</f>
        <v>91610000</v>
      </c>
      <c r="C3" s="45">
        <f>B3/K7</f>
        <v>0.41265765765765766</v>
      </c>
      <c r="D3" s="22"/>
      <c r="E3" s="46">
        <f t="shared" ref="E3:E5" si="4">+$E$2</f>
        <v>43343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'30'!K3+SUMIF($G$10:$G$100,J3,$F$10:$F$100)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SUMIF($K:$K,A4,$F:$F)+'30'!B4</f>
        <v>4600000</v>
      </c>
      <c r="C4" s="45">
        <f>B4/K7</f>
        <v>2.0720720720720721E-2</v>
      </c>
      <c r="D4" s="22"/>
      <c r="E4" s="46">
        <f t="shared" si="4"/>
        <v>43343</v>
      </c>
      <c r="F4" s="53"/>
      <c r="G4" s="48"/>
      <c r="H4" s="33"/>
      <c r="I4" s="34"/>
      <c r="J4" s="103">
        <f t="shared" si="1"/>
        <v>0</v>
      </c>
      <c r="K4" s="36">
        <f>'30'!K4+SUMIF($G$10:$G$100,J4,$F$10:$F$100)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43343</v>
      </c>
      <c r="F5" s="53"/>
      <c r="G5" s="48"/>
      <c r="H5" s="33"/>
      <c r="I5" s="34"/>
      <c r="J5" s="55"/>
      <c r="K5" s="36">
        <f>'30'!K5+SUMIF($G$10:$G$100,J5,$F$10:$F$100)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216831000</v>
      </c>
      <c r="L6" s="57">
        <f t="shared" si="5"/>
        <v>0.97671621621621618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4"/>
      <c r="B7" s="135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F9+'30'!K8</f>
        <v>216831000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31" t="s">
        <v>446</v>
      </c>
      <c r="B9" s="132"/>
      <c r="C9" s="133"/>
      <c r="D9" s="70">
        <f>+SUM(D10:D100)</f>
        <v>21</v>
      </c>
      <c r="E9" s="70"/>
      <c r="F9" s="70">
        <f>SUM(F10:F100)</f>
        <v>17749000</v>
      </c>
      <c r="G9" s="71"/>
      <c r="H9" s="72"/>
      <c r="I9" s="73"/>
      <c r="J9" s="67" t="s">
        <v>503</v>
      </c>
      <c r="K9" s="74">
        <f>K8/K7</f>
        <v>0.97671621621621618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10129290</v>
      </c>
      <c r="B10" s="76" t="str">
        <f>VLOOKUP(A10,ma!$E:$H,4,0)</f>
        <v>U2H-SN4NBWH</v>
      </c>
      <c r="C10" s="76" t="str">
        <f>VLOOKUP(B10,ma!$B:$C,2,0)</f>
        <v>PK Bộ chia USB ELECOM U2H-SN4NBWH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43343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10093192</v>
      </c>
      <c r="B11" s="76" t="str">
        <f>VLOOKUP(A11,ma!$E:$H,4,0)</f>
        <v>W214-RD</v>
      </c>
      <c r="C11" s="76" t="str">
        <f>VLOOKUP(B11,ma!$B:$C,2,0)</f>
        <v>PK Chuột không dây Anitech W214-RD</v>
      </c>
      <c r="D11" s="77">
        <v>1</v>
      </c>
      <c r="E11" s="78">
        <v>149000</v>
      </c>
      <c r="F11" s="79">
        <f t="shared" si="6"/>
        <v>149000</v>
      </c>
      <c r="G11" s="80" t="s">
        <v>137</v>
      </c>
      <c r="H11" s="81">
        <f t="shared" si="7"/>
        <v>43343</v>
      </c>
      <c r="I11" s="82"/>
      <c r="J11" s="83" t="str">
        <f>VLOOKUP(B11,ma!$B:$F,5,0)</f>
        <v>ANITECH</v>
      </c>
      <c r="K11" s="83" t="str">
        <f t="shared" si="8"/>
        <v>khac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10093449</v>
      </c>
      <c r="B12" s="76" t="str">
        <f>VLOOKUP(A12,ma!$E:$H,4,0)</f>
        <v>CUH-2106A B01</v>
      </c>
      <c r="C12" s="76" t="str">
        <f>VLOOKUP(B12,ma!$B:$C,2,0)</f>
        <v>PK Playstation 4 SONY CUH-2106A B01</v>
      </c>
      <c r="D12" s="77">
        <v>1</v>
      </c>
      <c r="E12" s="78">
        <v>8990000</v>
      </c>
      <c r="F12" s="79">
        <f t="shared" si="6"/>
        <v>8990000</v>
      </c>
      <c r="G12" s="80" t="s">
        <v>137</v>
      </c>
      <c r="H12" s="81">
        <f t="shared" si="7"/>
        <v>43343</v>
      </c>
      <c r="I12" s="82"/>
      <c r="J12" s="83" t="str">
        <f>VLOOKUP(B12,ma!$B:$F,5,0)</f>
        <v>SONY</v>
      </c>
      <c r="K12" s="83" t="str">
        <f t="shared" si="8"/>
        <v>Sony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10091724</v>
      </c>
      <c r="B13" s="76" t="str">
        <f>VLOOKUP(A13,ma!$E:$H,4,0)</f>
        <v>CUH-ZCT2G</v>
      </c>
      <c r="C13" s="76" t="str">
        <f>VLOOKUP(B13,ma!$B:$C,2,0)</f>
        <v>PK Tay Cầm DualShock 4 CUH-ZCT2G</v>
      </c>
      <c r="D13" s="77">
        <v>1</v>
      </c>
      <c r="E13" s="88"/>
      <c r="F13" s="79">
        <f t="shared" si="6"/>
        <v>0</v>
      </c>
      <c r="G13" s="80" t="s">
        <v>137</v>
      </c>
      <c r="H13" s="81">
        <f t="shared" si="7"/>
        <v>43343</v>
      </c>
      <c r="I13" s="104" t="s">
        <v>11636</v>
      </c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10129718</v>
      </c>
      <c r="B14" s="76" t="e">
        <f>VLOOKUP(A14,ma!$E:$H,4,0)</f>
        <v>#N/A</v>
      </c>
      <c r="C14" s="76" t="e">
        <f>VLOOKUP(B14,ma!$B:$C,2,0)</f>
        <v>#N/A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43343</v>
      </c>
      <c r="I14" s="104" t="s">
        <v>11636</v>
      </c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10129268</v>
      </c>
      <c r="B15" s="76" t="str">
        <f>VLOOKUP(A15,ma!$E:$H,4,0)</f>
        <v>HD-SL1/BC2 E</v>
      </c>
      <c r="C15" s="76" t="str">
        <f>VLOOKUP(B15,ma!$B:$C,2,0)</f>
        <v>PK Ổ cứng 1TB SONY HD-SL1/BC2 E</v>
      </c>
      <c r="D15" s="77">
        <v>1</v>
      </c>
      <c r="E15" s="78">
        <v>2400000</v>
      </c>
      <c r="F15" s="79">
        <f t="shared" si="6"/>
        <v>2400000</v>
      </c>
      <c r="G15" s="80" t="s">
        <v>137</v>
      </c>
      <c r="H15" s="81">
        <f t="shared" si="7"/>
        <v>43343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10094005</v>
      </c>
      <c r="B16" s="76" t="str">
        <f>VLOOKUP(A16,ma!$E:$H,4,0)</f>
        <v>M-BL24UBSBK</v>
      </c>
      <c r="C16" s="76" t="str">
        <f>VLOOKUP(B16,ma!$B:$C,2,0)</f>
        <v>PK Chuột BlueLED  ELECOM M-BL24UBSBK</v>
      </c>
      <c r="D16" s="77">
        <v>2</v>
      </c>
      <c r="E16" s="78">
        <v>199000</v>
      </c>
      <c r="F16" s="79">
        <f t="shared" si="6"/>
        <v>398000</v>
      </c>
      <c r="G16" s="80" t="s">
        <v>137</v>
      </c>
      <c r="H16" s="81">
        <f t="shared" si="7"/>
        <v>43343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10095303</v>
      </c>
      <c r="B17" s="76" t="str">
        <f>VLOOKUP(A17,ma!$E:$H,4,0)</f>
        <v>WH-CH400/BZ E</v>
      </c>
      <c r="C17" s="76" t="str">
        <f>VLOOKUP(B17,ma!$B:$C,2,0)</f>
        <v>PK Tai nghe Sony WH-CH400/BZ E</v>
      </c>
      <c r="D17" s="77">
        <v>1</v>
      </c>
      <c r="E17" s="78">
        <v>1290000</v>
      </c>
      <c r="F17" s="79">
        <f t="shared" si="6"/>
        <v>1290000</v>
      </c>
      <c r="G17" s="80" t="s">
        <v>137</v>
      </c>
      <c r="H17" s="81">
        <f t="shared" si="7"/>
        <v>43343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10128882</v>
      </c>
      <c r="B18" s="76" t="str">
        <f>VLOOKUP(A18,ma!$E:$H,4,0)</f>
        <v>KM-SN-JUN18-04</v>
      </c>
      <c r="C18" s="76" t="str">
        <f>VLOOKUP(B18,ma!$B:$C,2,0)</f>
        <v>KM Túi đeo ExtraBass (KMKTT) Sony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43343</v>
      </c>
      <c r="I18" s="104" t="s">
        <v>11635</v>
      </c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10095310</v>
      </c>
      <c r="B19" s="76" t="str">
        <f>VLOOKUP(A19,ma!$E:$H,4,0)</f>
        <v>WH-CH500/LC E</v>
      </c>
      <c r="C19" s="76" t="str">
        <f>VLOOKUP(B19,ma!$B:$C,2,0)</f>
        <v>PK Tai nghe Sony WH-CH500/LC E</v>
      </c>
      <c r="D19" s="77">
        <v>1</v>
      </c>
      <c r="E19" s="78">
        <v>1990000</v>
      </c>
      <c r="F19" s="79">
        <f t="shared" si="6"/>
        <v>1990000</v>
      </c>
      <c r="G19" s="80" t="s">
        <v>137</v>
      </c>
      <c r="H19" s="81">
        <f t="shared" si="7"/>
        <v>43343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10128882</v>
      </c>
      <c r="B20" s="76" t="str">
        <f>VLOOKUP(A20,ma!$E:$H,4,0)</f>
        <v>KM-SN-JUN18-04</v>
      </c>
      <c r="C20" s="76" t="str">
        <f>VLOOKUP(B20,ma!$B:$C,2,0)</f>
        <v>KM Túi đeo ExtraBass (KMKTT) Sony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43343</v>
      </c>
      <c r="I20" s="104" t="s">
        <v>11635</v>
      </c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10130264</v>
      </c>
      <c r="B21" s="76" t="str">
        <f>VLOOKUP(A21,ma!$E:$H,4,0)</f>
        <v>MPA-FUALY10WF</v>
      </c>
      <c r="C21" s="76" t="str">
        <f>VLOOKUP(B21,ma!$B:$C,2,0)</f>
        <v>PK Cáp Lightning 1m ELECOM MPA-FUALY10WF</v>
      </c>
      <c r="D21" s="77">
        <v>1</v>
      </c>
      <c r="E21" s="78">
        <v>299000</v>
      </c>
      <c r="F21" s="79">
        <f t="shared" si="6"/>
        <v>299000</v>
      </c>
      <c r="G21" s="80" t="s">
        <v>137</v>
      </c>
      <c r="H21" s="81">
        <f t="shared" si="7"/>
        <v>43343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10089518</v>
      </c>
      <c r="B22" s="76" t="str">
        <f>VLOOKUP(A22,ma!$E:$H,4,0)</f>
        <v>MPA-AMBCL2U12GN</v>
      </c>
      <c r="C22" s="76" t="str">
        <f>VLOOKUP(B22,ma!$B:$C,2,0)</f>
        <v>Cáp điện thoại Elecom MPA-AMBCL2U12GN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43343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10089538</v>
      </c>
      <c r="B23" s="76" t="str">
        <f>VLOOKUP(A23,ma!$E:$H,4,0)</f>
        <v>M-Y7URBK</v>
      </c>
      <c r="C23" s="76" t="str">
        <f>VLOOKUP(B23,ma!$B:$C,2,0)</f>
        <v>Chuột Elecom M-Y7URBK</v>
      </c>
      <c r="D23" s="77">
        <v>1</v>
      </c>
      <c r="E23" s="78">
        <v>149000</v>
      </c>
      <c r="F23" s="79">
        <f t="shared" si="6"/>
        <v>149000</v>
      </c>
      <c r="G23" s="80" t="s">
        <v>137</v>
      </c>
      <c r="H23" s="81">
        <f t="shared" si="7"/>
        <v>43343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10089500</v>
      </c>
      <c r="B24" s="76" t="str">
        <f>VLOOKUP(A24,ma!$E:$H,4,0)</f>
        <v>M-DY11DRBK</v>
      </c>
      <c r="C24" s="76" t="str">
        <f>VLOOKUP(B24,ma!$B:$C,2,0)</f>
        <v>Chuột không dây ELECOM M-DY11DRBK</v>
      </c>
      <c r="D24" s="77">
        <v>1</v>
      </c>
      <c r="E24" s="78">
        <v>249000</v>
      </c>
      <c r="F24" s="79">
        <f t="shared" si="6"/>
        <v>249000</v>
      </c>
      <c r="G24" s="80" t="s">
        <v>137</v>
      </c>
      <c r="H24" s="81">
        <f t="shared" si="7"/>
        <v>43343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10089500</v>
      </c>
      <c r="B25" s="76" t="str">
        <f>VLOOKUP(A25,ma!$E:$H,4,0)</f>
        <v>M-DY11DRBK</v>
      </c>
      <c r="C25" s="76" t="str">
        <f>VLOOKUP(B25,ma!$B:$C,2,0)</f>
        <v>Chuột không dây ELECOM M-DY11DRBK</v>
      </c>
      <c r="D25" s="77">
        <v>1</v>
      </c>
      <c r="E25" s="88"/>
      <c r="F25" s="79">
        <f t="shared" si="6"/>
        <v>0</v>
      </c>
      <c r="G25" s="80" t="s">
        <v>137</v>
      </c>
      <c r="H25" s="81">
        <f t="shared" si="7"/>
        <v>43343</v>
      </c>
      <c r="I25" s="104" t="s">
        <v>5805</v>
      </c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10090458</v>
      </c>
      <c r="B26" s="76" t="str">
        <f>VLOOKUP(A26,ma!$E:$H,4,0)</f>
        <v>LHC-UAL05WH-G</v>
      </c>
      <c r="C26" s="76" t="str">
        <f>VLOOKUP(B26,ma!$B:$C,2,0)</f>
        <v>Cáp Lightning ELECOM LHC-UAL05WH-G</v>
      </c>
      <c r="D26" s="77">
        <v>1</v>
      </c>
      <c r="E26" s="78">
        <v>249000</v>
      </c>
      <c r="F26" s="79">
        <f t="shared" si="6"/>
        <v>249000</v>
      </c>
      <c r="G26" s="80" t="s">
        <v>137</v>
      </c>
      <c r="H26" s="81">
        <f t="shared" si="7"/>
        <v>43343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10090438</v>
      </c>
      <c r="B27" s="76" t="str">
        <f>VLOOKUP(A27,ma!$E:$H,4,0)</f>
        <v>CP-E6/WC ULA</v>
      </c>
      <c r="C27" s="76" t="str">
        <f>VLOOKUP(B27,ma!$B:$C,2,0)</f>
        <v xml:space="preserve">  Pin di động Sony CP-E6/WC    ULA</v>
      </c>
      <c r="D27" s="77">
        <v>1</v>
      </c>
      <c r="E27" s="78">
        <v>590000</v>
      </c>
      <c r="F27" s="79">
        <f t="shared" si="6"/>
        <v>590000</v>
      </c>
      <c r="G27" s="80" t="s">
        <v>137</v>
      </c>
      <c r="H27" s="81">
        <f t="shared" si="7"/>
        <v>43343</v>
      </c>
      <c r="I27" s="82"/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10094767</v>
      </c>
      <c r="B28" s="76" t="str">
        <f>VLOOKUP(A28,ma!$E:$H,4,0)</f>
        <v>EHP-CS200MRD</v>
      </c>
      <c r="C28" s="76" t="str">
        <f>VLOOKUP(B28,ma!$B:$C,2,0)</f>
        <v>PK Tai nghe có mic ELECOM EHP-CS200MRD</v>
      </c>
      <c r="D28" s="77">
        <v>1</v>
      </c>
      <c r="E28" s="78">
        <v>499000</v>
      </c>
      <c r="F28" s="79">
        <f t="shared" si="6"/>
        <v>499000</v>
      </c>
      <c r="G28" s="80" t="s">
        <v>137</v>
      </c>
      <c r="H28" s="81">
        <f t="shared" si="7"/>
        <v>43343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10094119</v>
      </c>
      <c r="B29" s="76" t="str">
        <f>VLOOKUP(A29,ma!$E:$H,4,0)</f>
        <v>PMCA17MUCUKCR</v>
      </c>
      <c r="C29" s="76" t="str">
        <f>VLOOKUP(B29,ma!$B:$C,2,0)</f>
        <v>PK Ốp lưng Iphone8 ELECOM PMCA17MUCUKCR</v>
      </c>
      <c r="D29" s="77">
        <v>1</v>
      </c>
      <c r="E29" s="78">
        <v>199000</v>
      </c>
      <c r="F29" s="79">
        <f t="shared" si="6"/>
        <v>199000</v>
      </c>
      <c r="G29" s="80" t="s">
        <v>137</v>
      </c>
      <c r="H29" s="81">
        <f t="shared" si="7"/>
        <v>43343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43343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43343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43343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43343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43343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43343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43343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43343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43343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43343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43343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43343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43343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43343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43343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43343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43343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43343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43343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43343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43343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43343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43343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43343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43343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43343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43343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43343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43343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43343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43343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43343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43343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43343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43343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43343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43343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P470"/>
  <sheetViews>
    <sheetView topLeftCell="C1" workbookViewId="0">
      <selection activeCell="N13" sqref="N13"/>
    </sheetView>
  </sheetViews>
  <sheetFormatPr defaultRowHeight="14.25"/>
  <cols>
    <col min="3" max="3" width="34.125" customWidth="1"/>
    <col min="5" max="6" width="14.25" style="128" bestFit="1" customWidth="1"/>
    <col min="12" max="12" width="18.375" customWidth="1"/>
    <col min="14" max="14" width="17.5" customWidth="1"/>
  </cols>
  <sheetData>
    <row r="1" spans="1:16">
      <c r="E1"/>
      <c r="F1"/>
      <c r="L1" s="129" t="s">
        <v>11653</v>
      </c>
      <c r="P1" s="129" t="s">
        <v>11654</v>
      </c>
    </row>
    <row r="2" spans="1:16">
      <c r="A2">
        <v>10090465</v>
      </c>
      <c r="B2" t="s">
        <v>1365</v>
      </c>
      <c r="C2" t="s">
        <v>1366</v>
      </c>
      <c r="D2">
        <v>1</v>
      </c>
      <c r="E2" s="128">
        <v>199000</v>
      </c>
      <c r="F2" s="128">
        <v>199000</v>
      </c>
      <c r="G2" t="s">
        <v>137</v>
      </c>
      <c r="H2">
        <v>43313</v>
      </c>
      <c r="J2" t="s">
        <v>295</v>
      </c>
      <c r="K2" t="s">
        <v>168</v>
      </c>
      <c r="L2">
        <f>IF(AND(K2="Sony",E2&gt;=200000,E2&lt;1000000),5000*D2,0)</f>
        <v>0</v>
      </c>
      <c r="M2">
        <f>IF(AND(K2="Sony",E2&gt;=1000000,E2&lt;2000000),10000*D2,0)</f>
        <v>0</v>
      </c>
      <c r="N2">
        <f>IF(AND($K2="Sony",$E2&gt;=2000000),20000*$D2,0)</f>
        <v>0</v>
      </c>
      <c r="P2">
        <f>IF(AND($K2="Elecom",COUNTIF(bangtinh!$H$2:$H$38,C2)&gt;0),20000*$D2,0)</f>
        <v>0</v>
      </c>
    </row>
    <row r="3" spans="1:16">
      <c r="A3">
        <v>10092958</v>
      </c>
      <c r="B3" t="s">
        <v>4770</v>
      </c>
      <c r="C3" t="s">
        <v>4771</v>
      </c>
      <c r="D3">
        <v>1</v>
      </c>
      <c r="E3" s="128">
        <v>890000</v>
      </c>
      <c r="F3" s="128">
        <v>890000</v>
      </c>
      <c r="G3" t="s">
        <v>137</v>
      </c>
      <c r="H3">
        <v>43313</v>
      </c>
      <c r="J3" t="s">
        <v>7</v>
      </c>
      <c r="K3" t="s">
        <v>86</v>
      </c>
      <c r="L3">
        <f t="shared" ref="L3:L66" si="0">IF(AND(K3="Sony",E3&gt;=200000,E3&lt;1000000),5000*D3,0)</f>
        <v>5000</v>
      </c>
      <c r="M3">
        <f t="shared" ref="M3:M66" si="1">IF(AND(K3="Sony",E3&gt;=1000000,E3&lt;2000000),10000*D3,0)</f>
        <v>0</v>
      </c>
      <c r="N3">
        <f t="shared" ref="N3:N66" si="2">IF(AND($K3="Sony",$E3&gt;=2000000),20000*$D3,0)</f>
        <v>0</v>
      </c>
      <c r="P3">
        <f>IF(AND($K3="Elecom",COUNTIF(bangtinh!$H$2:$H$38,C3)&gt;0),20000*$D3,0)</f>
        <v>0</v>
      </c>
    </row>
    <row r="4" spans="1:16">
      <c r="A4">
        <v>10128893</v>
      </c>
      <c r="B4" t="s">
        <v>2338</v>
      </c>
      <c r="C4" t="s">
        <v>2339</v>
      </c>
      <c r="D4">
        <v>1</v>
      </c>
      <c r="E4" s="128">
        <v>249000</v>
      </c>
      <c r="F4" s="128">
        <v>249000</v>
      </c>
      <c r="G4" t="s">
        <v>137</v>
      </c>
      <c r="H4">
        <v>43313</v>
      </c>
      <c r="J4" t="s">
        <v>168</v>
      </c>
      <c r="K4" t="s">
        <v>168</v>
      </c>
      <c r="L4">
        <f t="shared" si="0"/>
        <v>0</v>
      </c>
      <c r="M4">
        <f t="shared" si="1"/>
        <v>0</v>
      </c>
      <c r="N4">
        <f t="shared" si="2"/>
        <v>0</v>
      </c>
      <c r="P4">
        <f>IF(AND($K4="Elecom",COUNTIF(bangtinh!$H$2:$H$38,C4)&gt;0),20000*$D4,0)</f>
        <v>0</v>
      </c>
    </row>
    <row r="5" spans="1:16">
      <c r="A5">
        <v>10093191</v>
      </c>
      <c r="B5" t="s">
        <v>550</v>
      </c>
      <c r="C5" t="s">
        <v>551</v>
      </c>
      <c r="D5">
        <v>1</v>
      </c>
      <c r="E5" s="128">
        <v>149000</v>
      </c>
      <c r="F5" s="128">
        <v>149000</v>
      </c>
      <c r="G5" t="s">
        <v>137</v>
      </c>
      <c r="H5">
        <v>43313</v>
      </c>
      <c r="J5" t="s">
        <v>315</v>
      </c>
      <c r="K5" t="s">
        <v>192</v>
      </c>
      <c r="L5">
        <f t="shared" si="0"/>
        <v>0</v>
      </c>
      <c r="M5">
        <f t="shared" si="1"/>
        <v>0</v>
      </c>
      <c r="N5">
        <f t="shared" si="2"/>
        <v>0</v>
      </c>
      <c r="P5">
        <f>IF(AND($K5="Elecom",COUNTIF(bangtinh!$H$2:$H$38,C5)&gt;0),20000*$D5,0)</f>
        <v>0</v>
      </c>
    </row>
    <row r="6" spans="1:16">
      <c r="A6">
        <v>10093986</v>
      </c>
      <c r="B6" t="s">
        <v>4003</v>
      </c>
      <c r="C6" t="s">
        <v>4005</v>
      </c>
      <c r="D6">
        <v>1</v>
      </c>
      <c r="E6" s="128">
        <v>499000</v>
      </c>
      <c r="F6" s="128">
        <v>499000</v>
      </c>
      <c r="G6" t="s">
        <v>137</v>
      </c>
      <c r="H6">
        <v>43313</v>
      </c>
      <c r="J6" t="s">
        <v>295</v>
      </c>
      <c r="K6" t="s">
        <v>168</v>
      </c>
      <c r="L6">
        <f t="shared" si="0"/>
        <v>0</v>
      </c>
      <c r="M6">
        <f t="shared" si="1"/>
        <v>0</v>
      </c>
      <c r="N6">
        <f t="shared" si="2"/>
        <v>0</v>
      </c>
      <c r="P6">
        <f>IF(AND($K6="Elecom",COUNTIF(bangtinh!$H$2:$H$38,C6)&gt;0),20000*$D6,0)</f>
        <v>0</v>
      </c>
    </row>
    <row r="7" spans="1:16">
      <c r="A7">
        <v>10089512</v>
      </c>
      <c r="B7" t="s">
        <v>415</v>
      </c>
      <c r="C7" t="s">
        <v>416</v>
      </c>
      <c r="D7">
        <v>1</v>
      </c>
      <c r="E7" s="128">
        <v>99000</v>
      </c>
      <c r="F7" s="128">
        <v>99000</v>
      </c>
      <c r="G7" t="s">
        <v>137</v>
      </c>
      <c r="H7">
        <v>43313</v>
      </c>
      <c r="J7" t="s">
        <v>295</v>
      </c>
      <c r="K7" t="s">
        <v>168</v>
      </c>
      <c r="L7">
        <f t="shared" si="0"/>
        <v>0</v>
      </c>
      <c r="M7">
        <f t="shared" si="1"/>
        <v>0</v>
      </c>
      <c r="N7">
        <f t="shared" si="2"/>
        <v>0</v>
      </c>
      <c r="P7">
        <f>IF(AND($K7="Elecom",COUNTIF(bangtinh!$H$2:$H$38,C7)&gt;0),20000*$D7,0)</f>
        <v>0</v>
      </c>
    </row>
    <row r="8" spans="1:16">
      <c r="A8">
        <v>10089473</v>
      </c>
      <c r="B8" t="s">
        <v>4120</v>
      </c>
      <c r="C8" t="s">
        <v>4121</v>
      </c>
      <c r="D8">
        <v>1</v>
      </c>
      <c r="E8" s="128">
        <v>499000</v>
      </c>
      <c r="F8" s="128">
        <v>499000</v>
      </c>
      <c r="G8" t="s">
        <v>137</v>
      </c>
      <c r="H8">
        <v>43313</v>
      </c>
      <c r="J8" t="s">
        <v>295</v>
      </c>
      <c r="K8" t="s">
        <v>168</v>
      </c>
      <c r="L8">
        <f t="shared" si="0"/>
        <v>0</v>
      </c>
      <c r="M8">
        <f t="shared" si="1"/>
        <v>0</v>
      </c>
      <c r="N8">
        <f t="shared" si="2"/>
        <v>0</v>
      </c>
      <c r="P8">
        <f>IF(AND($K8="Elecom",COUNTIF(bangtinh!$H$2:$H$38,C8)&gt;0),20000*$D8,0)</f>
        <v>0</v>
      </c>
    </row>
    <row r="9" spans="1:16">
      <c r="A9">
        <v>10095225</v>
      </c>
      <c r="B9" t="s">
        <v>1767</v>
      </c>
      <c r="C9" t="s">
        <v>1768</v>
      </c>
      <c r="D9">
        <v>1</v>
      </c>
      <c r="E9" s="128">
        <v>199000</v>
      </c>
      <c r="F9" s="128">
        <v>199000</v>
      </c>
      <c r="G9" t="s">
        <v>137</v>
      </c>
      <c r="H9">
        <v>43313</v>
      </c>
      <c r="J9" t="s">
        <v>295</v>
      </c>
      <c r="K9" t="s">
        <v>168</v>
      </c>
      <c r="L9">
        <f t="shared" si="0"/>
        <v>0</v>
      </c>
      <c r="M9">
        <f t="shared" si="1"/>
        <v>0</v>
      </c>
      <c r="N9">
        <f t="shared" si="2"/>
        <v>0</v>
      </c>
      <c r="P9">
        <f>IF(AND($K9="Elecom",COUNTIF(bangtinh!$H$2:$H$38,C9)&gt;0),20000*$D9,0)</f>
        <v>0</v>
      </c>
    </row>
    <row r="10" spans="1:16">
      <c r="A10">
        <v>10094136</v>
      </c>
      <c r="B10" t="s">
        <v>4170</v>
      </c>
      <c r="C10" t="s">
        <v>4171</v>
      </c>
      <c r="D10">
        <v>1</v>
      </c>
      <c r="E10" s="128">
        <v>499000</v>
      </c>
      <c r="F10" s="128">
        <v>499000</v>
      </c>
      <c r="G10" t="s">
        <v>137</v>
      </c>
      <c r="H10">
        <v>43313</v>
      </c>
      <c r="J10" t="s">
        <v>295</v>
      </c>
      <c r="K10" t="s">
        <v>168</v>
      </c>
      <c r="L10">
        <f t="shared" si="0"/>
        <v>0</v>
      </c>
      <c r="M10">
        <f t="shared" si="1"/>
        <v>0</v>
      </c>
      <c r="N10">
        <f t="shared" si="2"/>
        <v>0</v>
      </c>
      <c r="P10">
        <f>IF(AND($K10="Elecom",COUNTIF(bangtinh!$H$2:$H$38,C10)&gt;0),20000*$D10,0)</f>
        <v>0</v>
      </c>
    </row>
    <row r="11" spans="1:16">
      <c r="A11">
        <v>10092702</v>
      </c>
      <c r="B11" t="s">
        <v>563</v>
      </c>
      <c r="C11" t="s">
        <v>565</v>
      </c>
      <c r="D11">
        <v>1</v>
      </c>
      <c r="E11" s="128">
        <v>149000</v>
      </c>
      <c r="F11" s="128">
        <v>149000</v>
      </c>
      <c r="G11" t="s">
        <v>137</v>
      </c>
      <c r="H11">
        <v>43315</v>
      </c>
      <c r="J11" t="s">
        <v>295</v>
      </c>
      <c r="K11" t="s">
        <v>168</v>
      </c>
      <c r="L11">
        <f t="shared" si="0"/>
        <v>0</v>
      </c>
      <c r="M11">
        <f t="shared" si="1"/>
        <v>0</v>
      </c>
      <c r="N11">
        <f t="shared" si="2"/>
        <v>0</v>
      </c>
      <c r="P11">
        <f>IF(AND($K11="Elecom",COUNTIF(bangtinh!$H$2:$H$38,C11)&gt;0),20000*$D11,0)</f>
        <v>0</v>
      </c>
    </row>
    <row r="12" spans="1:16">
      <c r="A12">
        <v>10092702</v>
      </c>
      <c r="B12" t="s">
        <v>563</v>
      </c>
      <c r="C12" t="s">
        <v>565</v>
      </c>
      <c r="D12">
        <v>1</v>
      </c>
      <c r="F12" s="128">
        <v>0</v>
      </c>
      <c r="G12" t="s">
        <v>137</v>
      </c>
      <c r="H12">
        <v>43315</v>
      </c>
      <c r="I12" t="s">
        <v>5805</v>
      </c>
      <c r="J12" t="s">
        <v>295</v>
      </c>
      <c r="K12" t="s">
        <v>168</v>
      </c>
      <c r="L12">
        <f t="shared" si="0"/>
        <v>0</v>
      </c>
      <c r="M12">
        <f t="shared" si="1"/>
        <v>0</v>
      </c>
      <c r="N12">
        <f t="shared" si="2"/>
        <v>0</v>
      </c>
      <c r="P12">
        <f>IF(AND($K12="Elecom",COUNTIF(bangtinh!$H$2:$H$38,C12)&gt;0),20000*$D12,0)</f>
        <v>0</v>
      </c>
    </row>
    <row r="13" spans="1:16">
      <c r="A13">
        <v>10094098</v>
      </c>
      <c r="B13" t="s">
        <v>2874</v>
      </c>
      <c r="C13" t="s">
        <v>2875</v>
      </c>
      <c r="D13">
        <v>1</v>
      </c>
      <c r="E13" s="128">
        <v>299000</v>
      </c>
      <c r="F13" s="128">
        <v>299000</v>
      </c>
      <c r="G13" t="s">
        <v>137</v>
      </c>
      <c r="H13">
        <v>43315</v>
      </c>
      <c r="J13" t="s">
        <v>295</v>
      </c>
      <c r="K13" t="s">
        <v>168</v>
      </c>
      <c r="L13">
        <f t="shared" si="0"/>
        <v>0</v>
      </c>
      <c r="M13">
        <f t="shared" si="1"/>
        <v>0</v>
      </c>
      <c r="N13">
        <f t="shared" si="2"/>
        <v>0</v>
      </c>
      <c r="P13">
        <f>IF(AND($K13="Elecom",COUNTIF(bangtinh!$H$2:$H$38,C13)&gt;0),20000*$D13,0)</f>
        <v>0</v>
      </c>
    </row>
    <row r="14" spans="1:16">
      <c r="A14">
        <v>10095221</v>
      </c>
      <c r="B14" t="s">
        <v>4620</v>
      </c>
      <c r="C14" t="s">
        <v>4621</v>
      </c>
      <c r="D14">
        <v>1</v>
      </c>
      <c r="E14" s="128">
        <v>699000</v>
      </c>
      <c r="F14" s="128">
        <v>699000</v>
      </c>
      <c r="G14" t="s">
        <v>137</v>
      </c>
      <c r="H14">
        <v>43315</v>
      </c>
      <c r="J14" t="s">
        <v>295</v>
      </c>
      <c r="K14" t="s">
        <v>168</v>
      </c>
      <c r="L14">
        <f t="shared" si="0"/>
        <v>0</v>
      </c>
      <c r="M14">
        <f t="shared" si="1"/>
        <v>0</v>
      </c>
      <c r="N14">
        <f t="shared" si="2"/>
        <v>0</v>
      </c>
      <c r="P14">
        <f>IF(AND($K14="Elecom",COUNTIF(bangtinh!$H$2:$H$38,C14)&gt;0),20000*$D14,0)</f>
        <v>0</v>
      </c>
    </row>
    <row r="15" spans="1:16">
      <c r="A15">
        <v>10092281</v>
      </c>
      <c r="B15" t="s">
        <v>5001</v>
      </c>
      <c r="C15" t="s">
        <v>307</v>
      </c>
      <c r="D15">
        <v>1</v>
      </c>
      <c r="E15" s="128">
        <v>1190000</v>
      </c>
      <c r="F15" s="128">
        <v>1190000</v>
      </c>
      <c r="G15" t="s">
        <v>137</v>
      </c>
      <c r="H15">
        <v>43315</v>
      </c>
      <c r="J15" t="s">
        <v>7</v>
      </c>
      <c r="K15" t="s">
        <v>86</v>
      </c>
      <c r="L15">
        <f t="shared" si="0"/>
        <v>0</v>
      </c>
      <c r="M15">
        <f t="shared" si="1"/>
        <v>10000</v>
      </c>
      <c r="N15">
        <f t="shared" si="2"/>
        <v>0</v>
      </c>
      <c r="P15">
        <f>IF(AND($K15="Elecom",COUNTIF(bangtinh!$H$2:$H$38,C15)&gt;0),20000*$D15,0)</f>
        <v>0</v>
      </c>
    </row>
    <row r="16" spans="1:16">
      <c r="A16">
        <v>10095225</v>
      </c>
      <c r="B16" t="s">
        <v>1767</v>
      </c>
      <c r="C16" t="s">
        <v>1768</v>
      </c>
      <c r="D16">
        <v>1</v>
      </c>
      <c r="E16" s="128">
        <v>199000</v>
      </c>
      <c r="F16" s="128">
        <v>199000</v>
      </c>
      <c r="G16" t="s">
        <v>137</v>
      </c>
      <c r="H16">
        <v>43315</v>
      </c>
      <c r="J16" t="s">
        <v>295</v>
      </c>
      <c r="K16" t="s">
        <v>168</v>
      </c>
      <c r="L16">
        <f t="shared" si="0"/>
        <v>0</v>
      </c>
      <c r="M16">
        <f t="shared" si="1"/>
        <v>0</v>
      </c>
      <c r="N16">
        <f t="shared" si="2"/>
        <v>0</v>
      </c>
      <c r="P16">
        <f>IF(AND($K16="Elecom",COUNTIF(bangtinh!$H$2:$H$38,C16)&gt;0),20000*$D16,0)</f>
        <v>0</v>
      </c>
    </row>
    <row r="17" spans="1:16">
      <c r="A17">
        <v>10095315</v>
      </c>
      <c r="B17" t="s">
        <v>5281</v>
      </c>
      <c r="C17" t="s">
        <v>5282</v>
      </c>
      <c r="D17">
        <v>1</v>
      </c>
      <c r="E17" s="128">
        <v>1890000</v>
      </c>
      <c r="F17" s="128">
        <v>1890000</v>
      </c>
      <c r="G17" t="s">
        <v>137</v>
      </c>
      <c r="H17">
        <v>43315</v>
      </c>
      <c r="J17" t="s">
        <v>7</v>
      </c>
      <c r="K17" t="s">
        <v>86</v>
      </c>
      <c r="L17">
        <f t="shared" si="0"/>
        <v>0</v>
      </c>
      <c r="M17">
        <f t="shared" si="1"/>
        <v>10000</v>
      </c>
      <c r="N17">
        <f t="shared" si="2"/>
        <v>0</v>
      </c>
      <c r="P17">
        <f>IF(AND($K17="Elecom",COUNTIF(bangtinh!$H$2:$H$38,C17)&gt;0),20000*$D17,0)</f>
        <v>0</v>
      </c>
    </row>
    <row r="18" spans="1:16">
      <c r="A18">
        <v>10094775</v>
      </c>
      <c r="B18" t="s">
        <v>1758</v>
      </c>
      <c r="C18" t="s">
        <v>1759</v>
      </c>
      <c r="D18">
        <v>1</v>
      </c>
      <c r="E18" s="128">
        <v>199000</v>
      </c>
      <c r="F18" s="128">
        <v>199000</v>
      </c>
      <c r="G18" t="s">
        <v>137</v>
      </c>
      <c r="H18">
        <v>43315</v>
      </c>
      <c r="J18" t="s">
        <v>295</v>
      </c>
      <c r="K18" t="s">
        <v>168</v>
      </c>
      <c r="L18">
        <f t="shared" si="0"/>
        <v>0</v>
      </c>
      <c r="M18">
        <f t="shared" si="1"/>
        <v>0</v>
      </c>
      <c r="N18">
        <f t="shared" si="2"/>
        <v>0</v>
      </c>
      <c r="P18">
        <f>IF(AND($K18="Elecom",COUNTIF(bangtinh!$H$2:$H$38,C18)&gt;0),20000*$D18,0)</f>
        <v>0</v>
      </c>
    </row>
    <row r="19" spans="1:16">
      <c r="A19">
        <v>10094769</v>
      </c>
      <c r="B19" t="s">
        <v>3333</v>
      </c>
      <c r="C19" t="s">
        <v>3334</v>
      </c>
      <c r="D19">
        <v>1</v>
      </c>
      <c r="E19" s="128">
        <v>349000</v>
      </c>
      <c r="F19" s="128">
        <v>349000</v>
      </c>
      <c r="G19" t="s">
        <v>137</v>
      </c>
      <c r="H19">
        <v>43315</v>
      </c>
      <c r="J19" t="s">
        <v>295</v>
      </c>
      <c r="K19" t="s">
        <v>168</v>
      </c>
      <c r="L19">
        <f t="shared" si="0"/>
        <v>0</v>
      </c>
      <c r="M19">
        <f t="shared" si="1"/>
        <v>0</v>
      </c>
      <c r="N19">
        <f t="shared" si="2"/>
        <v>0</v>
      </c>
      <c r="P19">
        <f>IF(AND($K19="Elecom",COUNTIF(bangtinh!$H$2:$H$38,C19)&gt;0),20000*$D19,0)</f>
        <v>0</v>
      </c>
    </row>
    <row r="20" spans="1:16">
      <c r="A20">
        <v>10089501</v>
      </c>
      <c r="B20" t="s">
        <v>2162</v>
      </c>
      <c r="C20" t="s">
        <v>2163</v>
      </c>
      <c r="D20">
        <v>1</v>
      </c>
      <c r="E20" s="128">
        <v>249000</v>
      </c>
      <c r="F20" s="128">
        <v>249000</v>
      </c>
      <c r="G20" t="s">
        <v>137</v>
      </c>
      <c r="H20">
        <v>43315</v>
      </c>
      <c r="J20" t="s">
        <v>295</v>
      </c>
      <c r="K20" t="s">
        <v>168</v>
      </c>
      <c r="L20">
        <f t="shared" si="0"/>
        <v>0</v>
      </c>
      <c r="M20">
        <f t="shared" si="1"/>
        <v>0</v>
      </c>
      <c r="N20">
        <f t="shared" si="2"/>
        <v>0</v>
      </c>
      <c r="P20">
        <f>IF(AND($K20="Elecom",COUNTIF(bangtinh!$H$2:$H$38,C20)&gt;0),20000*$D20,0)</f>
        <v>0</v>
      </c>
    </row>
    <row r="21" spans="1:16">
      <c r="A21">
        <v>10090432</v>
      </c>
      <c r="B21" t="s">
        <v>282</v>
      </c>
      <c r="C21" t="s">
        <v>284</v>
      </c>
      <c r="D21">
        <v>1</v>
      </c>
      <c r="E21" s="128">
        <v>20000</v>
      </c>
      <c r="F21" s="128">
        <v>20000</v>
      </c>
      <c r="G21" t="s">
        <v>137</v>
      </c>
      <c r="H21">
        <v>43315</v>
      </c>
      <c r="J21" t="s">
        <v>280</v>
      </c>
      <c r="K21" t="s">
        <v>192</v>
      </c>
      <c r="L21">
        <f t="shared" si="0"/>
        <v>0</v>
      </c>
      <c r="M21">
        <f t="shared" si="1"/>
        <v>0</v>
      </c>
      <c r="N21">
        <f t="shared" si="2"/>
        <v>0</v>
      </c>
      <c r="P21">
        <f>IF(AND($K21="Elecom",COUNTIF(bangtinh!$H$2:$H$38,C21)&gt;0),20000*$D21,0)</f>
        <v>0</v>
      </c>
    </row>
    <row r="22" spans="1:16">
      <c r="A22">
        <v>10089724</v>
      </c>
      <c r="B22" t="s">
        <v>3547</v>
      </c>
      <c r="C22" t="s">
        <v>3549</v>
      </c>
      <c r="D22">
        <v>1</v>
      </c>
      <c r="E22" s="128">
        <v>399000</v>
      </c>
      <c r="F22" s="128">
        <v>399000</v>
      </c>
      <c r="G22" t="s">
        <v>137</v>
      </c>
      <c r="H22">
        <v>43315</v>
      </c>
      <c r="J22" t="s">
        <v>2678</v>
      </c>
      <c r="K22" t="s">
        <v>192</v>
      </c>
      <c r="L22">
        <f t="shared" si="0"/>
        <v>0</v>
      </c>
      <c r="M22">
        <f t="shared" si="1"/>
        <v>0</v>
      </c>
      <c r="N22">
        <f t="shared" si="2"/>
        <v>0</v>
      </c>
      <c r="P22">
        <f>IF(AND($K22="Elecom",COUNTIF(bangtinh!$H$2:$H$38,C22)&gt;0),20000*$D22,0)</f>
        <v>0</v>
      </c>
    </row>
    <row r="23" spans="1:16">
      <c r="A23">
        <v>10095222</v>
      </c>
      <c r="B23" t="s">
        <v>4216</v>
      </c>
      <c r="C23" t="s">
        <v>4217</v>
      </c>
      <c r="D23">
        <v>1</v>
      </c>
      <c r="E23" s="128">
        <v>499000</v>
      </c>
      <c r="F23" s="128">
        <v>499000</v>
      </c>
      <c r="G23" t="s">
        <v>137</v>
      </c>
      <c r="H23">
        <v>43315</v>
      </c>
      <c r="J23" t="s">
        <v>295</v>
      </c>
      <c r="K23" t="s">
        <v>168</v>
      </c>
      <c r="L23">
        <f t="shared" si="0"/>
        <v>0</v>
      </c>
      <c r="M23">
        <f t="shared" si="1"/>
        <v>0</v>
      </c>
      <c r="N23">
        <f t="shared" si="2"/>
        <v>0</v>
      </c>
      <c r="P23">
        <f>IF(AND($K23="Elecom",COUNTIF(bangtinh!$H$2:$H$38,C23)&gt;0),20000*$D23,0)</f>
        <v>0</v>
      </c>
    </row>
    <row r="24" spans="1:16">
      <c r="A24">
        <v>10089401</v>
      </c>
      <c r="B24" t="s">
        <v>1630</v>
      </c>
      <c r="C24" t="s">
        <v>1631</v>
      </c>
      <c r="D24">
        <v>1</v>
      </c>
      <c r="E24" s="128">
        <v>199000</v>
      </c>
      <c r="F24" s="128">
        <v>199000</v>
      </c>
      <c r="G24" t="s">
        <v>137</v>
      </c>
      <c r="H24">
        <v>43315</v>
      </c>
      <c r="J24" t="s">
        <v>295</v>
      </c>
      <c r="K24" t="s">
        <v>168</v>
      </c>
      <c r="L24">
        <f t="shared" si="0"/>
        <v>0</v>
      </c>
      <c r="M24">
        <f t="shared" si="1"/>
        <v>0</v>
      </c>
      <c r="N24">
        <f t="shared" si="2"/>
        <v>0</v>
      </c>
      <c r="P24">
        <f>IF(AND($K24="Elecom",COUNTIF(bangtinh!$H$2:$H$38,C24)&gt;0),20000*$D24,0)</f>
        <v>0</v>
      </c>
    </row>
    <row r="25" spans="1:16">
      <c r="A25">
        <v>10092953</v>
      </c>
      <c r="B25" t="s">
        <v>3965</v>
      </c>
      <c r="C25" t="s">
        <v>3967</v>
      </c>
      <c r="D25">
        <v>2</v>
      </c>
      <c r="E25" s="128">
        <v>490000</v>
      </c>
      <c r="F25" s="128">
        <v>980000</v>
      </c>
      <c r="G25" t="s">
        <v>137</v>
      </c>
      <c r="H25">
        <v>43315</v>
      </c>
      <c r="J25" t="s">
        <v>7</v>
      </c>
      <c r="K25" t="s">
        <v>86</v>
      </c>
      <c r="L25">
        <f t="shared" si="0"/>
        <v>10000</v>
      </c>
      <c r="M25">
        <f t="shared" si="1"/>
        <v>0</v>
      </c>
      <c r="N25">
        <f t="shared" si="2"/>
        <v>0</v>
      </c>
      <c r="P25">
        <f>IF(AND($K25="Elecom",COUNTIF(bangtinh!$H$2:$H$38,C25)&gt;0),20000*$D25,0)</f>
        <v>0</v>
      </c>
    </row>
    <row r="26" spans="1:16">
      <c r="A26">
        <v>10089622</v>
      </c>
      <c r="B26" t="s">
        <v>698</v>
      </c>
      <c r="C26" t="s">
        <v>699</v>
      </c>
      <c r="D26">
        <v>1</v>
      </c>
      <c r="E26" s="128">
        <v>149000</v>
      </c>
      <c r="F26" s="128">
        <v>149000</v>
      </c>
      <c r="G26" t="s">
        <v>137</v>
      </c>
      <c r="H26">
        <v>43315</v>
      </c>
      <c r="J26" t="s">
        <v>354</v>
      </c>
      <c r="K26" t="e">
        <v>#N/A</v>
      </c>
      <c r="L26" t="e">
        <f t="shared" si="0"/>
        <v>#N/A</v>
      </c>
      <c r="M26" t="e">
        <f t="shared" si="1"/>
        <v>#N/A</v>
      </c>
      <c r="N26" t="e">
        <f t="shared" si="2"/>
        <v>#N/A</v>
      </c>
      <c r="P26" t="e">
        <f>IF(AND($K26="Elecom",COUNTIF(bangtinh!$H$2:$H$38,C26)&gt;0),20000*$D26,0)</f>
        <v>#N/A</v>
      </c>
    </row>
    <row r="27" spans="1:16">
      <c r="A27">
        <v>10094768</v>
      </c>
      <c r="B27" t="s">
        <v>3327</v>
      </c>
      <c r="C27" t="s">
        <v>3328</v>
      </c>
      <c r="D27">
        <v>1</v>
      </c>
      <c r="E27" s="128">
        <v>349000</v>
      </c>
      <c r="F27" s="128">
        <v>349000</v>
      </c>
      <c r="G27" t="s">
        <v>137</v>
      </c>
      <c r="H27">
        <v>43315</v>
      </c>
      <c r="J27" t="s">
        <v>295</v>
      </c>
      <c r="K27" t="s">
        <v>168</v>
      </c>
      <c r="L27">
        <f t="shared" si="0"/>
        <v>0</v>
      </c>
      <c r="M27">
        <f t="shared" si="1"/>
        <v>0</v>
      </c>
      <c r="N27">
        <f t="shared" si="2"/>
        <v>0</v>
      </c>
      <c r="P27">
        <f>IF(AND($K27="Elecom",COUNTIF(bangtinh!$H$2:$H$38,C27)&gt;0),20000*$D27,0)</f>
        <v>0</v>
      </c>
    </row>
    <row r="28" spans="1:16">
      <c r="A28">
        <v>10089497</v>
      </c>
      <c r="B28" t="s">
        <v>2185</v>
      </c>
      <c r="C28" t="s">
        <v>2186</v>
      </c>
      <c r="D28">
        <v>1</v>
      </c>
      <c r="E28" s="128">
        <v>249000</v>
      </c>
      <c r="F28" s="128">
        <v>249000</v>
      </c>
      <c r="G28" t="s">
        <v>137</v>
      </c>
      <c r="H28">
        <v>43315</v>
      </c>
      <c r="J28" t="s">
        <v>295</v>
      </c>
      <c r="K28" t="s">
        <v>168</v>
      </c>
      <c r="L28">
        <f t="shared" si="0"/>
        <v>0</v>
      </c>
      <c r="M28">
        <f t="shared" si="1"/>
        <v>0</v>
      </c>
      <c r="N28">
        <f t="shared" si="2"/>
        <v>0</v>
      </c>
      <c r="P28">
        <f>IF(AND($K28="Elecom",COUNTIF(bangtinh!$H$2:$H$38,C28)&gt;0),20000*$D28,0)</f>
        <v>0</v>
      </c>
    </row>
    <row r="29" spans="1:16">
      <c r="A29">
        <v>10090458</v>
      </c>
      <c r="B29" t="s">
        <v>2057</v>
      </c>
      <c r="C29" t="s">
        <v>2058</v>
      </c>
      <c r="D29">
        <v>1</v>
      </c>
      <c r="E29" s="128">
        <v>249000</v>
      </c>
      <c r="F29" s="128">
        <v>249000</v>
      </c>
      <c r="G29" t="s">
        <v>137</v>
      </c>
      <c r="H29">
        <v>43316</v>
      </c>
      <c r="J29" t="s">
        <v>295</v>
      </c>
      <c r="K29" t="s">
        <v>168</v>
      </c>
      <c r="L29">
        <f t="shared" si="0"/>
        <v>0</v>
      </c>
      <c r="M29">
        <f t="shared" si="1"/>
        <v>0</v>
      </c>
      <c r="N29">
        <f t="shared" si="2"/>
        <v>0</v>
      </c>
      <c r="P29">
        <f>IF(AND($K29="Elecom",COUNTIF(bangtinh!$H$2:$H$38,C29)&gt;0),20000*$D29,0)</f>
        <v>0</v>
      </c>
    </row>
    <row r="30" spans="1:16">
      <c r="A30">
        <v>10093760</v>
      </c>
      <c r="B30" t="s">
        <v>1210</v>
      </c>
      <c r="C30" t="s">
        <v>1211</v>
      </c>
      <c r="D30">
        <v>1</v>
      </c>
      <c r="E30" s="128">
        <v>199000</v>
      </c>
      <c r="F30" s="128">
        <v>199000</v>
      </c>
      <c r="G30" t="s">
        <v>137</v>
      </c>
      <c r="H30">
        <v>43316</v>
      </c>
      <c r="J30" t="s">
        <v>295</v>
      </c>
      <c r="K30" t="s">
        <v>168</v>
      </c>
      <c r="L30">
        <f t="shared" si="0"/>
        <v>0</v>
      </c>
      <c r="M30">
        <f t="shared" si="1"/>
        <v>0</v>
      </c>
      <c r="N30">
        <f t="shared" si="2"/>
        <v>0</v>
      </c>
      <c r="P30">
        <f>IF(AND($K30="Elecom",COUNTIF(bangtinh!$H$2:$H$38,C30)&gt;0),20000*$D30,0)</f>
        <v>0</v>
      </c>
    </row>
    <row r="31" spans="1:16">
      <c r="A31">
        <v>10095227</v>
      </c>
      <c r="B31" t="s">
        <v>1779</v>
      </c>
      <c r="C31" t="s">
        <v>1780</v>
      </c>
      <c r="D31">
        <v>1</v>
      </c>
      <c r="E31" s="128">
        <v>199000</v>
      </c>
      <c r="F31" s="128">
        <v>199000</v>
      </c>
      <c r="G31" t="s">
        <v>137</v>
      </c>
      <c r="H31">
        <v>43316</v>
      </c>
      <c r="J31" t="s">
        <v>295</v>
      </c>
      <c r="K31" t="s">
        <v>168</v>
      </c>
      <c r="L31">
        <f t="shared" si="0"/>
        <v>0</v>
      </c>
      <c r="M31">
        <f t="shared" si="1"/>
        <v>0</v>
      </c>
      <c r="N31">
        <f t="shared" si="2"/>
        <v>0</v>
      </c>
      <c r="P31">
        <f>IF(AND($K31="Elecom",COUNTIF(bangtinh!$H$2:$H$38,C31)&gt;0),20000*$D31,0)</f>
        <v>0</v>
      </c>
    </row>
    <row r="32" spans="1:16">
      <c r="A32">
        <v>10094131</v>
      </c>
      <c r="B32" t="s">
        <v>1717</v>
      </c>
      <c r="C32" t="s">
        <v>1718</v>
      </c>
      <c r="D32">
        <v>1</v>
      </c>
      <c r="E32" s="128">
        <v>199000</v>
      </c>
      <c r="F32" s="128">
        <v>199000</v>
      </c>
      <c r="G32" t="s">
        <v>137</v>
      </c>
      <c r="H32">
        <v>43316</v>
      </c>
      <c r="J32" t="s">
        <v>295</v>
      </c>
      <c r="K32" t="s">
        <v>168</v>
      </c>
      <c r="L32">
        <f t="shared" si="0"/>
        <v>0</v>
      </c>
      <c r="M32">
        <f t="shared" si="1"/>
        <v>0</v>
      </c>
      <c r="N32">
        <f t="shared" si="2"/>
        <v>0</v>
      </c>
      <c r="P32">
        <f>IF(AND($K32="Elecom",COUNTIF(bangtinh!$H$2:$H$38,C32)&gt;0),20000*$D32,0)</f>
        <v>0</v>
      </c>
    </row>
    <row r="33" spans="1:16">
      <c r="A33">
        <v>10089385</v>
      </c>
      <c r="B33" t="s">
        <v>969</v>
      </c>
      <c r="C33" t="s">
        <v>970</v>
      </c>
      <c r="D33">
        <v>1</v>
      </c>
      <c r="E33" s="128">
        <v>149000</v>
      </c>
      <c r="F33" s="128">
        <v>149000</v>
      </c>
      <c r="G33" t="s">
        <v>137</v>
      </c>
      <c r="H33">
        <v>43316</v>
      </c>
      <c r="J33" t="s">
        <v>295</v>
      </c>
      <c r="K33" t="s">
        <v>168</v>
      </c>
      <c r="L33">
        <f t="shared" si="0"/>
        <v>0</v>
      </c>
      <c r="M33">
        <f t="shared" si="1"/>
        <v>0</v>
      </c>
      <c r="N33">
        <f t="shared" si="2"/>
        <v>0</v>
      </c>
      <c r="P33">
        <f>IF(AND($K33="Elecom",COUNTIF(bangtinh!$H$2:$H$38,C33)&gt;0),20000*$D33,0)</f>
        <v>0</v>
      </c>
    </row>
    <row r="34" spans="1:16">
      <c r="A34">
        <v>10128833</v>
      </c>
      <c r="B34" t="s">
        <v>2292</v>
      </c>
      <c r="C34" t="s">
        <v>2293</v>
      </c>
      <c r="D34">
        <v>1</v>
      </c>
      <c r="E34" s="128">
        <v>249000</v>
      </c>
      <c r="F34" s="128">
        <v>249000</v>
      </c>
      <c r="G34" t="s">
        <v>137</v>
      </c>
      <c r="H34">
        <v>43316</v>
      </c>
      <c r="J34" t="s">
        <v>295</v>
      </c>
      <c r="K34" t="s">
        <v>168</v>
      </c>
      <c r="L34">
        <f t="shared" si="0"/>
        <v>0</v>
      </c>
      <c r="M34">
        <f t="shared" si="1"/>
        <v>0</v>
      </c>
      <c r="N34">
        <f t="shared" si="2"/>
        <v>0</v>
      </c>
      <c r="P34">
        <f>IF(AND($K34="Elecom",COUNTIF(bangtinh!$H$2:$H$38,C34)&gt;0),20000*$D34,0)</f>
        <v>0</v>
      </c>
    </row>
    <row r="35" spans="1:16">
      <c r="A35">
        <v>10095225</v>
      </c>
      <c r="B35" t="s">
        <v>1767</v>
      </c>
      <c r="C35" t="s">
        <v>1768</v>
      </c>
      <c r="D35">
        <v>1</v>
      </c>
      <c r="E35" s="128">
        <v>199000</v>
      </c>
      <c r="F35" s="128">
        <v>199000</v>
      </c>
      <c r="G35" t="s">
        <v>137</v>
      </c>
      <c r="H35">
        <v>43316</v>
      </c>
      <c r="J35" t="s">
        <v>295</v>
      </c>
      <c r="K35" t="s">
        <v>168</v>
      </c>
      <c r="L35">
        <f t="shared" si="0"/>
        <v>0</v>
      </c>
      <c r="M35">
        <f t="shared" si="1"/>
        <v>0</v>
      </c>
      <c r="N35">
        <f t="shared" si="2"/>
        <v>0</v>
      </c>
      <c r="P35">
        <f>IF(AND($K35="Elecom",COUNTIF(bangtinh!$H$2:$H$38,C35)&gt;0),20000*$D35,0)</f>
        <v>0</v>
      </c>
    </row>
    <row r="36" spans="1:16">
      <c r="A36">
        <v>10129714</v>
      </c>
      <c r="B36" t="s">
        <v>6434</v>
      </c>
      <c r="C36" t="s">
        <v>6436</v>
      </c>
      <c r="D36">
        <v>1</v>
      </c>
      <c r="E36" s="128">
        <v>449000</v>
      </c>
      <c r="F36" s="128">
        <v>449000</v>
      </c>
      <c r="G36" t="s">
        <v>137</v>
      </c>
      <c r="H36">
        <v>43316</v>
      </c>
      <c r="J36" t="s">
        <v>295</v>
      </c>
      <c r="K36" t="s">
        <v>168</v>
      </c>
      <c r="L36">
        <f t="shared" si="0"/>
        <v>0</v>
      </c>
      <c r="M36">
        <f t="shared" si="1"/>
        <v>0</v>
      </c>
      <c r="N36">
        <f t="shared" si="2"/>
        <v>0</v>
      </c>
      <c r="P36">
        <f>IF(AND($K36="Elecom",COUNTIF(bangtinh!$H$2:$H$38,C36)&gt;0),20000*$D36,0)</f>
        <v>0</v>
      </c>
    </row>
    <row r="37" spans="1:16">
      <c r="A37">
        <v>10128846</v>
      </c>
      <c r="B37" t="s">
        <v>5441</v>
      </c>
      <c r="C37" t="s">
        <v>5442</v>
      </c>
      <c r="D37">
        <v>1</v>
      </c>
      <c r="E37" s="128">
        <v>2290000</v>
      </c>
      <c r="F37" s="128">
        <v>2290000</v>
      </c>
      <c r="G37" t="s">
        <v>137</v>
      </c>
      <c r="H37">
        <v>43316</v>
      </c>
      <c r="J37" t="s">
        <v>7</v>
      </c>
      <c r="K37" t="s">
        <v>86</v>
      </c>
      <c r="L37">
        <f t="shared" si="0"/>
        <v>0</v>
      </c>
      <c r="M37">
        <f t="shared" si="1"/>
        <v>0</v>
      </c>
      <c r="N37">
        <f t="shared" si="2"/>
        <v>20000</v>
      </c>
      <c r="P37">
        <f>IF(AND($K37="Elecom",COUNTIF(bangtinh!$H$2:$H$38,C37)&gt;0),20000*$D37,0)</f>
        <v>0</v>
      </c>
    </row>
    <row r="38" spans="1:16">
      <c r="A38">
        <v>10093182</v>
      </c>
      <c r="B38" t="s">
        <v>2547</v>
      </c>
      <c r="C38" t="s">
        <v>2548</v>
      </c>
      <c r="D38">
        <v>1</v>
      </c>
      <c r="E38" s="128">
        <v>299000</v>
      </c>
      <c r="F38" s="128">
        <v>299000</v>
      </c>
      <c r="G38" t="s">
        <v>137</v>
      </c>
      <c r="H38">
        <v>43316</v>
      </c>
      <c r="J38" t="s">
        <v>295</v>
      </c>
      <c r="K38" t="s">
        <v>168</v>
      </c>
      <c r="L38">
        <f t="shared" si="0"/>
        <v>0</v>
      </c>
      <c r="M38">
        <f t="shared" si="1"/>
        <v>0</v>
      </c>
      <c r="N38">
        <f t="shared" si="2"/>
        <v>0</v>
      </c>
      <c r="P38">
        <f>IF(AND($K38="Elecom",COUNTIF(bangtinh!$H$2:$H$38,C38)&gt;0),20000*$D38,0)</f>
        <v>0</v>
      </c>
    </row>
    <row r="39" spans="1:16">
      <c r="A39">
        <v>10128834</v>
      </c>
      <c r="B39" t="s">
        <v>2298</v>
      </c>
      <c r="C39" t="s">
        <v>2299</v>
      </c>
      <c r="D39">
        <v>1</v>
      </c>
      <c r="E39" s="128">
        <v>249000</v>
      </c>
      <c r="F39" s="128">
        <v>249000</v>
      </c>
      <c r="G39" t="s">
        <v>137</v>
      </c>
      <c r="H39">
        <v>43316</v>
      </c>
      <c r="J39" t="s">
        <v>295</v>
      </c>
      <c r="K39" t="s">
        <v>168</v>
      </c>
      <c r="L39">
        <f t="shared" si="0"/>
        <v>0</v>
      </c>
      <c r="M39">
        <f t="shared" si="1"/>
        <v>0</v>
      </c>
      <c r="N39">
        <f t="shared" si="2"/>
        <v>0</v>
      </c>
      <c r="P39">
        <f>IF(AND($K39="Elecom",COUNTIF(bangtinh!$H$2:$H$38,C39)&gt;0),20000*$D39,0)</f>
        <v>0</v>
      </c>
    </row>
    <row r="40" spans="1:16">
      <c r="A40">
        <v>10089377</v>
      </c>
      <c r="B40" t="s">
        <v>2231</v>
      </c>
      <c r="C40" t="s">
        <v>2233</v>
      </c>
      <c r="D40">
        <v>1</v>
      </c>
      <c r="E40" s="128">
        <v>249000</v>
      </c>
      <c r="F40" s="128">
        <v>249000</v>
      </c>
      <c r="G40" t="s">
        <v>137</v>
      </c>
      <c r="H40">
        <v>43316</v>
      </c>
      <c r="J40" t="s">
        <v>295</v>
      </c>
      <c r="K40" t="s">
        <v>168</v>
      </c>
      <c r="L40">
        <f t="shared" si="0"/>
        <v>0</v>
      </c>
      <c r="M40">
        <f t="shared" si="1"/>
        <v>0</v>
      </c>
      <c r="N40">
        <f t="shared" si="2"/>
        <v>0</v>
      </c>
      <c r="P40">
        <f>IF(AND($K40="Elecom",COUNTIF(bangtinh!$H$2:$H$38,C40)&gt;0),20000*$D40,0)</f>
        <v>0</v>
      </c>
    </row>
    <row r="41" spans="1:16">
      <c r="A41">
        <v>10094768</v>
      </c>
      <c r="B41" t="s">
        <v>3327</v>
      </c>
      <c r="C41" t="s">
        <v>3328</v>
      </c>
      <c r="D41">
        <v>1</v>
      </c>
      <c r="E41" s="128">
        <v>349000</v>
      </c>
      <c r="F41" s="128">
        <v>349000</v>
      </c>
      <c r="G41" t="s">
        <v>137</v>
      </c>
      <c r="H41">
        <v>43316</v>
      </c>
      <c r="J41" t="s">
        <v>295</v>
      </c>
      <c r="K41" t="s">
        <v>168</v>
      </c>
      <c r="L41">
        <f t="shared" si="0"/>
        <v>0</v>
      </c>
      <c r="M41">
        <f t="shared" si="1"/>
        <v>0</v>
      </c>
      <c r="N41">
        <f t="shared" si="2"/>
        <v>0</v>
      </c>
      <c r="P41">
        <f>IF(AND($K41="Elecom",COUNTIF(bangtinh!$H$2:$H$38,C41)&gt;0),20000*$D41,0)</f>
        <v>0</v>
      </c>
    </row>
    <row r="42" spans="1:16">
      <c r="A42">
        <v>10089514</v>
      </c>
      <c r="B42" t="s">
        <v>392</v>
      </c>
      <c r="C42" t="s">
        <v>393</v>
      </c>
      <c r="D42">
        <v>1</v>
      </c>
      <c r="E42" s="128">
        <v>99000</v>
      </c>
      <c r="F42" s="128">
        <v>99000</v>
      </c>
      <c r="G42" t="s">
        <v>137</v>
      </c>
      <c r="H42">
        <v>43316</v>
      </c>
      <c r="J42" t="s">
        <v>295</v>
      </c>
      <c r="K42" t="s">
        <v>168</v>
      </c>
      <c r="L42">
        <f t="shared" si="0"/>
        <v>0</v>
      </c>
      <c r="M42">
        <f t="shared" si="1"/>
        <v>0</v>
      </c>
      <c r="N42">
        <f t="shared" si="2"/>
        <v>0</v>
      </c>
      <c r="P42">
        <f>IF(AND($K42="Elecom",COUNTIF(bangtinh!$H$2:$H$38,C42)&gt;0),20000*$D42,0)</f>
        <v>0</v>
      </c>
    </row>
    <row r="43" spans="1:16">
      <c r="A43">
        <v>10090470</v>
      </c>
      <c r="B43" t="s">
        <v>3544</v>
      </c>
      <c r="C43" t="s">
        <v>3545</v>
      </c>
      <c r="D43">
        <v>1</v>
      </c>
      <c r="E43" s="128">
        <v>399000</v>
      </c>
      <c r="F43" s="128">
        <v>399000</v>
      </c>
      <c r="G43" t="s">
        <v>137</v>
      </c>
      <c r="H43">
        <v>43316</v>
      </c>
      <c r="J43" t="s">
        <v>295</v>
      </c>
      <c r="K43" t="s">
        <v>168</v>
      </c>
      <c r="L43">
        <f t="shared" si="0"/>
        <v>0</v>
      </c>
      <c r="M43">
        <f t="shared" si="1"/>
        <v>0</v>
      </c>
      <c r="N43">
        <f t="shared" si="2"/>
        <v>0</v>
      </c>
      <c r="P43">
        <f>IF(AND($K43="Elecom",COUNTIF(bangtinh!$H$2:$H$38,C43)&gt;0),20000*$D43,0)</f>
        <v>0</v>
      </c>
    </row>
    <row r="44" spans="1:16">
      <c r="A44">
        <v>10092702</v>
      </c>
      <c r="B44" t="s">
        <v>563</v>
      </c>
      <c r="C44" t="s">
        <v>565</v>
      </c>
      <c r="D44">
        <v>1</v>
      </c>
      <c r="E44" s="128">
        <v>149000</v>
      </c>
      <c r="F44" s="128">
        <v>149000</v>
      </c>
      <c r="G44" t="s">
        <v>137</v>
      </c>
      <c r="H44">
        <v>43317</v>
      </c>
      <c r="J44" t="s">
        <v>295</v>
      </c>
      <c r="K44" t="s">
        <v>168</v>
      </c>
      <c r="L44">
        <f t="shared" si="0"/>
        <v>0</v>
      </c>
      <c r="M44">
        <f t="shared" si="1"/>
        <v>0</v>
      </c>
      <c r="N44">
        <f t="shared" si="2"/>
        <v>0</v>
      </c>
      <c r="P44">
        <f>IF(AND($K44="Elecom",COUNTIF(bangtinh!$H$2:$H$38,C44)&gt;0),20000*$D44,0)</f>
        <v>0</v>
      </c>
    </row>
    <row r="45" spans="1:16">
      <c r="A45">
        <v>10092702</v>
      </c>
      <c r="B45" t="s">
        <v>563</v>
      </c>
      <c r="C45" t="s">
        <v>565</v>
      </c>
      <c r="D45">
        <v>1</v>
      </c>
      <c r="F45" s="128">
        <v>0</v>
      </c>
      <c r="G45" t="s">
        <v>137</v>
      </c>
      <c r="H45">
        <v>43317</v>
      </c>
      <c r="I45" t="s">
        <v>5805</v>
      </c>
      <c r="J45" t="s">
        <v>295</v>
      </c>
      <c r="K45" t="s">
        <v>168</v>
      </c>
      <c r="L45">
        <f t="shared" si="0"/>
        <v>0</v>
      </c>
      <c r="M45">
        <f t="shared" si="1"/>
        <v>0</v>
      </c>
      <c r="N45">
        <f t="shared" si="2"/>
        <v>0</v>
      </c>
      <c r="P45">
        <f>IF(AND($K45="Elecom",COUNTIF(bangtinh!$H$2:$H$38,C45)&gt;0),20000*$D45,0)</f>
        <v>0</v>
      </c>
    </row>
    <row r="46" spans="1:16">
      <c r="A46">
        <v>10128833</v>
      </c>
      <c r="B46" t="s">
        <v>2292</v>
      </c>
      <c r="C46" t="s">
        <v>2293</v>
      </c>
      <c r="D46">
        <v>1</v>
      </c>
      <c r="E46" s="128">
        <v>199000</v>
      </c>
      <c r="F46" s="128">
        <v>199000</v>
      </c>
      <c r="G46" t="s">
        <v>137</v>
      </c>
      <c r="H46">
        <v>43317</v>
      </c>
      <c r="J46" t="s">
        <v>295</v>
      </c>
      <c r="K46" t="s">
        <v>168</v>
      </c>
      <c r="L46">
        <f t="shared" si="0"/>
        <v>0</v>
      </c>
      <c r="M46">
        <f t="shared" si="1"/>
        <v>0</v>
      </c>
      <c r="N46">
        <f t="shared" si="2"/>
        <v>0</v>
      </c>
      <c r="P46">
        <f>IF(AND($K46="Elecom",COUNTIF(bangtinh!$H$2:$H$38,C46)&gt;0),20000*$D46,0)</f>
        <v>0</v>
      </c>
    </row>
    <row r="47" spans="1:16">
      <c r="A47">
        <v>10093457</v>
      </c>
      <c r="B47" t="s">
        <v>5197</v>
      </c>
      <c r="C47" t="s">
        <v>5198</v>
      </c>
      <c r="D47">
        <v>1</v>
      </c>
      <c r="E47" s="128">
        <v>1490000</v>
      </c>
      <c r="F47" s="128">
        <v>1490000</v>
      </c>
      <c r="G47" t="s">
        <v>137</v>
      </c>
      <c r="H47">
        <v>43317</v>
      </c>
      <c r="J47" t="s">
        <v>7</v>
      </c>
      <c r="K47" t="s">
        <v>86</v>
      </c>
      <c r="L47">
        <f t="shared" si="0"/>
        <v>0</v>
      </c>
      <c r="M47">
        <f t="shared" si="1"/>
        <v>10000</v>
      </c>
      <c r="N47">
        <f t="shared" si="2"/>
        <v>0</v>
      </c>
      <c r="P47">
        <f>IF(AND($K47="Elecom",COUNTIF(bangtinh!$H$2:$H$38,C47)&gt;0),20000*$D47,0)</f>
        <v>0</v>
      </c>
    </row>
    <row r="48" spans="1:16">
      <c r="A48">
        <v>10094768</v>
      </c>
      <c r="B48" t="s">
        <v>3327</v>
      </c>
      <c r="C48" t="s">
        <v>3328</v>
      </c>
      <c r="D48">
        <v>1</v>
      </c>
      <c r="E48" s="128">
        <v>349000</v>
      </c>
      <c r="F48" s="128">
        <v>349000</v>
      </c>
      <c r="G48" t="s">
        <v>137</v>
      </c>
      <c r="H48">
        <v>43317</v>
      </c>
      <c r="J48" t="s">
        <v>295</v>
      </c>
      <c r="K48" t="s">
        <v>168</v>
      </c>
      <c r="L48">
        <f t="shared" si="0"/>
        <v>0</v>
      </c>
      <c r="M48">
        <f t="shared" si="1"/>
        <v>0</v>
      </c>
      <c r="N48">
        <f t="shared" si="2"/>
        <v>0</v>
      </c>
      <c r="P48">
        <f>IF(AND($K48="Elecom",COUNTIF(bangtinh!$H$2:$H$38,C48)&gt;0),20000*$D48,0)</f>
        <v>0</v>
      </c>
    </row>
    <row r="49" spans="1:16">
      <c r="A49">
        <v>10091800</v>
      </c>
      <c r="B49" t="s">
        <v>640</v>
      </c>
      <c r="C49" t="s">
        <v>5021</v>
      </c>
      <c r="D49">
        <v>1</v>
      </c>
      <c r="E49" s="128">
        <v>1190000</v>
      </c>
      <c r="F49" s="128">
        <v>1190000</v>
      </c>
      <c r="G49" t="s">
        <v>137</v>
      </c>
      <c r="H49">
        <v>43317</v>
      </c>
      <c r="J49" t="s">
        <v>7</v>
      </c>
      <c r="K49" t="s">
        <v>86</v>
      </c>
      <c r="L49">
        <f t="shared" si="0"/>
        <v>0</v>
      </c>
      <c r="M49">
        <f t="shared" si="1"/>
        <v>10000</v>
      </c>
      <c r="N49">
        <f t="shared" si="2"/>
        <v>0</v>
      </c>
      <c r="P49">
        <f>IF(AND($K49="Elecom",COUNTIF(bangtinh!$H$2:$H$38,C49)&gt;0),20000*$D49,0)</f>
        <v>0</v>
      </c>
    </row>
    <row r="50" spans="1:16">
      <c r="A50">
        <v>10094131</v>
      </c>
      <c r="B50" t="s">
        <v>1717</v>
      </c>
      <c r="C50" t="s">
        <v>1718</v>
      </c>
      <c r="D50">
        <v>1</v>
      </c>
      <c r="E50" s="128">
        <v>199000</v>
      </c>
      <c r="F50" s="128">
        <v>199000</v>
      </c>
      <c r="G50" t="s">
        <v>137</v>
      </c>
      <c r="H50">
        <v>43317</v>
      </c>
      <c r="J50" t="s">
        <v>295</v>
      </c>
      <c r="K50" t="s">
        <v>168</v>
      </c>
      <c r="L50">
        <f t="shared" si="0"/>
        <v>0</v>
      </c>
      <c r="M50">
        <f t="shared" si="1"/>
        <v>0</v>
      </c>
      <c r="N50">
        <f t="shared" si="2"/>
        <v>0</v>
      </c>
      <c r="P50">
        <f>IF(AND($K50="Elecom",COUNTIF(bangtinh!$H$2:$H$38,C50)&gt;0),20000*$D50,0)</f>
        <v>0</v>
      </c>
    </row>
    <row r="51" spans="1:16">
      <c r="A51">
        <v>10094776</v>
      </c>
      <c r="B51" t="s">
        <v>2287</v>
      </c>
      <c r="C51" t="s">
        <v>2288</v>
      </c>
      <c r="D51">
        <v>2</v>
      </c>
      <c r="E51" s="128">
        <v>249000</v>
      </c>
      <c r="F51" s="128">
        <v>498000</v>
      </c>
      <c r="G51" t="s">
        <v>137</v>
      </c>
      <c r="H51">
        <v>43317</v>
      </c>
      <c r="J51" t="s">
        <v>295</v>
      </c>
      <c r="K51" t="s">
        <v>168</v>
      </c>
      <c r="L51">
        <f t="shared" si="0"/>
        <v>0</v>
      </c>
      <c r="M51">
        <f t="shared" si="1"/>
        <v>0</v>
      </c>
      <c r="N51">
        <f t="shared" si="2"/>
        <v>0</v>
      </c>
      <c r="P51">
        <f>IF(AND($K51="Elecom",COUNTIF(bangtinh!$H$2:$H$38,C51)&gt;0),20000*$D51,0)</f>
        <v>0</v>
      </c>
    </row>
    <row r="52" spans="1:16">
      <c r="A52">
        <v>10089516</v>
      </c>
      <c r="B52" t="s">
        <v>853</v>
      </c>
      <c r="C52" t="s">
        <v>855</v>
      </c>
      <c r="D52">
        <v>1</v>
      </c>
      <c r="E52" s="128">
        <v>149000</v>
      </c>
      <c r="F52" s="128">
        <v>149000</v>
      </c>
      <c r="G52" t="s">
        <v>137</v>
      </c>
      <c r="H52">
        <v>43317</v>
      </c>
      <c r="J52" t="s">
        <v>295</v>
      </c>
      <c r="K52" t="s">
        <v>168</v>
      </c>
      <c r="L52">
        <f t="shared" si="0"/>
        <v>0</v>
      </c>
      <c r="M52">
        <f t="shared" si="1"/>
        <v>0</v>
      </c>
      <c r="N52">
        <f t="shared" si="2"/>
        <v>0</v>
      </c>
      <c r="P52">
        <f>IF(AND($K52="Elecom",COUNTIF(bangtinh!$H$2:$H$38,C52)&gt;0),20000*$D52,0)</f>
        <v>0</v>
      </c>
    </row>
    <row r="53" spans="1:16">
      <c r="A53">
        <v>10128902</v>
      </c>
      <c r="B53" t="s">
        <v>1810</v>
      </c>
      <c r="C53" t="s">
        <v>1811</v>
      </c>
      <c r="D53">
        <v>1</v>
      </c>
      <c r="E53" s="128">
        <v>199000</v>
      </c>
      <c r="F53" s="128">
        <v>199000</v>
      </c>
      <c r="G53" t="s">
        <v>137</v>
      </c>
      <c r="H53">
        <v>43317</v>
      </c>
      <c r="J53" t="s">
        <v>168</v>
      </c>
      <c r="K53" t="s">
        <v>168</v>
      </c>
      <c r="L53">
        <f t="shared" si="0"/>
        <v>0</v>
      </c>
      <c r="M53">
        <f t="shared" si="1"/>
        <v>0</v>
      </c>
      <c r="N53">
        <f t="shared" si="2"/>
        <v>0</v>
      </c>
      <c r="P53">
        <f>IF(AND($K53="Elecom",COUNTIF(bangtinh!$H$2:$H$38,C53)&gt;0),20000*$D53,0)</f>
        <v>0</v>
      </c>
    </row>
    <row r="54" spans="1:16">
      <c r="A54">
        <v>10094770</v>
      </c>
      <c r="B54" t="s">
        <v>3337</v>
      </c>
      <c r="C54" t="s">
        <v>3339</v>
      </c>
      <c r="D54">
        <v>2</v>
      </c>
      <c r="E54" s="128">
        <v>349000</v>
      </c>
      <c r="F54" s="128">
        <v>698000</v>
      </c>
      <c r="G54" t="s">
        <v>137</v>
      </c>
      <c r="H54">
        <v>43317</v>
      </c>
      <c r="J54" t="s">
        <v>295</v>
      </c>
      <c r="K54" t="s">
        <v>168</v>
      </c>
      <c r="L54">
        <f t="shared" si="0"/>
        <v>0</v>
      </c>
      <c r="M54">
        <f t="shared" si="1"/>
        <v>0</v>
      </c>
      <c r="N54">
        <f t="shared" si="2"/>
        <v>0</v>
      </c>
      <c r="P54">
        <f>IF(AND($K54="Elecom",COUNTIF(bangtinh!$H$2:$H$38,C54)&gt;0),20000*$D54,0)</f>
        <v>0</v>
      </c>
    </row>
    <row r="55" spans="1:16">
      <c r="A55">
        <v>10129653</v>
      </c>
      <c r="B55" t="s">
        <v>5089</v>
      </c>
      <c r="C55" t="s">
        <v>5090</v>
      </c>
      <c r="D55">
        <v>1</v>
      </c>
      <c r="E55" s="128">
        <v>1190000</v>
      </c>
      <c r="F55" s="128">
        <v>1190000</v>
      </c>
      <c r="G55" t="s">
        <v>137</v>
      </c>
      <c r="H55">
        <v>43317</v>
      </c>
      <c r="J55" t="s">
        <v>7</v>
      </c>
      <c r="K55" t="s">
        <v>86</v>
      </c>
      <c r="L55">
        <f t="shared" si="0"/>
        <v>0</v>
      </c>
      <c r="M55">
        <f t="shared" si="1"/>
        <v>10000</v>
      </c>
      <c r="N55">
        <f t="shared" si="2"/>
        <v>0</v>
      </c>
      <c r="P55">
        <f>IF(AND($K55="Elecom",COUNTIF(bangtinh!$H$2:$H$38,C55)&gt;0),20000*$D55,0)</f>
        <v>0</v>
      </c>
    </row>
    <row r="56" spans="1:16">
      <c r="A56">
        <v>10094769</v>
      </c>
      <c r="B56" t="s">
        <v>3333</v>
      </c>
      <c r="C56" t="s">
        <v>3334</v>
      </c>
      <c r="D56">
        <v>1</v>
      </c>
      <c r="E56" s="128">
        <v>349000</v>
      </c>
      <c r="F56" s="128">
        <v>349000</v>
      </c>
      <c r="G56" t="s">
        <v>137</v>
      </c>
      <c r="H56">
        <v>43317</v>
      </c>
      <c r="J56" t="s">
        <v>295</v>
      </c>
      <c r="K56" t="s">
        <v>168</v>
      </c>
      <c r="L56">
        <f t="shared" si="0"/>
        <v>0</v>
      </c>
      <c r="M56">
        <f t="shared" si="1"/>
        <v>0</v>
      </c>
      <c r="N56">
        <f t="shared" si="2"/>
        <v>0</v>
      </c>
      <c r="P56">
        <f>IF(AND($K56="Elecom",COUNTIF(bangtinh!$H$2:$H$38,C56)&gt;0),20000*$D56,0)</f>
        <v>0</v>
      </c>
    </row>
    <row r="57" spans="1:16">
      <c r="A57">
        <v>10089724</v>
      </c>
      <c r="B57" t="s">
        <v>3547</v>
      </c>
      <c r="C57" t="s">
        <v>3549</v>
      </c>
      <c r="D57">
        <v>1</v>
      </c>
      <c r="E57" s="128">
        <v>399000</v>
      </c>
      <c r="F57" s="128">
        <v>399000</v>
      </c>
      <c r="G57" t="s">
        <v>137</v>
      </c>
      <c r="H57">
        <v>43317</v>
      </c>
      <c r="J57" t="s">
        <v>2678</v>
      </c>
      <c r="K57" t="s">
        <v>192</v>
      </c>
      <c r="L57">
        <f t="shared" si="0"/>
        <v>0</v>
      </c>
      <c r="M57">
        <f t="shared" si="1"/>
        <v>0</v>
      </c>
      <c r="N57">
        <f t="shared" si="2"/>
        <v>0</v>
      </c>
      <c r="P57">
        <f>IF(AND($K57="Elecom",COUNTIF(bangtinh!$H$2:$H$38,C57)&gt;0),20000*$D57,0)</f>
        <v>0</v>
      </c>
    </row>
    <row r="58" spans="1:16">
      <c r="A58">
        <v>10091803</v>
      </c>
      <c r="B58" t="s">
        <v>623</v>
      </c>
      <c r="C58" t="s">
        <v>5009</v>
      </c>
      <c r="D58">
        <v>1</v>
      </c>
      <c r="E58" s="128">
        <v>1190000</v>
      </c>
      <c r="F58" s="128">
        <v>1190000</v>
      </c>
      <c r="G58" t="s">
        <v>137</v>
      </c>
      <c r="H58">
        <v>43317</v>
      </c>
      <c r="J58" t="s">
        <v>7</v>
      </c>
      <c r="K58" t="s">
        <v>86</v>
      </c>
      <c r="L58">
        <f t="shared" si="0"/>
        <v>0</v>
      </c>
      <c r="M58">
        <f t="shared" si="1"/>
        <v>10000</v>
      </c>
      <c r="N58">
        <f t="shared" si="2"/>
        <v>0</v>
      </c>
      <c r="P58">
        <f>IF(AND($K58="Elecom",COUNTIF(bangtinh!$H$2:$H$38,C58)&gt;0),20000*$D58,0)</f>
        <v>0</v>
      </c>
    </row>
    <row r="59" spans="1:16">
      <c r="A59">
        <v>10089594</v>
      </c>
      <c r="B59" t="s">
        <v>3382</v>
      </c>
      <c r="C59" t="s">
        <v>3385</v>
      </c>
      <c r="D59">
        <v>1</v>
      </c>
      <c r="E59" s="128">
        <v>899000</v>
      </c>
      <c r="F59" s="128">
        <v>899000</v>
      </c>
      <c r="G59" t="s">
        <v>137</v>
      </c>
      <c r="H59">
        <v>43317</v>
      </c>
      <c r="J59" t="s">
        <v>354</v>
      </c>
      <c r="K59" t="e">
        <v>#N/A</v>
      </c>
      <c r="L59" t="e">
        <f t="shared" si="0"/>
        <v>#N/A</v>
      </c>
      <c r="M59" t="e">
        <f t="shared" si="1"/>
        <v>#N/A</v>
      </c>
      <c r="N59" t="e">
        <f t="shared" si="2"/>
        <v>#N/A</v>
      </c>
      <c r="P59" t="e">
        <f>IF(AND($K59="Elecom",COUNTIF(bangtinh!$H$2:$H$38,C59)&gt;0),20000*$D59,0)</f>
        <v>#N/A</v>
      </c>
    </row>
    <row r="60" spans="1:16">
      <c r="A60">
        <v>10089538</v>
      </c>
      <c r="B60" t="s">
        <v>784</v>
      </c>
      <c r="C60" t="s">
        <v>786</v>
      </c>
      <c r="D60">
        <v>1</v>
      </c>
      <c r="E60" s="128">
        <v>149000</v>
      </c>
      <c r="F60" s="128">
        <v>149000</v>
      </c>
      <c r="G60" t="s">
        <v>137</v>
      </c>
      <c r="H60">
        <v>43317</v>
      </c>
      <c r="J60" t="s">
        <v>295</v>
      </c>
      <c r="K60" t="s">
        <v>168</v>
      </c>
      <c r="L60">
        <f t="shared" si="0"/>
        <v>0</v>
      </c>
      <c r="M60">
        <f t="shared" si="1"/>
        <v>0</v>
      </c>
      <c r="N60">
        <f t="shared" si="2"/>
        <v>0</v>
      </c>
      <c r="P60">
        <f>IF(AND($K60="Elecom",COUNTIF(bangtinh!$H$2:$H$38,C60)&gt;0),20000*$D60,0)</f>
        <v>0</v>
      </c>
    </row>
    <row r="61" spans="1:16">
      <c r="A61">
        <v>10089668</v>
      </c>
      <c r="B61" t="s">
        <v>3564</v>
      </c>
      <c r="C61" t="s">
        <v>3565</v>
      </c>
      <c r="D61">
        <v>1</v>
      </c>
      <c r="E61" s="128">
        <v>399000</v>
      </c>
      <c r="F61" s="128">
        <v>399000</v>
      </c>
      <c r="G61" t="s">
        <v>137</v>
      </c>
      <c r="H61">
        <v>43317</v>
      </c>
      <c r="J61" t="s">
        <v>354</v>
      </c>
      <c r="K61" t="e">
        <v>#N/A</v>
      </c>
      <c r="L61" t="e">
        <f t="shared" si="0"/>
        <v>#N/A</v>
      </c>
      <c r="M61" t="e">
        <f t="shared" si="1"/>
        <v>#N/A</v>
      </c>
      <c r="N61" t="e">
        <f t="shared" si="2"/>
        <v>#N/A</v>
      </c>
      <c r="P61" t="e">
        <f>IF(AND($K61="Elecom",COUNTIF(bangtinh!$H$2:$H$38,C61)&gt;0),20000*$D61,0)</f>
        <v>#N/A</v>
      </c>
    </row>
    <row r="62" spans="1:16">
      <c r="A62">
        <v>10092959</v>
      </c>
      <c r="B62" t="s">
        <v>4765</v>
      </c>
      <c r="C62" t="s">
        <v>4766</v>
      </c>
      <c r="D62">
        <v>1</v>
      </c>
      <c r="E62" s="128">
        <v>890000</v>
      </c>
      <c r="F62" s="128">
        <v>890000</v>
      </c>
      <c r="G62" t="s">
        <v>137</v>
      </c>
      <c r="H62">
        <v>43317</v>
      </c>
      <c r="J62" t="s">
        <v>7</v>
      </c>
      <c r="K62" t="s">
        <v>86</v>
      </c>
      <c r="L62">
        <f t="shared" si="0"/>
        <v>5000</v>
      </c>
      <c r="M62">
        <f t="shared" si="1"/>
        <v>0</v>
      </c>
      <c r="N62">
        <f t="shared" si="2"/>
        <v>0</v>
      </c>
      <c r="P62">
        <f>IF(AND($K62="Elecom",COUNTIF(bangtinh!$H$2:$H$38,C62)&gt;0),20000*$D62,0)</f>
        <v>0</v>
      </c>
    </row>
    <row r="63" spans="1:16">
      <c r="A63">
        <v>10090439</v>
      </c>
      <c r="B63" t="s">
        <v>1020</v>
      </c>
      <c r="C63" t="s">
        <v>4367</v>
      </c>
      <c r="D63">
        <v>1</v>
      </c>
      <c r="E63" s="128">
        <v>590000</v>
      </c>
      <c r="F63" s="128">
        <v>590000</v>
      </c>
      <c r="G63" t="s">
        <v>137</v>
      </c>
      <c r="H63">
        <v>43318</v>
      </c>
      <c r="J63" t="s">
        <v>7</v>
      </c>
      <c r="K63" t="s">
        <v>86</v>
      </c>
      <c r="L63">
        <f t="shared" si="0"/>
        <v>5000</v>
      </c>
      <c r="M63">
        <f t="shared" si="1"/>
        <v>0</v>
      </c>
      <c r="N63">
        <f t="shared" si="2"/>
        <v>0</v>
      </c>
      <c r="P63">
        <f>IF(AND($K63="Elecom",COUNTIF(bangtinh!$H$2:$H$38,C63)&gt;0),20000*$D63,0)</f>
        <v>0</v>
      </c>
    </row>
    <row r="64" spans="1:16">
      <c r="A64">
        <v>10094123</v>
      </c>
      <c r="B64" t="s">
        <v>1699</v>
      </c>
      <c r="C64" t="s">
        <v>1700</v>
      </c>
      <c r="D64">
        <v>2</v>
      </c>
      <c r="E64" s="128">
        <v>199000</v>
      </c>
      <c r="F64" s="128">
        <v>398000</v>
      </c>
      <c r="G64" t="s">
        <v>137</v>
      </c>
      <c r="H64">
        <v>43318</v>
      </c>
      <c r="J64" t="s">
        <v>295</v>
      </c>
      <c r="K64" t="s">
        <v>168</v>
      </c>
      <c r="L64">
        <f t="shared" si="0"/>
        <v>0</v>
      </c>
      <c r="M64">
        <f t="shared" si="1"/>
        <v>0</v>
      </c>
      <c r="N64">
        <f t="shared" si="2"/>
        <v>0</v>
      </c>
      <c r="P64">
        <f>IF(AND($K64="Elecom",COUNTIF(bangtinh!$H$2:$H$38,C64)&gt;0),20000*$D64,0)</f>
        <v>0</v>
      </c>
    </row>
    <row r="65" spans="1:16">
      <c r="A65">
        <v>10090470</v>
      </c>
      <c r="B65" t="s">
        <v>3544</v>
      </c>
      <c r="C65" t="s">
        <v>3545</v>
      </c>
      <c r="D65">
        <v>1</v>
      </c>
      <c r="E65" s="128">
        <v>399000</v>
      </c>
      <c r="F65" s="128">
        <v>399000</v>
      </c>
      <c r="G65" t="s">
        <v>137</v>
      </c>
      <c r="H65">
        <v>43318</v>
      </c>
      <c r="J65" t="s">
        <v>295</v>
      </c>
      <c r="K65" t="s">
        <v>168</v>
      </c>
      <c r="L65">
        <f t="shared" si="0"/>
        <v>0</v>
      </c>
      <c r="M65">
        <f t="shared" si="1"/>
        <v>0</v>
      </c>
      <c r="N65">
        <f t="shared" si="2"/>
        <v>0</v>
      </c>
      <c r="P65">
        <f>IF(AND($K65="Elecom",COUNTIF(bangtinh!$H$2:$H$38,C65)&gt;0),20000*$D65,0)</f>
        <v>0</v>
      </c>
    </row>
    <row r="66" spans="1:16">
      <c r="A66">
        <v>10092281</v>
      </c>
      <c r="B66" t="s">
        <v>5001</v>
      </c>
      <c r="C66" t="s">
        <v>307</v>
      </c>
      <c r="D66">
        <v>1</v>
      </c>
      <c r="E66" s="128">
        <v>1190000</v>
      </c>
      <c r="F66" s="128">
        <v>1190000</v>
      </c>
      <c r="G66" t="s">
        <v>137</v>
      </c>
      <c r="H66">
        <v>43318</v>
      </c>
      <c r="J66" t="s">
        <v>7</v>
      </c>
      <c r="K66" t="s">
        <v>86</v>
      </c>
      <c r="L66">
        <f t="shared" si="0"/>
        <v>0</v>
      </c>
      <c r="M66">
        <f t="shared" si="1"/>
        <v>10000</v>
      </c>
      <c r="N66">
        <f t="shared" si="2"/>
        <v>0</v>
      </c>
      <c r="P66">
        <f>IF(AND($K66="Elecom",COUNTIF(bangtinh!$H$2:$H$38,C66)&gt;0),20000*$D66,0)</f>
        <v>0</v>
      </c>
    </row>
    <row r="67" spans="1:16">
      <c r="A67">
        <v>10128886</v>
      </c>
      <c r="B67" t="s">
        <v>4926</v>
      </c>
      <c r="C67" t="s">
        <v>4927</v>
      </c>
      <c r="D67">
        <v>1</v>
      </c>
      <c r="E67" s="128">
        <v>990000</v>
      </c>
      <c r="F67" s="128">
        <v>990000</v>
      </c>
      <c r="G67" t="s">
        <v>137</v>
      </c>
      <c r="H67">
        <v>43318</v>
      </c>
      <c r="J67" t="s">
        <v>295</v>
      </c>
      <c r="K67" t="s">
        <v>168</v>
      </c>
      <c r="L67">
        <f t="shared" ref="L67:L130" si="3">IF(AND(K67="Sony",E67&gt;=200000,E67&lt;1000000),5000*D67,0)</f>
        <v>0</v>
      </c>
      <c r="M67">
        <f t="shared" ref="M67:M130" si="4">IF(AND(K67="Sony",E67&gt;=1000000,E67&lt;2000000),10000*D67,0)</f>
        <v>0</v>
      </c>
      <c r="N67">
        <f t="shared" ref="N67:N130" si="5">IF(AND($K67="Sony",$E67&gt;=2000000),20000*$D67,0)</f>
        <v>0</v>
      </c>
      <c r="P67">
        <f>IF(AND($K67="Elecom",COUNTIF(bangtinh!$H$2:$H$38,C67)&gt;0),20000*$D67,0)</f>
        <v>0</v>
      </c>
    </row>
    <row r="68" spans="1:16">
      <c r="A68">
        <v>10089673</v>
      </c>
      <c r="B68" t="s">
        <v>3251</v>
      </c>
      <c r="C68" t="s">
        <v>3254</v>
      </c>
      <c r="D68">
        <v>1</v>
      </c>
      <c r="E68" s="128">
        <v>399000</v>
      </c>
      <c r="F68" s="128">
        <v>399000</v>
      </c>
      <c r="G68" t="s">
        <v>137</v>
      </c>
      <c r="H68">
        <v>43318</v>
      </c>
      <c r="J68" t="s">
        <v>354</v>
      </c>
      <c r="K68" t="e">
        <v>#N/A</v>
      </c>
      <c r="L68" t="e">
        <f t="shared" si="3"/>
        <v>#N/A</v>
      </c>
      <c r="M68" t="e">
        <f t="shared" si="4"/>
        <v>#N/A</v>
      </c>
      <c r="N68" t="e">
        <f t="shared" si="5"/>
        <v>#N/A</v>
      </c>
      <c r="P68" t="e">
        <f>IF(AND($K68="Elecom",COUNTIF(bangtinh!$H$2:$H$38,C68)&gt;0),20000*$D68,0)</f>
        <v>#N/A</v>
      </c>
    </row>
    <row r="69" spans="1:16">
      <c r="A69">
        <v>10089502</v>
      </c>
      <c r="B69" t="s">
        <v>2160</v>
      </c>
      <c r="C69" t="s">
        <v>2161</v>
      </c>
      <c r="D69">
        <v>1</v>
      </c>
      <c r="E69" s="128">
        <v>249000</v>
      </c>
      <c r="F69" s="128">
        <v>249000</v>
      </c>
      <c r="G69" t="s">
        <v>137</v>
      </c>
      <c r="H69">
        <v>43318</v>
      </c>
      <c r="J69" t="s">
        <v>295</v>
      </c>
      <c r="K69" t="s">
        <v>168</v>
      </c>
      <c r="L69">
        <f t="shared" si="3"/>
        <v>0</v>
      </c>
      <c r="M69">
        <f t="shared" si="4"/>
        <v>0</v>
      </c>
      <c r="N69">
        <f t="shared" si="5"/>
        <v>0</v>
      </c>
      <c r="P69">
        <f>IF(AND($K69="Elecom",COUNTIF(bangtinh!$H$2:$H$38,C69)&gt;0),20000*$D69,0)</f>
        <v>0</v>
      </c>
    </row>
    <row r="70" spans="1:16">
      <c r="A70">
        <v>10094124</v>
      </c>
      <c r="B70" t="s">
        <v>1704</v>
      </c>
      <c r="C70" t="s">
        <v>1705</v>
      </c>
      <c r="D70">
        <v>1</v>
      </c>
      <c r="E70" s="128">
        <v>199000</v>
      </c>
      <c r="F70" s="128">
        <v>199000</v>
      </c>
      <c r="G70" t="s">
        <v>137</v>
      </c>
      <c r="H70">
        <v>43318</v>
      </c>
      <c r="J70" t="s">
        <v>295</v>
      </c>
      <c r="K70" t="s">
        <v>168</v>
      </c>
      <c r="L70">
        <f t="shared" si="3"/>
        <v>0</v>
      </c>
      <c r="M70">
        <f t="shared" si="4"/>
        <v>0</v>
      </c>
      <c r="N70">
        <f t="shared" si="5"/>
        <v>0</v>
      </c>
      <c r="P70">
        <f>IF(AND($K70="Elecom",COUNTIF(bangtinh!$H$2:$H$38,C70)&gt;0),20000*$D70,0)</f>
        <v>0</v>
      </c>
    </row>
    <row r="71" spans="1:16">
      <c r="A71">
        <v>10089554</v>
      </c>
      <c r="B71" t="s">
        <v>746</v>
      </c>
      <c r="C71" t="s">
        <v>747</v>
      </c>
      <c r="D71">
        <v>1</v>
      </c>
      <c r="E71" s="128">
        <v>149000</v>
      </c>
      <c r="F71" s="128">
        <v>149000</v>
      </c>
      <c r="G71" t="s">
        <v>137</v>
      </c>
      <c r="H71">
        <v>43318</v>
      </c>
      <c r="J71" t="s">
        <v>295</v>
      </c>
      <c r="K71" t="s">
        <v>168</v>
      </c>
      <c r="L71">
        <f t="shared" si="3"/>
        <v>0</v>
      </c>
      <c r="M71">
        <f t="shared" si="4"/>
        <v>0</v>
      </c>
      <c r="N71">
        <f t="shared" si="5"/>
        <v>0</v>
      </c>
      <c r="P71">
        <f>IF(AND($K71="Elecom",COUNTIF(bangtinh!$H$2:$H$38,C71)&gt;0),20000*$D71,0)</f>
        <v>0</v>
      </c>
    </row>
    <row r="72" spans="1:16">
      <c r="A72">
        <v>10089516</v>
      </c>
      <c r="B72" t="s">
        <v>853</v>
      </c>
      <c r="C72" t="s">
        <v>855</v>
      </c>
      <c r="D72">
        <v>1</v>
      </c>
      <c r="E72" s="128">
        <v>149000</v>
      </c>
      <c r="F72" s="128">
        <v>149000</v>
      </c>
      <c r="G72" t="s">
        <v>137</v>
      </c>
      <c r="H72">
        <v>43318</v>
      </c>
      <c r="J72" t="s">
        <v>295</v>
      </c>
      <c r="K72" t="s">
        <v>168</v>
      </c>
      <c r="L72">
        <f t="shared" si="3"/>
        <v>0</v>
      </c>
      <c r="M72">
        <f t="shared" si="4"/>
        <v>0</v>
      </c>
      <c r="N72">
        <f t="shared" si="5"/>
        <v>0</v>
      </c>
      <c r="P72">
        <f>IF(AND($K72="Elecom",COUNTIF(bangtinh!$H$2:$H$38,C72)&gt;0),20000*$D72,0)</f>
        <v>0</v>
      </c>
    </row>
    <row r="73" spans="1:16">
      <c r="A73">
        <v>10094106</v>
      </c>
      <c r="B73" t="s">
        <v>4563</v>
      </c>
      <c r="C73" t="s">
        <v>4564</v>
      </c>
      <c r="D73">
        <v>1</v>
      </c>
      <c r="E73" s="128">
        <v>649000</v>
      </c>
      <c r="F73" s="128">
        <v>649000</v>
      </c>
      <c r="G73" t="s">
        <v>137</v>
      </c>
      <c r="H73">
        <v>43318</v>
      </c>
      <c r="J73" t="s">
        <v>295</v>
      </c>
      <c r="K73" t="s">
        <v>168</v>
      </c>
      <c r="L73">
        <f t="shared" si="3"/>
        <v>0</v>
      </c>
      <c r="M73">
        <f t="shared" si="4"/>
        <v>0</v>
      </c>
      <c r="N73">
        <f t="shared" si="5"/>
        <v>0</v>
      </c>
      <c r="P73">
        <f>IF(AND($K73="Elecom",COUNTIF(bangtinh!$H$2:$H$38,C73)&gt;0),20000*$D73,0)</f>
        <v>0</v>
      </c>
    </row>
    <row r="74" spans="1:16">
      <c r="A74">
        <v>10129714</v>
      </c>
      <c r="B74" t="s">
        <v>6434</v>
      </c>
      <c r="C74" t="s">
        <v>6436</v>
      </c>
      <c r="D74">
        <v>1</v>
      </c>
      <c r="E74" s="128">
        <v>449000</v>
      </c>
      <c r="F74" s="128">
        <v>449000</v>
      </c>
      <c r="G74" t="s">
        <v>137</v>
      </c>
      <c r="H74">
        <v>43318</v>
      </c>
      <c r="J74" t="s">
        <v>295</v>
      </c>
      <c r="K74" t="s">
        <v>168</v>
      </c>
      <c r="L74">
        <f t="shared" si="3"/>
        <v>0</v>
      </c>
      <c r="M74">
        <f t="shared" si="4"/>
        <v>0</v>
      </c>
      <c r="N74">
        <f t="shared" si="5"/>
        <v>0</v>
      </c>
      <c r="P74">
        <f>IF(AND($K74="Elecom",COUNTIF(bangtinh!$H$2:$H$38,C74)&gt;0),20000*$D74,0)</f>
        <v>0</v>
      </c>
    </row>
    <row r="75" spans="1:16">
      <c r="A75">
        <v>10094757</v>
      </c>
      <c r="B75" t="s">
        <v>2920</v>
      </c>
      <c r="C75" t="s">
        <v>2921</v>
      </c>
      <c r="D75">
        <v>1</v>
      </c>
      <c r="E75" s="128">
        <v>299000</v>
      </c>
      <c r="F75" s="128">
        <v>299000</v>
      </c>
      <c r="G75" t="s">
        <v>137</v>
      </c>
      <c r="H75">
        <v>43318</v>
      </c>
      <c r="J75" t="s">
        <v>2919</v>
      </c>
      <c r="K75" t="e">
        <v>#N/A</v>
      </c>
      <c r="L75" t="e">
        <f t="shared" si="3"/>
        <v>#N/A</v>
      </c>
      <c r="M75" t="e">
        <f t="shared" si="4"/>
        <v>#N/A</v>
      </c>
      <c r="N75" t="e">
        <f t="shared" si="5"/>
        <v>#N/A</v>
      </c>
      <c r="P75" t="e">
        <f>IF(AND($K75="Elecom",COUNTIF(bangtinh!$H$2:$H$38,C75)&gt;0),20000*$D75,0)</f>
        <v>#N/A</v>
      </c>
    </row>
    <row r="76" spans="1:16">
      <c r="A76">
        <v>10084825</v>
      </c>
      <c r="B76" t="s">
        <v>116</v>
      </c>
      <c r="C76" t="s">
        <v>119</v>
      </c>
      <c r="D76">
        <v>1</v>
      </c>
      <c r="E76" s="128">
        <v>199000</v>
      </c>
      <c r="F76" s="128">
        <v>199000</v>
      </c>
      <c r="G76" t="s">
        <v>137</v>
      </c>
      <c r="H76">
        <v>43318</v>
      </c>
      <c r="J76" t="s">
        <v>7</v>
      </c>
      <c r="K76" t="s">
        <v>86</v>
      </c>
      <c r="L76">
        <f t="shared" si="3"/>
        <v>0</v>
      </c>
      <c r="M76">
        <f t="shared" si="4"/>
        <v>0</v>
      </c>
      <c r="N76">
        <f t="shared" si="5"/>
        <v>0</v>
      </c>
      <c r="P76">
        <f>IF(AND($K76="Elecom",COUNTIF(bangtinh!$H$2:$H$38,C76)&gt;0),20000*$D76,0)</f>
        <v>0</v>
      </c>
    </row>
    <row r="77" spans="1:16">
      <c r="A77">
        <v>10089673</v>
      </c>
      <c r="B77" t="s">
        <v>3251</v>
      </c>
      <c r="C77" t="s">
        <v>3254</v>
      </c>
      <c r="D77">
        <v>1</v>
      </c>
      <c r="E77" s="128">
        <v>399000</v>
      </c>
      <c r="F77" s="128">
        <v>399000</v>
      </c>
      <c r="G77" t="s">
        <v>137</v>
      </c>
      <c r="H77">
        <v>43318</v>
      </c>
      <c r="J77" t="s">
        <v>354</v>
      </c>
      <c r="K77" t="e">
        <v>#N/A</v>
      </c>
      <c r="L77" t="e">
        <f t="shared" si="3"/>
        <v>#N/A</v>
      </c>
      <c r="M77" t="e">
        <f t="shared" si="4"/>
        <v>#N/A</v>
      </c>
      <c r="N77" t="e">
        <f t="shared" si="5"/>
        <v>#N/A</v>
      </c>
      <c r="P77" t="e">
        <f>IF(AND($K77="Elecom",COUNTIF(bangtinh!$H$2:$H$38,C77)&gt;0),20000*$D77,0)</f>
        <v>#N/A</v>
      </c>
    </row>
    <row r="78" spans="1:16">
      <c r="A78">
        <v>10089496</v>
      </c>
      <c r="B78" t="s">
        <v>2191</v>
      </c>
      <c r="C78" t="s">
        <v>2200</v>
      </c>
      <c r="D78">
        <v>1</v>
      </c>
      <c r="E78" s="128">
        <v>249000</v>
      </c>
      <c r="F78" s="128">
        <v>249000</v>
      </c>
      <c r="G78" t="s">
        <v>137</v>
      </c>
      <c r="H78">
        <v>43318</v>
      </c>
      <c r="J78" t="s">
        <v>295</v>
      </c>
      <c r="K78" t="s">
        <v>168</v>
      </c>
      <c r="L78">
        <f t="shared" si="3"/>
        <v>0</v>
      </c>
      <c r="M78">
        <f t="shared" si="4"/>
        <v>0</v>
      </c>
      <c r="N78">
        <f t="shared" si="5"/>
        <v>0</v>
      </c>
      <c r="P78">
        <f>IF(AND($K78="Elecom",COUNTIF(bangtinh!$H$2:$H$38,C78)&gt;0),20000*$D78,0)</f>
        <v>0</v>
      </c>
    </row>
    <row r="79" spans="1:16">
      <c r="A79">
        <v>10093989</v>
      </c>
      <c r="B79" t="s">
        <v>1197</v>
      </c>
      <c r="C79" t="s">
        <v>1199</v>
      </c>
      <c r="D79">
        <v>1</v>
      </c>
      <c r="E79" s="128">
        <v>199000</v>
      </c>
      <c r="F79" s="128">
        <v>199000</v>
      </c>
      <c r="G79" t="s">
        <v>137</v>
      </c>
      <c r="H79">
        <v>43319</v>
      </c>
      <c r="J79" t="s">
        <v>295</v>
      </c>
      <c r="K79" t="s">
        <v>168</v>
      </c>
      <c r="L79">
        <f t="shared" si="3"/>
        <v>0</v>
      </c>
      <c r="M79">
        <f t="shared" si="4"/>
        <v>0</v>
      </c>
      <c r="N79">
        <f t="shared" si="5"/>
        <v>0</v>
      </c>
      <c r="P79">
        <f>IF(AND($K79="Elecom",COUNTIF(bangtinh!$H$2:$H$38,C79)&gt;0),20000*$D79,0)</f>
        <v>0</v>
      </c>
    </row>
    <row r="80" spans="1:16">
      <c r="A80">
        <v>10089383</v>
      </c>
      <c r="B80" t="s">
        <v>4717</v>
      </c>
      <c r="C80" t="s">
        <v>4719</v>
      </c>
      <c r="D80">
        <v>1</v>
      </c>
      <c r="E80" s="128">
        <v>849000</v>
      </c>
      <c r="F80" s="128">
        <v>849000</v>
      </c>
      <c r="G80" t="s">
        <v>137</v>
      </c>
      <c r="H80">
        <v>43319</v>
      </c>
      <c r="J80" t="s">
        <v>295</v>
      </c>
      <c r="K80" t="s">
        <v>168</v>
      </c>
      <c r="L80">
        <f t="shared" si="3"/>
        <v>0</v>
      </c>
      <c r="M80">
        <f t="shared" si="4"/>
        <v>0</v>
      </c>
      <c r="N80">
        <f t="shared" si="5"/>
        <v>0</v>
      </c>
      <c r="P80">
        <f>IF(AND($K80="Elecom",COUNTIF(bangtinh!$H$2:$H$38,C80)&gt;0),20000*$D80,0)</f>
        <v>0</v>
      </c>
    </row>
    <row r="81" spans="1:16">
      <c r="A81">
        <v>10129699</v>
      </c>
      <c r="B81" t="s">
        <v>6367</v>
      </c>
      <c r="C81" t="s">
        <v>6368</v>
      </c>
      <c r="D81">
        <v>1</v>
      </c>
      <c r="E81" s="128">
        <v>249000</v>
      </c>
      <c r="F81" s="128">
        <v>249000</v>
      </c>
      <c r="G81" t="s">
        <v>137</v>
      </c>
      <c r="H81">
        <v>43319</v>
      </c>
      <c r="J81" t="s">
        <v>295</v>
      </c>
      <c r="K81" t="s">
        <v>168</v>
      </c>
      <c r="L81">
        <f t="shared" si="3"/>
        <v>0</v>
      </c>
      <c r="M81">
        <f t="shared" si="4"/>
        <v>0</v>
      </c>
      <c r="N81">
        <f t="shared" si="5"/>
        <v>0</v>
      </c>
      <c r="P81">
        <f>IF(AND($K81="Elecom",COUNTIF(bangtinh!$H$2:$H$38,C81)&gt;0),20000*$D81,0)</f>
        <v>0</v>
      </c>
    </row>
    <row r="82" spans="1:16">
      <c r="A82">
        <v>10090431</v>
      </c>
      <c r="B82" t="s">
        <v>289</v>
      </c>
      <c r="C82" t="s">
        <v>290</v>
      </c>
      <c r="D82">
        <v>4</v>
      </c>
      <c r="E82" s="128">
        <v>20000</v>
      </c>
      <c r="F82" s="128">
        <v>80000</v>
      </c>
      <c r="G82" t="s">
        <v>137</v>
      </c>
      <c r="H82">
        <v>43319</v>
      </c>
      <c r="J82" t="s">
        <v>280</v>
      </c>
      <c r="K82" t="s">
        <v>192</v>
      </c>
      <c r="L82">
        <f t="shared" si="3"/>
        <v>0</v>
      </c>
      <c r="M82">
        <f t="shared" si="4"/>
        <v>0</v>
      </c>
      <c r="N82">
        <f t="shared" si="5"/>
        <v>0</v>
      </c>
      <c r="P82">
        <f>IF(AND($K82="Elecom",COUNTIF(bangtinh!$H$2:$H$38,C82)&gt;0),20000*$D82,0)</f>
        <v>0</v>
      </c>
    </row>
    <row r="83" spans="1:16">
      <c r="A83">
        <v>10089502</v>
      </c>
      <c r="B83" t="s">
        <v>2160</v>
      </c>
      <c r="C83" t="s">
        <v>2161</v>
      </c>
      <c r="D83">
        <v>1</v>
      </c>
      <c r="E83" s="128">
        <v>249000</v>
      </c>
      <c r="F83" s="128">
        <v>249000</v>
      </c>
      <c r="G83" t="s">
        <v>137</v>
      </c>
      <c r="H83">
        <v>43319</v>
      </c>
      <c r="J83" t="s">
        <v>295</v>
      </c>
      <c r="K83" t="s">
        <v>168</v>
      </c>
      <c r="L83">
        <f t="shared" si="3"/>
        <v>0</v>
      </c>
      <c r="M83">
        <f t="shared" si="4"/>
        <v>0</v>
      </c>
      <c r="N83">
        <f t="shared" si="5"/>
        <v>0</v>
      </c>
      <c r="P83">
        <f>IF(AND($K83="Elecom",COUNTIF(bangtinh!$H$2:$H$38,C83)&gt;0),20000*$D83,0)</f>
        <v>0</v>
      </c>
    </row>
    <row r="84" spans="1:16">
      <c r="A84">
        <v>10089503</v>
      </c>
      <c r="B84" t="s">
        <v>2158</v>
      </c>
      <c r="C84" t="s">
        <v>2159</v>
      </c>
      <c r="D84">
        <v>1</v>
      </c>
      <c r="F84" s="128">
        <v>0</v>
      </c>
      <c r="G84" t="s">
        <v>137</v>
      </c>
      <c r="H84">
        <v>43319</v>
      </c>
      <c r="I84" t="s">
        <v>5805</v>
      </c>
      <c r="J84" t="s">
        <v>295</v>
      </c>
      <c r="K84" t="s">
        <v>168</v>
      </c>
      <c r="L84">
        <f t="shared" si="3"/>
        <v>0</v>
      </c>
      <c r="M84">
        <f t="shared" si="4"/>
        <v>0</v>
      </c>
      <c r="N84">
        <f t="shared" si="5"/>
        <v>0</v>
      </c>
      <c r="P84">
        <f>IF(AND($K84="Elecom",COUNTIF(bangtinh!$H$2:$H$38,C84)&gt;0),20000*$D84,0)</f>
        <v>0</v>
      </c>
    </row>
    <row r="85" spans="1:16">
      <c r="A85">
        <v>10128849</v>
      </c>
      <c r="B85" t="s">
        <v>5553</v>
      </c>
      <c r="C85" t="s">
        <v>5554</v>
      </c>
      <c r="D85">
        <v>1</v>
      </c>
      <c r="E85" s="128">
        <v>3290000</v>
      </c>
      <c r="F85" s="128">
        <v>3290000</v>
      </c>
      <c r="G85" t="s">
        <v>137</v>
      </c>
      <c r="H85">
        <v>43319</v>
      </c>
      <c r="J85" t="s">
        <v>7</v>
      </c>
      <c r="K85" t="s">
        <v>86</v>
      </c>
      <c r="L85">
        <f t="shared" si="3"/>
        <v>0</v>
      </c>
      <c r="M85">
        <f t="shared" si="4"/>
        <v>0</v>
      </c>
      <c r="N85">
        <f t="shared" si="5"/>
        <v>20000</v>
      </c>
      <c r="P85">
        <f>IF(AND($K85="Elecom",COUNTIF(bangtinh!$H$2:$H$38,C85)&gt;0),20000*$D85,0)</f>
        <v>0</v>
      </c>
    </row>
    <row r="86" spans="1:16">
      <c r="A86">
        <v>10093182</v>
      </c>
      <c r="B86" t="s">
        <v>2547</v>
      </c>
      <c r="C86" t="s">
        <v>2548</v>
      </c>
      <c r="D86">
        <v>1</v>
      </c>
      <c r="E86" s="128">
        <v>299000</v>
      </c>
      <c r="F86" s="128">
        <v>299000</v>
      </c>
      <c r="G86" t="s">
        <v>137</v>
      </c>
      <c r="H86">
        <v>43319</v>
      </c>
      <c r="J86" t="s">
        <v>295</v>
      </c>
      <c r="K86" t="s">
        <v>168</v>
      </c>
      <c r="L86">
        <f t="shared" si="3"/>
        <v>0</v>
      </c>
      <c r="M86">
        <f t="shared" si="4"/>
        <v>0</v>
      </c>
      <c r="N86">
        <f t="shared" si="5"/>
        <v>0</v>
      </c>
      <c r="P86">
        <f>IF(AND($K86="Elecom",COUNTIF(bangtinh!$H$2:$H$38,C86)&gt;0),20000*$D86,0)</f>
        <v>0</v>
      </c>
    </row>
    <row r="87" spans="1:16">
      <c r="A87">
        <v>10089423</v>
      </c>
      <c r="B87" t="s">
        <v>951</v>
      </c>
      <c r="C87" t="s">
        <v>952</v>
      </c>
      <c r="D87">
        <v>1</v>
      </c>
      <c r="E87" s="128">
        <v>149000</v>
      </c>
      <c r="F87" s="128">
        <v>149000</v>
      </c>
      <c r="G87" t="s">
        <v>137</v>
      </c>
      <c r="H87">
        <v>43319</v>
      </c>
      <c r="J87" t="s">
        <v>295</v>
      </c>
      <c r="K87" t="s">
        <v>168</v>
      </c>
      <c r="L87">
        <f t="shared" si="3"/>
        <v>0</v>
      </c>
      <c r="M87">
        <f t="shared" si="4"/>
        <v>0</v>
      </c>
      <c r="N87">
        <f t="shared" si="5"/>
        <v>0</v>
      </c>
      <c r="P87">
        <f>IF(AND($K87="Elecom",COUNTIF(bangtinh!$H$2:$H$38,C87)&gt;0),20000*$D87,0)</f>
        <v>0</v>
      </c>
    </row>
    <row r="88" spans="1:16">
      <c r="A88">
        <v>10092956</v>
      </c>
      <c r="B88" t="s">
        <v>3945</v>
      </c>
      <c r="C88" t="s">
        <v>3946</v>
      </c>
      <c r="D88">
        <v>1</v>
      </c>
      <c r="E88" s="128">
        <v>490000</v>
      </c>
      <c r="F88" s="128">
        <v>490000</v>
      </c>
      <c r="G88" t="s">
        <v>137</v>
      </c>
      <c r="H88">
        <v>43319</v>
      </c>
      <c r="J88" t="s">
        <v>7</v>
      </c>
      <c r="K88" t="s">
        <v>86</v>
      </c>
      <c r="L88">
        <f t="shared" si="3"/>
        <v>5000</v>
      </c>
      <c r="M88">
        <f t="shared" si="4"/>
        <v>0</v>
      </c>
      <c r="N88">
        <f t="shared" si="5"/>
        <v>0</v>
      </c>
      <c r="P88">
        <f>IF(AND($K88="Elecom",COUNTIF(bangtinh!$H$2:$H$38,C88)&gt;0),20000*$D88,0)</f>
        <v>0</v>
      </c>
    </row>
    <row r="89" spans="1:16">
      <c r="A89">
        <v>10089576</v>
      </c>
      <c r="B89" t="s">
        <v>3224</v>
      </c>
      <c r="C89" t="s">
        <v>3226</v>
      </c>
      <c r="D89">
        <v>1</v>
      </c>
      <c r="E89" s="128">
        <v>349000</v>
      </c>
      <c r="F89" s="128">
        <v>349000</v>
      </c>
      <c r="G89" t="s">
        <v>137</v>
      </c>
      <c r="H89">
        <v>43319</v>
      </c>
      <c r="J89" t="s">
        <v>354</v>
      </c>
      <c r="K89" t="e">
        <v>#N/A</v>
      </c>
      <c r="L89" t="e">
        <f t="shared" si="3"/>
        <v>#N/A</v>
      </c>
      <c r="M89" t="e">
        <f t="shared" si="4"/>
        <v>#N/A</v>
      </c>
      <c r="N89" t="e">
        <f t="shared" si="5"/>
        <v>#N/A</v>
      </c>
      <c r="P89" t="e">
        <f>IF(AND($K89="Elecom",COUNTIF(bangtinh!$H$2:$H$38,C89)&gt;0),20000*$D89,0)</f>
        <v>#N/A</v>
      </c>
    </row>
    <row r="90" spans="1:16">
      <c r="A90">
        <v>10089470</v>
      </c>
      <c r="B90" t="s">
        <v>3875</v>
      </c>
      <c r="C90" t="s">
        <v>3876</v>
      </c>
      <c r="D90">
        <v>1</v>
      </c>
      <c r="E90" s="128">
        <v>399000</v>
      </c>
      <c r="F90" s="128">
        <v>399000</v>
      </c>
      <c r="G90" t="s">
        <v>137</v>
      </c>
      <c r="H90">
        <v>43319</v>
      </c>
      <c r="J90" t="s">
        <v>295</v>
      </c>
      <c r="K90" t="s">
        <v>168</v>
      </c>
      <c r="L90">
        <f t="shared" si="3"/>
        <v>0</v>
      </c>
      <c r="M90">
        <f t="shared" si="4"/>
        <v>0</v>
      </c>
      <c r="N90">
        <f t="shared" si="5"/>
        <v>0</v>
      </c>
      <c r="P90">
        <f>IF(AND($K90="Elecom",COUNTIF(bangtinh!$H$2:$H$38,C90)&gt;0),20000*$D90,0)</f>
        <v>0</v>
      </c>
    </row>
    <row r="91" spans="1:16">
      <c r="A91">
        <v>10089517</v>
      </c>
      <c r="B91" t="s">
        <v>850</v>
      </c>
      <c r="C91" t="s">
        <v>852</v>
      </c>
      <c r="D91">
        <v>1</v>
      </c>
      <c r="E91" s="128">
        <v>149000</v>
      </c>
      <c r="F91" s="128">
        <v>149000</v>
      </c>
      <c r="G91" t="s">
        <v>137</v>
      </c>
      <c r="H91">
        <v>43321</v>
      </c>
      <c r="J91" t="s">
        <v>295</v>
      </c>
      <c r="K91" t="s">
        <v>168</v>
      </c>
      <c r="L91">
        <f t="shared" si="3"/>
        <v>0</v>
      </c>
      <c r="M91">
        <f t="shared" si="4"/>
        <v>0</v>
      </c>
      <c r="N91">
        <f t="shared" si="5"/>
        <v>0</v>
      </c>
      <c r="P91">
        <f>IF(AND($K91="Elecom",COUNTIF(bangtinh!$H$2:$H$38,C91)&gt;0),20000*$D91,0)</f>
        <v>0</v>
      </c>
    </row>
    <row r="92" spans="1:16">
      <c r="A92">
        <v>10095309</v>
      </c>
      <c r="B92" t="s">
        <v>5371</v>
      </c>
      <c r="C92" t="s">
        <v>5372</v>
      </c>
      <c r="D92">
        <v>1</v>
      </c>
      <c r="E92" s="128">
        <v>1990000</v>
      </c>
      <c r="F92" s="128">
        <v>1990000</v>
      </c>
      <c r="G92" t="s">
        <v>137</v>
      </c>
      <c r="H92">
        <v>43321</v>
      </c>
      <c r="J92" t="s">
        <v>7</v>
      </c>
      <c r="K92" t="s">
        <v>86</v>
      </c>
      <c r="L92">
        <f t="shared" si="3"/>
        <v>0</v>
      </c>
      <c r="M92">
        <f t="shared" si="4"/>
        <v>10000</v>
      </c>
      <c r="N92">
        <f t="shared" si="5"/>
        <v>0</v>
      </c>
      <c r="P92">
        <f>IF(AND($K92="Elecom",COUNTIF(bangtinh!$H$2:$H$38,C92)&gt;0),20000*$D92,0)</f>
        <v>0</v>
      </c>
    </row>
    <row r="93" spans="1:16">
      <c r="A93">
        <v>10093997</v>
      </c>
      <c r="B93" t="s">
        <v>2457</v>
      </c>
      <c r="C93" t="s">
        <v>2459</v>
      </c>
      <c r="D93">
        <v>1</v>
      </c>
      <c r="E93" s="128">
        <v>299000</v>
      </c>
      <c r="F93" s="128">
        <v>299000</v>
      </c>
      <c r="G93" t="s">
        <v>137</v>
      </c>
      <c r="H93">
        <v>43321</v>
      </c>
      <c r="J93" t="s">
        <v>295</v>
      </c>
      <c r="K93" t="s">
        <v>168</v>
      </c>
      <c r="L93">
        <f t="shared" si="3"/>
        <v>0</v>
      </c>
      <c r="M93">
        <f t="shared" si="4"/>
        <v>0</v>
      </c>
      <c r="N93">
        <f t="shared" si="5"/>
        <v>0</v>
      </c>
      <c r="P93">
        <f>IF(AND($K93="Elecom",COUNTIF(bangtinh!$H$2:$H$38,C93)&gt;0),20000*$D93,0)</f>
        <v>0</v>
      </c>
    </row>
    <row r="94" spans="1:16">
      <c r="A94">
        <v>10093739</v>
      </c>
      <c r="B94" t="s">
        <v>4261</v>
      </c>
      <c r="C94" t="s">
        <v>4262</v>
      </c>
      <c r="D94">
        <v>1</v>
      </c>
      <c r="E94" s="128">
        <v>549000</v>
      </c>
      <c r="F94" s="128">
        <v>549000</v>
      </c>
      <c r="G94" t="s">
        <v>137</v>
      </c>
      <c r="H94">
        <v>43321</v>
      </c>
      <c r="J94" t="s">
        <v>295</v>
      </c>
      <c r="K94" t="s">
        <v>168</v>
      </c>
      <c r="L94">
        <f t="shared" si="3"/>
        <v>0</v>
      </c>
      <c r="M94">
        <f t="shared" si="4"/>
        <v>0</v>
      </c>
      <c r="N94">
        <f t="shared" si="5"/>
        <v>0</v>
      </c>
      <c r="P94">
        <f>IF(AND($K94="Elecom",COUNTIF(bangtinh!$H$2:$H$38,C94)&gt;0),20000*$D94,0)</f>
        <v>20000</v>
      </c>
    </row>
    <row r="95" spans="1:16">
      <c r="A95">
        <v>10095377</v>
      </c>
      <c r="B95" t="s">
        <v>1023</v>
      </c>
      <c r="C95" t="s">
        <v>1025</v>
      </c>
      <c r="D95">
        <v>1</v>
      </c>
      <c r="E95" s="128">
        <v>149000</v>
      </c>
      <c r="F95" s="128">
        <v>149000</v>
      </c>
      <c r="G95" t="s">
        <v>137</v>
      </c>
      <c r="H95">
        <v>43321</v>
      </c>
      <c r="J95" t="s">
        <v>295</v>
      </c>
      <c r="K95" t="s">
        <v>168</v>
      </c>
      <c r="L95">
        <f t="shared" si="3"/>
        <v>0</v>
      </c>
      <c r="M95">
        <f t="shared" si="4"/>
        <v>0</v>
      </c>
      <c r="N95">
        <f t="shared" si="5"/>
        <v>0</v>
      </c>
      <c r="P95">
        <f>IF(AND($K95="Elecom",COUNTIF(bangtinh!$H$2:$H$38,C95)&gt;0),20000*$D95,0)</f>
        <v>0</v>
      </c>
    </row>
    <row r="96" spans="1:16">
      <c r="A96">
        <v>10089535</v>
      </c>
      <c r="B96" t="s">
        <v>806</v>
      </c>
      <c r="C96" t="s">
        <v>807</v>
      </c>
      <c r="D96">
        <v>1</v>
      </c>
      <c r="E96" s="128">
        <v>149000</v>
      </c>
      <c r="F96" s="128">
        <v>149000</v>
      </c>
      <c r="G96" t="s">
        <v>137</v>
      </c>
      <c r="H96">
        <v>43321</v>
      </c>
      <c r="J96" t="s">
        <v>295</v>
      </c>
      <c r="K96" t="s">
        <v>168</v>
      </c>
      <c r="L96">
        <f t="shared" si="3"/>
        <v>0</v>
      </c>
      <c r="M96">
        <f t="shared" si="4"/>
        <v>0</v>
      </c>
      <c r="N96">
        <f t="shared" si="5"/>
        <v>0</v>
      </c>
      <c r="P96">
        <f>IF(AND($K96="Elecom",COUNTIF(bangtinh!$H$2:$H$38,C96)&gt;0),20000*$D96,0)</f>
        <v>0</v>
      </c>
    </row>
    <row r="97" spans="1:16">
      <c r="A97">
        <v>10094769</v>
      </c>
      <c r="B97" t="s">
        <v>3333</v>
      </c>
      <c r="C97" t="s">
        <v>3334</v>
      </c>
      <c r="D97">
        <v>1</v>
      </c>
      <c r="E97" s="128">
        <v>349000</v>
      </c>
      <c r="F97" s="128">
        <v>349000</v>
      </c>
      <c r="G97" t="s">
        <v>137</v>
      </c>
      <c r="H97">
        <v>43321</v>
      </c>
      <c r="J97" t="s">
        <v>295</v>
      </c>
      <c r="K97" t="s">
        <v>168</v>
      </c>
      <c r="L97">
        <f t="shared" si="3"/>
        <v>0</v>
      </c>
      <c r="M97">
        <f t="shared" si="4"/>
        <v>0</v>
      </c>
      <c r="N97">
        <f t="shared" si="5"/>
        <v>0</v>
      </c>
      <c r="P97">
        <f>IF(AND($K97="Elecom",COUNTIF(bangtinh!$H$2:$H$38,C97)&gt;0),20000*$D97,0)</f>
        <v>0</v>
      </c>
    </row>
    <row r="98" spans="1:16">
      <c r="A98">
        <v>10095311</v>
      </c>
      <c r="B98" t="s">
        <v>5383</v>
      </c>
      <c r="C98" t="s">
        <v>5384</v>
      </c>
      <c r="D98">
        <v>1</v>
      </c>
      <c r="E98" s="128">
        <v>1990000</v>
      </c>
      <c r="F98" s="128">
        <v>1990000</v>
      </c>
      <c r="G98" t="s">
        <v>137</v>
      </c>
      <c r="H98">
        <v>43321</v>
      </c>
      <c r="J98" t="s">
        <v>7</v>
      </c>
      <c r="K98" t="s">
        <v>86</v>
      </c>
      <c r="L98">
        <f t="shared" si="3"/>
        <v>0</v>
      </c>
      <c r="M98">
        <f t="shared" si="4"/>
        <v>10000</v>
      </c>
      <c r="N98">
        <f t="shared" si="5"/>
        <v>0</v>
      </c>
      <c r="P98">
        <f>IF(AND($K98="Elecom",COUNTIF(bangtinh!$H$2:$H$38,C98)&gt;0),20000*$D98,0)</f>
        <v>0</v>
      </c>
    </row>
    <row r="99" spans="1:16">
      <c r="A99">
        <v>10089701</v>
      </c>
      <c r="B99" t="s">
        <v>471</v>
      </c>
      <c r="C99" t="s">
        <v>474</v>
      </c>
      <c r="D99">
        <v>1</v>
      </c>
      <c r="E99" s="128">
        <v>2990000</v>
      </c>
      <c r="F99" s="128">
        <v>2990000</v>
      </c>
      <c r="G99" t="s">
        <v>137</v>
      </c>
      <c r="H99">
        <v>43321</v>
      </c>
      <c r="J99" t="s">
        <v>7</v>
      </c>
      <c r="K99" t="s">
        <v>86</v>
      </c>
      <c r="L99">
        <f t="shared" si="3"/>
        <v>0</v>
      </c>
      <c r="M99">
        <f t="shared" si="4"/>
        <v>0</v>
      </c>
      <c r="N99">
        <f t="shared" si="5"/>
        <v>20000</v>
      </c>
      <c r="P99">
        <f>IF(AND($K99="Elecom",COUNTIF(bangtinh!$H$2:$H$38,C99)&gt;0),20000*$D99,0)</f>
        <v>0</v>
      </c>
    </row>
    <row r="100" spans="1:16">
      <c r="A100">
        <v>10089422</v>
      </c>
      <c r="B100" t="s">
        <v>463</v>
      </c>
      <c r="C100" t="s">
        <v>464</v>
      </c>
      <c r="D100">
        <v>1</v>
      </c>
      <c r="E100" s="128">
        <v>99000</v>
      </c>
      <c r="F100" s="128">
        <v>99000</v>
      </c>
      <c r="G100" t="s">
        <v>137</v>
      </c>
      <c r="H100">
        <v>43321</v>
      </c>
      <c r="J100" t="s">
        <v>295</v>
      </c>
      <c r="K100" t="s">
        <v>168</v>
      </c>
      <c r="L100">
        <f t="shared" si="3"/>
        <v>0</v>
      </c>
      <c r="M100">
        <f t="shared" si="4"/>
        <v>0</v>
      </c>
      <c r="N100">
        <f t="shared" si="5"/>
        <v>0</v>
      </c>
      <c r="P100">
        <f>IF(AND($K100="Elecom",COUNTIF(bangtinh!$H$2:$H$38,C100)&gt;0),20000*$D100,0)</f>
        <v>0</v>
      </c>
    </row>
    <row r="101" spans="1:16">
      <c r="A101">
        <v>10092280</v>
      </c>
      <c r="B101" t="s">
        <v>5005</v>
      </c>
      <c r="C101" t="s">
        <v>301</v>
      </c>
      <c r="D101">
        <v>1</v>
      </c>
      <c r="E101" s="128">
        <v>1190000</v>
      </c>
      <c r="F101" s="128">
        <v>1190000</v>
      </c>
      <c r="G101" t="s">
        <v>137</v>
      </c>
      <c r="H101">
        <v>43321</v>
      </c>
      <c r="J101" t="s">
        <v>7</v>
      </c>
      <c r="K101" t="s">
        <v>86</v>
      </c>
      <c r="L101">
        <f t="shared" si="3"/>
        <v>0</v>
      </c>
      <c r="M101">
        <f t="shared" si="4"/>
        <v>10000</v>
      </c>
      <c r="N101">
        <f t="shared" si="5"/>
        <v>0</v>
      </c>
      <c r="P101">
        <f>IF(AND($K101="Elecom",COUNTIF(bangtinh!$H$2:$H$38,C101)&gt;0),20000*$D101,0)</f>
        <v>0</v>
      </c>
    </row>
    <row r="102" spans="1:16">
      <c r="A102">
        <v>10092960</v>
      </c>
      <c r="B102" t="s">
        <v>4760</v>
      </c>
      <c r="C102" t="s">
        <v>4761</v>
      </c>
      <c r="D102">
        <v>1</v>
      </c>
      <c r="E102" s="128">
        <v>890000</v>
      </c>
      <c r="F102" s="128">
        <v>890000</v>
      </c>
      <c r="G102" t="s">
        <v>137</v>
      </c>
      <c r="H102">
        <v>43321</v>
      </c>
      <c r="J102" t="s">
        <v>7</v>
      </c>
      <c r="K102" t="s">
        <v>86</v>
      </c>
      <c r="L102">
        <f t="shared" si="3"/>
        <v>5000</v>
      </c>
      <c r="M102">
        <f t="shared" si="4"/>
        <v>0</v>
      </c>
      <c r="N102">
        <f t="shared" si="5"/>
        <v>0</v>
      </c>
      <c r="P102">
        <f>IF(AND($K102="Elecom",COUNTIF(bangtinh!$H$2:$H$38,C102)&gt;0),20000*$D102,0)</f>
        <v>0</v>
      </c>
    </row>
    <row r="103" spans="1:16">
      <c r="A103">
        <v>10089427</v>
      </c>
      <c r="B103" t="s">
        <v>945</v>
      </c>
      <c r="C103" t="s">
        <v>946</v>
      </c>
      <c r="D103">
        <v>1</v>
      </c>
      <c r="E103" s="128">
        <v>149000</v>
      </c>
      <c r="F103" s="128">
        <v>149000</v>
      </c>
      <c r="G103" t="s">
        <v>137</v>
      </c>
      <c r="H103">
        <v>43321</v>
      </c>
      <c r="J103" t="s">
        <v>295</v>
      </c>
      <c r="K103" t="s">
        <v>168</v>
      </c>
      <c r="L103">
        <f t="shared" si="3"/>
        <v>0</v>
      </c>
      <c r="M103">
        <f t="shared" si="4"/>
        <v>0</v>
      </c>
      <c r="N103">
        <f t="shared" si="5"/>
        <v>0</v>
      </c>
      <c r="P103">
        <f>IF(AND($K103="Elecom",COUNTIF(bangtinh!$H$2:$H$38,C103)&gt;0),20000*$D103,0)</f>
        <v>0</v>
      </c>
    </row>
    <row r="104" spans="1:16">
      <c r="A104">
        <v>10093742</v>
      </c>
      <c r="B104" t="s">
        <v>2526</v>
      </c>
      <c r="C104" t="s">
        <v>2528</v>
      </c>
      <c r="D104">
        <v>1</v>
      </c>
      <c r="E104" s="128">
        <v>299000</v>
      </c>
      <c r="F104" s="128">
        <v>299000</v>
      </c>
      <c r="G104" t="s">
        <v>137</v>
      </c>
      <c r="H104">
        <v>43321</v>
      </c>
      <c r="J104" t="s">
        <v>295</v>
      </c>
      <c r="K104" t="s">
        <v>168</v>
      </c>
      <c r="L104">
        <f t="shared" si="3"/>
        <v>0</v>
      </c>
      <c r="M104">
        <f t="shared" si="4"/>
        <v>0</v>
      </c>
      <c r="N104">
        <f t="shared" si="5"/>
        <v>0</v>
      </c>
      <c r="P104">
        <f>IF(AND($K104="Elecom",COUNTIF(bangtinh!$H$2:$H$38,C104)&gt;0),20000*$D104,0)</f>
        <v>0</v>
      </c>
    </row>
    <row r="105" spans="1:16">
      <c r="A105">
        <v>10092283</v>
      </c>
      <c r="B105" t="s">
        <v>4993</v>
      </c>
      <c r="C105" t="s">
        <v>320</v>
      </c>
      <c r="D105">
        <v>1</v>
      </c>
      <c r="E105" s="128">
        <v>1190000</v>
      </c>
      <c r="F105" s="128">
        <v>1190000</v>
      </c>
      <c r="G105" t="s">
        <v>137</v>
      </c>
      <c r="H105">
        <v>43321</v>
      </c>
      <c r="J105" t="s">
        <v>7</v>
      </c>
      <c r="K105" t="s">
        <v>86</v>
      </c>
      <c r="L105">
        <f t="shared" si="3"/>
        <v>0</v>
      </c>
      <c r="M105">
        <f t="shared" si="4"/>
        <v>10000</v>
      </c>
      <c r="N105">
        <f t="shared" si="5"/>
        <v>0</v>
      </c>
      <c r="P105">
        <f>IF(AND($K105="Elecom",COUNTIF(bangtinh!$H$2:$H$38,C105)&gt;0),20000*$D105,0)</f>
        <v>0</v>
      </c>
    </row>
    <row r="106" spans="1:16">
      <c r="A106">
        <v>10089554</v>
      </c>
      <c r="B106" t="s">
        <v>746</v>
      </c>
      <c r="C106" t="s">
        <v>747</v>
      </c>
      <c r="D106">
        <v>1</v>
      </c>
      <c r="E106" s="128">
        <v>149000</v>
      </c>
      <c r="F106" s="128">
        <v>149000</v>
      </c>
      <c r="G106" t="s">
        <v>137</v>
      </c>
      <c r="H106">
        <v>43321</v>
      </c>
      <c r="J106" t="s">
        <v>295</v>
      </c>
      <c r="K106" t="s">
        <v>168</v>
      </c>
      <c r="L106">
        <f t="shared" si="3"/>
        <v>0</v>
      </c>
      <c r="M106">
        <f t="shared" si="4"/>
        <v>0</v>
      </c>
      <c r="N106">
        <f t="shared" si="5"/>
        <v>0</v>
      </c>
      <c r="P106">
        <f>IF(AND($K106="Elecom",COUNTIF(bangtinh!$H$2:$H$38,C106)&gt;0),20000*$D106,0)</f>
        <v>0</v>
      </c>
    </row>
    <row r="107" spans="1:16">
      <c r="A107">
        <v>10094117</v>
      </c>
      <c r="B107" t="s">
        <v>1681</v>
      </c>
      <c r="C107" t="s">
        <v>1682</v>
      </c>
      <c r="D107">
        <v>1</v>
      </c>
      <c r="E107" s="128">
        <v>199000</v>
      </c>
      <c r="F107" s="128">
        <v>199000</v>
      </c>
      <c r="G107" t="s">
        <v>137</v>
      </c>
      <c r="H107">
        <v>43321</v>
      </c>
      <c r="J107" t="s">
        <v>295</v>
      </c>
      <c r="K107" t="s">
        <v>168</v>
      </c>
      <c r="L107">
        <f t="shared" si="3"/>
        <v>0</v>
      </c>
      <c r="M107">
        <f t="shared" si="4"/>
        <v>0</v>
      </c>
      <c r="N107">
        <f t="shared" si="5"/>
        <v>0</v>
      </c>
      <c r="P107">
        <f>IF(AND($K107="Elecom",COUNTIF(bangtinh!$H$2:$H$38,C107)&gt;0),20000*$D107,0)</f>
        <v>0</v>
      </c>
    </row>
    <row r="108" spans="1:16">
      <c r="A108">
        <v>10405023</v>
      </c>
      <c r="B108" t="s">
        <v>1062</v>
      </c>
      <c r="C108" t="s">
        <v>1063</v>
      </c>
      <c r="D108">
        <v>1</v>
      </c>
      <c r="E108" s="128">
        <v>150000</v>
      </c>
      <c r="F108" s="128">
        <v>150000</v>
      </c>
      <c r="G108" t="s">
        <v>137</v>
      </c>
      <c r="H108">
        <v>43321</v>
      </c>
      <c r="J108" t="s">
        <v>7</v>
      </c>
      <c r="K108" t="s">
        <v>86</v>
      </c>
      <c r="L108">
        <f t="shared" si="3"/>
        <v>0</v>
      </c>
      <c r="M108">
        <f t="shared" si="4"/>
        <v>0</v>
      </c>
      <c r="N108">
        <f t="shared" si="5"/>
        <v>0</v>
      </c>
      <c r="P108">
        <f>IF(AND($K108="Elecom",COUNTIF(bangtinh!$H$2:$H$38,C108)&gt;0),20000*$D108,0)</f>
        <v>0</v>
      </c>
    </row>
    <row r="109" spans="1:16">
      <c r="A109">
        <v>10089500</v>
      </c>
      <c r="B109" t="s">
        <v>2168</v>
      </c>
      <c r="C109" t="s">
        <v>2169</v>
      </c>
      <c r="D109">
        <v>1</v>
      </c>
      <c r="E109" s="128">
        <v>249000</v>
      </c>
      <c r="F109" s="128">
        <v>249000</v>
      </c>
      <c r="G109" t="s">
        <v>137</v>
      </c>
      <c r="H109">
        <v>43321</v>
      </c>
      <c r="J109" t="s">
        <v>295</v>
      </c>
      <c r="K109" t="s">
        <v>168</v>
      </c>
      <c r="L109">
        <f t="shared" si="3"/>
        <v>0</v>
      </c>
      <c r="M109">
        <f t="shared" si="4"/>
        <v>0</v>
      </c>
      <c r="N109">
        <f t="shared" si="5"/>
        <v>0</v>
      </c>
      <c r="P109">
        <f>IF(AND($K109="Elecom",COUNTIF(bangtinh!$H$2:$H$38,C109)&gt;0),20000*$D109,0)</f>
        <v>0</v>
      </c>
    </row>
    <row r="110" spans="1:16">
      <c r="A110">
        <v>10089503</v>
      </c>
      <c r="B110" t="s">
        <v>2158</v>
      </c>
      <c r="C110" t="s">
        <v>2159</v>
      </c>
      <c r="D110">
        <v>1</v>
      </c>
      <c r="F110" s="128">
        <v>0</v>
      </c>
      <c r="G110" t="s">
        <v>137</v>
      </c>
      <c r="H110">
        <v>43321</v>
      </c>
      <c r="I110" t="s">
        <v>5805</v>
      </c>
      <c r="J110" t="s">
        <v>295</v>
      </c>
      <c r="K110" t="s">
        <v>168</v>
      </c>
      <c r="L110">
        <f t="shared" si="3"/>
        <v>0</v>
      </c>
      <c r="M110">
        <f t="shared" si="4"/>
        <v>0</v>
      </c>
      <c r="N110">
        <f t="shared" si="5"/>
        <v>0</v>
      </c>
      <c r="P110">
        <f>IF(AND($K110="Elecom",COUNTIF(bangtinh!$H$2:$H$38,C110)&gt;0),20000*$D110,0)</f>
        <v>0</v>
      </c>
    </row>
    <row r="111" spans="1:16">
      <c r="A111">
        <v>10095314</v>
      </c>
      <c r="B111" t="s">
        <v>5273</v>
      </c>
      <c r="C111" t="s">
        <v>5275</v>
      </c>
      <c r="D111">
        <v>1</v>
      </c>
      <c r="E111" s="128">
        <v>1890000</v>
      </c>
      <c r="F111" s="128">
        <v>1890000</v>
      </c>
      <c r="G111" t="s">
        <v>137</v>
      </c>
      <c r="H111">
        <v>43321</v>
      </c>
      <c r="J111" t="s">
        <v>7</v>
      </c>
      <c r="K111" t="s">
        <v>86</v>
      </c>
      <c r="L111">
        <f t="shared" si="3"/>
        <v>0</v>
      </c>
      <c r="M111">
        <f t="shared" si="4"/>
        <v>10000</v>
      </c>
      <c r="N111">
        <f t="shared" si="5"/>
        <v>0</v>
      </c>
      <c r="P111">
        <f>IF(AND($K111="Elecom",COUNTIF(bangtinh!$H$2:$H$38,C111)&gt;0),20000*$D111,0)</f>
        <v>0</v>
      </c>
    </row>
    <row r="112" spans="1:16">
      <c r="A112">
        <v>10094765</v>
      </c>
      <c r="B112" t="s">
        <v>3921</v>
      </c>
      <c r="C112" t="s">
        <v>3922</v>
      </c>
      <c r="D112">
        <v>1</v>
      </c>
      <c r="E112" s="128">
        <v>449000</v>
      </c>
      <c r="F112" s="128">
        <v>449000</v>
      </c>
      <c r="G112" t="s">
        <v>137</v>
      </c>
      <c r="H112">
        <v>43321</v>
      </c>
      <c r="J112" t="s">
        <v>295</v>
      </c>
      <c r="K112" t="s">
        <v>168</v>
      </c>
      <c r="L112">
        <f t="shared" si="3"/>
        <v>0</v>
      </c>
      <c r="M112">
        <f t="shared" si="4"/>
        <v>0</v>
      </c>
      <c r="N112">
        <f t="shared" si="5"/>
        <v>0</v>
      </c>
      <c r="P112">
        <f>IF(AND($K112="Elecom",COUNTIF(bangtinh!$H$2:$H$38,C112)&gt;0),20000*$D112,0)</f>
        <v>0</v>
      </c>
    </row>
    <row r="113" spans="1:16">
      <c r="A113">
        <v>10089496</v>
      </c>
      <c r="B113" t="s">
        <v>2191</v>
      </c>
      <c r="C113" t="s">
        <v>2200</v>
      </c>
      <c r="D113">
        <v>1</v>
      </c>
      <c r="E113" s="128">
        <v>249000</v>
      </c>
      <c r="F113" s="128">
        <v>249000</v>
      </c>
      <c r="G113" t="s">
        <v>137</v>
      </c>
      <c r="H113">
        <v>43321</v>
      </c>
      <c r="J113" t="s">
        <v>295</v>
      </c>
      <c r="K113" t="s">
        <v>168</v>
      </c>
      <c r="L113">
        <f t="shared" si="3"/>
        <v>0</v>
      </c>
      <c r="M113">
        <f t="shared" si="4"/>
        <v>0</v>
      </c>
      <c r="N113">
        <f t="shared" si="5"/>
        <v>0</v>
      </c>
      <c r="P113">
        <f>IF(AND($K113="Elecom",COUNTIF(bangtinh!$H$2:$H$38,C113)&gt;0),20000*$D113,0)</f>
        <v>0</v>
      </c>
    </row>
    <row r="114" spans="1:16">
      <c r="A114">
        <v>10094757</v>
      </c>
      <c r="B114" t="s">
        <v>2920</v>
      </c>
      <c r="C114" t="s">
        <v>2921</v>
      </c>
      <c r="D114">
        <v>1</v>
      </c>
      <c r="E114" s="128">
        <v>299000</v>
      </c>
      <c r="F114" s="128">
        <v>299000</v>
      </c>
      <c r="G114" t="s">
        <v>137</v>
      </c>
      <c r="H114">
        <v>43321</v>
      </c>
      <c r="J114" t="s">
        <v>2919</v>
      </c>
      <c r="K114" t="e">
        <v>#N/A</v>
      </c>
      <c r="L114" t="e">
        <f t="shared" si="3"/>
        <v>#N/A</v>
      </c>
      <c r="M114" t="e">
        <f t="shared" si="4"/>
        <v>#N/A</v>
      </c>
      <c r="N114" t="e">
        <f t="shared" si="5"/>
        <v>#N/A</v>
      </c>
      <c r="P114" t="e">
        <f>IF(AND($K114="Elecom",COUNTIF(bangtinh!$H$2:$H$38,C114)&gt;0),20000*$D114,0)</f>
        <v>#N/A</v>
      </c>
    </row>
    <row r="115" spans="1:16">
      <c r="A115">
        <v>10090455</v>
      </c>
      <c r="B115" t="s">
        <v>346</v>
      </c>
      <c r="C115" t="s">
        <v>347</v>
      </c>
      <c r="D115">
        <v>1</v>
      </c>
      <c r="E115" s="128">
        <v>99000</v>
      </c>
      <c r="F115" s="128">
        <v>99000</v>
      </c>
      <c r="G115" t="s">
        <v>137</v>
      </c>
      <c r="H115">
        <v>43321</v>
      </c>
      <c r="J115" t="s">
        <v>295</v>
      </c>
      <c r="K115" t="s">
        <v>168</v>
      </c>
      <c r="L115">
        <f t="shared" si="3"/>
        <v>0</v>
      </c>
      <c r="M115">
        <f t="shared" si="4"/>
        <v>0</v>
      </c>
      <c r="N115">
        <f t="shared" si="5"/>
        <v>0</v>
      </c>
      <c r="P115">
        <f>IF(AND($K115="Elecom",COUNTIF(bangtinh!$H$2:$H$38,C115)&gt;0),20000*$D115,0)</f>
        <v>0</v>
      </c>
    </row>
    <row r="116" spans="1:16">
      <c r="A116">
        <v>10089502</v>
      </c>
      <c r="B116" t="s">
        <v>2160</v>
      </c>
      <c r="C116" t="s">
        <v>2161</v>
      </c>
      <c r="D116">
        <v>1</v>
      </c>
      <c r="E116" s="128">
        <v>249000</v>
      </c>
      <c r="F116" s="128">
        <v>249000</v>
      </c>
      <c r="G116" t="s">
        <v>137</v>
      </c>
      <c r="H116">
        <v>43321</v>
      </c>
      <c r="J116" t="s">
        <v>295</v>
      </c>
      <c r="K116" t="s">
        <v>168</v>
      </c>
      <c r="L116">
        <f t="shared" si="3"/>
        <v>0</v>
      </c>
      <c r="M116">
        <f t="shared" si="4"/>
        <v>0</v>
      </c>
      <c r="N116">
        <f t="shared" si="5"/>
        <v>0</v>
      </c>
      <c r="P116">
        <f>IF(AND($K116="Elecom",COUNTIF(bangtinh!$H$2:$H$38,C116)&gt;0),20000*$D116,0)</f>
        <v>0</v>
      </c>
    </row>
    <row r="117" spans="1:16">
      <c r="A117">
        <v>10089502</v>
      </c>
      <c r="B117" t="s">
        <v>2160</v>
      </c>
      <c r="C117" t="s">
        <v>2161</v>
      </c>
      <c r="D117">
        <v>1</v>
      </c>
      <c r="F117" s="128">
        <v>0</v>
      </c>
      <c r="G117" t="s">
        <v>137</v>
      </c>
      <c r="H117">
        <v>43321</v>
      </c>
      <c r="I117" t="s">
        <v>5805</v>
      </c>
      <c r="J117" t="s">
        <v>295</v>
      </c>
      <c r="K117" t="s">
        <v>168</v>
      </c>
      <c r="L117">
        <f t="shared" si="3"/>
        <v>0</v>
      </c>
      <c r="M117">
        <f t="shared" si="4"/>
        <v>0</v>
      </c>
      <c r="N117">
        <f t="shared" si="5"/>
        <v>0</v>
      </c>
      <c r="P117">
        <f>IF(AND($K117="Elecom",COUNTIF(bangtinh!$H$2:$H$38,C117)&gt;0),20000*$D117,0)</f>
        <v>0</v>
      </c>
    </row>
    <row r="118" spans="1:16">
      <c r="A118">
        <v>10093434</v>
      </c>
      <c r="B118" t="s">
        <v>2428</v>
      </c>
      <c r="C118" t="s">
        <v>2429</v>
      </c>
      <c r="D118">
        <v>1</v>
      </c>
      <c r="E118" s="128">
        <v>290000</v>
      </c>
      <c r="F118" s="128">
        <v>290000</v>
      </c>
      <c r="G118" t="s">
        <v>137</v>
      </c>
      <c r="H118">
        <v>43321</v>
      </c>
      <c r="J118" t="s">
        <v>7</v>
      </c>
      <c r="K118" t="s">
        <v>86</v>
      </c>
      <c r="L118">
        <f t="shared" si="3"/>
        <v>5000</v>
      </c>
      <c r="M118">
        <f t="shared" si="4"/>
        <v>0</v>
      </c>
      <c r="N118">
        <f t="shared" si="5"/>
        <v>0</v>
      </c>
      <c r="P118">
        <f>IF(AND($K118="Elecom",COUNTIF(bangtinh!$H$2:$H$38,C118)&gt;0),20000*$D118,0)</f>
        <v>0</v>
      </c>
    </row>
    <row r="119" spans="1:16">
      <c r="A119">
        <v>10092702</v>
      </c>
      <c r="B119" t="s">
        <v>563</v>
      </c>
      <c r="C119" t="s">
        <v>565</v>
      </c>
      <c r="D119">
        <v>1</v>
      </c>
      <c r="E119" s="128">
        <v>149000</v>
      </c>
      <c r="F119" s="128">
        <v>149000</v>
      </c>
      <c r="G119" t="s">
        <v>137</v>
      </c>
      <c r="H119">
        <v>43322</v>
      </c>
      <c r="J119" t="s">
        <v>295</v>
      </c>
      <c r="K119" t="s">
        <v>168</v>
      </c>
      <c r="L119">
        <f t="shared" si="3"/>
        <v>0</v>
      </c>
      <c r="M119">
        <f t="shared" si="4"/>
        <v>0</v>
      </c>
      <c r="N119">
        <f t="shared" si="5"/>
        <v>0</v>
      </c>
      <c r="P119">
        <f>IF(AND($K119="Elecom",COUNTIF(bangtinh!$H$2:$H$38,C119)&gt;0),20000*$D119,0)</f>
        <v>0</v>
      </c>
    </row>
    <row r="120" spans="1:16">
      <c r="A120">
        <v>10092702</v>
      </c>
      <c r="B120" t="s">
        <v>563</v>
      </c>
      <c r="C120" t="s">
        <v>565</v>
      </c>
      <c r="D120">
        <v>1</v>
      </c>
      <c r="F120" s="128">
        <v>0</v>
      </c>
      <c r="G120" t="s">
        <v>137</v>
      </c>
      <c r="H120">
        <v>43322</v>
      </c>
      <c r="I120" t="s">
        <v>5805</v>
      </c>
      <c r="J120" t="s">
        <v>295</v>
      </c>
      <c r="K120" t="s">
        <v>168</v>
      </c>
      <c r="L120">
        <f t="shared" si="3"/>
        <v>0</v>
      </c>
      <c r="M120">
        <f t="shared" si="4"/>
        <v>0</v>
      </c>
      <c r="N120">
        <f t="shared" si="5"/>
        <v>0</v>
      </c>
      <c r="P120">
        <f>IF(AND($K120="Elecom",COUNTIF(bangtinh!$H$2:$H$38,C120)&gt;0),20000*$D120,0)</f>
        <v>0</v>
      </c>
    </row>
    <row r="121" spans="1:16">
      <c r="A121">
        <v>10094770</v>
      </c>
      <c r="B121" t="s">
        <v>3337</v>
      </c>
      <c r="C121" t="s">
        <v>3339</v>
      </c>
      <c r="D121">
        <v>1</v>
      </c>
      <c r="E121" s="128">
        <v>349000</v>
      </c>
      <c r="F121" s="128">
        <v>349000</v>
      </c>
      <c r="G121" t="s">
        <v>137</v>
      </c>
      <c r="H121">
        <v>43322</v>
      </c>
      <c r="J121" t="s">
        <v>295</v>
      </c>
      <c r="K121" t="s">
        <v>168</v>
      </c>
      <c r="L121">
        <f t="shared" si="3"/>
        <v>0</v>
      </c>
      <c r="M121">
        <f t="shared" si="4"/>
        <v>0</v>
      </c>
      <c r="N121">
        <f t="shared" si="5"/>
        <v>0</v>
      </c>
      <c r="P121">
        <f>IF(AND($K121="Elecom",COUNTIF(bangtinh!$H$2:$H$38,C121)&gt;0),20000*$D121,0)</f>
        <v>0</v>
      </c>
    </row>
    <row r="122" spans="1:16">
      <c r="A122">
        <v>10089539</v>
      </c>
      <c r="B122" t="s">
        <v>777</v>
      </c>
      <c r="C122" t="s">
        <v>778</v>
      </c>
      <c r="D122">
        <v>1</v>
      </c>
      <c r="E122" s="128">
        <v>149000</v>
      </c>
      <c r="F122" s="128">
        <v>149000</v>
      </c>
      <c r="G122" t="s">
        <v>137</v>
      </c>
      <c r="H122">
        <v>43322</v>
      </c>
      <c r="J122" t="s">
        <v>295</v>
      </c>
      <c r="K122" t="s">
        <v>168</v>
      </c>
      <c r="L122">
        <f t="shared" si="3"/>
        <v>0</v>
      </c>
      <c r="M122">
        <f t="shared" si="4"/>
        <v>0</v>
      </c>
      <c r="N122">
        <f t="shared" si="5"/>
        <v>0</v>
      </c>
      <c r="P122">
        <f>IF(AND($K122="Elecom",COUNTIF(bangtinh!$H$2:$H$38,C122)&gt;0),20000*$D122,0)</f>
        <v>0</v>
      </c>
    </row>
    <row r="123" spans="1:16">
      <c r="A123">
        <v>10090470</v>
      </c>
      <c r="B123" t="s">
        <v>3544</v>
      </c>
      <c r="C123" t="s">
        <v>3545</v>
      </c>
      <c r="D123">
        <v>1</v>
      </c>
      <c r="E123" s="128">
        <v>399000</v>
      </c>
      <c r="F123" s="128">
        <v>399000</v>
      </c>
      <c r="G123" t="s">
        <v>137</v>
      </c>
      <c r="H123">
        <v>43322</v>
      </c>
      <c r="J123" t="s">
        <v>295</v>
      </c>
      <c r="K123" t="s">
        <v>168</v>
      </c>
      <c r="L123">
        <f t="shared" si="3"/>
        <v>0</v>
      </c>
      <c r="M123">
        <f t="shared" si="4"/>
        <v>0</v>
      </c>
      <c r="N123">
        <f t="shared" si="5"/>
        <v>0</v>
      </c>
      <c r="P123">
        <f>IF(AND($K123="Elecom",COUNTIF(bangtinh!$H$2:$H$38,C123)&gt;0),20000*$D123,0)</f>
        <v>0</v>
      </c>
    </row>
    <row r="124" spans="1:16">
      <c r="A124">
        <v>10094106</v>
      </c>
      <c r="B124" t="s">
        <v>4563</v>
      </c>
      <c r="C124" t="s">
        <v>4564</v>
      </c>
      <c r="D124">
        <v>1</v>
      </c>
      <c r="E124" s="128">
        <v>649000</v>
      </c>
      <c r="F124" s="128">
        <v>649000</v>
      </c>
      <c r="G124" t="s">
        <v>137</v>
      </c>
      <c r="H124">
        <v>43322</v>
      </c>
      <c r="J124" t="s">
        <v>295</v>
      </c>
      <c r="K124" t="s">
        <v>168</v>
      </c>
      <c r="L124">
        <f t="shared" si="3"/>
        <v>0</v>
      </c>
      <c r="M124">
        <f t="shared" si="4"/>
        <v>0</v>
      </c>
      <c r="N124">
        <f t="shared" si="5"/>
        <v>0</v>
      </c>
      <c r="P124">
        <f>IF(AND($K124="Elecom",COUNTIF(bangtinh!$H$2:$H$38,C124)&gt;0),20000*$D124,0)</f>
        <v>0</v>
      </c>
    </row>
    <row r="125" spans="1:16">
      <c r="A125">
        <v>10095377</v>
      </c>
      <c r="B125" t="s">
        <v>1023</v>
      </c>
      <c r="C125" t="s">
        <v>1025</v>
      </c>
      <c r="D125">
        <v>1</v>
      </c>
      <c r="E125" s="128">
        <v>149000</v>
      </c>
      <c r="F125" s="128">
        <v>149000</v>
      </c>
      <c r="G125" t="s">
        <v>137</v>
      </c>
      <c r="H125">
        <v>43322</v>
      </c>
      <c r="J125" t="s">
        <v>295</v>
      </c>
      <c r="K125" t="s">
        <v>168</v>
      </c>
      <c r="L125">
        <f t="shared" si="3"/>
        <v>0</v>
      </c>
      <c r="M125">
        <f t="shared" si="4"/>
        <v>0</v>
      </c>
      <c r="N125">
        <f t="shared" si="5"/>
        <v>0</v>
      </c>
      <c r="P125">
        <f>IF(AND($K125="Elecom",COUNTIF(bangtinh!$H$2:$H$38,C125)&gt;0),20000*$D125,0)</f>
        <v>0</v>
      </c>
    </row>
    <row r="126" spans="1:16">
      <c r="A126">
        <v>10092955</v>
      </c>
      <c r="B126" t="s">
        <v>3951</v>
      </c>
      <c r="C126" t="s">
        <v>3953</v>
      </c>
      <c r="D126">
        <v>2</v>
      </c>
      <c r="E126" s="128">
        <v>490000</v>
      </c>
      <c r="F126" s="128">
        <v>980000</v>
      </c>
      <c r="G126" t="s">
        <v>137</v>
      </c>
      <c r="H126">
        <v>43322</v>
      </c>
      <c r="J126" t="s">
        <v>7</v>
      </c>
      <c r="K126" t="s">
        <v>86</v>
      </c>
      <c r="L126">
        <f t="shared" si="3"/>
        <v>10000</v>
      </c>
      <c r="M126">
        <f t="shared" si="4"/>
        <v>0</v>
      </c>
      <c r="N126">
        <f t="shared" si="5"/>
        <v>0</v>
      </c>
      <c r="P126">
        <f>IF(AND($K126="Elecom",COUNTIF(bangtinh!$H$2:$H$38,C126)&gt;0),20000*$D126,0)</f>
        <v>0</v>
      </c>
    </row>
    <row r="127" spans="1:16">
      <c r="A127">
        <v>10093983</v>
      </c>
      <c r="B127" t="s">
        <v>4836</v>
      </c>
      <c r="C127" t="s">
        <v>4837</v>
      </c>
      <c r="D127">
        <v>1</v>
      </c>
      <c r="E127" s="128">
        <v>990000</v>
      </c>
      <c r="F127" s="128">
        <v>990000</v>
      </c>
      <c r="G127" t="s">
        <v>137</v>
      </c>
      <c r="H127">
        <v>43322</v>
      </c>
      <c r="J127" t="s">
        <v>7</v>
      </c>
      <c r="K127" t="s">
        <v>86</v>
      </c>
      <c r="L127">
        <f t="shared" si="3"/>
        <v>5000</v>
      </c>
      <c r="M127">
        <f t="shared" si="4"/>
        <v>0</v>
      </c>
      <c r="N127">
        <f t="shared" si="5"/>
        <v>0</v>
      </c>
      <c r="P127">
        <f>IF(AND($K127="Elecom",COUNTIF(bangtinh!$H$2:$H$38,C127)&gt;0),20000*$D127,0)</f>
        <v>0</v>
      </c>
    </row>
    <row r="128" spans="1:16">
      <c r="A128">
        <v>10093172</v>
      </c>
      <c r="B128" t="s">
        <v>2601</v>
      </c>
      <c r="C128" t="s">
        <v>2602</v>
      </c>
      <c r="D128">
        <v>1</v>
      </c>
      <c r="E128" s="128">
        <v>299000</v>
      </c>
      <c r="F128" s="128">
        <v>299000</v>
      </c>
      <c r="G128" t="s">
        <v>137</v>
      </c>
      <c r="H128">
        <v>43322</v>
      </c>
      <c r="J128" t="s">
        <v>295</v>
      </c>
      <c r="K128" t="s">
        <v>168</v>
      </c>
      <c r="L128">
        <f t="shared" si="3"/>
        <v>0</v>
      </c>
      <c r="M128">
        <f t="shared" si="4"/>
        <v>0</v>
      </c>
      <c r="N128">
        <f t="shared" si="5"/>
        <v>0</v>
      </c>
      <c r="P128">
        <f>IF(AND($K128="Elecom",COUNTIF(bangtinh!$H$2:$H$38,C128)&gt;0),20000*$D128,0)</f>
        <v>0</v>
      </c>
    </row>
    <row r="129" spans="1:16">
      <c r="A129">
        <v>10000053</v>
      </c>
      <c r="B129" t="s">
        <v>2238</v>
      </c>
      <c r="C129" t="s">
        <v>2240</v>
      </c>
      <c r="D129">
        <v>1</v>
      </c>
      <c r="E129" s="128">
        <v>249000</v>
      </c>
      <c r="F129" s="128">
        <v>249000</v>
      </c>
      <c r="G129" t="s">
        <v>137</v>
      </c>
      <c r="H129">
        <v>43322</v>
      </c>
      <c r="J129" t="s">
        <v>295</v>
      </c>
      <c r="K129" t="s">
        <v>168</v>
      </c>
      <c r="L129">
        <f t="shared" si="3"/>
        <v>0</v>
      </c>
      <c r="M129">
        <f t="shared" si="4"/>
        <v>0</v>
      </c>
      <c r="N129">
        <f t="shared" si="5"/>
        <v>0</v>
      </c>
      <c r="P129">
        <f>IF(AND($K129="Elecom",COUNTIF(bangtinh!$H$2:$H$38,C129)&gt;0),20000*$D129,0)</f>
        <v>0</v>
      </c>
    </row>
    <row r="130" spans="1:16">
      <c r="A130">
        <v>10089505</v>
      </c>
      <c r="B130" t="s">
        <v>2152</v>
      </c>
      <c r="C130" t="s">
        <v>2153</v>
      </c>
      <c r="D130">
        <v>1</v>
      </c>
      <c r="F130" s="128">
        <v>0</v>
      </c>
      <c r="G130" t="s">
        <v>137</v>
      </c>
      <c r="H130">
        <v>43322</v>
      </c>
      <c r="I130" t="s">
        <v>5805</v>
      </c>
      <c r="J130" t="s">
        <v>295</v>
      </c>
      <c r="K130" t="s">
        <v>168</v>
      </c>
      <c r="L130">
        <f t="shared" si="3"/>
        <v>0</v>
      </c>
      <c r="M130">
        <f t="shared" si="4"/>
        <v>0</v>
      </c>
      <c r="N130">
        <f t="shared" si="5"/>
        <v>0</v>
      </c>
      <c r="P130">
        <f>IF(AND($K130="Elecom",COUNTIF(bangtinh!$H$2:$H$38,C130)&gt;0),20000*$D130,0)</f>
        <v>0</v>
      </c>
    </row>
    <row r="131" spans="1:16">
      <c r="A131">
        <v>10093984</v>
      </c>
      <c r="B131" t="s">
        <v>3032</v>
      </c>
      <c r="C131" t="s">
        <v>3033</v>
      </c>
      <c r="D131">
        <v>1</v>
      </c>
      <c r="E131" s="128">
        <v>349000</v>
      </c>
      <c r="F131" s="128">
        <v>349000</v>
      </c>
      <c r="G131" t="s">
        <v>137</v>
      </c>
      <c r="H131">
        <v>43322</v>
      </c>
      <c r="J131" t="s">
        <v>295</v>
      </c>
      <c r="K131" t="s">
        <v>168</v>
      </c>
      <c r="L131">
        <f t="shared" ref="L131:L194" si="6">IF(AND(K131="Sony",E131&gt;=200000,E131&lt;1000000),5000*D131,0)</f>
        <v>0</v>
      </c>
      <c r="M131">
        <f t="shared" ref="M131:M194" si="7">IF(AND(K131="Sony",E131&gt;=1000000,E131&lt;2000000),10000*D131,0)</f>
        <v>0</v>
      </c>
      <c r="N131">
        <f t="shared" ref="N131:N194" si="8">IF(AND($K131="Sony",$E131&gt;=2000000),20000*$D131,0)</f>
        <v>0</v>
      </c>
      <c r="P131">
        <f>IF(AND($K131="Elecom",COUNTIF(bangtinh!$H$2:$H$38,C131)&gt;0),20000*$D131,0)</f>
        <v>0</v>
      </c>
    </row>
    <row r="132" spans="1:16">
      <c r="A132">
        <v>10090539</v>
      </c>
      <c r="B132" t="s">
        <v>1320</v>
      </c>
      <c r="C132" t="s">
        <v>1322</v>
      </c>
      <c r="D132">
        <v>1</v>
      </c>
      <c r="E132" s="128">
        <v>199000</v>
      </c>
      <c r="F132" s="128">
        <v>199000</v>
      </c>
      <c r="G132" t="s">
        <v>137</v>
      </c>
      <c r="H132">
        <v>43322</v>
      </c>
      <c r="J132" t="s">
        <v>1310</v>
      </c>
      <c r="K132" t="e">
        <v>#N/A</v>
      </c>
      <c r="L132" t="e">
        <f t="shared" si="6"/>
        <v>#N/A</v>
      </c>
      <c r="M132" t="e">
        <f t="shared" si="7"/>
        <v>#N/A</v>
      </c>
      <c r="N132" t="e">
        <f t="shared" si="8"/>
        <v>#N/A</v>
      </c>
      <c r="P132" t="e">
        <f>IF(AND($K132="Elecom",COUNTIF(bangtinh!$H$2:$H$38,C132)&gt;0),20000*$D132,0)</f>
        <v>#N/A</v>
      </c>
    </row>
    <row r="133" spans="1:16">
      <c r="A133">
        <v>10095310</v>
      </c>
      <c r="B133" t="s">
        <v>5377</v>
      </c>
      <c r="C133" t="s">
        <v>5378</v>
      </c>
      <c r="D133">
        <v>1</v>
      </c>
      <c r="E133" s="128">
        <v>1990000</v>
      </c>
      <c r="F133" s="128">
        <v>1990000</v>
      </c>
      <c r="G133" t="s">
        <v>137</v>
      </c>
      <c r="H133">
        <v>43322</v>
      </c>
      <c r="J133" t="s">
        <v>7</v>
      </c>
      <c r="K133" t="s">
        <v>86</v>
      </c>
      <c r="L133">
        <f t="shared" si="6"/>
        <v>0</v>
      </c>
      <c r="M133">
        <f t="shared" si="7"/>
        <v>10000</v>
      </c>
      <c r="N133">
        <f t="shared" si="8"/>
        <v>0</v>
      </c>
      <c r="P133">
        <f>IF(AND($K133="Elecom",COUNTIF(bangtinh!$H$2:$H$38,C133)&gt;0),20000*$D133,0)</f>
        <v>0</v>
      </c>
    </row>
    <row r="134" spans="1:16">
      <c r="A134">
        <v>10128886</v>
      </c>
      <c r="B134" t="s">
        <v>4926</v>
      </c>
      <c r="C134" t="s">
        <v>4927</v>
      </c>
      <c r="D134">
        <v>1</v>
      </c>
      <c r="E134" s="128">
        <v>990000</v>
      </c>
      <c r="F134" s="128">
        <v>990000</v>
      </c>
      <c r="G134" t="s">
        <v>137</v>
      </c>
      <c r="H134">
        <v>43322</v>
      </c>
      <c r="J134" t="s">
        <v>295</v>
      </c>
      <c r="K134" t="s">
        <v>168</v>
      </c>
      <c r="L134">
        <f t="shared" si="6"/>
        <v>0</v>
      </c>
      <c r="M134">
        <f t="shared" si="7"/>
        <v>0</v>
      </c>
      <c r="N134">
        <f t="shared" si="8"/>
        <v>0</v>
      </c>
      <c r="P134">
        <f>IF(AND($K134="Elecom",COUNTIF(bangtinh!$H$2:$H$38,C134)&gt;0),20000*$D134,0)</f>
        <v>0</v>
      </c>
    </row>
    <row r="135" spans="1:16">
      <c r="A135">
        <v>10093989</v>
      </c>
      <c r="B135" t="s">
        <v>1197</v>
      </c>
      <c r="C135" t="s">
        <v>1199</v>
      </c>
      <c r="D135">
        <v>1</v>
      </c>
      <c r="E135" s="128">
        <v>199000</v>
      </c>
      <c r="F135" s="128">
        <v>199000</v>
      </c>
      <c r="G135" t="s">
        <v>137</v>
      </c>
      <c r="H135">
        <v>43322</v>
      </c>
      <c r="J135" t="s">
        <v>295</v>
      </c>
      <c r="K135" t="s">
        <v>168</v>
      </c>
      <c r="L135">
        <f t="shared" si="6"/>
        <v>0</v>
      </c>
      <c r="M135">
        <f t="shared" si="7"/>
        <v>0</v>
      </c>
      <c r="N135">
        <f t="shared" si="8"/>
        <v>0</v>
      </c>
      <c r="P135">
        <f>IF(AND($K135="Elecom",COUNTIF(bangtinh!$H$2:$H$38,C135)&gt;0),20000*$D135,0)</f>
        <v>0</v>
      </c>
    </row>
    <row r="136" spans="1:16">
      <c r="A136">
        <v>10093175</v>
      </c>
      <c r="B136" t="s">
        <v>2589</v>
      </c>
      <c r="C136" t="s">
        <v>2590</v>
      </c>
      <c r="D136">
        <v>1</v>
      </c>
      <c r="E136" s="128">
        <v>299000</v>
      </c>
      <c r="F136" s="128">
        <v>299000</v>
      </c>
      <c r="G136" t="s">
        <v>137</v>
      </c>
      <c r="H136">
        <v>43322</v>
      </c>
      <c r="J136" t="s">
        <v>295</v>
      </c>
      <c r="K136" t="s">
        <v>168</v>
      </c>
      <c r="L136">
        <f t="shared" si="6"/>
        <v>0</v>
      </c>
      <c r="M136">
        <f t="shared" si="7"/>
        <v>0</v>
      </c>
      <c r="N136">
        <f t="shared" si="8"/>
        <v>0</v>
      </c>
      <c r="P136">
        <f>IF(AND($K136="Elecom",COUNTIF(bangtinh!$H$2:$H$38,C136)&gt;0),20000*$D136,0)</f>
        <v>0</v>
      </c>
    </row>
    <row r="137" spans="1:16">
      <c r="A137">
        <v>10092952</v>
      </c>
      <c r="B137" t="s">
        <v>3972</v>
      </c>
      <c r="C137" t="s">
        <v>3973</v>
      </c>
      <c r="D137">
        <v>1</v>
      </c>
      <c r="E137" s="128">
        <v>490000</v>
      </c>
      <c r="F137" s="128">
        <v>490000</v>
      </c>
      <c r="G137" t="s">
        <v>137</v>
      </c>
      <c r="H137">
        <v>43322</v>
      </c>
      <c r="J137" t="s">
        <v>7</v>
      </c>
      <c r="K137" t="s">
        <v>86</v>
      </c>
      <c r="L137">
        <f t="shared" si="6"/>
        <v>5000</v>
      </c>
      <c r="M137">
        <f t="shared" si="7"/>
        <v>0</v>
      </c>
      <c r="N137">
        <f t="shared" si="8"/>
        <v>0</v>
      </c>
      <c r="P137">
        <f>IF(AND($K137="Elecom",COUNTIF(bangtinh!$H$2:$H$38,C137)&gt;0),20000*$D137,0)</f>
        <v>0</v>
      </c>
    </row>
    <row r="138" spans="1:16">
      <c r="A138">
        <v>10095225</v>
      </c>
      <c r="B138" t="s">
        <v>1767</v>
      </c>
      <c r="C138" t="s">
        <v>1768</v>
      </c>
      <c r="D138">
        <v>1</v>
      </c>
      <c r="E138" s="128">
        <v>199000</v>
      </c>
      <c r="F138" s="128">
        <v>199000</v>
      </c>
      <c r="G138" t="s">
        <v>137</v>
      </c>
      <c r="H138">
        <v>43322</v>
      </c>
      <c r="J138" t="s">
        <v>295</v>
      </c>
      <c r="K138" t="s">
        <v>168</v>
      </c>
      <c r="L138">
        <f t="shared" si="6"/>
        <v>0</v>
      </c>
      <c r="M138">
        <f t="shared" si="7"/>
        <v>0</v>
      </c>
      <c r="N138">
        <f t="shared" si="8"/>
        <v>0</v>
      </c>
      <c r="P138">
        <f>IF(AND($K138="Elecom",COUNTIF(bangtinh!$H$2:$H$38,C138)&gt;0),20000*$D138,0)</f>
        <v>0</v>
      </c>
    </row>
    <row r="139" spans="1:16">
      <c r="A139">
        <v>10092905</v>
      </c>
      <c r="B139" t="s">
        <v>317</v>
      </c>
      <c r="C139" t="s">
        <v>319</v>
      </c>
      <c r="D139">
        <v>1</v>
      </c>
      <c r="E139" s="128">
        <v>69000</v>
      </c>
      <c r="F139" s="128">
        <v>69000</v>
      </c>
      <c r="G139" t="s">
        <v>137</v>
      </c>
      <c r="H139">
        <v>43322</v>
      </c>
      <c r="J139" t="s">
        <v>315</v>
      </c>
      <c r="K139" t="s">
        <v>192</v>
      </c>
      <c r="L139">
        <f t="shared" si="6"/>
        <v>0</v>
      </c>
      <c r="M139">
        <f t="shared" si="7"/>
        <v>0</v>
      </c>
      <c r="N139">
        <f t="shared" si="8"/>
        <v>0</v>
      </c>
      <c r="P139">
        <f>IF(AND($K139="Elecom",COUNTIF(bangtinh!$H$2:$H$38,C139)&gt;0),20000*$D139,0)</f>
        <v>0</v>
      </c>
    </row>
    <row r="140" spans="1:16">
      <c r="A140">
        <v>10093191</v>
      </c>
      <c r="B140" t="s">
        <v>550</v>
      </c>
      <c r="C140" t="s">
        <v>551</v>
      </c>
      <c r="D140">
        <v>1</v>
      </c>
      <c r="E140" s="128">
        <v>149000</v>
      </c>
      <c r="F140" s="128">
        <v>149000</v>
      </c>
      <c r="G140" t="s">
        <v>137</v>
      </c>
      <c r="H140">
        <v>43322</v>
      </c>
      <c r="J140" t="s">
        <v>315</v>
      </c>
      <c r="K140" t="s">
        <v>192</v>
      </c>
      <c r="L140">
        <f t="shared" si="6"/>
        <v>0</v>
      </c>
      <c r="M140">
        <f t="shared" si="7"/>
        <v>0</v>
      </c>
      <c r="N140">
        <f t="shared" si="8"/>
        <v>0</v>
      </c>
      <c r="P140">
        <f>IF(AND($K140="Elecom",COUNTIF(bangtinh!$H$2:$H$38,C140)&gt;0),20000*$D140,0)</f>
        <v>0</v>
      </c>
    </row>
    <row r="141" spans="1:16">
      <c r="A141">
        <v>10094124</v>
      </c>
      <c r="B141" t="s">
        <v>1704</v>
      </c>
      <c r="C141" t="s">
        <v>1705</v>
      </c>
      <c r="D141">
        <v>1</v>
      </c>
      <c r="E141" s="128">
        <v>199000</v>
      </c>
      <c r="F141" s="128">
        <v>199000</v>
      </c>
      <c r="G141" t="s">
        <v>137</v>
      </c>
      <c r="H141">
        <v>43323</v>
      </c>
      <c r="J141" t="s">
        <v>295</v>
      </c>
      <c r="K141" t="s">
        <v>168</v>
      </c>
      <c r="L141">
        <f t="shared" si="6"/>
        <v>0</v>
      </c>
      <c r="M141">
        <f t="shared" si="7"/>
        <v>0</v>
      </c>
      <c r="N141">
        <f t="shared" si="8"/>
        <v>0</v>
      </c>
      <c r="P141">
        <f>IF(AND($K141="Elecom",COUNTIF(bangtinh!$H$2:$H$38,C141)&gt;0),20000*$D141,0)</f>
        <v>0</v>
      </c>
    </row>
    <row r="142" spans="1:16">
      <c r="A142">
        <v>10093756</v>
      </c>
      <c r="B142" t="s">
        <v>4355</v>
      </c>
      <c r="C142" t="s">
        <v>4356</v>
      </c>
      <c r="D142">
        <v>1</v>
      </c>
      <c r="E142" s="128">
        <v>590000</v>
      </c>
      <c r="F142" s="128">
        <v>590000</v>
      </c>
      <c r="G142" t="s">
        <v>137</v>
      </c>
      <c r="H142">
        <v>43323</v>
      </c>
      <c r="J142" t="s">
        <v>295</v>
      </c>
      <c r="K142" t="s">
        <v>168</v>
      </c>
      <c r="L142">
        <f t="shared" si="6"/>
        <v>0</v>
      </c>
      <c r="M142">
        <f t="shared" si="7"/>
        <v>0</v>
      </c>
      <c r="N142">
        <f t="shared" si="8"/>
        <v>0</v>
      </c>
      <c r="P142">
        <f>IF(AND($K142="Elecom",COUNTIF(bangtinh!$H$2:$H$38,C142)&gt;0),20000*$D142,0)</f>
        <v>0</v>
      </c>
    </row>
    <row r="143" spans="1:16">
      <c r="A143">
        <v>10405011</v>
      </c>
      <c r="B143" t="s">
        <v>3915</v>
      </c>
      <c r="C143" t="s">
        <v>3916</v>
      </c>
      <c r="D143">
        <v>1</v>
      </c>
      <c r="E143" s="128">
        <v>449000</v>
      </c>
      <c r="F143" s="128">
        <v>449000</v>
      </c>
      <c r="G143" t="s">
        <v>137</v>
      </c>
      <c r="H143">
        <v>43323</v>
      </c>
      <c r="J143" t="s">
        <v>295</v>
      </c>
      <c r="K143" t="s">
        <v>168</v>
      </c>
      <c r="L143">
        <f t="shared" si="6"/>
        <v>0</v>
      </c>
      <c r="M143">
        <f t="shared" si="7"/>
        <v>0</v>
      </c>
      <c r="N143">
        <f t="shared" si="8"/>
        <v>0</v>
      </c>
      <c r="P143">
        <f>IF(AND($K143="Elecom",COUNTIF(bangtinh!$H$2:$H$38,C143)&gt;0),20000*$D143,0)</f>
        <v>0</v>
      </c>
    </row>
    <row r="144" spans="1:16">
      <c r="A144">
        <v>10093191</v>
      </c>
      <c r="B144" t="s">
        <v>550</v>
      </c>
      <c r="C144" t="s">
        <v>551</v>
      </c>
      <c r="D144">
        <v>2</v>
      </c>
      <c r="E144" s="128">
        <v>149000</v>
      </c>
      <c r="F144" s="128">
        <v>298000</v>
      </c>
      <c r="G144" t="s">
        <v>137</v>
      </c>
      <c r="H144">
        <v>43323</v>
      </c>
      <c r="J144" t="s">
        <v>315</v>
      </c>
      <c r="K144" t="s">
        <v>192</v>
      </c>
      <c r="L144">
        <f t="shared" si="6"/>
        <v>0</v>
      </c>
      <c r="M144">
        <f t="shared" si="7"/>
        <v>0</v>
      </c>
      <c r="N144">
        <f t="shared" si="8"/>
        <v>0</v>
      </c>
      <c r="P144">
        <f>IF(AND($K144="Elecom",COUNTIF(bangtinh!$H$2:$H$38,C144)&gt;0),20000*$D144,0)</f>
        <v>0</v>
      </c>
    </row>
    <row r="145" spans="1:16">
      <c r="A145">
        <v>10089552</v>
      </c>
      <c r="B145" t="s">
        <v>750</v>
      </c>
      <c r="C145" t="s">
        <v>752</v>
      </c>
      <c r="D145">
        <v>1</v>
      </c>
      <c r="E145" s="128">
        <v>149000</v>
      </c>
      <c r="F145" s="128">
        <v>149000</v>
      </c>
      <c r="G145" t="s">
        <v>137</v>
      </c>
      <c r="H145">
        <v>43323</v>
      </c>
      <c r="J145" t="s">
        <v>295</v>
      </c>
      <c r="K145" t="s">
        <v>168</v>
      </c>
      <c r="L145">
        <f t="shared" si="6"/>
        <v>0</v>
      </c>
      <c r="M145">
        <f t="shared" si="7"/>
        <v>0</v>
      </c>
      <c r="N145">
        <f t="shared" si="8"/>
        <v>0</v>
      </c>
      <c r="P145">
        <f>IF(AND($K145="Elecom",COUNTIF(bangtinh!$H$2:$H$38,C145)&gt;0),20000*$D145,0)</f>
        <v>0</v>
      </c>
    </row>
    <row r="146" spans="1:16">
      <c r="A146">
        <v>10089477</v>
      </c>
      <c r="B146" t="s">
        <v>2797</v>
      </c>
      <c r="C146" t="s">
        <v>2798</v>
      </c>
      <c r="D146">
        <v>2</v>
      </c>
      <c r="E146" s="128">
        <v>299000</v>
      </c>
      <c r="F146" s="128">
        <v>598000</v>
      </c>
      <c r="G146" t="s">
        <v>137</v>
      </c>
      <c r="H146">
        <v>43323</v>
      </c>
      <c r="J146" t="s">
        <v>295</v>
      </c>
      <c r="K146" t="s">
        <v>168</v>
      </c>
      <c r="L146">
        <f t="shared" si="6"/>
        <v>0</v>
      </c>
      <c r="M146">
        <f t="shared" si="7"/>
        <v>0</v>
      </c>
      <c r="N146">
        <f t="shared" si="8"/>
        <v>0</v>
      </c>
      <c r="P146">
        <f>IF(AND($K146="Elecom",COUNTIF(bangtinh!$H$2:$H$38,C146)&gt;0),20000*$D146,0)</f>
        <v>0</v>
      </c>
    </row>
    <row r="147" spans="1:16">
      <c r="A147">
        <v>10089411</v>
      </c>
      <c r="B147" t="s">
        <v>4434</v>
      </c>
      <c r="C147" t="s">
        <v>4436</v>
      </c>
      <c r="D147">
        <v>1</v>
      </c>
      <c r="E147" s="128">
        <v>599000</v>
      </c>
      <c r="F147" s="128">
        <v>599000</v>
      </c>
      <c r="G147" t="s">
        <v>137</v>
      </c>
      <c r="H147">
        <v>43323</v>
      </c>
      <c r="J147" t="s">
        <v>295</v>
      </c>
      <c r="K147" t="s">
        <v>168</v>
      </c>
      <c r="L147">
        <f t="shared" si="6"/>
        <v>0</v>
      </c>
      <c r="M147">
        <f t="shared" si="7"/>
        <v>0</v>
      </c>
      <c r="N147">
        <f t="shared" si="8"/>
        <v>0</v>
      </c>
      <c r="P147">
        <f>IF(AND($K147="Elecom",COUNTIF(bangtinh!$H$2:$H$38,C147)&gt;0),20000*$D147,0)</f>
        <v>0</v>
      </c>
    </row>
    <row r="148" spans="1:16">
      <c r="A148">
        <v>10089385</v>
      </c>
      <c r="B148" t="s">
        <v>969</v>
      </c>
      <c r="C148" t="s">
        <v>970</v>
      </c>
      <c r="D148">
        <v>1</v>
      </c>
      <c r="E148" s="128">
        <v>149000</v>
      </c>
      <c r="F148" s="128">
        <v>149000</v>
      </c>
      <c r="G148" t="s">
        <v>137</v>
      </c>
      <c r="H148">
        <v>43323</v>
      </c>
      <c r="J148" t="s">
        <v>295</v>
      </c>
      <c r="K148" t="s">
        <v>168</v>
      </c>
      <c r="L148">
        <f t="shared" si="6"/>
        <v>0</v>
      </c>
      <c r="M148">
        <f t="shared" si="7"/>
        <v>0</v>
      </c>
      <c r="N148">
        <f t="shared" si="8"/>
        <v>0</v>
      </c>
      <c r="P148">
        <f>IF(AND($K148="Elecom",COUNTIF(bangtinh!$H$2:$H$38,C148)&gt;0),20000*$D148,0)</f>
        <v>0</v>
      </c>
    </row>
    <row r="149" spans="1:16">
      <c r="A149">
        <v>10092280</v>
      </c>
      <c r="B149" t="s">
        <v>5005</v>
      </c>
      <c r="C149" t="s">
        <v>301</v>
      </c>
      <c r="D149">
        <v>1</v>
      </c>
      <c r="E149" s="128">
        <v>1190000</v>
      </c>
      <c r="F149" s="128">
        <v>1190000</v>
      </c>
      <c r="G149" t="s">
        <v>137</v>
      </c>
      <c r="H149">
        <v>43323</v>
      </c>
      <c r="J149" t="s">
        <v>7</v>
      </c>
      <c r="K149" t="s">
        <v>86</v>
      </c>
      <c r="L149">
        <f t="shared" si="6"/>
        <v>0</v>
      </c>
      <c r="M149">
        <f t="shared" si="7"/>
        <v>10000</v>
      </c>
      <c r="N149">
        <f t="shared" si="8"/>
        <v>0</v>
      </c>
      <c r="P149">
        <f>IF(AND($K149="Elecom",COUNTIF(bangtinh!$H$2:$H$38,C149)&gt;0),20000*$D149,0)</f>
        <v>0</v>
      </c>
    </row>
    <row r="150" spans="1:16">
      <c r="A150">
        <v>10090432</v>
      </c>
      <c r="B150" t="s">
        <v>282</v>
      </c>
      <c r="C150" t="s">
        <v>284</v>
      </c>
      <c r="D150">
        <v>2</v>
      </c>
      <c r="E150" s="128">
        <v>20000</v>
      </c>
      <c r="F150" s="128">
        <v>40000</v>
      </c>
      <c r="G150" t="s">
        <v>137</v>
      </c>
      <c r="H150">
        <v>43323</v>
      </c>
      <c r="J150" t="s">
        <v>280</v>
      </c>
      <c r="K150" t="s">
        <v>192</v>
      </c>
      <c r="L150">
        <f t="shared" si="6"/>
        <v>0</v>
      </c>
      <c r="M150">
        <f t="shared" si="7"/>
        <v>0</v>
      </c>
      <c r="N150">
        <f t="shared" si="8"/>
        <v>0</v>
      </c>
      <c r="P150">
        <f>IF(AND($K150="Elecom",COUNTIF(bangtinh!$H$2:$H$38,C150)&gt;0),20000*$D150,0)</f>
        <v>0</v>
      </c>
    </row>
    <row r="151" spans="1:16">
      <c r="A151">
        <v>10093983</v>
      </c>
      <c r="B151" t="s">
        <v>4836</v>
      </c>
      <c r="C151" t="s">
        <v>4837</v>
      </c>
      <c r="D151">
        <v>1</v>
      </c>
      <c r="E151" s="128">
        <v>990000</v>
      </c>
      <c r="F151" s="128">
        <v>990000</v>
      </c>
      <c r="G151" t="s">
        <v>137</v>
      </c>
      <c r="H151">
        <v>43323</v>
      </c>
      <c r="J151" t="s">
        <v>7</v>
      </c>
      <c r="K151" t="s">
        <v>86</v>
      </c>
      <c r="L151">
        <f t="shared" si="6"/>
        <v>5000</v>
      </c>
      <c r="M151">
        <f t="shared" si="7"/>
        <v>0</v>
      </c>
      <c r="N151">
        <f t="shared" si="8"/>
        <v>0</v>
      </c>
      <c r="P151">
        <f>IF(AND($K151="Elecom",COUNTIF(bangtinh!$H$2:$H$38,C151)&gt;0),20000*$D151,0)</f>
        <v>0</v>
      </c>
    </row>
    <row r="152" spans="1:16">
      <c r="A152">
        <v>10089500</v>
      </c>
      <c r="B152" t="s">
        <v>2168</v>
      </c>
      <c r="C152" t="s">
        <v>2169</v>
      </c>
      <c r="D152">
        <v>1</v>
      </c>
      <c r="E152" s="128">
        <v>249000</v>
      </c>
      <c r="F152" s="128">
        <v>249000</v>
      </c>
      <c r="G152" t="s">
        <v>137</v>
      </c>
      <c r="H152">
        <v>43323</v>
      </c>
      <c r="J152" t="s">
        <v>295</v>
      </c>
      <c r="K152" t="s">
        <v>168</v>
      </c>
      <c r="L152">
        <f t="shared" si="6"/>
        <v>0</v>
      </c>
      <c r="M152">
        <f t="shared" si="7"/>
        <v>0</v>
      </c>
      <c r="N152">
        <f t="shared" si="8"/>
        <v>0</v>
      </c>
      <c r="P152">
        <f>IF(AND($K152="Elecom",COUNTIF(bangtinh!$H$2:$H$38,C152)&gt;0),20000*$D152,0)</f>
        <v>0</v>
      </c>
    </row>
    <row r="153" spans="1:16">
      <c r="A153">
        <v>10089503</v>
      </c>
      <c r="B153" t="s">
        <v>2158</v>
      </c>
      <c r="C153" t="s">
        <v>2159</v>
      </c>
      <c r="D153">
        <v>1</v>
      </c>
      <c r="F153" s="128">
        <v>0</v>
      </c>
      <c r="G153" t="s">
        <v>137</v>
      </c>
      <c r="H153">
        <v>43323</v>
      </c>
      <c r="I153" t="s">
        <v>5805</v>
      </c>
      <c r="J153" t="s">
        <v>295</v>
      </c>
      <c r="K153" t="s">
        <v>168</v>
      </c>
      <c r="L153">
        <f t="shared" si="6"/>
        <v>0</v>
      </c>
      <c r="M153">
        <f t="shared" si="7"/>
        <v>0</v>
      </c>
      <c r="N153">
        <f t="shared" si="8"/>
        <v>0</v>
      </c>
      <c r="P153">
        <f>IF(AND($K153="Elecom",COUNTIF(bangtinh!$H$2:$H$38,C153)&gt;0),20000*$D153,0)</f>
        <v>0</v>
      </c>
    </row>
    <row r="154" spans="1:16">
      <c r="A154">
        <v>10093444</v>
      </c>
      <c r="B154" t="s">
        <v>4360</v>
      </c>
      <c r="C154" t="s">
        <v>4361</v>
      </c>
      <c r="D154">
        <v>1</v>
      </c>
      <c r="E154" s="128">
        <v>590000</v>
      </c>
      <c r="F154" s="128">
        <v>590000</v>
      </c>
      <c r="G154" t="s">
        <v>137</v>
      </c>
      <c r="H154">
        <v>43323</v>
      </c>
      <c r="J154" t="s">
        <v>7</v>
      </c>
      <c r="K154" t="s">
        <v>86</v>
      </c>
      <c r="L154">
        <f t="shared" si="6"/>
        <v>5000</v>
      </c>
      <c r="M154">
        <f t="shared" si="7"/>
        <v>0</v>
      </c>
      <c r="N154">
        <f t="shared" si="8"/>
        <v>0</v>
      </c>
      <c r="P154">
        <f>IF(AND($K154="Elecom",COUNTIF(bangtinh!$H$2:$H$38,C154)&gt;0),20000*$D154,0)</f>
        <v>0</v>
      </c>
    </row>
    <row r="155" spans="1:16">
      <c r="A155">
        <v>10093178</v>
      </c>
      <c r="B155" t="s">
        <v>2571</v>
      </c>
      <c r="C155" t="s">
        <v>2572</v>
      </c>
      <c r="D155">
        <v>1</v>
      </c>
      <c r="E155" s="128">
        <v>299000</v>
      </c>
      <c r="F155" s="128">
        <v>299000</v>
      </c>
      <c r="G155" t="s">
        <v>137</v>
      </c>
      <c r="H155">
        <v>43323</v>
      </c>
      <c r="J155" t="s">
        <v>295</v>
      </c>
      <c r="K155" t="s">
        <v>168</v>
      </c>
      <c r="L155">
        <f t="shared" si="6"/>
        <v>0</v>
      </c>
      <c r="M155">
        <f t="shared" si="7"/>
        <v>0</v>
      </c>
      <c r="N155">
        <f t="shared" si="8"/>
        <v>0</v>
      </c>
      <c r="P155">
        <f>IF(AND($K155="Elecom",COUNTIF(bangtinh!$H$2:$H$38,C155)&gt;0),20000*$D155,0)</f>
        <v>0</v>
      </c>
    </row>
    <row r="156" spans="1:16">
      <c r="A156">
        <v>10094131</v>
      </c>
      <c r="B156" t="s">
        <v>1717</v>
      </c>
      <c r="C156" t="s">
        <v>1718</v>
      </c>
      <c r="D156">
        <v>1</v>
      </c>
      <c r="E156" s="128">
        <v>199000</v>
      </c>
      <c r="F156" s="128">
        <v>199000</v>
      </c>
      <c r="G156" t="s">
        <v>137</v>
      </c>
      <c r="H156">
        <v>43323</v>
      </c>
      <c r="J156" t="s">
        <v>295</v>
      </c>
      <c r="K156" t="s">
        <v>168</v>
      </c>
      <c r="L156">
        <f t="shared" si="6"/>
        <v>0</v>
      </c>
      <c r="M156">
        <f t="shared" si="7"/>
        <v>0</v>
      </c>
      <c r="N156">
        <f t="shared" si="8"/>
        <v>0</v>
      </c>
      <c r="P156">
        <f>IF(AND($K156="Elecom",COUNTIF(bangtinh!$H$2:$H$38,C156)&gt;0),20000*$D156,0)</f>
        <v>0</v>
      </c>
    </row>
    <row r="157" spans="1:16">
      <c r="A157">
        <v>10405011</v>
      </c>
      <c r="B157" t="s">
        <v>3915</v>
      </c>
      <c r="C157" t="s">
        <v>3916</v>
      </c>
      <c r="D157">
        <v>1</v>
      </c>
      <c r="E157" s="128">
        <v>449000</v>
      </c>
      <c r="F157" s="128">
        <v>449000</v>
      </c>
      <c r="G157" t="s">
        <v>137</v>
      </c>
      <c r="H157">
        <v>43324</v>
      </c>
      <c r="J157" t="s">
        <v>295</v>
      </c>
      <c r="K157" t="s">
        <v>168</v>
      </c>
      <c r="L157">
        <f t="shared" si="6"/>
        <v>0</v>
      </c>
      <c r="M157">
        <f t="shared" si="7"/>
        <v>0</v>
      </c>
      <c r="N157">
        <f t="shared" si="8"/>
        <v>0</v>
      </c>
      <c r="P157">
        <f>IF(AND($K157="Elecom",COUNTIF(bangtinh!$H$2:$H$38,C157)&gt;0),20000*$D157,0)</f>
        <v>0</v>
      </c>
    </row>
    <row r="158" spans="1:16">
      <c r="A158">
        <v>10093724</v>
      </c>
      <c r="B158" t="s">
        <v>5812</v>
      </c>
      <c r="C158" t="s">
        <v>5813</v>
      </c>
      <c r="D158">
        <v>1</v>
      </c>
      <c r="E158" s="128">
        <v>9390000</v>
      </c>
      <c r="F158" s="128">
        <v>9390000</v>
      </c>
      <c r="G158" t="s">
        <v>137</v>
      </c>
      <c r="H158">
        <v>43324</v>
      </c>
      <c r="J158" t="s">
        <v>7</v>
      </c>
      <c r="K158" t="s">
        <v>86</v>
      </c>
      <c r="L158">
        <f t="shared" si="6"/>
        <v>0</v>
      </c>
      <c r="M158">
        <f t="shared" si="7"/>
        <v>0</v>
      </c>
      <c r="N158">
        <f t="shared" si="8"/>
        <v>20000</v>
      </c>
      <c r="P158">
        <f>IF(AND($K158="Elecom",COUNTIF(bangtinh!$H$2:$H$38,C158)&gt;0),20000*$D158,0)</f>
        <v>0</v>
      </c>
    </row>
    <row r="159" spans="1:16">
      <c r="A159">
        <v>10090431</v>
      </c>
      <c r="B159" t="s">
        <v>289</v>
      </c>
      <c r="C159" t="s">
        <v>290</v>
      </c>
      <c r="D159">
        <v>2</v>
      </c>
      <c r="E159" s="128">
        <v>20000</v>
      </c>
      <c r="F159" s="128">
        <v>40000</v>
      </c>
      <c r="G159" t="s">
        <v>137</v>
      </c>
      <c r="H159">
        <v>43324</v>
      </c>
      <c r="J159" t="s">
        <v>280</v>
      </c>
      <c r="K159" t="s">
        <v>192</v>
      </c>
      <c r="L159">
        <f t="shared" si="6"/>
        <v>0</v>
      </c>
      <c r="M159">
        <f t="shared" si="7"/>
        <v>0</v>
      </c>
      <c r="N159">
        <f t="shared" si="8"/>
        <v>0</v>
      </c>
      <c r="P159">
        <f>IF(AND($K159="Elecom",COUNTIF(bangtinh!$H$2:$H$38,C159)&gt;0),20000*$D159,0)</f>
        <v>0</v>
      </c>
    </row>
    <row r="160" spans="1:16">
      <c r="A160">
        <v>10129653</v>
      </c>
      <c r="B160" t="s">
        <v>5089</v>
      </c>
      <c r="C160" t="s">
        <v>5090</v>
      </c>
      <c r="D160">
        <v>1</v>
      </c>
      <c r="E160" s="128">
        <v>1190000</v>
      </c>
      <c r="F160" s="128">
        <v>1190000</v>
      </c>
      <c r="G160" t="s">
        <v>137</v>
      </c>
      <c r="H160">
        <v>43324</v>
      </c>
      <c r="J160" t="s">
        <v>7</v>
      </c>
      <c r="K160" t="s">
        <v>86</v>
      </c>
      <c r="L160">
        <f t="shared" si="6"/>
        <v>0</v>
      </c>
      <c r="M160">
        <f t="shared" si="7"/>
        <v>10000</v>
      </c>
      <c r="N160">
        <f t="shared" si="8"/>
        <v>0</v>
      </c>
      <c r="P160">
        <f>IF(AND($K160="Elecom",COUNTIF(bangtinh!$H$2:$H$38,C160)&gt;0),20000*$D160,0)</f>
        <v>0</v>
      </c>
    </row>
    <row r="161" spans="1:16">
      <c r="A161">
        <v>10094121</v>
      </c>
      <c r="B161" t="s">
        <v>4136</v>
      </c>
      <c r="C161" t="s">
        <v>4137</v>
      </c>
      <c r="D161">
        <v>1</v>
      </c>
      <c r="E161" s="128">
        <v>499000</v>
      </c>
      <c r="F161" s="128">
        <v>499000</v>
      </c>
      <c r="G161" t="s">
        <v>137</v>
      </c>
      <c r="H161">
        <v>43324</v>
      </c>
      <c r="J161" t="s">
        <v>295</v>
      </c>
      <c r="K161" t="s">
        <v>168</v>
      </c>
      <c r="L161">
        <f t="shared" si="6"/>
        <v>0</v>
      </c>
      <c r="M161">
        <f t="shared" si="7"/>
        <v>0</v>
      </c>
      <c r="N161">
        <f t="shared" si="8"/>
        <v>0</v>
      </c>
      <c r="P161">
        <f>IF(AND($K161="Elecom",COUNTIF(bangtinh!$H$2:$H$38,C161)&gt;0),20000*$D161,0)</f>
        <v>0</v>
      </c>
    </row>
    <row r="162" spans="1:16">
      <c r="A162">
        <v>10092289</v>
      </c>
      <c r="B162" t="s">
        <v>1294</v>
      </c>
      <c r="C162" t="s">
        <v>1296</v>
      </c>
      <c r="D162">
        <v>1</v>
      </c>
      <c r="E162" s="128">
        <v>199000</v>
      </c>
      <c r="F162" s="128">
        <v>199000</v>
      </c>
      <c r="G162" t="s">
        <v>137</v>
      </c>
      <c r="H162">
        <v>43324</v>
      </c>
      <c r="J162" t="s">
        <v>354</v>
      </c>
      <c r="K162" t="e">
        <v>#N/A</v>
      </c>
      <c r="L162" t="e">
        <f t="shared" si="6"/>
        <v>#N/A</v>
      </c>
      <c r="M162" t="e">
        <f t="shared" si="7"/>
        <v>#N/A</v>
      </c>
      <c r="N162" t="e">
        <f t="shared" si="8"/>
        <v>#N/A</v>
      </c>
      <c r="P162" t="e">
        <f>IF(AND($K162="Elecom",COUNTIF(bangtinh!$H$2:$H$38,C162)&gt;0),20000*$D162,0)</f>
        <v>#N/A</v>
      </c>
    </row>
    <row r="163" spans="1:16">
      <c r="A163">
        <v>10089520</v>
      </c>
      <c r="B163" t="s">
        <v>829</v>
      </c>
      <c r="C163" t="s">
        <v>830</v>
      </c>
      <c r="D163">
        <v>1</v>
      </c>
      <c r="E163" s="128">
        <v>149000</v>
      </c>
      <c r="F163" s="128">
        <v>149000</v>
      </c>
      <c r="G163" t="s">
        <v>137</v>
      </c>
      <c r="H163">
        <v>43324</v>
      </c>
      <c r="J163" t="s">
        <v>295</v>
      </c>
      <c r="K163" t="s">
        <v>168</v>
      </c>
      <c r="L163">
        <f t="shared" si="6"/>
        <v>0</v>
      </c>
      <c r="M163">
        <f t="shared" si="7"/>
        <v>0</v>
      </c>
      <c r="N163">
        <f t="shared" si="8"/>
        <v>0</v>
      </c>
      <c r="P163">
        <f>IF(AND($K163="Elecom",COUNTIF(bangtinh!$H$2:$H$38,C163)&gt;0),20000*$D163,0)</f>
        <v>0</v>
      </c>
    </row>
    <row r="164" spans="1:16">
      <c r="A164">
        <v>10089516</v>
      </c>
      <c r="B164" t="s">
        <v>853</v>
      </c>
      <c r="C164" t="s">
        <v>855</v>
      </c>
      <c r="D164">
        <v>1</v>
      </c>
      <c r="E164" s="128">
        <v>149000</v>
      </c>
      <c r="F164" s="128">
        <v>149000</v>
      </c>
      <c r="G164" t="s">
        <v>137</v>
      </c>
      <c r="H164">
        <v>43324</v>
      </c>
      <c r="J164" t="s">
        <v>295</v>
      </c>
      <c r="K164" t="s">
        <v>168</v>
      </c>
      <c r="L164">
        <f t="shared" si="6"/>
        <v>0</v>
      </c>
      <c r="M164">
        <f t="shared" si="7"/>
        <v>0</v>
      </c>
      <c r="N164">
        <f t="shared" si="8"/>
        <v>0</v>
      </c>
      <c r="P164">
        <f>IF(AND($K164="Elecom",COUNTIF(bangtinh!$H$2:$H$38,C164)&gt;0),20000*$D164,0)</f>
        <v>0</v>
      </c>
    </row>
    <row r="165" spans="1:16">
      <c r="A165">
        <v>10128896</v>
      </c>
      <c r="B165" t="s">
        <v>2356</v>
      </c>
      <c r="C165" t="s">
        <v>2357</v>
      </c>
      <c r="D165">
        <v>1</v>
      </c>
      <c r="E165" s="128">
        <v>249000</v>
      </c>
      <c r="F165" s="128">
        <v>249000</v>
      </c>
      <c r="G165" t="s">
        <v>137</v>
      </c>
      <c r="H165">
        <v>43324</v>
      </c>
      <c r="J165" t="s">
        <v>168</v>
      </c>
      <c r="K165" t="s">
        <v>168</v>
      </c>
      <c r="L165">
        <f t="shared" si="6"/>
        <v>0</v>
      </c>
      <c r="M165">
        <f t="shared" si="7"/>
        <v>0</v>
      </c>
      <c r="N165">
        <f t="shared" si="8"/>
        <v>0</v>
      </c>
      <c r="P165">
        <f>IF(AND($K165="Elecom",COUNTIF(bangtinh!$H$2:$H$38,C165)&gt;0),20000*$D165,0)</f>
        <v>0</v>
      </c>
    </row>
    <row r="166" spans="1:16">
      <c r="A166">
        <v>10094767</v>
      </c>
      <c r="B166" t="s">
        <v>4210</v>
      </c>
      <c r="C166" t="s">
        <v>4211</v>
      </c>
      <c r="D166">
        <v>1</v>
      </c>
      <c r="E166" s="128">
        <v>449000</v>
      </c>
      <c r="F166" s="128">
        <v>449000</v>
      </c>
      <c r="G166" t="s">
        <v>137</v>
      </c>
      <c r="H166">
        <v>43324</v>
      </c>
      <c r="J166" t="s">
        <v>295</v>
      </c>
      <c r="K166" t="s">
        <v>168</v>
      </c>
      <c r="L166">
        <f t="shared" si="6"/>
        <v>0</v>
      </c>
      <c r="M166">
        <f t="shared" si="7"/>
        <v>0</v>
      </c>
      <c r="N166">
        <f t="shared" si="8"/>
        <v>0</v>
      </c>
      <c r="P166">
        <f>IF(AND($K166="Elecom",COUNTIF(bangtinh!$H$2:$H$38,C166)&gt;0),20000*$D166,0)</f>
        <v>0</v>
      </c>
    </row>
    <row r="167" spans="1:16">
      <c r="A167">
        <v>10089410</v>
      </c>
      <c r="B167" t="s">
        <v>3692</v>
      </c>
      <c r="C167" t="s">
        <v>3693</v>
      </c>
      <c r="D167">
        <v>1</v>
      </c>
      <c r="E167" s="128">
        <v>399000</v>
      </c>
      <c r="F167" s="128">
        <v>399000</v>
      </c>
      <c r="G167" t="s">
        <v>137</v>
      </c>
      <c r="H167">
        <v>43324</v>
      </c>
      <c r="J167" t="s">
        <v>295</v>
      </c>
      <c r="K167" t="s">
        <v>168</v>
      </c>
      <c r="L167">
        <f t="shared" si="6"/>
        <v>0</v>
      </c>
      <c r="M167">
        <f t="shared" si="7"/>
        <v>0</v>
      </c>
      <c r="N167">
        <f t="shared" si="8"/>
        <v>0</v>
      </c>
      <c r="P167">
        <f>IF(AND($K167="Elecom",COUNTIF(bangtinh!$H$2:$H$38,C167)&gt;0),20000*$D167,0)</f>
        <v>0</v>
      </c>
    </row>
    <row r="168" spans="1:16">
      <c r="A168">
        <v>10129699</v>
      </c>
      <c r="B168" t="s">
        <v>6367</v>
      </c>
      <c r="C168" t="s">
        <v>6368</v>
      </c>
      <c r="D168">
        <v>1</v>
      </c>
      <c r="E168" s="128">
        <v>249000</v>
      </c>
      <c r="F168" s="128">
        <v>249000</v>
      </c>
      <c r="G168" t="s">
        <v>137</v>
      </c>
      <c r="H168">
        <v>43324</v>
      </c>
      <c r="J168" t="s">
        <v>295</v>
      </c>
      <c r="K168" t="s">
        <v>168</v>
      </c>
      <c r="L168">
        <f t="shared" si="6"/>
        <v>0</v>
      </c>
      <c r="M168">
        <f t="shared" si="7"/>
        <v>0</v>
      </c>
      <c r="N168">
        <f t="shared" si="8"/>
        <v>0</v>
      </c>
      <c r="P168">
        <f>IF(AND($K168="Elecom",COUNTIF(bangtinh!$H$2:$H$38,C168)&gt;0),20000*$D168,0)</f>
        <v>0</v>
      </c>
    </row>
    <row r="169" spans="1:16">
      <c r="A169">
        <v>10089508</v>
      </c>
      <c r="B169" t="s">
        <v>869</v>
      </c>
      <c r="C169" t="s">
        <v>870</v>
      </c>
      <c r="D169">
        <v>1</v>
      </c>
      <c r="E169" s="128">
        <v>149000</v>
      </c>
      <c r="F169" s="128">
        <v>149000</v>
      </c>
      <c r="G169" t="s">
        <v>137</v>
      </c>
      <c r="H169">
        <v>43324</v>
      </c>
      <c r="J169" t="s">
        <v>295</v>
      </c>
      <c r="K169" t="s">
        <v>168</v>
      </c>
      <c r="L169">
        <f t="shared" si="6"/>
        <v>0</v>
      </c>
      <c r="M169">
        <f t="shared" si="7"/>
        <v>0</v>
      </c>
      <c r="N169">
        <f t="shared" si="8"/>
        <v>0</v>
      </c>
      <c r="P169">
        <f>IF(AND($K169="Elecom",COUNTIF(bangtinh!$H$2:$H$38,C169)&gt;0),20000*$D169,0)</f>
        <v>0</v>
      </c>
    </row>
    <row r="170" spans="1:16">
      <c r="A170">
        <v>10094774</v>
      </c>
      <c r="B170" t="s">
        <v>1735</v>
      </c>
      <c r="C170" t="s">
        <v>1736</v>
      </c>
      <c r="D170">
        <v>1</v>
      </c>
      <c r="E170" s="128">
        <v>199000</v>
      </c>
      <c r="F170" s="128">
        <v>199000</v>
      </c>
      <c r="G170" t="s">
        <v>137</v>
      </c>
      <c r="H170">
        <v>43324</v>
      </c>
      <c r="J170" t="s">
        <v>295</v>
      </c>
      <c r="K170" t="s">
        <v>168</v>
      </c>
      <c r="L170">
        <f t="shared" si="6"/>
        <v>0</v>
      </c>
      <c r="M170">
        <f t="shared" si="7"/>
        <v>0</v>
      </c>
      <c r="N170">
        <f t="shared" si="8"/>
        <v>0</v>
      </c>
      <c r="P170">
        <f>IF(AND($K170="Elecom",COUNTIF(bangtinh!$H$2:$H$38,C170)&gt;0),20000*$D170,0)</f>
        <v>0</v>
      </c>
    </row>
    <row r="171" spans="1:16">
      <c r="A171">
        <v>10090570</v>
      </c>
      <c r="B171" t="s">
        <v>3133</v>
      </c>
      <c r="C171" t="s">
        <v>3134</v>
      </c>
      <c r="D171">
        <v>1</v>
      </c>
      <c r="E171" s="128">
        <v>349000</v>
      </c>
      <c r="F171" s="128">
        <v>349000</v>
      </c>
      <c r="G171" t="s">
        <v>137</v>
      </c>
      <c r="H171">
        <v>43324</v>
      </c>
      <c r="J171" t="s">
        <v>295</v>
      </c>
      <c r="K171" t="s">
        <v>168</v>
      </c>
      <c r="L171">
        <f t="shared" si="6"/>
        <v>0</v>
      </c>
      <c r="M171">
        <f t="shared" si="7"/>
        <v>0</v>
      </c>
      <c r="N171">
        <f t="shared" si="8"/>
        <v>0</v>
      </c>
      <c r="P171">
        <f>IF(AND($K171="Elecom",COUNTIF(bangtinh!$H$2:$H$38,C171)&gt;0),20000*$D171,0)</f>
        <v>0</v>
      </c>
    </row>
    <row r="172" spans="1:16">
      <c r="A172">
        <v>10129287</v>
      </c>
      <c r="B172" t="s">
        <v>4740</v>
      </c>
      <c r="C172" t="s">
        <v>4741</v>
      </c>
      <c r="D172">
        <v>1</v>
      </c>
      <c r="E172" s="128">
        <v>849000</v>
      </c>
      <c r="F172" s="128">
        <v>849000</v>
      </c>
      <c r="G172" t="s">
        <v>137</v>
      </c>
      <c r="H172">
        <v>43324</v>
      </c>
      <c r="J172" t="s">
        <v>295</v>
      </c>
      <c r="K172" t="s">
        <v>168</v>
      </c>
      <c r="L172">
        <f t="shared" si="6"/>
        <v>0</v>
      </c>
      <c r="M172">
        <f t="shared" si="7"/>
        <v>0</v>
      </c>
      <c r="N172">
        <f t="shared" si="8"/>
        <v>0</v>
      </c>
      <c r="P172">
        <f>IF(AND($K172="Elecom",COUNTIF(bangtinh!$H$2:$H$38,C172)&gt;0),20000*$D172,0)</f>
        <v>0</v>
      </c>
    </row>
    <row r="173" spans="1:16">
      <c r="A173">
        <v>10090458</v>
      </c>
      <c r="B173" t="s">
        <v>2057</v>
      </c>
      <c r="C173" t="s">
        <v>2058</v>
      </c>
      <c r="D173">
        <v>1</v>
      </c>
      <c r="E173" s="128">
        <v>249000</v>
      </c>
      <c r="F173" s="128">
        <v>249000</v>
      </c>
      <c r="G173" t="s">
        <v>137</v>
      </c>
      <c r="H173">
        <v>43324</v>
      </c>
      <c r="J173" t="s">
        <v>295</v>
      </c>
      <c r="K173" t="s">
        <v>168</v>
      </c>
      <c r="L173">
        <f t="shared" si="6"/>
        <v>0</v>
      </c>
      <c r="M173">
        <f t="shared" si="7"/>
        <v>0</v>
      </c>
      <c r="N173">
        <f t="shared" si="8"/>
        <v>0</v>
      </c>
      <c r="P173">
        <f>IF(AND($K173="Elecom",COUNTIF(bangtinh!$H$2:$H$38,C173)&gt;0),20000*$D173,0)</f>
        <v>0</v>
      </c>
    </row>
    <row r="174" spans="1:16">
      <c r="A174">
        <v>10092956</v>
      </c>
      <c r="B174" t="s">
        <v>3945</v>
      </c>
      <c r="C174" t="s">
        <v>3946</v>
      </c>
      <c r="D174">
        <v>1</v>
      </c>
      <c r="E174" s="128">
        <v>490000</v>
      </c>
      <c r="F174" s="128">
        <v>490000</v>
      </c>
      <c r="G174" t="s">
        <v>137</v>
      </c>
      <c r="H174">
        <v>43324</v>
      </c>
      <c r="J174" t="s">
        <v>7</v>
      </c>
      <c r="K174" t="s">
        <v>86</v>
      </c>
      <c r="L174">
        <f t="shared" si="6"/>
        <v>5000</v>
      </c>
      <c r="M174">
        <f t="shared" si="7"/>
        <v>0</v>
      </c>
      <c r="N174">
        <f t="shared" si="8"/>
        <v>0</v>
      </c>
      <c r="P174">
        <f>IF(AND($K174="Elecom",COUNTIF(bangtinh!$H$2:$H$38,C174)&gt;0),20000*$D174,0)</f>
        <v>0</v>
      </c>
    </row>
    <row r="175" spans="1:16">
      <c r="A175">
        <v>10092964</v>
      </c>
      <c r="B175" t="s">
        <v>1272</v>
      </c>
      <c r="C175" t="s">
        <v>1273</v>
      </c>
      <c r="D175">
        <v>1</v>
      </c>
      <c r="E175" s="128">
        <v>199000</v>
      </c>
      <c r="F175" s="128">
        <v>199000</v>
      </c>
      <c r="G175" t="s">
        <v>137</v>
      </c>
      <c r="H175">
        <v>43324</v>
      </c>
      <c r="J175" t="s">
        <v>295</v>
      </c>
      <c r="K175" t="s">
        <v>168</v>
      </c>
      <c r="L175">
        <f t="shared" si="6"/>
        <v>0</v>
      </c>
      <c r="M175">
        <f t="shared" si="7"/>
        <v>0</v>
      </c>
      <c r="N175">
        <f t="shared" si="8"/>
        <v>0</v>
      </c>
      <c r="P175">
        <f>IF(AND($K175="Elecom",COUNTIF(bangtinh!$H$2:$H$38,C175)&gt;0),20000*$D175,0)</f>
        <v>0</v>
      </c>
    </row>
    <row r="176" spans="1:16">
      <c r="A176">
        <v>10094094</v>
      </c>
      <c r="B176" t="s">
        <v>991</v>
      </c>
      <c r="C176" t="s">
        <v>992</v>
      </c>
      <c r="D176">
        <v>1</v>
      </c>
      <c r="E176" s="128">
        <v>149000</v>
      </c>
      <c r="F176" s="128">
        <v>149000</v>
      </c>
      <c r="G176" t="s">
        <v>137</v>
      </c>
      <c r="H176">
        <v>43324</v>
      </c>
      <c r="J176" t="s">
        <v>295</v>
      </c>
      <c r="K176" t="s">
        <v>168</v>
      </c>
      <c r="L176">
        <f t="shared" si="6"/>
        <v>0</v>
      </c>
      <c r="M176">
        <f t="shared" si="7"/>
        <v>0</v>
      </c>
      <c r="N176">
        <f t="shared" si="8"/>
        <v>0</v>
      </c>
      <c r="P176">
        <f>IF(AND($K176="Elecom",COUNTIF(bangtinh!$H$2:$H$38,C176)&gt;0),20000*$D176,0)</f>
        <v>0</v>
      </c>
    </row>
    <row r="177" spans="1:16">
      <c r="A177">
        <v>10092702</v>
      </c>
      <c r="B177" t="s">
        <v>563</v>
      </c>
      <c r="C177" t="s">
        <v>565</v>
      </c>
      <c r="D177">
        <v>1</v>
      </c>
      <c r="F177" s="128">
        <v>0</v>
      </c>
      <c r="G177" t="s">
        <v>137</v>
      </c>
      <c r="H177">
        <v>43324</v>
      </c>
      <c r="I177" t="s">
        <v>5805</v>
      </c>
      <c r="J177" t="s">
        <v>295</v>
      </c>
      <c r="K177" t="s">
        <v>168</v>
      </c>
      <c r="L177">
        <f t="shared" si="6"/>
        <v>0</v>
      </c>
      <c r="M177">
        <f t="shared" si="7"/>
        <v>0</v>
      </c>
      <c r="N177">
        <f t="shared" si="8"/>
        <v>0</v>
      </c>
      <c r="P177">
        <f>IF(AND($K177="Elecom",COUNTIF(bangtinh!$H$2:$H$38,C177)&gt;0),20000*$D177,0)</f>
        <v>0</v>
      </c>
    </row>
    <row r="178" spans="1:16">
      <c r="A178">
        <v>10094094</v>
      </c>
      <c r="B178" t="s">
        <v>991</v>
      </c>
      <c r="C178" t="s">
        <v>992</v>
      </c>
      <c r="D178">
        <v>1</v>
      </c>
      <c r="E178" s="128">
        <v>149000</v>
      </c>
      <c r="F178" s="128">
        <v>149000</v>
      </c>
      <c r="G178" t="s">
        <v>137</v>
      </c>
      <c r="H178">
        <v>43324</v>
      </c>
      <c r="J178" t="s">
        <v>295</v>
      </c>
      <c r="K178" t="s">
        <v>168</v>
      </c>
      <c r="L178">
        <f t="shared" si="6"/>
        <v>0</v>
      </c>
      <c r="M178">
        <f t="shared" si="7"/>
        <v>0</v>
      </c>
      <c r="N178">
        <f t="shared" si="8"/>
        <v>0</v>
      </c>
      <c r="P178">
        <f>IF(AND($K178="Elecom",COUNTIF(bangtinh!$H$2:$H$38,C178)&gt;0),20000*$D178,0)</f>
        <v>0</v>
      </c>
    </row>
    <row r="179" spans="1:16">
      <c r="A179">
        <v>10092702</v>
      </c>
      <c r="B179" t="s">
        <v>563</v>
      </c>
      <c r="C179" t="s">
        <v>565</v>
      </c>
      <c r="D179">
        <v>1</v>
      </c>
      <c r="F179" s="128">
        <v>0</v>
      </c>
      <c r="G179" t="s">
        <v>137</v>
      </c>
      <c r="H179">
        <v>43324</v>
      </c>
      <c r="I179" t="s">
        <v>5805</v>
      </c>
      <c r="J179" t="s">
        <v>295</v>
      </c>
      <c r="K179" t="s">
        <v>168</v>
      </c>
      <c r="L179">
        <f t="shared" si="6"/>
        <v>0</v>
      </c>
      <c r="M179">
        <f t="shared" si="7"/>
        <v>0</v>
      </c>
      <c r="N179">
        <f t="shared" si="8"/>
        <v>0</v>
      </c>
      <c r="P179">
        <f>IF(AND($K179="Elecom",COUNTIF(bangtinh!$H$2:$H$38,C179)&gt;0),20000*$D179,0)</f>
        <v>0</v>
      </c>
    </row>
    <row r="180" spans="1:16">
      <c r="A180">
        <v>10128845</v>
      </c>
      <c r="B180" t="s">
        <v>5435</v>
      </c>
      <c r="C180" t="s">
        <v>5436</v>
      </c>
      <c r="D180">
        <v>1</v>
      </c>
      <c r="E180" s="128">
        <v>2290000</v>
      </c>
      <c r="F180" s="128">
        <v>2290000</v>
      </c>
      <c r="G180" t="s">
        <v>137</v>
      </c>
      <c r="H180">
        <v>43324</v>
      </c>
      <c r="J180" t="s">
        <v>7</v>
      </c>
      <c r="K180" t="s">
        <v>86</v>
      </c>
      <c r="L180">
        <f t="shared" si="6"/>
        <v>0</v>
      </c>
      <c r="M180">
        <f t="shared" si="7"/>
        <v>0</v>
      </c>
      <c r="N180">
        <f t="shared" si="8"/>
        <v>20000</v>
      </c>
      <c r="P180">
        <f>IF(AND($K180="Elecom",COUNTIF(bangtinh!$H$2:$H$38,C180)&gt;0),20000*$D180,0)</f>
        <v>0</v>
      </c>
    </row>
    <row r="181" spans="1:16">
      <c r="A181">
        <v>10094765</v>
      </c>
      <c r="B181" t="s">
        <v>3921</v>
      </c>
      <c r="C181" t="s">
        <v>3922</v>
      </c>
      <c r="D181">
        <v>1</v>
      </c>
      <c r="E181" s="128">
        <v>449000</v>
      </c>
      <c r="F181" s="128">
        <v>449000</v>
      </c>
      <c r="G181" t="s">
        <v>137</v>
      </c>
      <c r="H181">
        <v>43325</v>
      </c>
      <c r="J181" t="s">
        <v>295</v>
      </c>
      <c r="K181" t="s">
        <v>168</v>
      </c>
      <c r="L181">
        <f t="shared" si="6"/>
        <v>0</v>
      </c>
      <c r="M181">
        <f t="shared" si="7"/>
        <v>0</v>
      </c>
      <c r="N181">
        <f t="shared" si="8"/>
        <v>0</v>
      </c>
      <c r="P181">
        <f>IF(AND($K181="Elecom",COUNTIF(bangtinh!$H$2:$H$38,C181)&gt;0),20000*$D181,0)</f>
        <v>0</v>
      </c>
    </row>
    <row r="182" spans="1:16">
      <c r="A182">
        <v>10094123</v>
      </c>
      <c r="B182" t="s">
        <v>1699</v>
      </c>
      <c r="C182" t="s">
        <v>1700</v>
      </c>
      <c r="D182">
        <v>1</v>
      </c>
      <c r="E182" s="128">
        <v>199000</v>
      </c>
      <c r="F182" s="128">
        <v>199000</v>
      </c>
      <c r="G182" t="s">
        <v>137</v>
      </c>
      <c r="H182">
        <v>43325</v>
      </c>
      <c r="J182" t="s">
        <v>295</v>
      </c>
      <c r="K182" t="s">
        <v>168</v>
      </c>
      <c r="L182">
        <f t="shared" si="6"/>
        <v>0</v>
      </c>
      <c r="M182">
        <f t="shared" si="7"/>
        <v>0</v>
      </c>
      <c r="N182">
        <f t="shared" si="8"/>
        <v>0</v>
      </c>
      <c r="P182">
        <f>IF(AND($K182="Elecom",COUNTIF(bangtinh!$H$2:$H$38,C182)&gt;0),20000*$D182,0)</f>
        <v>0</v>
      </c>
    </row>
    <row r="183" spans="1:16">
      <c r="A183">
        <v>10089490</v>
      </c>
      <c r="B183" t="s">
        <v>3678</v>
      </c>
      <c r="C183" t="s">
        <v>3679</v>
      </c>
      <c r="D183">
        <v>1</v>
      </c>
      <c r="E183" s="128">
        <v>399000</v>
      </c>
      <c r="F183" s="128">
        <v>399000</v>
      </c>
      <c r="G183" t="s">
        <v>137</v>
      </c>
      <c r="H183">
        <v>43325</v>
      </c>
      <c r="J183" t="s">
        <v>295</v>
      </c>
      <c r="K183" t="s">
        <v>168</v>
      </c>
      <c r="L183">
        <f t="shared" si="6"/>
        <v>0</v>
      </c>
      <c r="M183">
        <f t="shared" si="7"/>
        <v>0</v>
      </c>
      <c r="N183">
        <f t="shared" si="8"/>
        <v>0</v>
      </c>
      <c r="P183">
        <f>IF(AND($K183="Elecom",COUNTIF(bangtinh!$H$2:$H$38,C183)&gt;0),20000*$D183,0)</f>
        <v>0</v>
      </c>
    </row>
    <row r="184" spans="1:16">
      <c r="A184">
        <v>10093436</v>
      </c>
      <c r="B184" t="s">
        <v>3413</v>
      </c>
      <c r="C184" t="s">
        <v>3414</v>
      </c>
      <c r="D184">
        <v>1</v>
      </c>
      <c r="E184" s="128">
        <v>390000</v>
      </c>
      <c r="F184" s="128">
        <v>390000</v>
      </c>
      <c r="G184" t="s">
        <v>137</v>
      </c>
      <c r="H184">
        <v>43325</v>
      </c>
      <c r="J184" t="s">
        <v>7</v>
      </c>
      <c r="K184" t="s">
        <v>86</v>
      </c>
      <c r="L184">
        <f t="shared" si="6"/>
        <v>5000</v>
      </c>
      <c r="M184">
        <f t="shared" si="7"/>
        <v>0</v>
      </c>
      <c r="N184">
        <f t="shared" si="8"/>
        <v>0</v>
      </c>
      <c r="P184">
        <f>IF(AND($K184="Elecom",COUNTIF(bangtinh!$H$2:$H$38,C184)&gt;0),20000*$D184,0)</f>
        <v>0</v>
      </c>
    </row>
    <row r="185" spans="1:16">
      <c r="A185">
        <v>10093177</v>
      </c>
      <c r="B185" t="s">
        <v>2577</v>
      </c>
      <c r="C185" t="s">
        <v>2578</v>
      </c>
      <c r="D185">
        <v>1</v>
      </c>
      <c r="E185" s="128">
        <v>299000</v>
      </c>
      <c r="F185" s="128">
        <v>299000</v>
      </c>
      <c r="G185" t="s">
        <v>137</v>
      </c>
      <c r="H185">
        <v>43325</v>
      </c>
      <c r="J185" t="s">
        <v>295</v>
      </c>
      <c r="K185" t="s">
        <v>168</v>
      </c>
      <c r="L185">
        <f t="shared" si="6"/>
        <v>0</v>
      </c>
      <c r="M185">
        <f t="shared" si="7"/>
        <v>0</v>
      </c>
      <c r="N185">
        <f t="shared" si="8"/>
        <v>0</v>
      </c>
      <c r="P185">
        <f>IF(AND($K185="Elecom",COUNTIF(bangtinh!$H$2:$H$38,C185)&gt;0),20000*$D185,0)</f>
        <v>0</v>
      </c>
    </row>
    <row r="186" spans="1:16">
      <c r="A186">
        <v>10089500</v>
      </c>
      <c r="B186" t="s">
        <v>2168</v>
      </c>
      <c r="C186" t="s">
        <v>2169</v>
      </c>
      <c r="D186">
        <v>1</v>
      </c>
      <c r="E186" s="128">
        <v>249000</v>
      </c>
      <c r="F186" s="128">
        <v>249000</v>
      </c>
      <c r="G186" t="s">
        <v>137</v>
      </c>
      <c r="H186">
        <v>43325</v>
      </c>
      <c r="J186" t="s">
        <v>295</v>
      </c>
      <c r="K186" t="s">
        <v>168</v>
      </c>
      <c r="L186">
        <f t="shared" si="6"/>
        <v>0</v>
      </c>
      <c r="M186">
        <f t="shared" si="7"/>
        <v>0</v>
      </c>
      <c r="N186">
        <f t="shared" si="8"/>
        <v>0</v>
      </c>
      <c r="P186">
        <f>IF(AND($K186="Elecom",COUNTIF(bangtinh!$H$2:$H$38,C186)&gt;0),20000*$D186,0)</f>
        <v>0</v>
      </c>
    </row>
    <row r="187" spans="1:16">
      <c r="A187">
        <v>10089500</v>
      </c>
      <c r="B187" t="s">
        <v>2168</v>
      </c>
      <c r="C187" t="s">
        <v>2169</v>
      </c>
      <c r="D187">
        <v>1</v>
      </c>
      <c r="F187" s="128">
        <v>0</v>
      </c>
      <c r="G187" t="s">
        <v>137</v>
      </c>
      <c r="H187">
        <v>43325</v>
      </c>
      <c r="I187" t="s">
        <v>5805</v>
      </c>
      <c r="J187" t="s">
        <v>295</v>
      </c>
      <c r="K187" t="s">
        <v>168</v>
      </c>
      <c r="L187">
        <f t="shared" si="6"/>
        <v>0</v>
      </c>
      <c r="M187">
        <f t="shared" si="7"/>
        <v>0</v>
      </c>
      <c r="N187">
        <f t="shared" si="8"/>
        <v>0</v>
      </c>
      <c r="P187">
        <f>IF(AND($K187="Elecom",COUNTIF(bangtinh!$H$2:$H$38,C187)&gt;0),20000*$D187,0)</f>
        <v>0</v>
      </c>
    </row>
    <row r="188" spans="1:16">
      <c r="A188">
        <v>10089500</v>
      </c>
      <c r="B188" t="s">
        <v>2168</v>
      </c>
      <c r="C188" t="s">
        <v>2169</v>
      </c>
      <c r="D188">
        <v>1</v>
      </c>
      <c r="E188" s="128">
        <v>249000</v>
      </c>
      <c r="F188" s="128">
        <v>249000</v>
      </c>
      <c r="G188" t="s">
        <v>137</v>
      </c>
      <c r="H188">
        <v>43325</v>
      </c>
      <c r="J188" t="s">
        <v>295</v>
      </c>
      <c r="K188" t="s">
        <v>168</v>
      </c>
      <c r="L188">
        <f t="shared" si="6"/>
        <v>0</v>
      </c>
      <c r="M188">
        <f t="shared" si="7"/>
        <v>0</v>
      </c>
      <c r="N188">
        <f t="shared" si="8"/>
        <v>0</v>
      </c>
      <c r="P188">
        <f>IF(AND($K188="Elecom",COUNTIF(bangtinh!$H$2:$H$38,C188)&gt;0),20000*$D188,0)</f>
        <v>0</v>
      </c>
    </row>
    <row r="189" spans="1:16">
      <c r="A189">
        <v>10089503</v>
      </c>
      <c r="B189" t="s">
        <v>2158</v>
      </c>
      <c r="C189" t="s">
        <v>2159</v>
      </c>
      <c r="D189">
        <v>1</v>
      </c>
      <c r="F189" s="128">
        <v>0</v>
      </c>
      <c r="G189" t="s">
        <v>137</v>
      </c>
      <c r="H189">
        <v>43325</v>
      </c>
      <c r="I189" t="s">
        <v>5805</v>
      </c>
      <c r="J189" t="s">
        <v>295</v>
      </c>
      <c r="K189" t="s">
        <v>168</v>
      </c>
      <c r="L189">
        <f t="shared" si="6"/>
        <v>0</v>
      </c>
      <c r="M189">
        <f t="shared" si="7"/>
        <v>0</v>
      </c>
      <c r="N189">
        <f t="shared" si="8"/>
        <v>0</v>
      </c>
      <c r="P189">
        <f>IF(AND($K189="Elecom",COUNTIF(bangtinh!$H$2:$H$38,C189)&gt;0),20000*$D189,0)</f>
        <v>0</v>
      </c>
    </row>
    <row r="190" spans="1:16">
      <c r="A190">
        <v>10093998</v>
      </c>
      <c r="B190" t="s">
        <v>4628</v>
      </c>
      <c r="C190" t="s">
        <v>4629</v>
      </c>
      <c r="D190">
        <v>1</v>
      </c>
      <c r="E190" s="128">
        <v>749000</v>
      </c>
      <c r="F190" s="128">
        <v>749000</v>
      </c>
      <c r="G190" t="s">
        <v>137</v>
      </c>
      <c r="H190">
        <v>43325</v>
      </c>
      <c r="J190" t="s">
        <v>295</v>
      </c>
      <c r="K190" t="s">
        <v>168</v>
      </c>
      <c r="L190">
        <f t="shared" si="6"/>
        <v>0</v>
      </c>
      <c r="M190">
        <f t="shared" si="7"/>
        <v>0</v>
      </c>
      <c r="N190">
        <f t="shared" si="8"/>
        <v>0</v>
      </c>
      <c r="P190">
        <f>IF(AND($K190="Elecom",COUNTIF(bangtinh!$H$2:$H$38,C190)&gt;0),20000*$D190,0)</f>
        <v>20000</v>
      </c>
    </row>
    <row r="191" spans="1:16">
      <c r="A191">
        <v>10092912</v>
      </c>
      <c r="B191" t="s">
        <v>2406</v>
      </c>
      <c r="C191" t="s">
        <v>2407</v>
      </c>
      <c r="D191">
        <v>1</v>
      </c>
      <c r="E191" s="128">
        <v>289000</v>
      </c>
      <c r="F191" s="128">
        <v>289000</v>
      </c>
      <c r="G191" t="s">
        <v>137</v>
      </c>
      <c r="H191">
        <v>43325</v>
      </c>
      <c r="J191" t="s">
        <v>315</v>
      </c>
      <c r="K191" t="s">
        <v>192</v>
      </c>
      <c r="L191">
        <f t="shared" si="6"/>
        <v>0</v>
      </c>
      <c r="M191">
        <f t="shared" si="7"/>
        <v>0</v>
      </c>
      <c r="N191">
        <f t="shared" si="8"/>
        <v>0</v>
      </c>
      <c r="P191">
        <f>IF(AND($K191="Elecom",COUNTIF(bangtinh!$H$2:$H$38,C191)&gt;0),20000*$D191,0)</f>
        <v>0</v>
      </c>
    </row>
    <row r="192" spans="1:16">
      <c r="A192">
        <v>10094763</v>
      </c>
      <c r="B192" t="s">
        <v>2951</v>
      </c>
      <c r="C192" t="s">
        <v>2953</v>
      </c>
      <c r="D192">
        <v>1</v>
      </c>
      <c r="E192" s="128">
        <v>299000</v>
      </c>
      <c r="F192" s="128">
        <v>299000</v>
      </c>
      <c r="G192" t="s">
        <v>137</v>
      </c>
      <c r="H192">
        <v>43325</v>
      </c>
      <c r="J192" t="s">
        <v>2919</v>
      </c>
      <c r="K192" t="e">
        <v>#N/A</v>
      </c>
      <c r="L192" t="e">
        <f t="shared" si="6"/>
        <v>#N/A</v>
      </c>
      <c r="M192" t="e">
        <f t="shared" si="7"/>
        <v>#N/A</v>
      </c>
      <c r="N192" t="e">
        <f t="shared" si="8"/>
        <v>#N/A</v>
      </c>
      <c r="P192" t="e">
        <f>IF(AND($K192="Elecom",COUNTIF(bangtinh!$H$2:$H$38,C192)&gt;0),20000*$D192,0)</f>
        <v>#N/A</v>
      </c>
    </row>
    <row r="193" spans="1:16">
      <c r="A193">
        <v>10089385</v>
      </c>
      <c r="B193" t="s">
        <v>969</v>
      </c>
      <c r="C193" t="s">
        <v>970</v>
      </c>
      <c r="D193">
        <v>1</v>
      </c>
      <c r="E193" s="128">
        <v>149000</v>
      </c>
      <c r="F193" s="128">
        <v>149000</v>
      </c>
      <c r="G193" t="s">
        <v>137</v>
      </c>
      <c r="H193">
        <v>43325</v>
      </c>
      <c r="J193" t="s">
        <v>295</v>
      </c>
      <c r="K193" t="s">
        <v>168</v>
      </c>
      <c r="L193">
        <f t="shared" si="6"/>
        <v>0</v>
      </c>
      <c r="M193">
        <f t="shared" si="7"/>
        <v>0</v>
      </c>
      <c r="N193">
        <f t="shared" si="8"/>
        <v>0</v>
      </c>
      <c r="P193">
        <f>IF(AND($K193="Elecom",COUNTIF(bangtinh!$H$2:$H$38,C193)&gt;0),20000*$D193,0)</f>
        <v>0</v>
      </c>
    </row>
    <row r="194" spans="1:16">
      <c r="A194">
        <v>10089482</v>
      </c>
      <c r="B194" t="s">
        <v>2767</v>
      </c>
      <c r="C194" t="s">
        <v>2769</v>
      </c>
      <c r="D194">
        <v>1</v>
      </c>
      <c r="E194" s="128">
        <v>299000</v>
      </c>
      <c r="F194" s="128">
        <v>299000</v>
      </c>
      <c r="G194" t="s">
        <v>137</v>
      </c>
      <c r="H194">
        <v>43325</v>
      </c>
      <c r="J194" t="s">
        <v>295</v>
      </c>
      <c r="K194" t="s">
        <v>168</v>
      </c>
      <c r="L194">
        <f t="shared" si="6"/>
        <v>0</v>
      </c>
      <c r="M194">
        <f t="shared" si="7"/>
        <v>0</v>
      </c>
      <c r="N194">
        <f t="shared" si="8"/>
        <v>0</v>
      </c>
      <c r="P194">
        <f>IF(AND($K194="Elecom",COUNTIF(bangtinh!$H$2:$H$38,C194)&gt;0),20000*$D194,0)</f>
        <v>0</v>
      </c>
    </row>
    <row r="195" spans="1:16">
      <c r="A195">
        <v>10092964</v>
      </c>
      <c r="B195" t="s">
        <v>1272</v>
      </c>
      <c r="C195" t="s">
        <v>1273</v>
      </c>
      <c r="D195">
        <v>1</v>
      </c>
      <c r="E195" s="128">
        <v>199000</v>
      </c>
      <c r="F195" s="128">
        <v>199000</v>
      </c>
      <c r="G195" t="s">
        <v>137</v>
      </c>
      <c r="H195">
        <v>43326</v>
      </c>
      <c r="J195" t="s">
        <v>295</v>
      </c>
      <c r="K195" t="s">
        <v>168</v>
      </c>
      <c r="L195">
        <f t="shared" ref="L195:L258" si="9">IF(AND(K195="Sony",E195&gt;=200000,E195&lt;1000000),5000*D195,0)</f>
        <v>0</v>
      </c>
      <c r="M195">
        <f t="shared" ref="M195:M258" si="10">IF(AND(K195="Sony",E195&gt;=1000000,E195&lt;2000000),10000*D195,0)</f>
        <v>0</v>
      </c>
      <c r="N195">
        <f t="shared" ref="N195:N258" si="11">IF(AND($K195="Sony",$E195&gt;=2000000),20000*$D195,0)</f>
        <v>0</v>
      </c>
      <c r="P195">
        <f>IF(AND($K195="Elecom",COUNTIF(bangtinh!$H$2:$H$38,C195)&gt;0),20000*$D195,0)</f>
        <v>0</v>
      </c>
    </row>
    <row r="196" spans="1:16">
      <c r="A196">
        <v>10089501</v>
      </c>
      <c r="B196" t="s">
        <v>2162</v>
      </c>
      <c r="C196" t="s">
        <v>2163</v>
      </c>
      <c r="D196">
        <v>1</v>
      </c>
      <c r="E196" s="128">
        <v>249000</v>
      </c>
      <c r="F196" s="128">
        <v>249000</v>
      </c>
      <c r="G196" t="s">
        <v>137</v>
      </c>
      <c r="H196">
        <v>43326</v>
      </c>
      <c r="J196" t="s">
        <v>295</v>
      </c>
      <c r="K196" t="s">
        <v>168</v>
      </c>
      <c r="L196">
        <f t="shared" si="9"/>
        <v>0</v>
      </c>
      <c r="M196">
        <f t="shared" si="10"/>
        <v>0</v>
      </c>
      <c r="N196">
        <f t="shared" si="11"/>
        <v>0</v>
      </c>
      <c r="P196">
        <f>IF(AND($K196="Elecom",COUNTIF(bangtinh!$H$2:$H$38,C196)&gt;0),20000*$D196,0)</f>
        <v>0</v>
      </c>
    </row>
    <row r="197" spans="1:16">
      <c r="A197">
        <v>10089501</v>
      </c>
      <c r="B197" t="s">
        <v>2162</v>
      </c>
      <c r="C197" t="s">
        <v>2163</v>
      </c>
      <c r="D197">
        <v>1</v>
      </c>
      <c r="F197" s="128">
        <v>0</v>
      </c>
      <c r="G197" t="s">
        <v>137</v>
      </c>
      <c r="H197">
        <v>43326</v>
      </c>
      <c r="I197" t="s">
        <v>5805</v>
      </c>
      <c r="J197" t="s">
        <v>295</v>
      </c>
      <c r="K197" t="s">
        <v>168</v>
      </c>
      <c r="L197">
        <f t="shared" si="9"/>
        <v>0</v>
      </c>
      <c r="M197">
        <f t="shared" si="10"/>
        <v>0</v>
      </c>
      <c r="N197">
        <f t="shared" si="11"/>
        <v>0</v>
      </c>
      <c r="P197">
        <f>IF(AND($K197="Elecom",COUNTIF(bangtinh!$H$2:$H$38,C197)&gt;0),20000*$D197,0)</f>
        <v>0</v>
      </c>
    </row>
    <row r="198" spans="1:16">
      <c r="A198">
        <v>10094096</v>
      </c>
      <c r="B198" t="s">
        <v>2259</v>
      </c>
      <c r="C198" t="s">
        <v>2260</v>
      </c>
      <c r="D198">
        <v>1</v>
      </c>
      <c r="E198" s="128">
        <v>249000</v>
      </c>
      <c r="F198" s="128">
        <v>249000</v>
      </c>
      <c r="G198" t="s">
        <v>137</v>
      </c>
      <c r="H198">
        <v>43326</v>
      </c>
      <c r="J198" t="s">
        <v>295</v>
      </c>
      <c r="K198" t="s">
        <v>168</v>
      </c>
      <c r="L198">
        <f t="shared" si="9"/>
        <v>0</v>
      </c>
      <c r="M198">
        <f t="shared" si="10"/>
        <v>0</v>
      </c>
      <c r="N198">
        <f t="shared" si="11"/>
        <v>0</v>
      </c>
      <c r="P198">
        <f>IF(AND($K198="Elecom",COUNTIF(bangtinh!$H$2:$H$38,C198)&gt;0),20000*$D198,0)</f>
        <v>0</v>
      </c>
    </row>
    <row r="199" spans="1:16">
      <c r="A199">
        <v>10405019</v>
      </c>
      <c r="B199" t="s">
        <v>4473</v>
      </c>
      <c r="C199" t="s">
        <v>4474</v>
      </c>
      <c r="D199">
        <v>2</v>
      </c>
      <c r="E199" s="128">
        <v>599000</v>
      </c>
      <c r="F199" s="128">
        <v>1198000</v>
      </c>
      <c r="G199" t="s">
        <v>137</v>
      </c>
      <c r="H199">
        <v>43326</v>
      </c>
      <c r="J199" t="s">
        <v>295</v>
      </c>
      <c r="K199" t="s">
        <v>168</v>
      </c>
      <c r="L199">
        <f t="shared" si="9"/>
        <v>0</v>
      </c>
      <c r="M199">
        <f t="shared" si="10"/>
        <v>0</v>
      </c>
      <c r="N199">
        <f t="shared" si="11"/>
        <v>0</v>
      </c>
      <c r="P199">
        <f>IF(AND($K199="Elecom",COUNTIF(bangtinh!$H$2:$H$38,C199)&gt;0),20000*$D199,0)</f>
        <v>0</v>
      </c>
    </row>
    <row r="200" spans="1:16">
      <c r="A200">
        <v>10129710</v>
      </c>
      <c r="B200" t="s">
        <v>6416</v>
      </c>
      <c r="C200" t="s">
        <v>6417</v>
      </c>
      <c r="D200">
        <v>1</v>
      </c>
      <c r="E200" s="128">
        <v>449000</v>
      </c>
      <c r="F200" s="128">
        <v>449000</v>
      </c>
      <c r="G200" t="s">
        <v>137</v>
      </c>
      <c r="H200">
        <v>43326</v>
      </c>
      <c r="J200" t="s">
        <v>295</v>
      </c>
      <c r="K200" t="s">
        <v>168</v>
      </c>
      <c r="L200">
        <f t="shared" si="9"/>
        <v>0</v>
      </c>
      <c r="M200">
        <f t="shared" si="10"/>
        <v>0</v>
      </c>
      <c r="N200">
        <f t="shared" si="11"/>
        <v>0</v>
      </c>
      <c r="P200">
        <f>IF(AND($K200="Elecom",COUNTIF(bangtinh!$H$2:$H$38,C200)&gt;0),20000*$D200,0)</f>
        <v>0</v>
      </c>
    </row>
    <row r="201" spans="1:16">
      <c r="A201">
        <v>10128836</v>
      </c>
      <c r="B201" t="s">
        <v>2980</v>
      </c>
      <c r="C201" t="s">
        <v>2981</v>
      </c>
      <c r="D201">
        <v>1</v>
      </c>
      <c r="E201" s="128">
        <v>299000</v>
      </c>
      <c r="F201" s="128">
        <v>299000</v>
      </c>
      <c r="G201" t="s">
        <v>137</v>
      </c>
      <c r="H201">
        <v>43326</v>
      </c>
      <c r="J201" t="s">
        <v>295</v>
      </c>
      <c r="K201" t="s">
        <v>168</v>
      </c>
      <c r="L201">
        <f t="shared" si="9"/>
        <v>0</v>
      </c>
      <c r="M201">
        <f t="shared" si="10"/>
        <v>0</v>
      </c>
      <c r="N201">
        <f t="shared" si="11"/>
        <v>0</v>
      </c>
      <c r="P201">
        <f>IF(AND($K201="Elecom",COUNTIF(bangtinh!$H$2:$H$38,C201)&gt;0),20000*$D201,0)</f>
        <v>0</v>
      </c>
    </row>
    <row r="202" spans="1:16">
      <c r="A202">
        <v>10089506</v>
      </c>
      <c r="B202" t="s">
        <v>2145</v>
      </c>
      <c r="C202" t="s">
        <v>2147</v>
      </c>
      <c r="D202">
        <v>1</v>
      </c>
      <c r="E202" s="128">
        <v>249000</v>
      </c>
      <c r="F202" s="128">
        <v>249000</v>
      </c>
      <c r="G202" t="s">
        <v>137</v>
      </c>
      <c r="H202">
        <v>43326</v>
      </c>
      <c r="J202" t="s">
        <v>295</v>
      </c>
      <c r="K202" t="s">
        <v>168</v>
      </c>
      <c r="L202">
        <f t="shared" si="9"/>
        <v>0</v>
      </c>
      <c r="M202">
        <f t="shared" si="10"/>
        <v>0</v>
      </c>
      <c r="N202">
        <f t="shared" si="11"/>
        <v>0</v>
      </c>
      <c r="P202">
        <f>IF(AND($K202="Elecom",COUNTIF(bangtinh!$H$2:$H$38,C202)&gt;0),20000*$D202,0)</f>
        <v>0</v>
      </c>
    </row>
    <row r="203" spans="1:16">
      <c r="A203">
        <v>10000052</v>
      </c>
      <c r="B203" t="s">
        <v>2247</v>
      </c>
      <c r="C203" t="s">
        <v>2248</v>
      </c>
      <c r="D203">
        <v>1</v>
      </c>
      <c r="F203" s="128">
        <v>0</v>
      </c>
      <c r="G203" t="s">
        <v>137</v>
      </c>
      <c r="H203">
        <v>43326</v>
      </c>
      <c r="I203" t="s">
        <v>5805</v>
      </c>
      <c r="J203" t="s">
        <v>295</v>
      </c>
      <c r="K203" t="s">
        <v>168</v>
      </c>
      <c r="L203">
        <f t="shared" si="9"/>
        <v>0</v>
      </c>
      <c r="M203">
        <f t="shared" si="10"/>
        <v>0</v>
      </c>
      <c r="N203">
        <f t="shared" si="11"/>
        <v>0</v>
      </c>
      <c r="P203">
        <f>IF(AND($K203="Elecom",COUNTIF(bangtinh!$H$2:$H$38,C203)&gt;0),20000*$D203,0)</f>
        <v>0</v>
      </c>
    </row>
    <row r="204" spans="1:16">
      <c r="A204">
        <v>10094776</v>
      </c>
      <c r="B204" t="s">
        <v>2287</v>
      </c>
      <c r="C204" t="s">
        <v>2288</v>
      </c>
      <c r="D204">
        <v>1</v>
      </c>
      <c r="E204" s="128">
        <v>249000</v>
      </c>
      <c r="F204" s="128">
        <v>249000</v>
      </c>
      <c r="G204" t="s">
        <v>137</v>
      </c>
      <c r="H204">
        <v>43326</v>
      </c>
      <c r="J204" t="s">
        <v>295</v>
      </c>
      <c r="K204" t="s">
        <v>168</v>
      </c>
      <c r="L204">
        <f t="shared" si="9"/>
        <v>0</v>
      </c>
      <c r="M204">
        <f t="shared" si="10"/>
        <v>0</v>
      </c>
      <c r="N204">
        <f t="shared" si="11"/>
        <v>0</v>
      </c>
      <c r="P204">
        <f>IF(AND($K204="Elecom",COUNTIF(bangtinh!$H$2:$H$38,C204)&gt;0),20000*$D204,0)</f>
        <v>0</v>
      </c>
    </row>
    <row r="205" spans="1:16">
      <c r="A205">
        <v>10093441</v>
      </c>
      <c r="B205" t="s">
        <v>3401</v>
      </c>
      <c r="C205" t="s">
        <v>3403</v>
      </c>
      <c r="D205">
        <v>1</v>
      </c>
      <c r="E205" s="128">
        <v>390000</v>
      </c>
      <c r="F205" s="128">
        <v>390000</v>
      </c>
      <c r="G205" t="s">
        <v>137</v>
      </c>
      <c r="H205">
        <v>43326</v>
      </c>
      <c r="J205" t="s">
        <v>7</v>
      </c>
      <c r="K205" t="s">
        <v>86</v>
      </c>
      <c r="L205">
        <f t="shared" si="9"/>
        <v>5000</v>
      </c>
      <c r="M205">
        <f t="shared" si="10"/>
        <v>0</v>
      </c>
      <c r="N205">
        <f t="shared" si="11"/>
        <v>0</v>
      </c>
      <c r="P205">
        <f>IF(AND($K205="Elecom",COUNTIF(bangtinh!$H$2:$H$38,C205)&gt;0),20000*$D205,0)</f>
        <v>0</v>
      </c>
    </row>
    <row r="206" spans="1:16">
      <c r="A206">
        <v>10093985</v>
      </c>
      <c r="B206" t="s">
        <v>3437</v>
      </c>
      <c r="C206" t="s">
        <v>3439</v>
      </c>
      <c r="D206">
        <v>1</v>
      </c>
      <c r="E206" s="128">
        <v>399000</v>
      </c>
      <c r="F206" s="128">
        <v>399000</v>
      </c>
      <c r="G206" t="s">
        <v>137</v>
      </c>
      <c r="H206">
        <v>43326</v>
      </c>
      <c r="J206" t="s">
        <v>295</v>
      </c>
      <c r="K206" t="s">
        <v>168</v>
      </c>
      <c r="L206">
        <f t="shared" si="9"/>
        <v>0</v>
      </c>
      <c r="M206">
        <f t="shared" si="10"/>
        <v>0</v>
      </c>
      <c r="N206">
        <f t="shared" si="11"/>
        <v>0</v>
      </c>
      <c r="P206">
        <f>IF(AND($K206="Elecom",COUNTIF(bangtinh!$H$2:$H$38,C206)&gt;0),20000*$D206,0)</f>
        <v>0</v>
      </c>
    </row>
    <row r="207" spans="1:16">
      <c r="A207">
        <v>10128833</v>
      </c>
      <c r="B207" t="s">
        <v>2292</v>
      </c>
      <c r="C207" t="s">
        <v>2293</v>
      </c>
      <c r="D207">
        <v>1</v>
      </c>
      <c r="E207" s="128">
        <v>249000</v>
      </c>
      <c r="F207" s="128">
        <v>249000</v>
      </c>
      <c r="G207" t="s">
        <v>137</v>
      </c>
      <c r="H207">
        <v>43326</v>
      </c>
      <c r="J207" t="s">
        <v>295</v>
      </c>
      <c r="K207" t="s">
        <v>168</v>
      </c>
      <c r="L207">
        <f t="shared" si="9"/>
        <v>0</v>
      </c>
      <c r="M207">
        <f t="shared" si="10"/>
        <v>0</v>
      </c>
      <c r="N207">
        <f t="shared" si="11"/>
        <v>0</v>
      </c>
      <c r="P207">
        <f>IF(AND($K207="Elecom",COUNTIF(bangtinh!$H$2:$H$38,C207)&gt;0),20000*$D207,0)</f>
        <v>0</v>
      </c>
    </row>
    <row r="208" spans="1:16">
      <c r="A208">
        <v>10095219</v>
      </c>
      <c r="B208" t="s">
        <v>4614</v>
      </c>
      <c r="C208" t="s">
        <v>4615</v>
      </c>
      <c r="D208">
        <v>1</v>
      </c>
      <c r="E208" s="128">
        <v>699000</v>
      </c>
      <c r="F208" s="128">
        <v>699000</v>
      </c>
      <c r="G208" t="s">
        <v>137</v>
      </c>
      <c r="H208">
        <v>43326</v>
      </c>
      <c r="J208" t="s">
        <v>295</v>
      </c>
      <c r="K208" t="s">
        <v>168</v>
      </c>
      <c r="L208">
        <f t="shared" si="9"/>
        <v>0</v>
      </c>
      <c r="M208">
        <f t="shared" si="10"/>
        <v>0</v>
      </c>
      <c r="N208">
        <f t="shared" si="11"/>
        <v>0</v>
      </c>
      <c r="P208">
        <f>IF(AND($K208="Elecom",COUNTIF(bangtinh!$H$2:$H$38,C208)&gt;0),20000*$D208,0)</f>
        <v>0</v>
      </c>
    </row>
    <row r="209" spans="1:16">
      <c r="A209">
        <v>10089536</v>
      </c>
      <c r="B209" t="s">
        <v>799</v>
      </c>
      <c r="C209" t="s">
        <v>800</v>
      </c>
      <c r="D209">
        <v>1</v>
      </c>
      <c r="E209" s="128">
        <v>149000</v>
      </c>
      <c r="F209" s="128">
        <v>149000</v>
      </c>
      <c r="G209" t="s">
        <v>137</v>
      </c>
      <c r="H209">
        <v>43328</v>
      </c>
      <c r="J209" t="s">
        <v>295</v>
      </c>
      <c r="K209" t="s">
        <v>168</v>
      </c>
      <c r="L209">
        <f t="shared" si="9"/>
        <v>0</v>
      </c>
      <c r="M209">
        <f t="shared" si="10"/>
        <v>0</v>
      </c>
      <c r="N209">
        <f t="shared" si="11"/>
        <v>0</v>
      </c>
      <c r="P209">
        <f>IF(AND($K209="Elecom",COUNTIF(bangtinh!$H$2:$H$38,C209)&gt;0),20000*$D209,0)</f>
        <v>0</v>
      </c>
    </row>
    <row r="210" spans="1:16">
      <c r="A210">
        <v>10089536</v>
      </c>
      <c r="B210" t="s">
        <v>799</v>
      </c>
      <c r="C210" t="s">
        <v>800</v>
      </c>
      <c r="D210">
        <v>1</v>
      </c>
      <c r="F210" s="128">
        <v>0</v>
      </c>
      <c r="G210" t="s">
        <v>137</v>
      </c>
      <c r="H210">
        <v>43328</v>
      </c>
      <c r="I210" t="s">
        <v>5805</v>
      </c>
      <c r="J210" t="s">
        <v>295</v>
      </c>
      <c r="K210" t="s">
        <v>168</v>
      </c>
      <c r="L210">
        <f t="shared" si="9"/>
        <v>0</v>
      </c>
      <c r="M210">
        <f t="shared" si="10"/>
        <v>0</v>
      </c>
      <c r="N210">
        <f t="shared" si="11"/>
        <v>0</v>
      </c>
      <c r="P210">
        <f>IF(AND($K210="Elecom",COUNTIF(bangtinh!$H$2:$H$38,C210)&gt;0),20000*$D210,0)</f>
        <v>0</v>
      </c>
    </row>
    <row r="211" spans="1:16">
      <c r="A211">
        <v>10093175</v>
      </c>
      <c r="B211" t="s">
        <v>2589</v>
      </c>
      <c r="C211" t="s">
        <v>2590</v>
      </c>
      <c r="D211">
        <v>1</v>
      </c>
      <c r="E211" s="128">
        <v>299000</v>
      </c>
      <c r="F211" s="128">
        <v>299000</v>
      </c>
      <c r="G211" t="s">
        <v>137</v>
      </c>
      <c r="H211">
        <v>43328</v>
      </c>
      <c r="J211" t="s">
        <v>295</v>
      </c>
      <c r="K211" t="s">
        <v>168</v>
      </c>
      <c r="L211">
        <f t="shared" si="9"/>
        <v>0</v>
      </c>
      <c r="M211">
        <f t="shared" si="10"/>
        <v>0</v>
      </c>
      <c r="N211">
        <f t="shared" si="11"/>
        <v>0</v>
      </c>
      <c r="P211">
        <f>IF(AND($K211="Elecom",COUNTIF(bangtinh!$H$2:$H$38,C211)&gt;0),20000*$D211,0)</f>
        <v>0</v>
      </c>
    </row>
    <row r="212" spans="1:16">
      <c r="A212">
        <v>10094094</v>
      </c>
      <c r="B212" t="s">
        <v>991</v>
      </c>
      <c r="C212" t="s">
        <v>992</v>
      </c>
      <c r="D212">
        <v>1</v>
      </c>
      <c r="E212" s="128">
        <v>149000</v>
      </c>
      <c r="F212" s="128">
        <v>149000</v>
      </c>
      <c r="G212" t="s">
        <v>137</v>
      </c>
      <c r="H212">
        <v>43328</v>
      </c>
      <c r="J212" t="s">
        <v>295</v>
      </c>
      <c r="K212" t="s">
        <v>168</v>
      </c>
      <c r="L212">
        <f t="shared" si="9"/>
        <v>0</v>
      </c>
      <c r="M212">
        <f t="shared" si="10"/>
        <v>0</v>
      </c>
      <c r="N212">
        <f t="shared" si="11"/>
        <v>0</v>
      </c>
      <c r="P212">
        <f>IF(AND($K212="Elecom",COUNTIF(bangtinh!$H$2:$H$38,C212)&gt;0),20000*$D212,0)</f>
        <v>0</v>
      </c>
    </row>
    <row r="213" spans="1:16">
      <c r="A213">
        <v>10094094</v>
      </c>
      <c r="B213" t="s">
        <v>991</v>
      </c>
      <c r="C213" t="s">
        <v>992</v>
      </c>
      <c r="D213">
        <v>1</v>
      </c>
      <c r="F213" s="128">
        <v>0</v>
      </c>
      <c r="G213" t="s">
        <v>137</v>
      </c>
      <c r="H213">
        <v>43328</v>
      </c>
      <c r="I213" t="s">
        <v>5805</v>
      </c>
      <c r="J213" t="s">
        <v>295</v>
      </c>
      <c r="K213" t="s">
        <v>168</v>
      </c>
      <c r="L213">
        <f t="shared" si="9"/>
        <v>0</v>
      </c>
      <c r="M213">
        <f t="shared" si="10"/>
        <v>0</v>
      </c>
      <c r="N213">
        <f t="shared" si="11"/>
        <v>0</v>
      </c>
      <c r="P213">
        <f>IF(AND($K213="Elecom",COUNTIF(bangtinh!$H$2:$H$38,C213)&gt;0),20000*$D213,0)</f>
        <v>0</v>
      </c>
    </row>
    <row r="214" spans="1:16">
      <c r="A214">
        <v>10128838</v>
      </c>
      <c r="B214" t="s">
        <v>4493</v>
      </c>
      <c r="C214" t="s">
        <v>4495</v>
      </c>
      <c r="D214">
        <v>1</v>
      </c>
      <c r="E214" s="128">
        <v>599000</v>
      </c>
      <c r="F214" s="128">
        <v>599000</v>
      </c>
      <c r="G214" t="s">
        <v>137</v>
      </c>
      <c r="H214">
        <v>43328</v>
      </c>
      <c r="J214" t="s">
        <v>295</v>
      </c>
      <c r="K214" t="s">
        <v>168</v>
      </c>
      <c r="L214">
        <f t="shared" si="9"/>
        <v>0</v>
      </c>
      <c r="M214">
        <f t="shared" si="10"/>
        <v>0</v>
      </c>
      <c r="N214">
        <f t="shared" si="11"/>
        <v>0</v>
      </c>
      <c r="P214">
        <f>IF(AND($K214="Elecom",COUNTIF(bangtinh!$H$2:$H$38,C214)&gt;0),20000*$D214,0)</f>
        <v>0</v>
      </c>
    </row>
    <row r="215" spans="1:16">
      <c r="A215">
        <v>10129653</v>
      </c>
      <c r="B215" t="s">
        <v>5089</v>
      </c>
      <c r="C215" t="s">
        <v>5090</v>
      </c>
      <c r="D215">
        <v>1</v>
      </c>
      <c r="E215" s="128">
        <v>1190000</v>
      </c>
      <c r="F215" s="128">
        <v>1190000</v>
      </c>
      <c r="G215" t="s">
        <v>137</v>
      </c>
      <c r="H215">
        <v>43328</v>
      </c>
      <c r="J215" t="s">
        <v>7</v>
      </c>
      <c r="K215" t="s">
        <v>86</v>
      </c>
      <c r="L215">
        <f t="shared" si="9"/>
        <v>0</v>
      </c>
      <c r="M215">
        <f t="shared" si="10"/>
        <v>10000</v>
      </c>
      <c r="N215">
        <f t="shared" si="11"/>
        <v>0</v>
      </c>
      <c r="P215">
        <f>IF(AND($K215="Elecom",COUNTIF(bangtinh!$H$2:$H$38,C215)&gt;0),20000*$D215,0)</f>
        <v>0</v>
      </c>
    </row>
    <row r="216" spans="1:16">
      <c r="A216">
        <v>10094776</v>
      </c>
      <c r="B216" t="s">
        <v>2287</v>
      </c>
      <c r="C216" t="s">
        <v>2288</v>
      </c>
      <c r="D216">
        <v>1</v>
      </c>
      <c r="E216" s="128">
        <v>249000</v>
      </c>
      <c r="F216" s="128">
        <v>249000</v>
      </c>
      <c r="G216" t="s">
        <v>137</v>
      </c>
      <c r="H216">
        <v>43328</v>
      </c>
      <c r="J216" t="s">
        <v>295</v>
      </c>
      <c r="K216" t="s">
        <v>168</v>
      </c>
      <c r="L216">
        <f t="shared" si="9"/>
        <v>0</v>
      </c>
      <c r="M216">
        <f t="shared" si="10"/>
        <v>0</v>
      </c>
      <c r="N216">
        <f t="shared" si="11"/>
        <v>0</v>
      </c>
      <c r="P216">
        <f>IF(AND($K216="Elecom",COUNTIF(bangtinh!$H$2:$H$38,C216)&gt;0),20000*$D216,0)</f>
        <v>0</v>
      </c>
    </row>
    <row r="217" spans="1:16">
      <c r="A217">
        <v>10089423</v>
      </c>
      <c r="B217" t="s">
        <v>951</v>
      </c>
      <c r="C217" t="s">
        <v>952</v>
      </c>
      <c r="D217">
        <v>1</v>
      </c>
      <c r="E217" s="128">
        <v>149000</v>
      </c>
      <c r="F217" s="128">
        <v>149000</v>
      </c>
      <c r="G217" t="s">
        <v>137</v>
      </c>
      <c r="H217">
        <v>43328</v>
      </c>
      <c r="J217" t="s">
        <v>295</v>
      </c>
      <c r="K217" t="s">
        <v>168</v>
      </c>
      <c r="L217">
        <f t="shared" si="9"/>
        <v>0</v>
      </c>
      <c r="M217">
        <f t="shared" si="10"/>
        <v>0</v>
      </c>
      <c r="N217">
        <f t="shared" si="11"/>
        <v>0</v>
      </c>
      <c r="P217">
        <f>IF(AND($K217="Elecom",COUNTIF(bangtinh!$H$2:$H$38,C217)&gt;0),20000*$D217,0)</f>
        <v>0</v>
      </c>
    </row>
    <row r="218" spans="1:16">
      <c r="A218">
        <v>10089544</v>
      </c>
      <c r="B218" t="s">
        <v>3641</v>
      </c>
      <c r="C218" t="s">
        <v>3642</v>
      </c>
      <c r="D218">
        <v>1</v>
      </c>
      <c r="E218" s="128">
        <v>399000</v>
      </c>
      <c r="F218" s="128">
        <v>399000</v>
      </c>
      <c r="G218" t="s">
        <v>137</v>
      </c>
      <c r="H218">
        <v>43328</v>
      </c>
      <c r="J218" t="s">
        <v>295</v>
      </c>
      <c r="K218" t="s">
        <v>168</v>
      </c>
      <c r="L218">
        <f t="shared" si="9"/>
        <v>0</v>
      </c>
      <c r="M218">
        <f t="shared" si="10"/>
        <v>0</v>
      </c>
      <c r="N218">
        <f t="shared" si="11"/>
        <v>0</v>
      </c>
      <c r="P218">
        <f>IF(AND($K218="Elecom",COUNTIF(bangtinh!$H$2:$H$38,C218)&gt;0),20000*$D218,0)</f>
        <v>0</v>
      </c>
    </row>
    <row r="219" spans="1:16">
      <c r="A219">
        <v>10093986</v>
      </c>
      <c r="B219" t="s">
        <v>4003</v>
      </c>
      <c r="C219" t="s">
        <v>4005</v>
      </c>
      <c r="D219">
        <v>1</v>
      </c>
      <c r="E219" s="128">
        <v>499000</v>
      </c>
      <c r="F219" s="128">
        <v>499000</v>
      </c>
      <c r="G219" t="s">
        <v>137</v>
      </c>
      <c r="H219">
        <v>43328</v>
      </c>
      <c r="J219" t="s">
        <v>295</v>
      </c>
      <c r="K219" t="s">
        <v>168</v>
      </c>
      <c r="L219">
        <f t="shared" si="9"/>
        <v>0</v>
      </c>
      <c r="M219">
        <f t="shared" si="10"/>
        <v>0</v>
      </c>
      <c r="N219">
        <f t="shared" si="11"/>
        <v>0</v>
      </c>
      <c r="P219">
        <f>IF(AND($K219="Elecom",COUNTIF(bangtinh!$H$2:$H$38,C219)&gt;0),20000*$D219,0)</f>
        <v>0</v>
      </c>
    </row>
    <row r="220" spans="1:16">
      <c r="A220">
        <v>10405025</v>
      </c>
      <c r="B220" t="s">
        <v>3305</v>
      </c>
      <c r="C220" t="s">
        <v>3306</v>
      </c>
      <c r="D220">
        <v>1</v>
      </c>
      <c r="E220" s="128">
        <v>349000</v>
      </c>
      <c r="F220" s="128">
        <v>349000</v>
      </c>
      <c r="G220" t="s">
        <v>137</v>
      </c>
      <c r="H220">
        <v>43328</v>
      </c>
      <c r="J220" t="s">
        <v>315</v>
      </c>
      <c r="K220" t="s">
        <v>192</v>
      </c>
      <c r="L220">
        <f t="shared" si="9"/>
        <v>0</v>
      </c>
      <c r="M220">
        <f t="shared" si="10"/>
        <v>0</v>
      </c>
      <c r="N220">
        <f t="shared" si="11"/>
        <v>0</v>
      </c>
      <c r="P220">
        <f>IF(AND($K220="Elecom",COUNTIF(bangtinh!$H$2:$H$38,C220)&gt;0),20000*$D220,0)</f>
        <v>0</v>
      </c>
    </row>
    <row r="221" spans="1:16">
      <c r="A221">
        <v>10092959</v>
      </c>
      <c r="B221" t="s">
        <v>4765</v>
      </c>
      <c r="C221" t="s">
        <v>4766</v>
      </c>
      <c r="D221">
        <v>1</v>
      </c>
      <c r="E221" s="128">
        <v>890000</v>
      </c>
      <c r="F221" s="128">
        <v>890000</v>
      </c>
      <c r="G221" t="s">
        <v>137</v>
      </c>
      <c r="H221">
        <v>43328</v>
      </c>
      <c r="J221" t="s">
        <v>7</v>
      </c>
      <c r="K221" t="s">
        <v>86</v>
      </c>
      <c r="L221">
        <f t="shared" si="9"/>
        <v>5000</v>
      </c>
      <c r="M221">
        <f t="shared" si="10"/>
        <v>0</v>
      </c>
      <c r="N221">
        <f t="shared" si="11"/>
        <v>0</v>
      </c>
      <c r="P221">
        <f>IF(AND($K221="Elecom",COUNTIF(bangtinh!$H$2:$H$38,C221)&gt;0),20000*$D221,0)</f>
        <v>0</v>
      </c>
    </row>
    <row r="222" spans="1:16">
      <c r="A222">
        <v>10094131</v>
      </c>
      <c r="B222" t="s">
        <v>1717</v>
      </c>
      <c r="C222" t="s">
        <v>1718</v>
      </c>
      <c r="D222">
        <v>1</v>
      </c>
      <c r="E222" s="128">
        <v>199000</v>
      </c>
      <c r="F222" s="128">
        <v>199000</v>
      </c>
      <c r="G222" t="s">
        <v>137</v>
      </c>
      <c r="H222">
        <v>43328</v>
      </c>
      <c r="J222" t="s">
        <v>295</v>
      </c>
      <c r="K222" t="s">
        <v>168</v>
      </c>
      <c r="L222">
        <f t="shared" si="9"/>
        <v>0</v>
      </c>
      <c r="M222">
        <f t="shared" si="10"/>
        <v>0</v>
      </c>
      <c r="N222">
        <f t="shared" si="11"/>
        <v>0</v>
      </c>
      <c r="P222">
        <f>IF(AND($K222="Elecom",COUNTIF(bangtinh!$H$2:$H$38,C222)&gt;0),20000*$D222,0)</f>
        <v>0</v>
      </c>
    </row>
    <row r="223" spans="1:16">
      <c r="A223">
        <v>10093996</v>
      </c>
      <c r="B223" t="s">
        <v>2465</v>
      </c>
      <c r="C223" t="s">
        <v>2467</v>
      </c>
      <c r="D223">
        <v>1</v>
      </c>
      <c r="E223" s="128">
        <v>299000</v>
      </c>
      <c r="F223" s="128">
        <v>299000</v>
      </c>
      <c r="G223" t="s">
        <v>137</v>
      </c>
      <c r="H223">
        <v>43328</v>
      </c>
      <c r="J223" t="s">
        <v>295</v>
      </c>
      <c r="K223" t="s">
        <v>168</v>
      </c>
      <c r="L223">
        <f t="shared" si="9"/>
        <v>0</v>
      </c>
      <c r="M223">
        <f t="shared" si="10"/>
        <v>0</v>
      </c>
      <c r="N223">
        <f t="shared" si="11"/>
        <v>0</v>
      </c>
      <c r="P223">
        <f>IF(AND($K223="Elecom",COUNTIF(bangtinh!$H$2:$H$38,C223)&gt;0),20000*$D223,0)</f>
        <v>0</v>
      </c>
    </row>
    <row r="224" spans="1:16">
      <c r="A224">
        <v>10094771</v>
      </c>
      <c r="B224" t="s">
        <v>4188</v>
      </c>
      <c r="C224" t="s">
        <v>4189</v>
      </c>
      <c r="D224">
        <v>1</v>
      </c>
      <c r="E224" s="128">
        <v>499000</v>
      </c>
      <c r="F224" s="128">
        <v>499000</v>
      </c>
      <c r="G224" t="s">
        <v>137</v>
      </c>
      <c r="H224">
        <v>43328</v>
      </c>
      <c r="J224" t="s">
        <v>295</v>
      </c>
      <c r="K224" t="s">
        <v>168</v>
      </c>
      <c r="L224">
        <f t="shared" si="9"/>
        <v>0</v>
      </c>
      <c r="M224">
        <f t="shared" si="10"/>
        <v>0</v>
      </c>
      <c r="N224">
        <f t="shared" si="11"/>
        <v>0</v>
      </c>
      <c r="P224">
        <f>IF(AND($K224="Elecom",COUNTIF(bangtinh!$H$2:$H$38,C224)&gt;0),20000*$D224,0)</f>
        <v>0</v>
      </c>
    </row>
    <row r="225" spans="1:16">
      <c r="A225">
        <v>10094767</v>
      </c>
      <c r="B225" t="s">
        <v>4210</v>
      </c>
      <c r="C225" t="s">
        <v>4211</v>
      </c>
      <c r="D225">
        <v>1</v>
      </c>
      <c r="E225" s="128">
        <v>499000</v>
      </c>
      <c r="F225" s="128">
        <v>499000</v>
      </c>
      <c r="G225" t="s">
        <v>137</v>
      </c>
      <c r="H225">
        <v>43328</v>
      </c>
      <c r="J225" t="s">
        <v>295</v>
      </c>
      <c r="K225" t="s">
        <v>168</v>
      </c>
      <c r="L225">
        <f t="shared" si="9"/>
        <v>0</v>
      </c>
      <c r="M225">
        <f t="shared" si="10"/>
        <v>0</v>
      </c>
      <c r="N225">
        <f t="shared" si="11"/>
        <v>0</v>
      </c>
      <c r="P225">
        <f>IF(AND($K225="Elecom",COUNTIF(bangtinh!$H$2:$H$38,C225)&gt;0),20000*$D225,0)</f>
        <v>0</v>
      </c>
    </row>
    <row r="226" spans="1:16">
      <c r="A226">
        <v>10089554</v>
      </c>
      <c r="B226" t="s">
        <v>746</v>
      </c>
      <c r="C226" t="s">
        <v>747</v>
      </c>
      <c r="D226">
        <v>1</v>
      </c>
      <c r="E226" s="128">
        <v>149000</v>
      </c>
      <c r="F226" s="128">
        <v>149000</v>
      </c>
      <c r="G226" t="s">
        <v>137</v>
      </c>
      <c r="H226">
        <v>43328</v>
      </c>
      <c r="J226" t="s">
        <v>295</v>
      </c>
      <c r="K226" t="s">
        <v>168</v>
      </c>
      <c r="L226">
        <f t="shared" si="9"/>
        <v>0</v>
      </c>
      <c r="M226">
        <f t="shared" si="10"/>
        <v>0</v>
      </c>
      <c r="N226">
        <f t="shared" si="11"/>
        <v>0</v>
      </c>
      <c r="P226">
        <f>IF(AND($K226="Elecom",COUNTIF(bangtinh!$H$2:$H$38,C226)&gt;0),20000*$D226,0)</f>
        <v>0</v>
      </c>
    </row>
    <row r="227" spans="1:16">
      <c r="A227">
        <v>10094011</v>
      </c>
      <c r="B227" t="s">
        <v>2451</v>
      </c>
      <c r="C227" t="s">
        <v>2452</v>
      </c>
      <c r="D227">
        <v>1</v>
      </c>
      <c r="E227" s="128">
        <v>299000</v>
      </c>
      <c r="F227" s="128">
        <v>299000</v>
      </c>
      <c r="G227" t="s">
        <v>137</v>
      </c>
      <c r="H227">
        <v>43328</v>
      </c>
      <c r="J227" t="s">
        <v>295</v>
      </c>
      <c r="K227" t="s">
        <v>168</v>
      </c>
      <c r="L227">
        <f t="shared" si="9"/>
        <v>0</v>
      </c>
      <c r="M227">
        <f t="shared" si="10"/>
        <v>0</v>
      </c>
      <c r="N227">
        <f t="shared" si="11"/>
        <v>0</v>
      </c>
      <c r="P227">
        <f>IF(AND($K227="Elecom",COUNTIF(bangtinh!$H$2:$H$38,C227)&gt;0),20000*$D227,0)</f>
        <v>0</v>
      </c>
    </row>
    <row r="228" spans="1:16">
      <c r="A228">
        <v>10094094</v>
      </c>
      <c r="B228" t="s">
        <v>991</v>
      </c>
      <c r="C228" t="s">
        <v>992</v>
      </c>
      <c r="D228">
        <v>1</v>
      </c>
      <c r="E228" s="128">
        <v>149000</v>
      </c>
      <c r="F228" s="128">
        <v>149000</v>
      </c>
      <c r="G228" t="s">
        <v>137</v>
      </c>
      <c r="H228">
        <v>43328</v>
      </c>
      <c r="J228" t="s">
        <v>295</v>
      </c>
      <c r="K228" t="s">
        <v>168</v>
      </c>
      <c r="L228">
        <f t="shared" si="9"/>
        <v>0</v>
      </c>
      <c r="M228">
        <f t="shared" si="10"/>
        <v>0</v>
      </c>
      <c r="N228">
        <f t="shared" si="11"/>
        <v>0</v>
      </c>
      <c r="P228">
        <f>IF(AND($K228="Elecom",COUNTIF(bangtinh!$H$2:$H$38,C228)&gt;0),20000*$D228,0)</f>
        <v>0</v>
      </c>
    </row>
    <row r="229" spans="1:16">
      <c r="A229">
        <v>10094094</v>
      </c>
      <c r="B229" t="s">
        <v>991</v>
      </c>
      <c r="C229" t="s">
        <v>992</v>
      </c>
      <c r="D229">
        <v>1</v>
      </c>
      <c r="F229" s="128">
        <v>0</v>
      </c>
      <c r="G229" t="s">
        <v>137</v>
      </c>
      <c r="H229">
        <v>43328</v>
      </c>
      <c r="I229" t="s">
        <v>5805</v>
      </c>
      <c r="J229" t="s">
        <v>295</v>
      </c>
      <c r="K229" t="s">
        <v>168</v>
      </c>
      <c r="L229">
        <f t="shared" si="9"/>
        <v>0</v>
      </c>
      <c r="M229">
        <f t="shared" si="10"/>
        <v>0</v>
      </c>
      <c r="N229">
        <f t="shared" si="11"/>
        <v>0</v>
      </c>
      <c r="P229">
        <f>IF(AND($K229="Elecom",COUNTIF(bangtinh!$H$2:$H$38,C229)&gt;0),20000*$D229,0)</f>
        <v>0</v>
      </c>
    </row>
    <row r="230" spans="1:16">
      <c r="A230">
        <v>10094123</v>
      </c>
      <c r="B230" t="s">
        <v>1699</v>
      </c>
      <c r="C230" t="s">
        <v>1700</v>
      </c>
      <c r="D230">
        <v>1</v>
      </c>
      <c r="E230" s="128">
        <v>199000</v>
      </c>
      <c r="F230" s="128">
        <v>199000</v>
      </c>
      <c r="G230" t="s">
        <v>137</v>
      </c>
      <c r="H230">
        <v>43328</v>
      </c>
      <c r="J230" t="s">
        <v>295</v>
      </c>
      <c r="K230" t="s">
        <v>168</v>
      </c>
      <c r="L230">
        <f t="shared" si="9"/>
        <v>0</v>
      </c>
      <c r="M230">
        <f t="shared" si="10"/>
        <v>0</v>
      </c>
      <c r="N230">
        <f t="shared" si="11"/>
        <v>0</v>
      </c>
      <c r="P230">
        <f>IF(AND($K230="Elecom",COUNTIF(bangtinh!$H$2:$H$38,C230)&gt;0),20000*$D230,0)</f>
        <v>0</v>
      </c>
    </row>
    <row r="231" spans="1:16">
      <c r="A231">
        <v>10089497</v>
      </c>
      <c r="B231" t="s">
        <v>2185</v>
      </c>
      <c r="C231" t="s">
        <v>2186</v>
      </c>
      <c r="D231">
        <v>1</v>
      </c>
      <c r="E231" s="128">
        <v>249000</v>
      </c>
      <c r="F231" s="128">
        <v>249000</v>
      </c>
      <c r="G231" t="s">
        <v>137</v>
      </c>
      <c r="H231">
        <v>43328</v>
      </c>
      <c r="J231" t="s">
        <v>295</v>
      </c>
      <c r="K231" t="s">
        <v>168</v>
      </c>
      <c r="L231">
        <f t="shared" si="9"/>
        <v>0</v>
      </c>
      <c r="M231">
        <f t="shared" si="10"/>
        <v>0</v>
      </c>
      <c r="N231">
        <f t="shared" si="11"/>
        <v>0</v>
      </c>
      <c r="P231">
        <f>IF(AND($K231="Elecom",COUNTIF(bangtinh!$H$2:$H$38,C231)&gt;0),20000*$D231,0)</f>
        <v>0</v>
      </c>
    </row>
    <row r="232" spans="1:16">
      <c r="A232">
        <v>10095313</v>
      </c>
      <c r="B232" t="s">
        <v>5261</v>
      </c>
      <c r="C232" t="s">
        <v>5263</v>
      </c>
      <c r="D232">
        <v>1</v>
      </c>
      <c r="E232" s="128">
        <v>1890000</v>
      </c>
      <c r="F232" s="128">
        <v>1890000</v>
      </c>
      <c r="G232" t="s">
        <v>137</v>
      </c>
      <c r="H232">
        <v>43328</v>
      </c>
      <c r="J232" t="s">
        <v>7</v>
      </c>
      <c r="K232" t="s">
        <v>86</v>
      </c>
      <c r="L232">
        <f t="shared" si="9"/>
        <v>0</v>
      </c>
      <c r="M232">
        <f t="shared" si="10"/>
        <v>10000</v>
      </c>
      <c r="N232">
        <f t="shared" si="11"/>
        <v>0</v>
      </c>
      <c r="P232">
        <f>IF(AND($K232="Elecom",COUNTIF(bangtinh!$H$2:$H$38,C232)&gt;0),20000*$D232,0)</f>
        <v>0</v>
      </c>
    </row>
    <row r="233" spans="1:16">
      <c r="A233">
        <v>10094094</v>
      </c>
      <c r="B233" t="s">
        <v>991</v>
      </c>
      <c r="C233" t="s">
        <v>992</v>
      </c>
      <c r="D233">
        <v>1</v>
      </c>
      <c r="E233" s="128">
        <v>149000</v>
      </c>
      <c r="F233" s="128">
        <v>149000</v>
      </c>
      <c r="G233" t="s">
        <v>137</v>
      </c>
      <c r="H233">
        <v>43328</v>
      </c>
      <c r="J233" t="s">
        <v>295</v>
      </c>
      <c r="K233" t="s">
        <v>168</v>
      </c>
      <c r="L233">
        <f t="shared" si="9"/>
        <v>0</v>
      </c>
      <c r="M233">
        <f t="shared" si="10"/>
        <v>0</v>
      </c>
      <c r="N233">
        <f t="shared" si="11"/>
        <v>0</v>
      </c>
      <c r="P233">
        <f>IF(AND($K233="Elecom",COUNTIF(bangtinh!$H$2:$H$38,C233)&gt;0),20000*$D233,0)</f>
        <v>0</v>
      </c>
    </row>
    <row r="234" spans="1:16">
      <c r="A234">
        <v>10094094</v>
      </c>
      <c r="B234" t="s">
        <v>991</v>
      </c>
      <c r="C234" t="s">
        <v>992</v>
      </c>
      <c r="D234">
        <v>1</v>
      </c>
      <c r="F234" s="128">
        <v>0</v>
      </c>
      <c r="G234" t="s">
        <v>137</v>
      </c>
      <c r="H234">
        <v>43328</v>
      </c>
      <c r="I234" t="s">
        <v>5805</v>
      </c>
      <c r="J234" t="s">
        <v>295</v>
      </c>
      <c r="K234" t="s">
        <v>168</v>
      </c>
      <c r="L234">
        <f t="shared" si="9"/>
        <v>0</v>
      </c>
      <c r="M234">
        <f t="shared" si="10"/>
        <v>0</v>
      </c>
      <c r="N234">
        <f t="shared" si="11"/>
        <v>0</v>
      </c>
      <c r="P234">
        <f>IF(AND($K234="Elecom",COUNTIF(bangtinh!$H$2:$H$38,C234)&gt;0),20000*$D234,0)</f>
        <v>0</v>
      </c>
    </row>
    <row r="235" spans="1:16">
      <c r="A235">
        <v>10089521</v>
      </c>
      <c r="B235" t="s">
        <v>822</v>
      </c>
      <c r="C235" t="s">
        <v>823</v>
      </c>
      <c r="D235">
        <v>1</v>
      </c>
      <c r="E235" s="128">
        <v>149000</v>
      </c>
      <c r="F235" s="128">
        <v>149000</v>
      </c>
      <c r="G235" t="s">
        <v>137</v>
      </c>
      <c r="H235">
        <v>43328</v>
      </c>
      <c r="J235" t="s">
        <v>295</v>
      </c>
      <c r="K235" t="s">
        <v>168</v>
      </c>
      <c r="L235">
        <f t="shared" si="9"/>
        <v>0</v>
      </c>
      <c r="M235">
        <f t="shared" si="10"/>
        <v>0</v>
      </c>
      <c r="N235">
        <f t="shared" si="11"/>
        <v>0</v>
      </c>
      <c r="P235">
        <f>IF(AND($K235="Elecom",COUNTIF(bangtinh!$H$2:$H$38,C235)&gt;0),20000*$D235,0)</f>
        <v>0</v>
      </c>
    </row>
    <row r="236" spans="1:16">
      <c r="A236">
        <v>10089520</v>
      </c>
      <c r="B236" t="s">
        <v>829</v>
      </c>
      <c r="C236" t="s">
        <v>830</v>
      </c>
      <c r="D236">
        <v>2</v>
      </c>
      <c r="E236" s="128">
        <v>149000</v>
      </c>
      <c r="F236" s="128">
        <v>298000</v>
      </c>
      <c r="G236" t="s">
        <v>137</v>
      </c>
      <c r="H236">
        <v>43328</v>
      </c>
      <c r="J236" t="s">
        <v>295</v>
      </c>
      <c r="K236" t="s">
        <v>168</v>
      </c>
      <c r="L236">
        <f t="shared" si="9"/>
        <v>0</v>
      </c>
      <c r="M236">
        <f t="shared" si="10"/>
        <v>0</v>
      </c>
      <c r="N236">
        <f t="shared" si="11"/>
        <v>0</v>
      </c>
      <c r="P236">
        <f>IF(AND($K236="Elecom",COUNTIF(bangtinh!$H$2:$H$38,C236)&gt;0),20000*$D236,0)</f>
        <v>0</v>
      </c>
    </row>
    <row r="237" spans="1:16">
      <c r="A237">
        <v>10089501</v>
      </c>
      <c r="B237" t="s">
        <v>2162</v>
      </c>
      <c r="C237" t="s">
        <v>2163</v>
      </c>
      <c r="D237">
        <v>1</v>
      </c>
      <c r="E237" s="128">
        <v>249000</v>
      </c>
      <c r="F237" s="128">
        <v>249000</v>
      </c>
      <c r="G237" t="s">
        <v>137</v>
      </c>
      <c r="H237">
        <v>43328</v>
      </c>
      <c r="J237" t="s">
        <v>295</v>
      </c>
      <c r="K237" t="s">
        <v>168</v>
      </c>
      <c r="L237">
        <f t="shared" si="9"/>
        <v>0</v>
      </c>
      <c r="M237">
        <f t="shared" si="10"/>
        <v>0</v>
      </c>
      <c r="N237">
        <f t="shared" si="11"/>
        <v>0</v>
      </c>
      <c r="P237">
        <f>IF(AND($K237="Elecom",COUNTIF(bangtinh!$H$2:$H$38,C237)&gt;0),20000*$D237,0)</f>
        <v>0</v>
      </c>
    </row>
    <row r="238" spans="1:16">
      <c r="A238">
        <v>10089501</v>
      </c>
      <c r="B238" t="s">
        <v>2162</v>
      </c>
      <c r="C238" t="s">
        <v>2163</v>
      </c>
      <c r="D238">
        <v>1</v>
      </c>
      <c r="F238" s="128">
        <v>0</v>
      </c>
      <c r="G238" t="s">
        <v>137</v>
      </c>
      <c r="H238">
        <v>43328</v>
      </c>
      <c r="I238" t="s">
        <v>5805</v>
      </c>
      <c r="J238" t="s">
        <v>295</v>
      </c>
      <c r="K238" t="s">
        <v>168</v>
      </c>
      <c r="L238">
        <f t="shared" si="9"/>
        <v>0</v>
      </c>
      <c r="M238">
        <f t="shared" si="10"/>
        <v>0</v>
      </c>
      <c r="N238">
        <f t="shared" si="11"/>
        <v>0</v>
      </c>
      <c r="P238">
        <f>IF(AND($K238="Elecom",COUNTIF(bangtinh!$H$2:$H$38,C238)&gt;0),20000*$D238,0)</f>
        <v>0</v>
      </c>
    </row>
    <row r="239" spans="1:16">
      <c r="A239">
        <v>10405019</v>
      </c>
      <c r="B239" t="s">
        <v>4473</v>
      </c>
      <c r="C239" t="s">
        <v>4474</v>
      </c>
      <c r="D239">
        <v>1</v>
      </c>
      <c r="E239" s="128">
        <v>599000</v>
      </c>
      <c r="F239" s="128">
        <v>599000</v>
      </c>
      <c r="G239" t="s">
        <v>137</v>
      </c>
      <c r="H239">
        <v>43329</v>
      </c>
      <c r="J239" t="s">
        <v>295</v>
      </c>
      <c r="K239" t="s">
        <v>168</v>
      </c>
      <c r="L239">
        <f t="shared" si="9"/>
        <v>0</v>
      </c>
      <c r="M239">
        <f t="shared" si="10"/>
        <v>0</v>
      </c>
      <c r="N239">
        <f t="shared" si="11"/>
        <v>0</v>
      </c>
      <c r="P239">
        <f>IF(AND($K239="Elecom",COUNTIF(bangtinh!$H$2:$H$38,C239)&gt;0),20000*$D239,0)</f>
        <v>0</v>
      </c>
    </row>
    <row r="240" spans="1:16">
      <c r="A240">
        <v>10095313</v>
      </c>
      <c r="B240" t="s">
        <v>5261</v>
      </c>
      <c r="C240" t="s">
        <v>5263</v>
      </c>
      <c r="D240">
        <v>1</v>
      </c>
      <c r="E240" s="128">
        <v>1890000</v>
      </c>
      <c r="F240" s="128">
        <v>1890000</v>
      </c>
      <c r="G240" t="s">
        <v>137</v>
      </c>
      <c r="H240">
        <v>43329</v>
      </c>
      <c r="J240" t="s">
        <v>7</v>
      </c>
      <c r="K240" t="s">
        <v>86</v>
      </c>
      <c r="L240">
        <f t="shared" si="9"/>
        <v>0</v>
      </c>
      <c r="M240">
        <f t="shared" si="10"/>
        <v>10000</v>
      </c>
      <c r="N240">
        <f t="shared" si="11"/>
        <v>0</v>
      </c>
      <c r="P240">
        <f>IF(AND($K240="Elecom",COUNTIF(bangtinh!$H$2:$H$38,C240)&gt;0),20000*$D240,0)</f>
        <v>0</v>
      </c>
    </row>
    <row r="241" spans="1:16">
      <c r="A241">
        <v>10089422</v>
      </c>
      <c r="B241" t="s">
        <v>463</v>
      </c>
      <c r="C241" t="s">
        <v>464</v>
      </c>
      <c r="D241">
        <v>2</v>
      </c>
      <c r="E241" s="128">
        <v>99000</v>
      </c>
      <c r="F241" s="128">
        <v>198000</v>
      </c>
      <c r="G241" t="s">
        <v>137</v>
      </c>
      <c r="H241">
        <v>43329</v>
      </c>
      <c r="J241" t="s">
        <v>295</v>
      </c>
      <c r="K241" t="s">
        <v>168</v>
      </c>
      <c r="L241">
        <f t="shared" si="9"/>
        <v>0</v>
      </c>
      <c r="M241">
        <f t="shared" si="10"/>
        <v>0</v>
      </c>
      <c r="N241">
        <f t="shared" si="11"/>
        <v>0</v>
      </c>
      <c r="P241">
        <f>IF(AND($K241="Elecom",COUNTIF(bangtinh!$H$2:$H$38,C241)&gt;0),20000*$D241,0)</f>
        <v>0</v>
      </c>
    </row>
    <row r="242" spans="1:16">
      <c r="A242">
        <v>10094094</v>
      </c>
      <c r="B242" t="s">
        <v>991</v>
      </c>
      <c r="C242" t="s">
        <v>992</v>
      </c>
      <c r="D242">
        <v>1</v>
      </c>
      <c r="E242" s="128">
        <v>149000</v>
      </c>
      <c r="F242" s="128">
        <v>149000</v>
      </c>
      <c r="G242" t="s">
        <v>137</v>
      </c>
      <c r="H242">
        <v>43329</v>
      </c>
      <c r="J242" t="s">
        <v>295</v>
      </c>
      <c r="K242" t="s">
        <v>168</v>
      </c>
      <c r="L242">
        <f t="shared" si="9"/>
        <v>0</v>
      </c>
      <c r="M242">
        <f t="shared" si="10"/>
        <v>0</v>
      </c>
      <c r="N242">
        <f t="shared" si="11"/>
        <v>0</v>
      </c>
      <c r="P242">
        <f>IF(AND($K242="Elecom",COUNTIF(bangtinh!$H$2:$H$38,C242)&gt;0),20000*$D242,0)</f>
        <v>0</v>
      </c>
    </row>
    <row r="243" spans="1:16">
      <c r="A243">
        <v>10092702</v>
      </c>
      <c r="B243" t="s">
        <v>563</v>
      </c>
      <c r="C243" t="s">
        <v>565</v>
      </c>
      <c r="D243">
        <v>1</v>
      </c>
      <c r="F243" s="128">
        <v>0</v>
      </c>
      <c r="G243" t="s">
        <v>137</v>
      </c>
      <c r="H243">
        <v>43329</v>
      </c>
      <c r="I243" t="s">
        <v>5805</v>
      </c>
      <c r="J243" t="s">
        <v>295</v>
      </c>
      <c r="K243" t="s">
        <v>168</v>
      </c>
      <c r="L243">
        <f t="shared" si="9"/>
        <v>0</v>
      </c>
      <c r="M243">
        <f t="shared" si="10"/>
        <v>0</v>
      </c>
      <c r="N243">
        <f t="shared" si="11"/>
        <v>0</v>
      </c>
      <c r="P243">
        <f>IF(AND($K243="Elecom",COUNTIF(bangtinh!$H$2:$H$38,C243)&gt;0),20000*$D243,0)</f>
        <v>0</v>
      </c>
    </row>
    <row r="244" spans="1:16">
      <c r="A244">
        <v>10089532</v>
      </c>
      <c r="B244" t="s">
        <v>4076</v>
      </c>
      <c r="C244" t="s">
        <v>4077</v>
      </c>
      <c r="D244">
        <v>1</v>
      </c>
      <c r="E244" s="128">
        <v>499000</v>
      </c>
      <c r="F244" s="128">
        <v>499000</v>
      </c>
      <c r="G244" t="s">
        <v>137</v>
      </c>
      <c r="H244">
        <v>43329</v>
      </c>
      <c r="J244" t="s">
        <v>295</v>
      </c>
      <c r="K244" t="s">
        <v>168</v>
      </c>
      <c r="L244">
        <f t="shared" si="9"/>
        <v>0</v>
      </c>
      <c r="M244">
        <f t="shared" si="10"/>
        <v>0</v>
      </c>
      <c r="N244">
        <f t="shared" si="11"/>
        <v>0</v>
      </c>
      <c r="P244">
        <f>IF(AND($K244="Elecom",COUNTIF(bangtinh!$H$2:$H$38,C244)&gt;0),20000*$D244,0)</f>
        <v>0</v>
      </c>
    </row>
    <row r="245" spans="1:16">
      <c r="A245">
        <v>10128844</v>
      </c>
      <c r="B245" t="s">
        <v>5429</v>
      </c>
      <c r="C245" t="s">
        <v>5430</v>
      </c>
      <c r="D245">
        <v>1</v>
      </c>
      <c r="E245" s="128">
        <v>2290000</v>
      </c>
      <c r="F245" s="128">
        <v>2290000</v>
      </c>
      <c r="G245" t="s">
        <v>137</v>
      </c>
      <c r="H245">
        <v>43329</v>
      </c>
      <c r="J245" t="s">
        <v>7</v>
      </c>
      <c r="K245" t="s">
        <v>86</v>
      </c>
      <c r="L245">
        <f t="shared" si="9"/>
        <v>0</v>
      </c>
      <c r="M245">
        <f t="shared" si="10"/>
        <v>0</v>
      </c>
      <c r="N245">
        <f t="shared" si="11"/>
        <v>20000</v>
      </c>
      <c r="P245">
        <f>IF(AND($K245="Elecom",COUNTIF(bangtinh!$H$2:$H$38,C245)&gt;0),20000*$D245,0)</f>
        <v>0</v>
      </c>
    </row>
    <row r="246" spans="1:16">
      <c r="A246">
        <v>10000052</v>
      </c>
      <c r="B246" t="s">
        <v>2247</v>
      </c>
      <c r="C246" t="s">
        <v>2248</v>
      </c>
      <c r="D246">
        <v>1</v>
      </c>
      <c r="E246" s="128">
        <v>249000</v>
      </c>
      <c r="F246" s="128">
        <v>249000</v>
      </c>
      <c r="G246" t="s">
        <v>137</v>
      </c>
      <c r="H246">
        <v>43329</v>
      </c>
      <c r="J246" t="s">
        <v>295</v>
      </c>
      <c r="K246" t="s">
        <v>168</v>
      </c>
      <c r="L246">
        <f t="shared" si="9"/>
        <v>0</v>
      </c>
      <c r="M246">
        <f t="shared" si="10"/>
        <v>0</v>
      </c>
      <c r="N246">
        <f t="shared" si="11"/>
        <v>0</v>
      </c>
      <c r="P246">
        <f>IF(AND($K246="Elecom",COUNTIF(bangtinh!$H$2:$H$38,C246)&gt;0),20000*$D246,0)</f>
        <v>0</v>
      </c>
    </row>
    <row r="247" spans="1:16">
      <c r="A247">
        <v>10000051</v>
      </c>
      <c r="B247" t="s">
        <v>2253</v>
      </c>
      <c r="C247" t="s">
        <v>2254</v>
      </c>
      <c r="D247">
        <v>1</v>
      </c>
      <c r="F247" s="128">
        <v>0</v>
      </c>
      <c r="G247" t="s">
        <v>137</v>
      </c>
      <c r="H247">
        <v>43329</v>
      </c>
      <c r="I247" t="s">
        <v>5805</v>
      </c>
      <c r="J247" t="s">
        <v>295</v>
      </c>
      <c r="K247" t="s">
        <v>168</v>
      </c>
      <c r="L247">
        <f t="shared" si="9"/>
        <v>0</v>
      </c>
      <c r="M247">
        <f t="shared" si="10"/>
        <v>0</v>
      </c>
      <c r="N247">
        <f t="shared" si="11"/>
        <v>0</v>
      </c>
      <c r="P247">
        <f>IF(AND($K247="Elecom",COUNTIF(bangtinh!$H$2:$H$38,C247)&gt;0),20000*$D247,0)</f>
        <v>0</v>
      </c>
    </row>
    <row r="248" spans="1:16">
      <c r="A248">
        <v>10084816</v>
      </c>
      <c r="B248" t="s">
        <v>4788</v>
      </c>
      <c r="C248" t="s">
        <v>1500</v>
      </c>
      <c r="D248">
        <v>1</v>
      </c>
      <c r="E248" s="128">
        <v>890000</v>
      </c>
      <c r="F248" s="128">
        <v>890000</v>
      </c>
      <c r="G248" t="s">
        <v>137</v>
      </c>
      <c r="H248">
        <v>43329</v>
      </c>
      <c r="J248" t="s">
        <v>7</v>
      </c>
      <c r="K248" t="s">
        <v>86</v>
      </c>
      <c r="L248">
        <f t="shared" si="9"/>
        <v>5000</v>
      </c>
      <c r="M248">
        <f t="shared" si="10"/>
        <v>0</v>
      </c>
      <c r="N248">
        <f t="shared" si="11"/>
        <v>0</v>
      </c>
      <c r="P248">
        <f>IF(AND($K248="Elecom",COUNTIF(bangtinh!$H$2:$H$38,C248)&gt;0),20000*$D248,0)</f>
        <v>0</v>
      </c>
    </row>
    <row r="249" spans="1:16">
      <c r="A249">
        <v>10093467</v>
      </c>
      <c r="B249" t="s">
        <v>2011</v>
      </c>
      <c r="C249" t="s">
        <v>2012</v>
      </c>
      <c r="D249">
        <v>1</v>
      </c>
      <c r="E249" s="128">
        <v>249000</v>
      </c>
      <c r="F249" s="128">
        <v>249000</v>
      </c>
      <c r="G249" t="s">
        <v>137</v>
      </c>
      <c r="H249">
        <v>43329</v>
      </c>
      <c r="J249" t="s">
        <v>295</v>
      </c>
      <c r="K249" t="s">
        <v>168</v>
      </c>
      <c r="L249">
        <f t="shared" si="9"/>
        <v>0</v>
      </c>
      <c r="M249">
        <f t="shared" si="10"/>
        <v>0</v>
      </c>
      <c r="N249">
        <f t="shared" si="11"/>
        <v>0</v>
      </c>
      <c r="P249">
        <f>IF(AND($K249="Elecom",COUNTIF(bangtinh!$H$2:$H$38,C249)&gt;0),20000*$D249,0)</f>
        <v>0</v>
      </c>
    </row>
    <row r="250" spans="1:16">
      <c r="A250">
        <v>10089426</v>
      </c>
      <c r="B250" t="s">
        <v>457</v>
      </c>
      <c r="C250" t="s">
        <v>458</v>
      </c>
      <c r="D250">
        <v>1</v>
      </c>
      <c r="E250" s="128">
        <v>199000</v>
      </c>
      <c r="F250" s="128">
        <v>199000</v>
      </c>
      <c r="G250" t="s">
        <v>137</v>
      </c>
      <c r="H250">
        <v>43329</v>
      </c>
      <c r="J250" t="s">
        <v>295</v>
      </c>
      <c r="K250" t="s">
        <v>168</v>
      </c>
      <c r="L250">
        <f t="shared" si="9"/>
        <v>0</v>
      </c>
      <c r="M250">
        <f t="shared" si="10"/>
        <v>0</v>
      </c>
      <c r="N250">
        <f t="shared" si="11"/>
        <v>0</v>
      </c>
      <c r="P250">
        <f>IF(AND($K250="Elecom",COUNTIF(bangtinh!$H$2:$H$38,C250)&gt;0),20000*$D250,0)</f>
        <v>0</v>
      </c>
    </row>
    <row r="251" spans="1:16">
      <c r="A251">
        <v>10094124</v>
      </c>
      <c r="B251" t="s">
        <v>1704</v>
      </c>
      <c r="C251" t="s">
        <v>1705</v>
      </c>
      <c r="D251">
        <v>1</v>
      </c>
      <c r="E251" s="128">
        <v>199000</v>
      </c>
      <c r="F251" s="128">
        <v>199000</v>
      </c>
      <c r="G251" t="s">
        <v>137</v>
      </c>
      <c r="H251">
        <v>43330</v>
      </c>
      <c r="J251" t="s">
        <v>295</v>
      </c>
      <c r="K251" t="s">
        <v>168</v>
      </c>
      <c r="L251">
        <f t="shared" si="9"/>
        <v>0</v>
      </c>
      <c r="M251">
        <f t="shared" si="10"/>
        <v>0</v>
      </c>
      <c r="N251">
        <f t="shared" si="11"/>
        <v>0</v>
      </c>
      <c r="P251">
        <f>IF(AND($K251="Elecom",COUNTIF(bangtinh!$H$2:$H$38,C251)&gt;0),20000*$D251,0)</f>
        <v>0</v>
      </c>
    </row>
    <row r="252" spans="1:16">
      <c r="A252">
        <v>10090570</v>
      </c>
      <c r="B252" t="s">
        <v>3133</v>
      </c>
      <c r="C252" t="s">
        <v>3134</v>
      </c>
      <c r="D252">
        <v>1</v>
      </c>
      <c r="E252" s="128">
        <v>349000</v>
      </c>
      <c r="F252" s="128">
        <v>349000</v>
      </c>
      <c r="G252" t="s">
        <v>137</v>
      </c>
      <c r="H252">
        <v>43330</v>
      </c>
      <c r="J252" t="s">
        <v>295</v>
      </c>
      <c r="K252" t="s">
        <v>168</v>
      </c>
      <c r="L252">
        <f t="shared" si="9"/>
        <v>0</v>
      </c>
      <c r="M252">
        <f t="shared" si="10"/>
        <v>0</v>
      </c>
      <c r="N252">
        <f t="shared" si="11"/>
        <v>0</v>
      </c>
      <c r="P252">
        <f>IF(AND($K252="Elecom",COUNTIF(bangtinh!$H$2:$H$38,C252)&gt;0),20000*$D252,0)</f>
        <v>0</v>
      </c>
    </row>
    <row r="253" spans="1:16">
      <c r="A253">
        <v>10089511</v>
      </c>
      <c r="B253" t="s">
        <v>1537</v>
      </c>
      <c r="C253" t="s">
        <v>1538</v>
      </c>
      <c r="D253">
        <v>1</v>
      </c>
      <c r="E253" s="128">
        <v>199000</v>
      </c>
      <c r="F253" s="128">
        <v>199000</v>
      </c>
      <c r="G253" t="s">
        <v>137</v>
      </c>
      <c r="H253">
        <v>43330</v>
      </c>
      <c r="J253" t="s">
        <v>295</v>
      </c>
      <c r="K253" t="s">
        <v>168</v>
      </c>
      <c r="L253">
        <f t="shared" si="9"/>
        <v>0</v>
      </c>
      <c r="M253">
        <f t="shared" si="10"/>
        <v>0</v>
      </c>
      <c r="N253">
        <f t="shared" si="11"/>
        <v>0</v>
      </c>
      <c r="P253">
        <f>IF(AND($K253="Elecom",COUNTIF(bangtinh!$H$2:$H$38,C253)&gt;0),20000*$D253,0)</f>
        <v>0</v>
      </c>
    </row>
    <row r="254" spans="1:16">
      <c r="A254">
        <v>10094099</v>
      </c>
      <c r="B254" t="s">
        <v>5126</v>
      </c>
      <c r="C254" t="s">
        <v>5128</v>
      </c>
      <c r="D254">
        <v>1</v>
      </c>
      <c r="E254" s="128">
        <v>1290000</v>
      </c>
      <c r="F254" s="128">
        <v>1290000</v>
      </c>
      <c r="G254" t="s">
        <v>137</v>
      </c>
      <c r="H254">
        <v>43330</v>
      </c>
      <c r="J254" t="s">
        <v>295</v>
      </c>
      <c r="K254" t="s">
        <v>168</v>
      </c>
      <c r="L254">
        <f t="shared" si="9"/>
        <v>0</v>
      </c>
      <c r="M254">
        <f t="shared" si="10"/>
        <v>0</v>
      </c>
      <c r="N254">
        <f t="shared" si="11"/>
        <v>0</v>
      </c>
      <c r="P254">
        <f>IF(AND($K254="Elecom",COUNTIF(bangtinh!$H$2:$H$38,C254)&gt;0),20000*$D254,0)</f>
        <v>20000</v>
      </c>
    </row>
    <row r="255" spans="1:16">
      <c r="A255">
        <v>10093755</v>
      </c>
      <c r="B255" t="s">
        <v>3761</v>
      </c>
      <c r="C255" t="s">
        <v>3762</v>
      </c>
      <c r="D255">
        <v>1</v>
      </c>
      <c r="E255" s="128">
        <v>449000</v>
      </c>
      <c r="F255" s="128">
        <v>449000</v>
      </c>
      <c r="G255" t="s">
        <v>137</v>
      </c>
      <c r="H255">
        <v>43330</v>
      </c>
      <c r="J255" t="s">
        <v>295</v>
      </c>
      <c r="K255" t="s">
        <v>168</v>
      </c>
      <c r="L255">
        <f t="shared" si="9"/>
        <v>0</v>
      </c>
      <c r="M255">
        <f t="shared" si="10"/>
        <v>0</v>
      </c>
      <c r="N255">
        <f t="shared" si="11"/>
        <v>0</v>
      </c>
      <c r="P255">
        <f>IF(AND($K255="Elecom",COUNTIF(bangtinh!$H$2:$H$38,C255)&gt;0),20000*$D255,0)</f>
        <v>0</v>
      </c>
    </row>
    <row r="256" spans="1:16">
      <c r="A256">
        <v>10092291</v>
      </c>
      <c r="B256" t="s">
        <v>2613</v>
      </c>
      <c r="C256" t="s">
        <v>2615</v>
      </c>
      <c r="D256">
        <v>1</v>
      </c>
      <c r="E256" s="128">
        <v>299000</v>
      </c>
      <c r="F256" s="128">
        <v>299000</v>
      </c>
      <c r="G256" t="s">
        <v>137</v>
      </c>
      <c r="H256">
        <v>43330</v>
      </c>
      <c r="J256" t="s">
        <v>354</v>
      </c>
      <c r="K256" t="e">
        <v>#N/A</v>
      </c>
      <c r="L256" t="e">
        <f t="shared" si="9"/>
        <v>#N/A</v>
      </c>
      <c r="M256" t="e">
        <f t="shared" si="10"/>
        <v>#N/A</v>
      </c>
      <c r="N256" t="e">
        <f t="shared" si="11"/>
        <v>#N/A</v>
      </c>
      <c r="P256" t="e">
        <f>IF(AND($K256="Elecom",COUNTIF(bangtinh!$H$2:$H$38,C256)&gt;0),20000*$D256,0)</f>
        <v>#N/A</v>
      </c>
    </row>
    <row r="257" spans="1:16">
      <c r="A257">
        <v>10089384</v>
      </c>
      <c r="B257" t="s">
        <v>4389</v>
      </c>
      <c r="C257" t="s">
        <v>4390</v>
      </c>
      <c r="D257">
        <v>2</v>
      </c>
      <c r="E257" s="128">
        <v>590000</v>
      </c>
      <c r="F257" s="128">
        <v>1180000</v>
      </c>
      <c r="G257" t="s">
        <v>137</v>
      </c>
      <c r="H257">
        <v>43330</v>
      </c>
      <c r="J257" t="s">
        <v>295</v>
      </c>
      <c r="K257" t="s">
        <v>168</v>
      </c>
      <c r="L257">
        <f t="shared" si="9"/>
        <v>0</v>
      </c>
      <c r="M257">
        <f t="shared" si="10"/>
        <v>0</v>
      </c>
      <c r="N257">
        <f t="shared" si="11"/>
        <v>0</v>
      </c>
      <c r="P257">
        <f>IF(AND($K257="Elecom",COUNTIF(bangtinh!$H$2:$H$38,C257)&gt;0),20000*$D257,0)</f>
        <v>0</v>
      </c>
    </row>
    <row r="258" spans="1:16">
      <c r="A258">
        <v>10084828</v>
      </c>
      <c r="B258" t="s">
        <v>1656</v>
      </c>
      <c r="C258" t="s">
        <v>1658</v>
      </c>
      <c r="D258">
        <v>1</v>
      </c>
      <c r="E258" s="128">
        <v>199000</v>
      </c>
      <c r="F258" s="128">
        <v>199000</v>
      </c>
      <c r="G258" t="s">
        <v>137</v>
      </c>
      <c r="H258">
        <v>43330</v>
      </c>
      <c r="J258" t="s">
        <v>7</v>
      </c>
      <c r="K258" t="s">
        <v>86</v>
      </c>
      <c r="L258">
        <f t="shared" si="9"/>
        <v>0</v>
      </c>
      <c r="M258">
        <f t="shared" si="10"/>
        <v>0</v>
      </c>
      <c r="N258">
        <f t="shared" si="11"/>
        <v>0</v>
      </c>
      <c r="P258">
        <f>IF(AND($K258="Elecom",COUNTIF(bangtinh!$H$2:$H$38,C258)&gt;0),20000*$D258,0)</f>
        <v>0</v>
      </c>
    </row>
    <row r="259" spans="1:16">
      <c r="A259">
        <v>10089673</v>
      </c>
      <c r="B259" t="s">
        <v>3251</v>
      </c>
      <c r="C259" t="s">
        <v>3254</v>
      </c>
      <c r="D259">
        <v>1</v>
      </c>
      <c r="E259" s="128">
        <v>399000</v>
      </c>
      <c r="F259" s="128">
        <v>399000</v>
      </c>
      <c r="G259" t="s">
        <v>137</v>
      </c>
      <c r="H259">
        <v>43330</v>
      </c>
      <c r="J259" t="s">
        <v>354</v>
      </c>
      <c r="K259" t="e">
        <v>#N/A</v>
      </c>
      <c r="L259" t="e">
        <f t="shared" ref="L259:L322" si="12">IF(AND(K259="Sony",E259&gt;=200000,E259&lt;1000000),5000*D259,0)</f>
        <v>#N/A</v>
      </c>
      <c r="M259" t="e">
        <f t="shared" ref="M259:M322" si="13">IF(AND(K259="Sony",E259&gt;=1000000,E259&lt;2000000),10000*D259,0)</f>
        <v>#N/A</v>
      </c>
      <c r="N259" t="e">
        <f t="shared" ref="N259:N322" si="14">IF(AND($K259="Sony",$E259&gt;=2000000),20000*$D259,0)</f>
        <v>#N/A</v>
      </c>
      <c r="P259" t="e">
        <f>IF(AND($K259="Elecom",COUNTIF(bangtinh!$H$2:$H$38,C259)&gt;0),20000*$D259,0)</f>
        <v>#N/A</v>
      </c>
    </row>
    <row r="260" spans="1:16">
      <c r="A260">
        <v>10084825</v>
      </c>
      <c r="B260" t="s">
        <v>116</v>
      </c>
      <c r="C260" t="s">
        <v>119</v>
      </c>
      <c r="D260">
        <v>1</v>
      </c>
      <c r="E260" s="128">
        <v>199000</v>
      </c>
      <c r="F260" s="128">
        <v>199000</v>
      </c>
      <c r="G260" t="s">
        <v>137</v>
      </c>
      <c r="H260">
        <v>43330</v>
      </c>
      <c r="J260" t="s">
        <v>7</v>
      </c>
      <c r="K260" t="s">
        <v>86</v>
      </c>
      <c r="L260">
        <f t="shared" si="12"/>
        <v>0</v>
      </c>
      <c r="M260">
        <f t="shared" si="13"/>
        <v>0</v>
      </c>
      <c r="N260">
        <f t="shared" si="14"/>
        <v>0</v>
      </c>
      <c r="P260">
        <f>IF(AND($K260="Elecom",COUNTIF(bangtinh!$H$2:$H$38,C260)&gt;0),20000*$D260,0)</f>
        <v>0</v>
      </c>
    </row>
    <row r="261" spans="1:16">
      <c r="A261">
        <v>10129653</v>
      </c>
      <c r="B261" t="s">
        <v>5089</v>
      </c>
      <c r="C261" t="s">
        <v>5090</v>
      </c>
      <c r="D261">
        <v>1</v>
      </c>
      <c r="E261" s="128">
        <v>1190000</v>
      </c>
      <c r="F261" s="128">
        <v>1190000</v>
      </c>
      <c r="G261" t="s">
        <v>137</v>
      </c>
      <c r="H261">
        <v>43330</v>
      </c>
      <c r="J261" t="s">
        <v>7</v>
      </c>
      <c r="K261" t="s">
        <v>86</v>
      </c>
      <c r="L261">
        <f t="shared" si="12"/>
        <v>0</v>
      </c>
      <c r="M261">
        <f t="shared" si="13"/>
        <v>10000</v>
      </c>
      <c r="N261">
        <f t="shared" si="14"/>
        <v>0</v>
      </c>
      <c r="P261">
        <f>IF(AND($K261="Elecom",COUNTIF(bangtinh!$H$2:$H$38,C261)&gt;0),20000*$D261,0)</f>
        <v>0</v>
      </c>
    </row>
    <row r="262" spans="1:16">
      <c r="A262">
        <v>10094131</v>
      </c>
      <c r="B262" t="s">
        <v>1717</v>
      </c>
      <c r="C262" t="s">
        <v>1718</v>
      </c>
      <c r="D262">
        <v>1</v>
      </c>
      <c r="E262" s="128">
        <v>199000</v>
      </c>
      <c r="F262" s="128">
        <v>199000</v>
      </c>
      <c r="G262" t="s">
        <v>137</v>
      </c>
      <c r="H262">
        <v>43330</v>
      </c>
      <c r="J262" t="s">
        <v>295</v>
      </c>
      <c r="K262" t="s">
        <v>168</v>
      </c>
      <c r="L262">
        <f t="shared" si="12"/>
        <v>0</v>
      </c>
      <c r="M262">
        <f t="shared" si="13"/>
        <v>0</v>
      </c>
      <c r="N262">
        <f t="shared" si="14"/>
        <v>0</v>
      </c>
      <c r="P262">
        <f>IF(AND($K262="Elecom",COUNTIF(bangtinh!$H$2:$H$38,C262)&gt;0),20000*$D262,0)</f>
        <v>0</v>
      </c>
    </row>
    <row r="263" spans="1:16">
      <c r="A263">
        <v>10093181</v>
      </c>
      <c r="B263" t="s">
        <v>2553</v>
      </c>
      <c r="C263" t="s">
        <v>2554</v>
      </c>
      <c r="D263">
        <v>1</v>
      </c>
      <c r="E263" s="128">
        <v>299000</v>
      </c>
      <c r="F263" s="128">
        <v>299000</v>
      </c>
      <c r="G263" t="s">
        <v>137</v>
      </c>
      <c r="H263">
        <v>43330</v>
      </c>
      <c r="J263" t="s">
        <v>295</v>
      </c>
      <c r="K263" t="s">
        <v>168</v>
      </c>
      <c r="L263">
        <f t="shared" si="12"/>
        <v>0</v>
      </c>
      <c r="M263">
        <f t="shared" si="13"/>
        <v>0</v>
      </c>
      <c r="N263">
        <f t="shared" si="14"/>
        <v>0</v>
      </c>
      <c r="P263">
        <f>IF(AND($K263="Elecom",COUNTIF(bangtinh!$H$2:$H$38,C263)&gt;0),20000*$D263,0)</f>
        <v>0</v>
      </c>
    </row>
    <row r="264" spans="1:16">
      <c r="A264">
        <v>10094118</v>
      </c>
      <c r="B264" t="s">
        <v>1686</v>
      </c>
      <c r="C264" t="s">
        <v>1687</v>
      </c>
      <c r="D264">
        <v>1</v>
      </c>
      <c r="E264" s="128">
        <v>199000</v>
      </c>
      <c r="F264" s="128">
        <v>199000</v>
      </c>
      <c r="G264" t="s">
        <v>137</v>
      </c>
      <c r="H264">
        <v>43330</v>
      </c>
      <c r="J264" t="s">
        <v>295</v>
      </c>
      <c r="K264" t="s">
        <v>168</v>
      </c>
      <c r="L264">
        <f t="shared" si="12"/>
        <v>0</v>
      </c>
      <c r="M264">
        <f t="shared" si="13"/>
        <v>0</v>
      </c>
      <c r="N264">
        <f t="shared" si="14"/>
        <v>0</v>
      </c>
      <c r="P264">
        <f>IF(AND($K264="Elecom",COUNTIF(bangtinh!$H$2:$H$38,C264)&gt;0),20000*$D264,0)</f>
        <v>0</v>
      </c>
    </row>
    <row r="265" spans="1:16">
      <c r="A265">
        <v>10128833</v>
      </c>
      <c r="B265" t="s">
        <v>2292</v>
      </c>
      <c r="C265" t="s">
        <v>2293</v>
      </c>
      <c r="D265">
        <v>1</v>
      </c>
      <c r="E265" s="128">
        <v>249000</v>
      </c>
      <c r="F265" s="128">
        <v>249000</v>
      </c>
      <c r="G265" t="s">
        <v>137</v>
      </c>
      <c r="H265">
        <v>43330</v>
      </c>
      <c r="J265" t="s">
        <v>295</v>
      </c>
      <c r="K265" t="s">
        <v>168</v>
      </c>
      <c r="L265">
        <f t="shared" si="12"/>
        <v>0</v>
      </c>
      <c r="M265">
        <f t="shared" si="13"/>
        <v>0</v>
      </c>
      <c r="N265">
        <f t="shared" si="14"/>
        <v>0</v>
      </c>
      <c r="P265">
        <f>IF(AND($K265="Elecom",COUNTIF(bangtinh!$H$2:$H$38,C265)&gt;0),20000*$D265,0)</f>
        <v>0</v>
      </c>
    </row>
    <row r="266" spans="1:16">
      <c r="A266">
        <v>10089516</v>
      </c>
      <c r="B266" t="s">
        <v>853</v>
      </c>
      <c r="C266" t="s">
        <v>855</v>
      </c>
      <c r="D266">
        <v>1</v>
      </c>
      <c r="E266" s="128">
        <v>149000</v>
      </c>
      <c r="F266" s="128">
        <v>149000</v>
      </c>
      <c r="G266" t="s">
        <v>137</v>
      </c>
      <c r="H266">
        <v>43330</v>
      </c>
      <c r="J266" t="s">
        <v>295</v>
      </c>
      <c r="K266" t="s">
        <v>168</v>
      </c>
      <c r="L266">
        <f t="shared" si="12"/>
        <v>0</v>
      </c>
      <c r="M266">
        <f t="shared" si="13"/>
        <v>0</v>
      </c>
      <c r="N266">
        <f t="shared" si="14"/>
        <v>0</v>
      </c>
      <c r="P266">
        <f>IF(AND($K266="Elecom",COUNTIF(bangtinh!$H$2:$H$38,C266)&gt;0),20000*$D266,0)</f>
        <v>0</v>
      </c>
    </row>
    <row r="267" spans="1:16">
      <c r="A267">
        <v>10093173</v>
      </c>
      <c r="B267" t="s">
        <v>2595</v>
      </c>
      <c r="C267" t="s">
        <v>2596</v>
      </c>
      <c r="D267">
        <v>1</v>
      </c>
      <c r="E267" s="128">
        <v>299000</v>
      </c>
      <c r="F267" s="128">
        <v>299000</v>
      </c>
      <c r="G267" t="s">
        <v>137</v>
      </c>
      <c r="H267">
        <v>43330</v>
      </c>
      <c r="J267" t="s">
        <v>295</v>
      </c>
      <c r="K267" t="s">
        <v>168</v>
      </c>
      <c r="L267">
        <f t="shared" si="12"/>
        <v>0</v>
      </c>
      <c r="M267">
        <f t="shared" si="13"/>
        <v>0</v>
      </c>
      <c r="N267">
        <f t="shared" si="14"/>
        <v>0</v>
      </c>
      <c r="P267">
        <f>IF(AND($K267="Elecom",COUNTIF(bangtinh!$H$2:$H$38,C267)&gt;0),20000*$D267,0)</f>
        <v>0</v>
      </c>
    </row>
    <row r="268" spans="1:16">
      <c r="A268">
        <v>10128836</v>
      </c>
      <c r="B268" t="s">
        <v>2980</v>
      </c>
      <c r="C268" t="s">
        <v>2981</v>
      </c>
      <c r="D268">
        <v>1</v>
      </c>
      <c r="E268" s="128">
        <v>299000</v>
      </c>
      <c r="F268" s="128">
        <v>299000</v>
      </c>
      <c r="G268" t="s">
        <v>137</v>
      </c>
      <c r="H268">
        <v>43330</v>
      </c>
      <c r="J268" t="s">
        <v>295</v>
      </c>
      <c r="K268" t="s">
        <v>168</v>
      </c>
      <c r="L268">
        <f t="shared" si="12"/>
        <v>0</v>
      </c>
      <c r="M268">
        <f t="shared" si="13"/>
        <v>0</v>
      </c>
      <c r="N268">
        <f t="shared" si="14"/>
        <v>0</v>
      </c>
      <c r="P268">
        <f>IF(AND($K268="Elecom",COUNTIF(bangtinh!$H$2:$H$38,C268)&gt;0),20000*$D268,0)</f>
        <v>0</v>
      </c>
    </row>
    <row r="269" spans="1:16">
      <c r="A269">
        <v>10089723</v>
      </c>
      <c r="B269" t="s">
        <v>2679</v>
      </c>
      <c r="C269" t="s">
        <v>2680</v>
      </c>
      <c r="D269">
        <v>1</v>
      </c>
      <c r="E269" s="128">
        <v>299000</v>
      </c>
      <c r="F269" s="128">
        <v>299000</v>
      </c>
      <c r="G269" t="s">
        <v>137</v>
      </c>
      <c r="H269">
        <v>43330</v>
      </c>
      <c r="J269" t="s">
        <v>2678</v>
      </c>
      <c r="K269" t="s">
        <v>192</v>
      </c>
      <c r="L269">
        <f t="shared" si="12"/>
        <v>0</v>
      </c>
      <c r="M269">
        <f t="shared" si="13"/>
        <v>0</v>
      </c>
      <c r="N269">
        <f t="shared" si="14"/>
        <v>0</v>
      </c>
      <c r="P269">
        <f>IF(AND($K269="Elecom",COUNTIF(bangtinh!$H$2:$H$38,C269)&gt;0),20000*$D269,0)</f>
        <v>0</v>
      </c>
    </row>
    <row r="270" spans="1:16">
      <c r="A270">
        <v>10093435</v>
      </c>
      <c r="B270" t="s">
        <v>3418</v>
      </c>
      <c r="C270" t="s">
        <v>3419</v>
      </c>
      <c r="D270">
        <v>1</v>
      </c>
      <c r="E270" s="128">
        <v>390000</v>
      </c>
      <c r="F270" s="128">
        <v>390000</v>
      </c>
      <c r="G270" t="s">
        <v>137</v>
      </c>
      <c r="H270">
        <v>43330</v>
      </c>
      <c r="J270" t="s">
        <v>7</v>
      </c>
      <c r="K270" t="s">
        <v>86</v>
      </c>
      <c r="L270">
        <f t="shared" si="12"/>
        <v>5000</v>
      </c>
      <c r="M270">
        <f t="shared" si="13"/>
        <v>0</v>
      </c>
      <c r="N270">
        <f t="shared" si="14"/>
        <v>0</v>
      </c>
      <c r="P270">
        <f>IF(AND($K270="Elecom",COUNTIF(bangtinh!$H$2:$H$38,C270)&gt;0),20000*$D270,0)</f>
        <v>0</v>
      </c>
    </row>
    <row r="271" spans="1:16">
      <c r="A271">
        <v>10089519</v>
      </c>
      <c r="B271" t="s">
        <v>835</v>
      </c>
      <c r="C271" t="s">
        <v>836</v>
      </c>
      <c r="D271">
        <v>1</v>
      </c>
      <c r="E271" s="128">
        <v>149000</v>
      </c>
      <c r="F271" s="128">
        <v>149000</v>
      </c>
      <c r="G271" t="s">
        <v>137</v>
      </c>
      <c r="H271">
        <v>43330</v>
      </c>
      <c r="J271" t="s">
        <v>295</v>
      </c>
      <c r="K271" t="s">
        <v>168</v>
      </c>
      <c r="L271">
        <f t="shared" si="12"/>
        <v>0</v>
      </c>
      <c r="M271">
        <f t="shared" si="13"/>
        <v>0</v>
      </c>
      <c r="N271">
        <f t="shared" si="14"/>
        <v>0</v>
      </c>
      <c r="P271">
        <f>IF(AND($K271="Elecom",COUNTIF(bangtinh!$H$2:$H$38,C271)&gt;0),20000*$D271,0)</f>
        <v>0</v>
      </c>
    </row>
    <row r="272" spans="1:16">
      <c r="A272">
        <v>10128834</v>
      </c>
      <c r="B272" t="s">
        <v>2298</v>
      </c>
      <c r="C272" t="s">
        <v>2299</v>
      </c>
      <c r="D272">
        <v>1</v>
      </c>
      <c r="E272" s="128">
        <v>249000</v>
      </c>
      <c r="F272" s="128">
        <v>249000</v>
      </c>
      <c r="G272" t="s">
        <v>137</v>
      </c>
      <c r="H272">
        <v>43330</v>
      </c>
      <c r="J272" t="s">
        <v>295</v>
      </c>
      <c r="K272" t="s">
        <v>168</v>
      </c>
      <c r="L272">
        <f t="shared" si="12"/>
        <v>0</v>
      </c>
      <c r="M272">
        <f t="shared" si="13"/>
        <v>0</v>
      </c>
      <c r="N272">
        <f t="shared" si="14"/>
        <v>0</v>
      </c>
      <c r="P272">
        <f>IF(AND($K272="Elecom",COUNTIF(bangtinh!$H$2:$H$38,C272)&gt;0),20000*$D272,0)</f>
        <v>0</v>
      </c>
    </row>
    <row r="273" spans="1:16">
      <c r="A273">
        <v>10090473</v>
      </c>
      <c r="B273" t="s">
        <v>597</v>
      </c>
      <c r="C273" t="s">
        <v>598</v>
      </c>
      <c r="D273">
        <v>1</v>
      </c>
      <c r="E273" s="128">
        <v>149000</v>
      </c>
      <c r="F273" s="128">
        <v>149000</v>
      </c>
      <c r="G273" t="s">
        <v>137</v>
      </c>
      <c r="H273">
        <v>43330</v>
      </c>
      <c r="J273" t="s">
        <v>295</v>
      </c>
      <c r="K273" t="s">
        <v>168</v>
      </c>
      <c r="L273">
        <f t="shared" si="12"/>
        <v>0</v>
      </c>
      <c r="M273">
        <f t="shared" si="13"/>
        <v>0</v>
      </c>
      <c r="N273">
        <f t="shared" si="14"/>
        <v>0</v>
      </c>
      <c r="P273">
        <f>IF(AND($K273="Elecom",COUNTIF(bangtinh!$H$2:$H$38,C273)&gt;0),20000*$D273,0)</f>
        <v>0</v>
      </c>
    </row>
    <row r="274" spans="1:16">
      <c r="A274">
        <v>10128887</v>
      </c>
      <c r="B274" t="s">
        <v>4936</v>
      </c>
      <c r="C274" t="s">
        <v>4938</v>
      </c>
      <c r="D274">
        <v>1</v>
      </c>
      <c r="E274" s="128">
        <v>990000</v>
      </c>
      <c r="F274" s="128">
        <v>990000</v>
      </c>
      <c r="G274" t="s">
        <v>137</v>
      </c>
      <c r="H274">
        <v>43330</v>
      </c>
      <c r="J274" t="s">
        <v>295</v>
      </c>
      <c r="K274" t="s">
        <v>168</v>
      </c>
      <c r="L274">
        <f t="shared" si="12"/>
        <v>0</v>
      </c>
      <c r="M274">
        <f t="shared" si="13"/>
        <v>0</v>
      </c>
      <c r="N274">
        <f t="shared" si="14"/>
        <v>0</v>
      </c>
      <c r="P274">
        <f>IF(AND($K274="Elecom",COUNTIF(bangtinh!$H$2:$H$38,C274)&gt;0),20000*$D274,0)</f>
        <v>0</v>
      </c>
    </row>
    <row r="275" spans="1:16">
      <c r="A275">
        <v>10092958</v>
      </c>
      <c r="B275" t="s">
        <v>4770</v>
      </c>
      <c r="C275" t="s">
        <v>4771</v>
      </c>
      <c r="D275">
        <v>1</v>
      </c>
      <c r="E275" s="128">
        <v>890000</v>
      </c>
      <c r="F275" s="128">
        <v>890000</v>
      </c>
      <c r="G275" t="s">
        <v>137</v>
      </c>
      <c r="H275">
        <v>43330</v>
      </c>
      <c r="J275" t="s">
        <v>7</v>
      </c>
      <c r="K275" t="s">
        <v>86</v>
      </c>
      <c r="L275">
        <f t="shared" si="12"/>
        <v>5000</v>
      </c>
      <c r="M275">
        <f t="shared" si="13"/>
        <v>0</v>
      </c>
      <c r="N275">
        <f t="shared" si="14"/>
        <v>0</v>
      </c>
      <c r="P275">
        <f>IF(AND($K275="Elecom",COUNTIF(bangtinh!$H$2:$H$38,C275)&gt;0),20000*$D275,0)</f>
        <v>0</v>
      </c>
    </row>
    <row r="276" spans="1:16">
      <c r="A276">
        <v>10095219</v>
      </c>
      <c r="B276" t="s">
        <v>4614</v>
      </c>
      <c r="C276" t="s">
        <v>4615</v>
      </c>
      <c r="D276">
        <v>1</v>
      </c>
      <c r="E276" s="128">
        <v>699000</v>
      </c>
      <c r="F276" s="128">
        <v>699000</v>
      </c>
      <c r="G276" t="s">
        <v>137</v>
      </c>
      <c r="H276">
        <v>43330</v>
      </c>
      <c r="J276" t="s">
        <v>295</v>
      </c>
      <c r="K276" t="s">
        <v>168</v>
      </c>
      <c r="L276">
        <f t="shared" si="12"/>
        <v>0</v>
      </c>
      <c r="M276">
        <f t="shared" si="13"/>
        <v>0</v>
      </c>
      <c r="N276">
        <f t="shared" si="14"/>
        <v>0</v>
      </c>
      <c r="P276">
        <f>IF(AND($K276="Elecom",COUNTIF(bangtinh!$H$2:$H$38,C276)&gt;0),20000*$D276,0)</f>
        <v>0</v>
      </c>
    </row>
    <row r="277" spans="1:16">
      <c r="A277">
        <v>10093175</v>
      </c>
      <c r="B277" t="s">
        <v>2589</v>
      </c>
      <c r="C277" t="s">
        <v>2590</v>
      </c>
      <c r="D277">
        <v>1</v>
      </c>
      <c r="E277" s="128">
        <v>299000</v>
      </c>
      <c r="F277" s="128">
        <v>299000</v>
      </c>
      <c r="G277" t="s">
        <v>137</v>
      </c>
      <c r="H277">
        <v>43331</v>
      </c>
      <c r="J277" t="s">
        <v>295</v>
      </c>
      <c r="K277" t="s">
        <v>168</v>
      </c>
      <c r="L277">
        <f t="shared" si="12"/>
        <v>0</v>
      </c>
      <c r="M277">
        <f t="shared" si="13"/>
        <v>0</v>
      </c>
      <c r="N277">
        <f t="shared" si="14"/>
        <v>0</v>
      </c>
      <c r="P277">
        <f>IF(AND($K277="Elecom",COUNTIF(bangtinh!$H$2:$H$38,C277)&gt;0),20000*$D277,0)</f>
        <v>0</v>
      </c>
    </row>
    <row r="278" spans="1:16">
      <c r="A278">
        <v>10089723</v>
      </c>
      <c r="B278" t="s">
        <v>2679</v>
      </c>
      <c r="C278" t="s">
        <v>2680</v>
      </c>
      <c r="D278">
        <v>1</v>
      </c>
      <c r="E278" s="128">
        <v>299000</v>
      </c>
      <c r="F278" s="128">
        <v>299000</v>
      </c>
      <c r="G278" t="s">
        <v>137</v>
      </c>
      <c r="H278">
        <v>43331</v>
      </c>
      <c r="J278" t="s">
        <v>2678</v>
      </c>
      <c r="K278" t="s">
        <v>192</v>
      </c>
      <c r="L278">
        <f t="shared" si="12"/>
        <v>0</v>
      </c>
      <c r="M278">
        <f t="shared" si="13"/>
        <v>0</v>
      </c>
      <c r="N278">
        <f t="shared" si="14"/>
        <v>0</v>
      </c>
      <c r="P278">
        <f>IF(AND($K278="Elecom",COUNTIF(bangtinh!$H$2:$H$38,C278)&gt;0),20000*$D278,0)</f>
        <v>0</v>
      </c>
    </row>
    <row r="279" spans="1:16">
      <c r="A279">
        <v>10089499</v>
      </c>
      <c r="B279" t="s">
        <v>2174</v>
      </c>
      <c r="C279" t="s">
        <v>2175</v>
      </c>
      <c r="D279">
        <v>2</v>
      </c>
      <c r="E279" s="128">
        <v>249000</v>
      </c>
      <c r="F279" s="128">
        <v>498000</v>
      </c>
      <c r="G279" t="s">
        <v>137</v>
      </c>
      <c r="H279">
        <v>43331</v>
      </c>
      <c r="J279" t="s">
        <v>295</v>
      </c>
      <c r="K279" t="s">
        <v>168</v>
      </c>
      <c r="L279">
        <f t="shared" si="12"/>
        <v>0</v>
      </c>
      <c r="M279">
        <f t="shared" si="13"/>
        <v>0</v>
      </c>
      <c r="N279">
        <f t="shared" si="14"/>
        <v>0</v>
      </c>
      <c r="P279">
        <f>IF(AND($K279="Elecom",COUNTIF(bangtinh!$H$2:$H$38,C279)&gt;0),20000*$D279,0)</f>
        <v>0</v>
      </c>
    </row>
    <row r="280" spans="1:16">
      <c r="A280">
        <v>10093182</v>
      </c>
      <c r="B280" t="s">
        <v>2547</v>
      </c>
      <c r="C280" t="s">
        <v>2548</v>
      </c>
      <c r="D280">
        <v>1</v>
      </c>
      <c r="E280" s="128">
        <v>299000</v>
      </c>
      <c r="F280" s="128">
        <v>299000</v>
      </c>
      <c r="G280" t="s">
        <v>137</v>
      </c>
      <c r="H280">
        <v>43331</v>
      </c>
      <c r="J280" t="s">
        <v>295</v>
      </c>
      <c r="K280" t="s">
        <v>168</v>
      </c>
      <c r="L280">
        <f t="shared" si="12"/>
        <v>0</v>
      </c>
      <c r="M280">
        <f t="shared" si="13"/>
        <v>0</v>
      </c>
      <c r="N280">
        <f t="shared" si="14"/>
        <v>0</v>
      </c>
      <c r="P280">
        <f>IF(AND($K280="Elecom",COUNTIF(bangtinh!$H$2:$H$38,C280)&gt;0),20000*$D280,0)</f>
        <v>0</v>
      </c>
    </row>
    <row r="281" spans="1:16">
      <c r="A281">
        <v>10094778</v>
      </c>
      <c r="B281" t="s">
        <v>1740</v>
      </c>
      <c r="C281" t="s">
        <v>1741</v>
      </c>
      <c r="D281">
        <v>1</v>
      </c>
      <c r="E281" s="128">
        <v>199000</v>
      </c>
      <c r="F281" s="128">
        <v>199000</v>
      </c>
      <c r="G281" t="s">
        <v>137</v>
      </c>
      <c r="H281">
        <v>43331</v>
      </c>
      <c r="J281" t="s">
        <v>295</v>
      </c>
      <c r="K281" t="s">
        <v>168</v>
      </c>
      <c r="L281">
        <f t="shared" si="12"/>
        <v>0</v>
      </c>
      <c r="M281">
        <f t="shared" si="13"/>
        <v>0</v>
      </c>
      <c r="N281">
        <f t="shared" si="14"/>
        <v>0</v>
      </c>
      <c r="P281">
        <f>IF(AND($K281="Elecom",COUNTIF(bangtinh!$H$2:$H$38,C281)&gt;0),20000*$D281,0)</f>
        <v>0</v>
      </c>
    </row>
    <row r="282" spans="1:16">
      <c r="A282">
        <v>10092284</v>
      </c>
      <c r="B282" t="s">
        <v>4989</v>
      </c>
      <c r="C282" t="s">
        <v>325</v>
      </c>
      <c r="D282">
        <v>1</v>
      </c>
      <c r="E282" s="128">
        <v>1190000</v>
      </c>
      <c r="F282" s="128">
        <v>1190000</v>
      </c>
      <c r="G282" t="s">
        <v>137</v>
      </c>
      <c r="H282">
        <v>43331</v>
      </c>
      <c r="J282" t="s">
        <v>7</v>
      </c>
      <c r="K282" t="s">
        <v>86</v>
      </c>
      <c r="L282">
        <f t="shared" si="12"/>
        <v>0</v>
      </c>
      <c r="M282">
        <f t="shared" si="13"/>
        <v>10000</v>
      </c>
      <c r="N282">
        <f t="shared" si="14"/>
        <v>0</v>
      </c>
      <c r="P282">
        <f>IF(AND($K282="Elecom",COUNTIF(bangtinh!$H$2:$H$38,C282)&gt;0),20000*$D282,0)</f>
        <v>0</v>
      </c>
    </row>
    <row r="283" spans="1:16">
      <c r="A283">
        <v>10128887</v>
      </c>
      <c r="B283" t="s">
        <v>4936</v>
      </c>
      <c r="C283" t="s">
        <v>4938</v>
      </c>
      <c r="D283">
        <v>1</v>
      </c>
      <c r="E283" s="128">
        <v>990000</v>
      </c>
      <c r="F283" s="128">
        <v>990000</v>
      </c>
      <c r="G283" t="s">
        <v>137</v>
      </c>
      <c r="H283">
        <v>43331</v>
      </c>
      <c r="J283" t="s">
        <v>295</v>
      </c>
      <c r="K283" t="s">
        <v>168</v>
      </c>
      <c r="L283">
        <f t="shared" si="12"/>
        <v>0</v>
      </c>
      <c r="M283">
        <f t="shared" si="13"/>
        <v>0</v>
      </c>
      <c r="N283">
        <f t="shared" si="14"/>
        <v>0</v>
      </c>
      <c r="P283">
        <f>IF(AND($K283="Elecom",COUNTIF(bangtinh!$H$2:$H$38,C283)&gt;0),20000*$D283,0)</f>
        <v>0</v>
      </c>
    </row>
    <row r="284" spans="1:16">
      <c r="A284">
        <v>10094016</v>
      </c>
      <c r="B284" t="s">
        <v>1144</v>
      </c>
      <c r="C284" t="s">
        <v>1145</v>
      </c>
      <c r="D284">
        <v>1</v>
      </c>
      <c r="E284" s="128">
        <v>199000</v>
      </c>
      <c r="F284" s="128">
        <v>199000</v>
      </c>
      <c r="G284" t="s">
        <v>137</v>
      </c>
      <c r="H284">
        <v>43331</v>
      </c>
      <c r="J284" t="s">
        <v>295</v>
      </c>
      <c r="K284" t="s">
        <v>168</v>
      </c>
      <c r="L284">
        <f t="shared" si="12"/>
        <v>0</v>
      </c>
      <c r="M284">
        <f t="shared" si="13"/>
        <v>0</v>
      </c>
      <c r="N284">
        <f t="shared" si="14"/>
        <v>0</v>
      </c>
      <c r="P284">
        <f>IF(AND($K284="Elecom",COUNTIF(bangtinh!$H$2:$H$38,C284)&gt;0),20000*$D284,0)</f>
        <v>0</v>
      </c>
    </row>
    <row r="285" spans="1:16">
      <c r="A285">
        <v>10093180</v>
      </c>
      <c r="B285" t="s">
        <v>2559</v>
      </c>
      <c r="C285" t="s">
        <v>2560</v>
      </c>
      <c r="D285">
        <v>2</v>
      </c>
      <c r="E285" s="128">
        <v>299000</v>
      </c>
      <c r="F285" s="128">
        <v>598000</v>
      </c>
      <c r="G285" t="s">
        <v>137</v>
      </c>
      <c r="H285">
        <v>43331</v>
      </c>
      <c r="J285" t="s">
        <v>295</v>
      </c>
      <c r="K285" t="s">
        <v>168</v>
      </c>
      <c r="L285">
        <f t="shared" si="12"/>
        <v>0</v>
      </c>
      <c r="M285">
        <f t="shared" si="13"/>
        <v>0</v>
      </c>
      <c r="N285">
        <f t="shared" si="14"/>
        <v>0</v>
      </c>
      <c r="P285">
        <f>IF(AND($K285="Elecom",COUNTIF(bangtinh!$H$2:$H$38,C285)&gt;0),20000*$D285,0)</f>
        <v>0</v>
      </c>
    </row>
    <row r="286" spans="1:16">
      <c r="A286">
        <v>10090500</v>
      </c>
      <c r="B286" t="s">
        <v>3517</v>
      </c>
      <c r="C286" t="s">
        <v>3518</v>
      </c>
      <c r="D286">
        <v>1</v>
      </c>
      <c r="E286" s="128">
        <v>399000</v>
      </c>
      <c r="F286" s="128">
        <v>399000</v>
      </c>
      <c r="G286" t="s">
        <v>137</v>
      </c>
      <c r="H286">
        <v>43331</v>
      </c>
      <c r="J286" t="s">
        <v>295</v>
      </c>
      <c r="K286" t="s">
        <v>168</v>
      </c>
      <c r="L286">
        <f t="shared" si="12"/>
        <v>0</v>
      </c>
      <c r="M286">
        <f t="shared" si="13"/>
        <v>0</v>
      </c>
      <c r="N286">
        <f t="shared" si="14"/>
        <v>0</v>
      </c>
      <c r="P286">
        <f>IF(AND($K286="Elecom",COUNTIF(bangtinh!$H$2:$H$38,C286)&gt;0),20000*$D286,0)</f>
        <v>0</v>
      </c>
    </row>
    <row r="287" spans="1:16">
      <c r="A287">
        <v>10092954</v>
      </c>
      <c r="B287" t="s">
        <v>3960</v>
      </c>
      <c r="C287" t="s">
        <v>3962</v>
      </c>
      <c r="D287">
        <v>1</v>
      </c>
      <c r="E287" s="128">
        <v>490000</v>
      </c>
      <c r="F287" s="128">
        <v>490000</v>
      </c>
      <c r="G287" t="s">
        <v>137</v>
      </c>
      <c r="H287">
        <v>43331</v>
      </c>
      <c r="J287" t="s">
        <v>7</v>
      </c>
      <c r="K287" t="s">
        <v>86</v>
      </c>
      <c r="L287">
        <f t="shared" si="12"/>
        <v>5000</v>
      </c>
      <c r="M287">
        <f t="shared" si="13"/>
        <v>0</v>
      </c>
      <c r="N287">
        <f t="shared" si="14"/>
        <v>0</v>
      </c>
      <c r="P287">
        <f>IF(AND($K287="Elecom",COUNTIF(bangtinh!$H$2:$H$38,C287)&gt;0),20000*$D287,0)</f>
        <v>0</v>
      </c>
    </row>
    <row r="288" spans="1:16">
      <c r="A288">
        <v>10090431</v>
      </c>
      <c r="B288" t="s">
        <v>289</v>
      </c>
      <c r="C288" t="s">
        <v>290</v>
      </c>
      <c r="D288">
        <v>1</v>
      </c>
      <c r="E288" s="128">
        <v>20000</v>
      </c>
      <c r="F288" s="128">
        <v>20000</v>
      </c>
      <c r="G288" t="s">
        <v>137</v>
      </c>
      <c r="H288">
        <v>43331</v>
      </c>
      <c r="J288" t="s">
        <v>280</v>
      </c>
      <c r="K288" t="s">
        <v>192</v>
      </c>
      <c r="L288">
        <f t="shared" si="12"/>
        <v>0</v>
      </c>
      <c r="M288">
        <f t="shared" si="13"/>
        <v>0</v>
      </c>
      <c r="N288">
        <f t="shared" si="14"/>
        <v>0</v>
      </c>
      <c r="P288">
        <f>IF(AND($K288="Elecom",COUNTIF(bangtinh!$H$2:$H$38,C288)&gt;0),20000*$D288,0)</f>
        <v>0</v>
      </c>
    </row>
    <row r="289" spans="1:16">
      <c r="A289">
        <v>10090432</v>
      </c>
      <c r="B289" t="s">
        <v>282</v>
      </c>
      <c r="C289" t="s">
        <v>284</v>
      </c>
      <c r="D289">
        <v>1</v>
      </c>
      <c r="E289" s="128">
        <v>20000</v>
      </c>
      <c r="F289" s="128">
        <v>20000</v>
      </c>
      <c r="G289" t="s">
        <v>137</v>
      </c>
      <c r="H289">
        <v>43331</v>
      </c>
      <c r="J289" t="s">
        <v>280</v>
      </c>
      <c r="K289" t="s">
        <v>192</v>
      </c>
      <c r="L289">
        <f t="shared" si="12"/>
        <v>0</v>
      </c>
      <c r="M289">
        <f t="shared" si="13"/>
        <v>0</v>
      </c>
      <c r="N289">
        <f t="shared" si="14"/>
        <v>0</v>
      </c>
      <c r="P289">
        <f>IF(AND($K289="Elecom",COUNTIF(bangtinh!$H$2:$H$38,C289)&gt;0),20000*$D289,0)</f>
        <v>0</v>
      </c>
    </row>
    <row r="290" spans="1:16">
      <c r="A290">
        <v>10089477</v>
      </c>
      <c r="B290" t="s">
        <v>2797</v>
      </c>
      <c r="C290" t="s">
        <v>2798</v>
      </c>
      <c r="D290">
        <v>1</v>
      </c>
      <c r="E290" s="128">
        <v>299000</v>
      </c>
      <c r="F290" s="128">
        <v>299000</v>
      </c>
      <c r="G290" t="s">
        <v>137</v>
      </c>
      <c r="H290">
        <v>43331</v>
      </c>
      <c r="J290" t="s">
        <v>295</v>
      </c>
      <c r="K290" t="s">
        <v>168</v>
      </c>
      <c r="L290">
        <f t="shared" si="12"/>
        <v>0</v>
      </c>
      <c r="M290">
        <f t="shared" si="13"/>
        <v>0</v>
      </c>
      <c r="N290">
        <f t="shared" si="14"/>
        <v>0</v>
      </c>
      <c r="P290">
        <f>IF(AND($K290="Elecom",COUNTIF(bangtinh!$H$2:$H$38,C290)&gt;0),20000*$D290,0)</f>
        <v>0</v>
      </c>
    </row>
    <row r="291" spans="1:16">
      <c r="A291">
        <v>10090439</v>
      </c>
      <c r="B291" t="s">
        <v>1020</v>
      </c>
      <c r="C291" t="s">
        <v>4367</v>
      </c>
      <c r="D291">
        <v>1</v>
      </c>
      <c r="E291" s="128">
        <v>590000</v>
      </c>
      <c r="F291" s="128">
        <v>590000</v>
      </c>
      <c r="G291" t="s">
        <v>137</v>
      </c>
      <c r="H291">
        <v>43331</v>
      </c>
      <c r="J291" t="s">
        <v>7</v>
      </c>
      <c r="K291" t="s">
        <v>86</v>
      </c>
      <c r="L291">
        <f t="shared" si="12"/>
        <v>5000</v>
      </c>
      <c r="M291">
        <f t="shared" si="13"/>
        <v>0</v>
      </c>
      <c r="N291">
        <f t="shared" si="14"/>
        <v>0</v>
      </c>
      <c r="P291">
        <f>IF(AND($K291="Elecom",COUNTIF(bangtinh!$H$2:$H$38,C291)&gt;0),20000*$D291,0)</f>
        <v>0</v>
      </c>
    </row>
    <row r="292" spans="1:16">
      <c r="A292">
        <v>10089386</v>
      </c>
      <c r="B292" t="s">
        <v>1635</v>
      </c>
      <c r="C292" t="s">
        <v>1636</v>
      </c>
      <c r="D292">
        <v>1</v>
      </c>
      <c r="E292" s="128">
        <v>199000</v>
      </c>
      <c r="F292" s="128">
        <v>199000</v>
      </c>
      <c r="G292" t="s">
        <v>137</v>
      </c>
      <c r="H292">
        <v>43331</v>
      </c>
      <c r="J292" t="s">
        <v>295</v>
      </c>
      <c r="K292" t="s">
        <v>168</v>
      </c>
      <c r="L292">
        <f t="shared" si="12"/>
        <v>0</v>
      </c>
      <c r="M292">
        <f t="shared" si="13"/>
        <v>0</v>
      </c>
      <c r="N292">
        <f t="shared" si="14"/>
        <v>0</v>
      </c>
      <c r="P292">
        <f>IF(AND($K292="Elecom",COUNTIF(bangtinh!$H$2:$H$38,C292)&gt;0),20000*$D292,0)</f>
        <v>0</v>
      </c>
    </row>
    <row r="293" spans="1:16">
      <c r="A293">
        <v>10092702</v>
      </c>
      <c r="B293" t="s">
        <v>563</v>
      </c>
      <c r="C293" t="s">
        <v>565</v>
      </c>
      <c r="D293">
        <v>1</v>
      </c>
      <c r="E293" s="128">
        <v>149000</v>
      </c>
      <c r="F293" s="128">
        <v>149000</v>
      </c>
      <c r="G293" t="s">
        <v>137</v>
      </c>
      <c r="H293">
        <v>43331</v>
      </c>
      <c r="J293" t="s">
        <v>295</v>
      </c>
      <c r="K293" t="s">
        <v>168</v>
      </c>
      <c r="L293">
        <f t="shared" si="12"/>
        <v>0</v>
      </c>
      <c r="M293">
        <f t="shared" si="13"/>
        <v>0</v>
      </c>
      <c r="N293">
        <f t="shared" si="14"/>
        <v>0</v>
      </c>
      <c r="P293">
        <f>IF(AND($K293="Elecom",COUNTIF(bangtinh!$H$2:$H$38,C293)&gt;0),20000*$D293,0)</f>
        <v>0</v>
      </c>
    </row>
    <row r="294" spans="1:16">
      <c r="A294">
        <v>10094094</v>
      </c>
      <c r="B294" t="s">
        <v>991</v>
      </c>
      <c r="C294" t="s">
        <v>992</v>
      </c>
      <c r="D294">
        <v>1</v>
      </c>
      <c r="F294" s="128">
        <v>0</v>
      </c>
      <c r="G294" t="s">
        <v>137</v>
      </c>
      <c r="H294">
        <v>43331</v>
      </c>
      <c r="I294" t="s">
        <v>5805</v>
      </c>
      <c r="J294" t="s">
        <v>295</v>
      </c>
      <c r="K294" t="s">
        <v>168</v>
      </c>
      <c r="L294">
        <f t="shared" si="12"/>
        <v>0</v>
      </c>
      <c r="M294">
        <f t="shared" si="13"/>
        <v>0</v>
      </c>
      <c r="N294">
        <f t="shared" si="14"/>
        <v>0</v>
      </c>
      <c r="P294">
        <f>IF(AND($K294="Elecom",COUNTIF(bangtinh!$H$2:$H$38,C294)&gt;0),20000*$D294,0)</f>
        <v>0</v>
      </c>
    </row>
    <row r="295" spans="1:16">
      <c r="A295">
        <v>10092702</v>
      </c>
      <c r="B295" t="s">
        <v>563</v>
      </c>
      <c r="C295" t="s">
        <v>565</v>
      </c>
      <c r="D295">
        <v>1</v>
      </c>
      <c r="E295" s="128">
        <v>149000</v>
      </c>
      <c r="F295" s="128">
        <v>149000</v>
      </c>
      <c r="G295" t="s">
        <v>137</v>
      </c>
      <c r="H295">
        <v>43331</v>
      </c>
      <c r="J295" t="s">
        <v>295</v>
      </c>
      <c r="K295" t="s">
        <v>168</v>
      </c>
      <c r="L295">
        <f t="shared" si="12"/>
        <v>0</v>
      </c>
      <c r="M295">
        <f t="shared" si="13"/>
        <v>0</v>
      </c>
      <c r="N295">
        <f t="shared" si="14"/>
        <v>0</v>
      </c>
      <c r="P295">
        <f>IF(AND($K295="Elecom",COUNTIF(bangtinh!$H$2:$H$38,C295)&gt;0),20000*$D295,0)</f>
        <v>0</v>
      </c>
    </row>
    <row r="296" spans="1:16">
      <c r="A296">
        <v>10094094</v>
      </c>
      <c r="B296" t="s">
        <v>991</v>
      </c>
      <c r="C296" t="s">
        <v>992</v>
      </c>
      <c r="D296">
        <v>1</v>
      </c>
      <c r="F296" s="128">
        <v>0</v>
      </c>
      <c r="G296" t="s">
        <v>137</v>
      </c>
      <c r="H296">
        <v>43331</v>
      </c>
      <c r="I296" t="s">
        <v>5805</v>
      </c>
      <c r="J296" t="s">
        <v>295</v>
      </c>
      <c r="K296" t="s">
        <v>168</v>
      </c>
      <c r="L296">
        <f t="shared" si="12"/>
        <v>0</v>
      </c>
      <c r="M296">
        <f t="shared" si="13"/>
        <v>0</v>
      </c>
      <c r="N296">
        <f t="shared" si="14"/>
        <v>0</v>
      </c>
      <c r="P296">
        <f>IF(AND($K296="Elecom",COUNTIF(bangtinh!$H$2:$H$38,C296)&gt;0),20000*$D296,0)</f>
        <v>0</v>
      </c>
    </row>
    <row r="297" spans="1:16">
      <c r="A297">
        <v>10094123</v>
      </c>
      <c r="B297" t="s">
        <v>1699</v>
      </c>
      <c r="C297" t="s">
        <v>1700</v>
      </c>
      <c r="D297">
        <v>1</v>
      </c>
      <c r="E297" s="128">
        <v>199000</v>
      </c>
      <c r="F297" s="128">
        <v>199000</v>
      </c>
      <c r="G297" t="s">
        <v>137</v>
      </c>
      <c r="H297">
        <v>43331</v>
      </c>
      <c r="J297" t="s">
        <v>295</v>
      </c>
      <c r="K297" t="s">
        <v>168</v>
      </c>
      <c r="L297">
        <f t="shared" si="12"/>
        <v>0</v>
      </c>
      <c r="M297">
        <f t="shared" si="13"/>
        <v>0</v>
      </c>
      <c r="N297">
        <f t="shared" si="14"/>
        <v>0</v>
      </c>
      <c r="P297">
        <f>IF(AND($K297="Elecom",COUNTIF(bangtinh!$H$2:$H$38,C297)&gt;0),20000*$D297,0)</f>
        <v>0</v>
      </c>
    </row>
    <row r="298" spans="1:16">
      <c r="A298">
        <v>10094131</v>
      </c>
      <c r="B298" t="s">
        <v>1717</v>
      </c>
      <c r="C298" t="s">
        <v>1718</v>
      </c>
      <c r="D298">
        <v>1</v>
      </c>
      <c r="E298" s="128">
        <v>199000</v>
      </c>
      <c r="F298" s="128">
        <v>199000</v>
      </c>
      <c r="G298" t="s">
        <v>137</v>
      </c>
      <c r="H298">
        <v>43331</v>
      </c>
      <c r="J298" t="s">
        <v>295</v>
      </c>
      <c r="K298" t="s">
        <v>168</v>
      </c>
      <c r="L298">
        <f t="shared" si="12"/>
        <v>0</v>
      </c>
      <c r="M298">
        <f t="shared" si="13"/>
        <v>0</v>
      </c>
      <c r="N298">
        <f t="shared" si="14"/>
        <v>0</v>
      </c>
      <c r="P298">
        <f>IF(AND($K298="Elecom",COUNTIF(bangtinh!$H$2:$H$38,C298)&gt;0),20000*$D298,0)</f>
        <v>0</v>
      </c>
    </row>
    <row r="299" spans="1:16">
      <c r="A299">
        <v>10092956</v>
      </c>
      <c r="B299" t="s">
        <v>3945</v>
      </c>
      <c r="C299" t="s">
        <v>3946</v>
      </c>
      <c r="D299">
        <v>1</v>
      </c>
      <c r="E299" s="128">
        <v>490000</v>
      </c>
      <c r="F299" s="128">
        <v>490000</v>
      </c>
      <c r="G299" t="s">
        <v>137</v>
      </c>
      <c r="H299">
        <v>43331</v>
      </c>
      <c r="J299" t="s">
        <v>7</v>
      </c>
      <c r="K299" t="s">
        <v>86</v>
      </c>
      <c r="L299">
        <f t="shared" si="12"/>
        <v>5000</v>
      </c>
      <c r="M299">
        <f t="shared" si="13"/>
        <v>0</v>
      </c>
      <c r="N299">
        <f t="shared" si="14"/>
        <v>0</v>
      </c>
      <c r="P299">
        <f>IF(AND($K299="Elecom",COUNTIF(bangtinh!$H$2:$H$38,C299)&gt;0),20000*$D299,0)</f>
        <v>0</v>
      </c>
    </row>
    <row r="300" spans="1:16">
      <c r="A300">
        <v>10089477</v>
      </c>
      <c r="B300" t="s">
        <v>2797</v>
      </c>
      <c r="C300" t="s">
        <v>2798</v>
      </c>
      <c r="D300">
        <v>1</v>
      </c>
      <c r="E300" s="128">
        <v>299000</v>
      </c>
      <c r="F300" s="128">
        <v>299000</v>
      </c>
      <c r="G300" t="s">
        <v>137</v>
      </c>
      <c r="H300">
        <v>43332</v>
      </c>
      <c r="J300" t="s">
        <v>295</v>
      </c>
      <c r="K300" t="s">
        <v>168</v>
      </c>
      <c r="L300">
        <f t="shared" si="12"/>
        <v>0</v>
      </c>
      <c r="M300">
        <f t="shared" si="13"/>
        <v>0</v>
      </c>
      <c r="N300">
        <f t="shared" si="14"/>
        <v>0</v>
      </c>
      <c r="P300">
        <f>IF(AND($K300="Elecom",COUNTIF(bangtinh!$H$2:$H$38,C300)&gt;0),20000*$D300,0)</f>
        <v>0</v>
      </c>
    </row>
    <row r="301" spans="1:16">
      <c r="A301">
        <v>10092291</v>
      </c>
      <c r="B301" t="s">
        <v>2613</v>
      </c>
      <c r="C301" t="s">
        <v>2615</v>
      </c>
      <c r="D301">
        <v>1</v>
      </c>
      <c r="E301" s="128">
        <v>299000</v>
      </c>
      <c r="F301" s="128">
        <v>299000</v>
      </c>
      <c r="G301" t="s">
        <v>137</v>
      </c>
      <c r="H301">
        <v>43332</v>
      </c>
      <c r="J301" t="s">
        <v>354</v>
      </c>
      <c r="K301" t="e">
        <v>#N/A</v>
      </c>
      <c r="L301" t="e">
        <f t="shared" si="12"/>
        <v>#N/A</v>
      </c>
      <c r="M301" t="e">
        <f t="shared" si="13"/>
        <v>#N/A</v>
      </c>
      <c r="N301" t="e">
        <f t="shared" si="14"/>
        <v>#N/A</v>
      </c>
      <c r="P301" t="e">
        <f>IF(AND($K301="Elecom",COUNTIF(bangtinh!$H$2:$H$38,C301)&gt;0),20000*$D301,0)</f>
        <v>#N/A</v>
      </c>
    </row>
    <row r="302" spans="1:16">
      <c r="A302">
        <v>10089667</v>
      </c>
      <c r="B302" t="s">
        <v>3570</v>
      </c>
      <c r="C302" t="s">
        <v>3571</v>
      </c>
      <c r="D302">
        <v>1</v>
      </c>
      <c r="E302" s="128">
        <v>399000</v>
      </c>
      <c r="F302" s="128">
        <v>399000</v>
      </c>
      <c r="G302" t="s">
        <v>137</v>
      </c>
      <c r="H302">
        <v>43332</v>
      </c>
      <c r="J302" t="s">
        <v>354</v>
      </c>
      <c r="K302" t="e">
        <v>#N/A</v>
      </c>
      <c r="L302" t="e">
        <f t="shared" si="12"/>
        <v>#N/A</v>
      </c>
      <c r="M302" t="e">
        <f t="shared" si="13"/>
        <v>#N/A</v>
      </c>
      <c r="N302" t="e">
        <f t="shared" si="14"/>
        <v>#N/A</v>
      </c>
      <c r="P302" t="e">
        <f>IF(AND($K302="Elecom",COUNTIF(bangtinh!$H$2:$H$38,C302)&gt;0),20000*$D302,0)</f>
        <v>#N/A</v>
      </c>
    </row>
    <row r="303" spans="1:16">
      <c r="A303">
        <v>10089456</v>
      </c>
      <c r="B303" t="s">
        <v>3878</v>
      </c>
      <c r="C303" t="s">
        <v>3879</v>
      </c>
      <c r="D303">
        <v>1</v>
      </c>
      <c r="E303" s="128">
        <v>449000</v>
      </c>
      <c r="F303" s="128">
        <v>449000</v>
      </c>
      <c r="G303" t="s">
        <v>137</v>
      </c>
      <c r="H303">
        <v>43332</v>
      </c>
      <c r="J303" t="s">
        <v>295</v>
      </c>
      <c r="K303" t="s">
        <v>168</v>
      </c>
      <c r="L303">
        <f t="shared" si="12"/>
        <v>0</v>
      </c>
      <c r="M303">
        <f t="shared" si="13"/>
        <v>0</v>
      </c>
      <c r="N303">
        <f t="shared" si="14"/>
        <v>0</v>
      </c>
      <c r="P303">
        <f>IF(AND($K303="Elecom",COUNTIF(bangtinh!$H$2:$H$38,C303)&gt;0),20000*$D303,0)</f>
        <v>0</v>
      </c>
    </row>
    <row r="304" spans="1:16">
      <c r="A304">
        <v>10089473</v>
      </c>
      <c r="B304" t="s">
        <v>4120</v>
      </c>
      <c r="C304" t="s">
        <v>4121</v>
      </c>
      <c r="D304">
        <v>1</v>
      </c>
      <c r="E304" s="128">
        <v>499000</v>
      </c>
      <c r="F304" s="128">
        <v>499000</v>
      </c>
      <c r="G304" t="s">
        <v>137</v>
      </c>
      <c r="H304">
        <v>43332</v>
      </c>
      <c r="J304" t="s">
        <v>295</v>
      </c>
      <c r="K304" t="s">
        <v>168</v>
      </c>
      <c r="L304">
        <f t="shared" si="12"/>
        <v>0</v>
      </c>
      <c r="M304">
        <f t="shared" si="13"/>
        <v>0</v>
      </c>
      <c r="N304">
        <f t="shared" si="14"/>
        <v>0</v>
      </c>
      <c r="P304">
        <f>IF(AND($K304="Elecom",COUNTIF(bangtinh!$H$2:$H$38,C304)&gt;0),20000*$D304,0)</f>
        <v>0</v>
      </c>
    </row>
    <row r="305" spans="1:16">
      <c r="A305">
        <v>10405026</v>
      </c>
      <c r="B305" t="s">
        <v>3311</v>
      </c>
      <c r="C305" t="s">
        <v>3312</v>
      </c>
      <c r="D305">
        <v>1</v>
      </c>
      <c r="E305" s="128">
        <v>349000</v>
      </c>
      <c r="F305" s="128">
        <v>349000</v>
      </c>
      <c r="G305" t="s">
        <v>137</v>
      </c>
      <c r="H305">
        <v>43332</v>
      </c>
      <c r="J305" t="s">
        <v>315</v>
      </c>
      <c r="K305" t="s">
        <v>192</v>
      </c>
      <c r="L305">
        <f t="shared" si="12"/>
        <v>0</v>
      </c>
      <c r="M305">
        <f t="shared" si="13"/>
        <v>0</v>
      </c>
      <c r="N305">
        <f t="shared" si="14"/>
        <v>0</v>
      </c>
      <c r="P305">
        <f>IF(AND($K305="Elecom",COUNTIF(bangtinh!$H$2:$H$38,C305)&gt;0),20000*$D305,0)</f>
        <v>0</v>
      </c>
    </row>
    <row r="306" spans="1:16">
      <c r="A306">
        <v>10089502</v>
      </c>
      <c r="B306" t="s">
        <v>2160</v>
      </c>
      <c r="C306" t="s">
        <v>2161</v>
      </c>
      <c r="D306">
        <v>1</v>
      </c>
      <c r="F306" s="128">
        <v>0</v>
      </c>
      <c r="G306" t="s">
        <v>137</v>
      </c>
      <c r="H306">
        <v>43333</v>
      </c>
      <c r="I306" t="s">
        <v>5805</v>
      </c>
      <c r="J306" t="s">
        <v>295</v>
      </c>
      <c r="K306" t="s">
        <v>168</v>
      </c>
      <c r="L306">
        <f t="shared" si="12"/>
        <v>0</v>
      </c>
      <c r="M306">
        <f t="shared" si="13"/>
        <v>0</v>
      </c>
      <c r="N306">
        <f t="shared" si="14"/>
        <v>0</v>
      </c>
      <c r="P306">
        <f>IF(AND($K306="Elecom",COUNTIF(bangtinh!$H$2:$H$38,C306)&gt;0),20000*$D306,0)</f>
        <v>0</v>
      </c>
    </row>
    <row r="307" spans="1:16">
      <c r="A307">
        <v>10089503</v>
      </c>
      <c r="B307" t="s">
        <v>2158</v>
      </c>
      <c r="C307" t="s">
        <v>2159</v>
      </c>
      <c r="D307">
        <v>1</v>
      </c>
      <c r="E307" s="128">
        <v>249000</v>
      </c>
      <c r="F307" s="128">
        <v>249000</v>
      </c>
      <c r="G307" t="s">
        <v>137</v>
      </c>
      <c r="H307">
        <v>43333</v>
      </c>
      <c r="J307" t="s">
        <v>295</v>
      </c>
      <c r="K307" t="s">
        <v>168</v>
      </c>
      <c r="L307">
        <f t="shared" si="12"/>
        <v>0</v>
      </c>
      <c r="M307">
        <f t="shared" si="13"/>
        <v>0</v>
      </c>
      <c r="N307">
        <f t="shared" si="14"/>
        <v>0</v>
      </c>
      <c r="P307">
        <f>IF(AND($K307="Elecom",COUNTIF(bangtinh!$H$2:$H$38,C307)&gt;0),20000*$D307,0)</f>
        <v>0</v>
      </c>
    </row>
    <row r="308" spans="1:16">
      <c r="A308">
        <v>10089534</v>
      </c>
      <c r="B308" t="s">
        <v>814</v>
      </c>
      <c r="C308" t="s">
        <v>816</v>
      </c>
      <c r="D308">
        <v>1</v>
      </c>
      <c r="E308" s="128">
        <v>149000</v>
      </c>
      <c r="F308" s="128">
        <v>149000</v>
      </c>
      <c r="G308" t="s">
        <v>137</v>
      </c>
      <c r="H308">
        <v>43333</v>
      </c>
      <c r="J308" t="s">
        <v>295</v>
      </c>
      <c r="K308" t="s">
        <v>168</v>
      </c>
      <c r="L308">
        <f t="shared" si="12"/>
        <v>0</v>
      </c>
      <c r="M308">
        <f t="shared" si="13"/>
        <v>0</v>
      </c>
      <c r="N308">
        <f t="shared" si="14"/>
        <v>0</v>
      </c>
      <c r="P308">
        <f>IF(AND($K308="Elecom",COUNTIF(bangtinh!$H$2:$H$38,C308)&gt;0),20000*$D308,0)</f>
        <v>0</v>
      </c>
    </row>
    <row r="309" spans="1:16">
      <c r="A309">
        <v>10089534</v>
      </c>
      <c r="B309" t="s">
        <v>814</v>
      </c>
      <c r="C309" t="s">
        <v>816</v>
      </c>
      <c r="D309">
        <v>1</v>
      </c>
      <c r="F309" s="128">
        <v>0</v>
      </c>
      <c r="G309" t="s">
        <v>137</v>
      </c>
      <c r="H309">
        <v>43333</v>
      </c>
      <c r="I309" t="s">
        <v>5805</v>
      </c>
      <c r="J309" t="s">
        <v>295</v>
      </c>
      <c r="K309" t="s">
        <v>168</v>
      </c>
      <c r="L309">
        <f t="shared" si="12"/>
        <v>0</v>
      </c>
      <c r="M309">
        <f t="shared" si="13"/>
        <v>0</v>
      </c>
      <c r="N309">
        <f t="shared" si="14"/>
        <v>0</v>
      </c>
      <c r="P309">
        <f>IF(AND($K309="Elecom",COUNTIF(bangtinh!$H$2:$H$38,C309)&gt;0),20000*$D309,0)</f>
        <v>0</v>
      </c>
    </row>
    <row r="310" spans="1:16">
      <c r="A310">
        <v>10093182</v>
      </c>
      <c r="B310" t="s">
        <v>2547</v>
      </c>
      <c r="C310" t="s">
        <v>2548</v>
      </c>
      <c r="D310">
        <v>1</v>
      </c>
      <c r="E310" s="128">
        <v>299000</v>
      </c>
      <c r="F310" s="128">
        <v>299000</v>
      </c>
      <c r="G310" t="s">
        <v>137</v>
      </c>
      <c r="H310">
        <v>43333</v>
      </c>
      <c r="J310" t="s">
        <v>295</v>
      </c>
      <c r="K310" t="s">
        <v>168</v>
      </c>
      <c r="L310">
        <f t="shared" si="12"/>
        <v>0</v>
      </c>
      <c r="M310">
        <f t="shared" si="13"/>
        <v>0</v>
      </c>
      <c r="N310">
        <f t="shared" si="14"/>
        <v>0</v>
      </c>
      <c r="P310">
        <f>IF(AND($K310="Elecom",COUNTIF(bangtinh!$H$2:$H$38,C310)&gt;0),20000*$D310,0)</f>
        <v>0</v>
      </c>
    </row>
    <row r="311" spans="1:16">
      <c r="A311">
        <v>10089666</v>
      </c>
      <c r="B311" t="s">
        <v>360</v>
      </c>
      <c r="C311" t="s">
        <v>361</v>
      </c>
      <c r="D311">
        <v>1</v>
      </c>
      <c r="E311" s="128">
        <v>99000</v>
      </c>
      <c r="F311" s="128">
        <v>99000</v>
      </c>
      <c r="G311" t="s">
        <v>137</v>
      </c>
      <c r="H311">
        <v>43333</v>
      </c>
      <c r="J311" t="s">
        <v>354</v>
      </c>
      <c r="K311" t="e">
        <v>#N/A</v>
      </c>
      <c r="L311" t="e">
        <f t="shared" si="12"/>
        <v>#N/A</v>
      </c>
      <c r="M311" t="e">
        <f t="shared" si="13"/>
        <v>#N/A</v>
      </c>
      <c r="N311" t="e">
        <f t="shared" si="14"/>
        <v>#N/A</v>
      </c>
      <c r="P311" t="e">
        <f>IF(AND($K311="Elecom",COUNTIF(bangtinh!$H$2:$H$38,C311)&gt;0),20000*$D311,0)</f>
        <v>#N/A</v>
      </c>
    </row>
    <row r="312" spans="1:16">
      <c r="A312">
        <v>10089536</v>
      </c>
      <c r="B312" t="s">
        <v>799</v>
      </c>
      <c r="C312" t="s">
        <v>800</v>
      </c>
      <c r="D312">
        <v>1</v>
      </c>
      <c r="E312" s="128">
        <v>149000</v>
      </c>
      <c r="F312" s="128">
        <v>149000</v>
      </c>
      <c r="G312" t="s">
        <v>137</v>
      </c>
      <c r="H312">
        <v>43333</v>
      </c>
      <c r="J312" t="s">
        <v>295</v>
      </c>
      <c r="K312" t="s">
        <v>168</v>
      </c>
      <c r="L312">
        <f t="shared" si="12"/>
        <v>0</v>
      </c>
      <c r="M312">
        <f t="shared" si="13"/>
        <v>0</v>
      </c>
      <c r="N312">
        <f t="shared" si="14"/>
        <v>0</v>
      </c>
      <c r="P312">
        <f>IF(AND($K312="Elecom",COUNTIF(bangtinh!$H$2:$H$38,C312)&gt;0),20000*$D312,0)</f>
        <v>0</v>
      </c>
    </row>
    <row r="313" spans="1:16">
      <c r="A313">
        <v>10089536</v>
      </c>
      <c r="B313" t="s">
        <v>799</v>
      </c>
      <c r="C313" t="s">
        <v>800</v>
      </c>
      <c r="D313">
        <v>1</v>
      </c>
      <c r="F313" s="128">
        <v>0</v>
      </c>
      <c r="G313" t="s">
        <v>137</v>
      </c>
      <c r="H313">
        <v>43333</v>
      </c>
      <c r="I313" t="s">
        <v>5805</v>
      </c>
      <c r="J313" t="s">
        <v>295</v>
      </c>
      <c r="K313" t="s">
        <v>168</v>
      </c>
      <c r="L313">
        <f t="shared" si="12"/>
        <v>0</v>
      </c>
      <c r="M313">
        <f t="shared" si="13"/>
        <v>0</v>
      </c>
      <c r="N313">
        <f t="shared" si="14"/>
        <v>0</v>
      </c>
      <c r="P313">
        <f>IF(AND($K313="Elecom",COUNTIF(bangtinh!$H$2:$H$38,C313)&gt;0),20000*$D313,0)</f>
        <v>0</v>
      </c>
    </row>
    <row r="314" spans="1:16">
      <c r="A314">
        <v>10089554</v>
      </c>
      <c r="B314" t="s">
        <v>746</v>
      </c>
      <c r="C314" t="s">
        <v>747</v>
      </c>
      <c r="D314">
        <v>1</v>
      </c>
      <c r="E314" s="128">
        <v>149000</v>
      </c>
      <c r="F314" s="128">
        <v>149000</v>
      </c>
      <c r="G314" t="s">
        <v>137</v>
      </c>
      <c r="H314">
        <v>43333</v>
      </c>
      <c r="J314" t="s">
        <v>295</v>
      </c>
      <c r="K314" t="s">
        <v>168</v>
      </c>
      <c r="L314">
        <f t="shared" si="12"/>
        <v>0</v>
      </c>
      <c r="M314">
        <f t="shared" si="13"/>
        <v>0</v>
      </c>
      <c r="N314">
        <f t="shared" si="14"/>
        <v>0</v>
      </c>
      <c r="P314">
        <f>IF(AND($K314="Elecom",COUNTIF(bangtinh!$H$2:$H$38,C314)&gt;0),20000*$D314,0)</f>
        <v>0</v>
      </c>
    </row>
    <row r="315" spans="1:16">
      <c r="A315">
        <v>10094098</v>
      </c>
      <c r="B315" t="s">
        <v>2874</v>
      </c>
      <c r="C315" t="s">
        <v>2875</v>
      </c>
      <c r="D315">
        <v>1</v>
      </c>
      <c r="E315" s="128">
        <v>299000</v>
      </c>
      <c r="F315" s="128">
        <v>299000</v>
      </c>
      <c r="G315" t="s">
        <v>137</v>
      </c>
      <c r="H315">
        <v>43333</v>
      </c>
      <c r="J315" t="s">
        <v>295</v>
      </c>
      <c r="K315" t="s">
        <v>168</v>
      </c>
      <c r="L315">
        <f t="shared" si="12"/>
        <v>0</v>
      </c>
      <c r="M315">
        <f t="shared" si="13"/>
        <v>0</v>
      </c>
      <c r="N315">
        <f t="shared" si="14"/>
        <v>0</v>
      </c>
      <c r="P315">
        <f>IF(AND($K315="Elecom",COUNTIF(bangtinh!$H$2:$H$38,C315)&gt;0),20000*$D315,0)</f>
        <v>0</v>
      </c>
    </row>
    <row r="316" spans="1:16">
      <c r="A316">
        <v>10128882</v>
      </c>
      <c r="B316" t="s">
        <v>272</v>
      </c>
      <c r="C316" t="s">
        <v>274</v>
      </c>
      <c r="D316">
        <v>1</v>
      </c>
      <c r="F316" s="128">
        <v>0</v>
      </c>
      <c r="G316" t="s">
        <v>137</v>
      </c>
      <c r="H316">
        <v>43333</v>
      </c>
      <c r="I316" t="s">
        <v>11634</v>
      </c>
      <c r="J316" t="s">
        <v>86</v>
      </c>
      <c r="K316" t="s">
        <v>86</v>
      </c>
      <c r="L316">
        <f t="shared" si="12"/>
        <v>0</v>
      </c>
      <c r="M316">
        <f t="shared" si="13"/>
        <v>0</v>
      </c>
      <c r="N316">
        <f t="shared" si="14"/>
        <v>0</v>
      </c>
      <c r="P316">
        <f>IF(AND($K316="Elecom",COUNTIF(bangtinh!$H$2:$H$38,C316)&gt;0),20000*$D316,0)</f>
        <v>0</v>
      </c>
    </row>
    <row r="317" spans="1:16">
      <c r="A317">
        <v>10091802</v>
      </c>
      <c r="B317" t="s">
        <v>628</v>
      </c>
      <c r="C317" t="s">
        <v>5013</v>
      </c>
      <c r="D317">
        <v>1</v>
      </c>
      <c r="E317" s="128">
        <v>1190000</v>
      </c>
      <c r="F317" s="128">
        <v>1190000</v>
      </c>
      <c r="G317" t="s">
        <v>137</v>
      </c>
      <c r="H317">
        <v>43333</v>
      </c>
      <c r="J317" t="s">
        <v>7</v>
      </c>
      <c r="K317" t="s">
        <v>86</v>
      </c>
      <c r="L317">
        <f t="shared" si="12"/>
        <v>0</v>
      </c>
      <c r="M317">
        <f t="shared" si="13"/>
        <v>10000</v>
      </c>
      <c r="N317">
        <f t="shared" si="14"/>
        <v>0</v>
      </c>
      <c r="P317">
        <f>IF(AND($K317="Elecom",COUNTIF(bangtinh!$H$2:$H$38,C317)&gt;0),20000*$D317,0)</f>
        <v>0</v>
      </c>
    </row>
    <row r="318" spans="1:16">
      <c r="A318">
        <v>10089723</v>
      </c>
      <c r="B318" t="s">
        <v>2679</v>
      </c>
      <c r="C318" t="s">
        <v>2680</v>
      </c>
      <c r="D318">
        <v>1</v>
      </c>
      <c r="E318" s="128">
        <v>299000</v>
      </c>
      <c r="F318" s="128">
        <v>299000</v>
      </c>
      <c r="G318" t="s">
        <v>137</v>
      </c>
      <c r="H318">
        <v>43333</v>
      </c>
      <c r="J318" t="s">
        <v>2678</v>
      </c>
      <c r="K318" t="s">
        <v>192</v>
      </c>
      <c r="L318">
        <f t="shared" si="12"/>
        <v>0</v>
      </c>
      <c r="M318">
        <f t="shared" si="13"/>
        <v>0</v>
      </c>
      <c r="N318">
        <f t="shared" si="14"/>
        <v>0</v>
      </c>
      <c r="P318">
        <f>IF(AND($K318="Elecom",COUNTIF(bangtinh!$H$2:$H$38,C318)&gt;0),20000*$D318,0)</f>
        <v>0</v>
      </c>
    </row>
    <row r="319" spans="1:16">
      <c r="A319">
        <v>10128910</v>
      </c>
      <c r="B319" t="s">
        <v>2315</v>
      </c>
      <c r="C319" t="s">
        <v>2316</v>
      </c>
      <c r="D319">
        <v>1</v>
      </c>
      <c r="E319" s="128">
        <v>249000</v>
      </c>
      <c r="F319" s="128">
        <v>249000</v>
      </c>
      <c r="G319" t="s">
        <v>137</v>
      </c>
      <c r="H319">
        <v>43333</v>
      </c>
      <c r="J319" t="s">
        <v>295</v>
      </c>
      <c r="K319" t="s">
        <v>168</v>
      </c>
      <c r="L319">
        <f t="shared" si="12"/>
        <v>0</v>
      </c>
      <c r="M319">
        <f t="shared" si="13"/>
        <v>0</v>
      </c>
      <c r="N319">
        <f t="shared" si="14"/>
        <v>0</v>
      </c>
      <c r="P319">
        <f>IF(AND($K319="Elecom",COUNTIF(bangtinh!$H$2:$H$38,C319)&gt;0),20000*$D319,0)</f>
        <v>0</v>
      </c>
    </row>
    <row r="320" spans="1:16">
      <c r="A320">
        <v>10129279</v>
      </c>
      <c r="B320" t="s">
        <v>4650</v>
      </c>
      <c r="C320" t="s">
        <v>4651</v>
      </c>
      <c r="D320">
        <v>1</v>
      </c>
      <c r="E320" s="128">
        <v>749000</v>
      </c>
      <c r="F320" s="128">
        <v>749000</v>
      </c>
      <c r="G320" t="s">
        <v>137</v>
      </c>
      <c r="H320">
        <v>43333</v>
      </c>
      <c r="J320" t="s">
        <v>295</v>
      </c>
      <c r="K320" t="s">
        <v>168</v>
      </c>
      <c r="L320">
        <f t="shared" si="12"/>
        <v>0</v>
      </c>
      <c r="M320">
        <f t="shared" si="13"/>
        <v>0</v>
      </c>
      <c r="N320">
        <f t="shared" si="14"/>
        <v>0</v>
      </c>
      <c r="P320">
        <f>IF(AND($K320="Elecom",COUNTIF(bangtinh!$H$2:$H$38,C320)&gt;0),20000*$D320,0)</f>
        <v>20000</v>
      </c>
    </row>
    <row r="321" spans="1:16">
      <c r="A321">
        <v>10089478</v>
      </c>
      <c r="B321" t="s">
        <v>2791</v>
      </c>
      <c r="C321" t="s">
        <v>2792</v>
      </c>
      <c r="D321">
        <v>1</v>
      </c>
      <c r="E321" s="128">
        <v>299000</v>
      </c>
      <c r="F321" s="128">
        <v>299000</v>
      </c>
      <c r="G321" t="s">
        <v>137</v>
      </c>
      <c r="H321">
        <v>43335</v>
      </c>
      <c r="J321" t="s">
        <v>295</v>
      </c>
      <c r="K321" t="s">
        <v>168</v>
      </c>
      <c r="L321">
        <f t="shared" si="12"/>
        <v>0</v>
      </c>
      <c r="M321">
        <f t="shared" si="13"/>
        <v>0</v>
      </c>
      <c r="N321">
        <f t="shared" si="14"/>
        <v>0</v>
      </c>
      <c r="P321">
        <f>IF(AND($K321="Elecom",COUNTIF(bangtinh!$H$2:$H$38,C321)&gt;0),20000*$D321,0)</f>
        <v>0</v>
      </c>
    </row>
    <row r="322" spans="1:16">
      <c r="A322">
        <v>10089497</v>
      </c>
      <c r="B322" t="s">
        <v>2185</v>
      </c>
      <c r="C322" t="s">
        <v>2186</v>
      </c>
      <c r="D322">
        <v>1</v>
      </c>
      <c r="E322" s="128">
        <v>249000</v>
      </c>
      <c r="F322" s="128">
        <v>249000</v>
      </c>
      <c r="G322" t="s">
        <v>137</v>
      </c>
      <c r="H322">
        <v>43335</v>
      </c>
      <c r="J322" t="s">
        <v>295</v>
      </c>
      <c r="K322" t="s">
        <v>168</v>
      </c>
      <c r="L322">
        <f t="shared" si="12"/>
        <v>0</v>
      </c>
      <c r="M322">
        <f t="shared" si="13"/>
        <v>0</v>
      </c>
      <c r="N322">
        <f t="shared" si="14"/>
        <v>0</v>
      </c>
      <c r="P322">
        <f>IF(AND($K322="Elecom",COUNTIF(bangtinh!$H$2:$H$38,C322)&gt;0),20000*$D322,0)</f>
        <v>0</v>
      </c>
    </row>
    <row r="323" spans="1:16">
      <c r="A323">
        <v>10093747</v>
      </c>
      <c r="B323" t="s">
        <v>2491</v>
      </c>
      <c r="C323" t="s">
        <v>2492</v>
      </c>
      <c r="D323">
        <v>1</v>
      </c>
      <c r="E323" s="128">
        <v>299000</v>
      </c>
      <c r="F323" s="128">
        <v>299000</v>
      </c>
      <c r="G323" t="s">
        <v>137</v>
      </c>
      <c r="H323">
        <v>43335</v>
      </c>
      <c r="J323" t="s">
        <v>295</v>
      </c>
      <c r="K323" t="s">
        <v>168</v>
      </c>
      <c r="L323">
        <f t="shared" ref="L323:L386" si="15">IF(AND(K323="Sony",E323&gt;=200000,E323&lt;1000000),5000*D323,0)</f>
        <v>0</v>
      </c>
      <c r="M323">
        <f t="shared" ref="M323:M386" si="16">IF(AND(K323="Sony",E323&gt;=1000000,E323&lt;2000000),10000*D323,0)</f>
        <v>0</v>
      </c>
      <c r="N323">
        <f t="shared" ref="N323:N386" si="17">IF(AND($K323="Sony",$E323&gt;=2000000),20000*$D323,0)</f>
        <v>0</v>
      </c>
      <c r="P323">
        <f>IF(AND($K323="Elecom",COUNTIF(bangtinh!$H$2:$H$38,C323)&gt;0),20000*$D323,0)</f>
        <v>0</v>
      </c>
    </row>
    <row r="324" spans="1:16">
      <c r="A324">
        <v>10093476</v>
      </c>
      <c r="B324" t="s">
        <v>5175</v>
      </c>
      <c r="C324" t="s">
        <v>5176</v>
      </c>
      <c r="D324">
        <v>1</v>
      </c>
      <c r="E324" s="128">
        <v>1390000</v>
      </c>
      <c r="F324" s="128">
        <v>1390000</v>
      </c>
      <c r="G324" t="s">
        <v>137</v>
      </c>
      <c r="H324">
        <v>43335</v>
      </c>
      <c r="J324" t="s">
        <v>295</v>
      </c>
      <c r="K324" t="s">
        <v>168</v>
      </c>
      <c r="L324">
        <f t="shared" si="15"/>
        <v>0</v>
      </c>
      <c r="M324">
        <f t="shared" si="16"/>
        <v>0</v>
      </c>
      <c r="N324">
        <f t="shared" si="17"/>
        <v>0</v>
      </c>
      <c r="P324">
        <f>IF(AND($K324="Elecom",COUNTIF(bangtinh!$H$2:$H$38,C324)&gt;0),20000*$D324,0)</f>
        <v>0</v>
      </c>
    </row>
    <row r="325" spans="1:16">
      <c r="A325">
        <v>10089550</v>
      </c>
      <c r="B325" t="s">
        <v>3238</v>
      </c>
      <c r="C325" t="s">
        <v>3239</v>
      </c>
      <c r="D325">
        <v>1</v>
      </c>
      <c r="E325" s="128">
        <v>349000</v>
      </c>
      <c r="F325" s="128">
        <v>349000</v>
      </c>
      <c r="G325" t="s">
        <v>137</v>
      </c>
      <c r="H325">
        <v>43335</v>
      </c>
      <c r="J325" t="s">
        <v>295</v>
      </c>
      <c r="K325" t="s">
        <v>168</v>
      </c>
      <c r="L325">
        <f t="shared" si="15"/>
        <v>0</v>
      </c>
      <c r="M325">
        <f t="shared" si="16"/>
        <v>0</v>
      </c>
      <c r="N325">
        <f t="shared" si="17"/>
        <v>0</v>
      </c>
      <c r="P325">
        <f>IF(AND($K325="Elecom",COUNTIF(bangtinh!$H$2:$H$38,C325)&gt;0),20000*$D325,0)</f>
        <v>0</v>
      </c>
    </row>
    <row r="326" spans="1:16">
      <c r="A326">
        <v>10092290</v>
      </c>
      <c r="B326" t="s">
        <v>2619</v>
      </c>
      <c r="C326" t="s">
        <v>2621</v>
      </c>
      <c r="D326">
        <v>1</v>
      </c>
      <c r="E326" s="128">
        <v>299000</v>
      </c>
      <c r="F326" s="128">
        <v>299000</v>
      </c>
      <c r="G326" t="s">
        <v>137</v>
      </c>
      <c r="H326">
        <v>43335</v>
      </c>
      <c r="J326" t="s">
        <v>354</v>
      </c>
      <c r="K326" t="e">
        <v>#N/A</v>
      </c>
      <c r="L326" t="e">
        <f t="shared" si="15"/>
        <v>#N/A</v>
      </c>
      <c r="M326" t="e">
        <f t="shared" si="16"/>
        <v>#N/A</v>
      </c>
      <c r="N326" t="e">
        <f t="shared" si="17"/>
        <v>#N/A</v>
      </c>
      <c r="P326" t="e">
        <f>IF(AND($K326="Elecom",COUNTIF(bangtinh!$H$2:$H$38,C326)&gt;0),20000*$D326,0)</f>
        <v>#N/A</v>
      </c>
    </row>
    <row r="327" spans="1:16">
      <c r="A327">
        <v>10089500</v>
      </c>
      <c r="B327" t="s">
        <v>2168</v>
      </c>
      <c r="C327" t="s">
        <v>2169</v>
      </c>
      <c r="D327">
        <v>1</v>
      </c>
      <c r="E327" s="128">
        <v>249000</v>
      </c>
      <c r="F327" s="128">
        <v>249000</v>
      </c>
      <c r="G327" t="s">
        <v>137</v>
      </c>
      <c r="H327">
        <v>43335</v>
      </c>
      <c r="J327" t="s">
        <v>295</v>
      </c>
      <c r="K327" t="s">
        <v>168</v>
      </c>
      <c r="L327">
        <f t="shared" si="15"/>
        <v>0</v>
      </c>
      <c r="M327">
        <f t="shared" si="16"/>
        <v>0</v>
      </c>
      <c r="N327">
        <f t="shared" si="17"/>
        <v>0</v>
      </c>
      <c r="P327">
        <f>IF(AND($K327="Elecom",COUNTIF(bangtinh!$H$2:$H$38,C327)&gt;0),20000*$D327,0)</f>
        <v>0</v>
      </c>
    </row>
    <row r="328" spans="1:16">
      <c r="A328">
        <v>10089500</v>
      </c>
      <c r="B328" t="s">
        <v>2168</v>
      </c>
      <c r="C328" t="s">
        <v>2169</v>
      </c>
      <c r="D328">
        <v>1</v>
      </c>
      <c r="F328" s="128">
        <v>0</v>
      </c>
      <c r="G328" t="s">
        <v>137</v>
      </c>
      <c r="H328">
        <v>43335</v>
      </c>
      <c r="I328" t="s">
        <v>5805</v>
      </c>
      <c r="J328" t="s">
        <v>295</v>
      </c>
      <c r="K328" t="s">
        <v>168</v>
      </c>
      <c r="L328">
        <f t="shared" si="15"/>
        <v>0</v>
      </c>
      <c r="M328">
        <f t="shared" si="16"/>
        <v>0</v>
      </c>
      <c r="N328">
        <f t="shared" si="17"/>
        <v>0</v>
      </c>
      <c r="P328">
        <f>IF(AND($K328="Elecom",COUNTIF(bangtinh!$H$2:$H$38,C328)&gt;0),20000*$D328,0)</f>
        <v>0</v>
      </c>
    </row>
    <row r="329" spans="1:16">
      <c r="A329">
        <v>10094768</v>
      </c>
      <c r="B329" t="s">
        <v>3327</v>
      </c>
      <c r="C329" t="s">
        <v>3328</v>
      </c>
      <c r="D329">
        <v>1</v>
      </c>
      <c r="E329" s="128">
        <v>349000</v>
      </c>
      <c r="F329" s="128">
        <v>349000</v>
      </c>
      <c r="G329" t="s">
        <v>137</v>
      </c>
      <c r="H329">
        <v>43335</v>
      </c>
      <c r="J329" t="s">
        <v>295</v>
      </c>
      <c r="K329" t="s">
        <v>168</v>
      </c>
      <c r="L329">
        <f t="shared" si="15"/>
        <v>0</v>
      </c>
      <c r="M329">
        <f t="shared" si="16"/>
        <v>0</v>
      </c>
      <c r="N329">
        <f t="shared" si="17"/>
        <v>0</v>
      </c>
      <c r="P329">
        <f>IF(AND($K329="Elecom",COUNTIF(bangtinh!$H$2:$H$38,C329)&gt;0),20000*$D329,0)</f>
        <v>0</v>
      </c>
    </row>
    <row r="330" spans="1:16">
      <c r="A330">
        <v>10094770</v>
      </c>
      <c r="B330" t="s">
        <v>3337</v>
      </c>
      <c r="C330" t="s">
        <v>3339</v>
      </c>
      <c r="D330">
        <v>1</v>
      </c>
      <c r="E330" s="128">
        <v>349000</v>
      </c>
      <c r="F330" s="128">
        <v>349000</v>
      </c>
      <c r="G330" t="s">
        <v>137</v>
      </c>
      <c r="H330">
        <v>43335</v>
      </c>
      <c r="J330" t="s">
        <v>295</v>
      </c>
      <c r="K330" t="s">
        <v>168</v>
      </c>
      <c r="L330">
        <f t="shared" si="15"/>
        <v>0</v>
      </c>
      <c r="M330">
        <f t="shared" si="16"/>
        <v>0</v>
      </c>
      <c r="N330">
        <f t="shared" si="17"/>
        <v>0</v>
      </c>
      <c r="P330">
        <f>IF(AND($K330="Elecom",COUNTIF(bangtinh!$H$2:$H$38,C330)&gt;0),20000*$D330,0)</f>
        <v>0</v>
      </c>
    </row>
    <row r="331" spans="1:16">
      <c r="A331">
        <v>10094771</v>
      </c>
      <c r="B331" t="s">
        <v>4188</v>
      </c>
      <c r="C331" t="s">
        <v>4189</v>
      </c>
      <c r="D331">
        <v>1</v>
      </c>
      <c r="E331" s="128">
        <v>499000</v>
      </c>
      <c r="F331" s="128">
        <v>499000</v>
      </c>
      <c r="G331" t="s">
        <v>137</v>
      </c>
      <c r="H331">
        <v>43335</v>
      </c>
      <c r="J331" t="s">
        <v>295</v>
      </c>
      <c r="K331" t="s">
        <v>168</v>
      </c>
      <c r="L331">
        <f t="shared" si="15"/>
        <v>0</v>
      </c>
      <c r="M331">
        <f t="shared" si="16"/>
        <v>0</v>
      </c>
      <c r="N331">
        <f t="shared" si="17"/>
        <v>0</v>
      </c>
      <c r="P331">
        <f>IF(AND($K331="Elecom",COUNTIF(bangtinh!$H$2:$H$38,C331)&gt;0),20000*$D331,0)</f>
        <v>0</v>
      </c>
    </row>
    <row r="332" spans="1:16">
      <c r="A332">
        <v>10093192</v>
      </c>
      <c r="B332" t="s">
        <v>544</v>
      </c>
      <c r="C332" t="s">
        <v>545</v>
      </c>
      <c r="D332">
        <v>1</v>
      </c>
      <c r="E332" s="128">
        <v>149000</v>
      </c>
      <c r="F332" s="128">
        <v>149000</v>
      </c>
      <c r="G332" t="s">
        <v>137</v>
      </c>
      <c r="H332">
        <v>43335</v>
      </c>
      <c r="J332" t="s">
        <v>315</v>
      </c>
      <c r="K332" t="s">
        <v>192</v>
      </c>
      <c r="L332">
        <f t="shared" si="15"/>
        <v>0</v>
      </c>
      <c r="M332">
        <f t="shared" si="16"/>
        <v>0</v>
      </c>
      <c r="N332">
        <f t="shared" si="17"/>
        <v>0</v>
      </c>
      <c r="P332">
        <f>IF(AND($K332="Elecom",COUNTIF(bangtinh!$H$2:$H$38,C332)&gt;0),20000*$D332,0)</f>
        <v>0</v>
      </c>
    </row>
    <row r="333" spans="1:16">
      <c r="A333">
        <v>10089526</v>
      </c>
      <c r="B333" t="s">
        <v>1515</v>
      </c>
      <c r="C333" t="s">
        <v>1516</v>
      </c>
      <c r="D333">
        <v>1</v>
      </c>
      <c r="E333" s="128">
        <v>199000</v>
      </c>
      <c r="F333" s="128">
        <v>199000</v>
      </c>
      <c r="G333" t="s">
        <v>137</v>
      </c>
      <c r="H333">
        <v>43335</v>
      </c>
      <c r="J333" t="s">
        <v>295</v>
      </c>
      <c r="K333" t="s">
        <v>168</v>
      </c>
      <c r="L333">
        <f t="shared" si="15"/>
        <v>0</v>
      </c>
      <c r="M333">
        <f t="shared" si="16"/>
        <v>0</v>
      </c>
      <c r="N333">
        <f t="shared" si="17"/>
        <v>0</v>
      </c>
      <c r="P333">
        <f>IF(AND($K333="Elecom",COUNTIF(bangtinh!$H$2:$H$38,C333)&gt;0),20000*$D333,0)</f>
        <v>0</v>
      </c>
    </row>
    <row r="334" spans="1:16">
      <c r="A334">
        <v>10093178</v>
      </c>
      <c r="B334" t="s">
        <v>2571</v>
      </c>
      <c r="C334" t="s">
        <v>2572</v>
      </c>
      <c r="D334">
        <v>1</v>
      </c>
      <c r="E334" s="128">
        <v>299000</v>
      </c>
      <c r="F334" s="128">
        <v>299000</v>
      </c>
      <c r="G334" t="s">
        <v>137</v>
      </c>
      <c r="H334">
        <v>43335</v>
      </c>
      <c r="J334" t="s">
        <v>295</v>
      </c>
      <c r="K334" t="s">
        <v>168</v>
      </c>
      <c r="L334">
        <f t="shared" si="15"/>
        <v>0</v>
      </c>
      <c r="M334">
        <f t="shared" si="16"/>
        <v>0</v>
      </c>
      <c r="N334">
        <f t="shared" si="17"/>
        <v>0</v>
      </c>
      <c r="P334">
        <f>IF(AND($K334="Elecom",COUNTIF(bangtinh!$H$2:$H$38,C334)&gt;0),20000*$D334,0)</f>
        <v>0</v>
      </c>
    </row>
    <row r="335" spans="1:16">
      <c r="A335">
        <v>10094106</v>
      </c>
      <c r="B335" t="s">
        <v>4563</v>
      </c>
      <c r="C335" t="s">
        <v>4564</v>
      </c>
      <c r="D335">
        <v>1</v>
      </c>
      <c r="E335" s="128">
        <v>649000</v>
      </c>
      <c r="F335" s="128">
        <v>649000</v>
      </c>
      <c r="G335" t="s">
        <v>137</v>
      </c>
      <c r="H335">
        <v>43335</v>
      </c>
      <c r="J335" t="s">
        <v>295</v>
      </c>
      <c r="K335" t="s">
        <v>168</v>
      </c>
      <c r="L335">
        <f t="shared" si="15"/>
        <v>0</v>
      </c>
      <c r="M335">
        <f t="shared" si="16"/>
        <v>0</v>
      </c>
      <c r="N335">
        <f t="shared" si="17"/>
        <v>0</v>
      </c>
      <c r="P335">
        <f>IF(AND($K335="Elecom",COUNTIF(bangtinh!$H$2:$H$38,C335)&gt;0),20000*$D335,0)</f>
        <v>0</v>
      </c>
    </row>
    <row r="336" spans="1:16">
      <c r="A336">
        <v>10094107</v>
      </c>
      <c r="B336" t="s">
        <v>4570</v>
      </c>
      <c r="C336" t="s">
        <v>4571</v>
      </c>
      <c r="D336">
        <v>1</v>
      </c>
      <c r="E336" s="128">
        <v>649000</v>
      </c>
      <c r="F336" s="128">
        <v>649000</v>
      </c>
      <c r="G336" t="s">
        <v>137</v>
      </c>
      <c r="H336">
        <v>43335</v>
      </c>
      <c r="J336" t="s">
        <v>295</v>
      </c>
      <c r="K336" t="s">
        <v>168</v>
      </c>
      <c r="L336">
        <f t="shared" si="15"/>
        <v>0</v>
      </c>
      <c r="M336">
        <f t="shared" si="16"/>
        <v>0</v>
      </c>
      <c r="N336">
        <f t="shared" si="17"/>
        <v>0</v>
      </c>
      <c r="P336">
        <f>IF(AND($K336="Elecom",COUNTIF(bangtinh!$H$2:$H$38,C336)&gt;0),20000*$D336,0)</f>
        <v>0</v>
      </c>
    </row>
    <row r="337" spans="1:16">
      <c r="A337">
        <v>10090495</v>
      </c>
      <c r="B337" t="s">
        <v>2662</v>
      </c>
      <c r="C337" t="s">
        <v>2663</v>
      </c>
      <c r="D337">
        <v>1</v>
      </c>
      <c r="E337" s="128">
        <v>299000</v>
      </c>
      <c r="F337" s="128">
        <v>299000</v>
      </c>
      <c r="G337" t="s">
        <v>137</v>
      </c>
      <c r="H337">
        <v>43335</v>
      </c>
      <c r="J337" t="s">
        <v>295</v>
      </c>
      <c r="K337" t="s">
        <v>168</v>
      </c>
      <c r="L337">
        <f t="shared" si="15"/>
        <v>0</v>
      </c>
      <c r="M337">
        <f t="shared" si="16"/>
        <v>0</v>
      </c>
      <c r="N337">
        <f t="shared" si="17"/>
        <v>0</v>
      </c>
      <c r="P337">
        <f>IF(AND($K337="Elecom",COUNTIF(bangtinh!$H$2:$H$38,C337)&gt;0),20000*$D337,0)</f>
        <v>0</v>
      </c>
    </row>
    <row r="338" spans="1:16">
      <c r="A338">
        <v>10089497</v>
      </c>
      <c r="B338" t="s">
        <v>2185</v>
      </c>
      <c r="C338" t="s">
        <v>2186</v>
      </c>
      <c r="D338">
        <v>1</v>
      </c>
      <c r="E338" s="128">
        <v>249000</v>
      </c>
      <c r="F338" s="128">
        <v>249000</v>
      </c>
      <c r="G338" t="s">
        <v>137</v>
      </c>
      <c r="H338">
        <v>43335</v>
      </c>
      <c r="J338" t="s">
        <v>295</v>
      </c>
      <c r="K338" t="s">
        <v>168</v>
      </c>
      <c r="L338">
        <f t="shared" si="15"/>
        <v>0</v>
      </c>
      <c r="M338">
        <f t="shared" si="16"/>
        <v>0</v>
      </c>
      <c r="N338">
        <f t="shared" si="17"/>
        <v>0</v>
      </c>
      <c r="P338">
        <f>IF(AND($K338="Elecom",COUNTIF(bangtinh!$H$2:$H$38,C338)&gt;0),20000*$D338,0)</f>
        <v>0</v>
      </c>
    </row>
    <row r="339" spans="1:16">
      <c r="A339">
        <v>10089486</v>
      </c>
      <c r="B339" t="s">
        <v>1549</v>
      </c>
      <c r="C339" t="s">
        <v>1550</v>
      </c>
      <c r="D339">
        <v>1</v>
      </c>
      <c r="E339" s="128">
        <v>199000</v>
      </c>
      <c r="F339" s="128">
        <v>199000</v>
      </c>
      <c r="G339" t="s">
        <v>137</v>
      </c>
      <c r="H339">
        <v>43335</v>
      </c>
      <c r="J339" t="s">
        <v>295</v>
      </c>
      <c r="K339" t="s">
        <v>168</v>
      </c>
      <c r="L339">
        <f t="shared" si="15"/>
        <v>0</v>
      </c>
      <c r="M339">
        <f t="shared" si="16"/>
        <v>0</v>
      </c>
      <c r="N339">
        <f t="shared" si="17"/>
        <v>0</v>
      </c>
      <c r="P339">
        <f>IF(AND($K339="Elecom",COUNTIF(bangtinh!$H$2:$H$38,C339)&gt;0),20000*$D339,0)</f>
        <v>0</v>
      </c>
    </row>
    <row r="340" spans="1:16">
      <c r="A340">
        <v>10089554</v>
      </c>
      <c r="B340" t="s">
        <v>746</v>
      </c>
      <c r="C340" t="s">
        <v>747</v>
      </c>
      <c r="D340">
        <v>1</v>
      </c>
      <c r="E340" s="128">
        <v>149000</v>
      </c>
      <c r="F340" s="128">
        <v>149000</v>
      </c>
      <c r="G340" t="s">
        <v>137</v>
      </c>
      <c r="H340">
        <v>43335</v>
      </c>
      <c r="J340" t="s">
        <v>295</v>
      </c>
      <c r="K340" t="s">
        <v>168</v>
      </c>
      <c r="L340">
        <f t="shared" si="15"/>
        <v>0</v>
      </c>
      <c r="M340">
        <f t="shared" si="16"/>
        <v>0</v>
      </c>
      <c r="N340">
        <f t="shared" si="17"/>
        <v>0</v>
      </c>
      <c r="P340">
        <f>IF(AND($K340="Elecom",COUNTIF(bangtinh!$H$2:$H$38,C340)&gt;0),20000*$D340,0)</f>
        <v>0</v>
      </c>
    </row>
    <row r="341" spans="1:16">
      <c r="A341">
        <v>10089723</v>
      </c>
      <c r="B341" t="s">
        <v>2679</v>
      </c>
      <c r="C341" t="s">
        <v>2680</v>
      </c>
      <c r="D341">
        <v>1</v>
      </c>
      <c r="E341" s="128">
        <v>299000</v>
      </c>
      <c r="F341" s="128">
        <v>299000</v>
      </c>
      <c r="G341" t="s">
        <v>137</v>
      </c>
      <c r="H341">
        <v>43335</v>
      </c>
      <c r="J341" t="s">
        <v>2678</v>
      </c>
      <c r="K341" t="s">
        <v>192</v>
      </c>
      <c r="L341">
        <f t="shared" si="15"/>
        <v>0</v>
      </c>
      <c r="M341">
        <f t="shared" si="16"/>
        <v>0</v>
      </c>
      <c r="N341">
        <f t="shared" si="17"/>
        <v>0</v>
      </c>
      <c r="P341">
        <f>IF(AND($K341="Elecom",COUNTIF(bangtinh!$H$2:$H$38,C341)&gt;0),20000*$D341,0)</f>
        <v>0</v>
      </c>
    </row>
    <row r="342" spans="1:16">
      <c r="A342">
        <v>10089516</v>
      </c>
      <c r="B342" t="s">
        <v>853</v>
      </c>
      <c r="C342" t="s">
        <v>855</v>
      </c>
      <c r="D342">
        <v>1</v>
      </c>
      <c r="E342" s="128">
        <v>149000</v>
      </c>
      <c r="F342" s="128">
        <v>149000</v>
      </c>
      <c r="G342" t="s">
        <v>137</v>
      </c>
      <c r="H342">
        <v>43336</v>
      </c>
      <c r="J342" t="s">
        <v>295</v>
      </c>
      <c r="K342" t="s">
        <v>168</v>
      </c>
      <c r="L342">
        <f t="shared" si="15"/>
        <v>0</v>
      </c>
      <c r="M342">
        <f t="shared" si="16"/>
        <v>0</v>
      </c>
      <c r="N342">
        <f t="shared" si="17"/>
        <v>0</v>
      </c>
      <c r="P342">
        <f>IF(AND($K342="Elecom",COUNTIF(bangtinh!$H$2:$H$38,C342)&gt;0),20000*$D342,0)</f>
        <v>0</v>
      </c>
    </row>
    <row r="343" spans="1:16">
      <c r="A343">
        <v>10091803</v>
      </c>
      <c r="B343" t="s">
        <v>623</v>
      </c>
      <c r="C343" t="s">
        <v>5009</v>
      </c>
      <c r="D343">
        <v>1</v>
      </c>
      <c r="E343" s="128">
        <v>1190000</v>
      </c>
      <c r="F343" s="128">
        <v>1190000</v>
      </c>
      <c r="G343" t="s">
        <v>137</v>
      </c>
      <c r="H343">
        <v>43336</v>
      </c>
      <c r="J343" t="s">
        <v>7</v>
      </c>
      <c r="K343" t="s">
        <v>86</v>
      </c>
      <c r="L343">
        <f t="shared" si="15"/>
        <v>0</v>
      </c>
      <c r="M343">
        <f t="shared" si="16"/>
        <v>10000</v>
      </c>
      <c r="N343">
        <f t="shared" si="17"/>
        <v>0</v>
      </c>
      <c r="P343">
        <f>IF(AND($K343="Elecom",COUNTIF(bangtinh!$H$2:$H$38,C343)&gt;0),20000*$D343,0)</f>
        <v>0</v>
      </c>
    </row>
    <row r="344" spans="1:16">
      <c r="A344">
        <v>10128882</v>
      </c>
      <c r="B344" t="s">
        <v>272</v>
      </c>
      <c r="C344" t="s">
        <v>274</v>
      </c>
      <c r="D344">
        <v>1</v>
      </c>
      <c r="F344" s="128">
        <v>0</v>
      </c>
      <c r="G344" t="s">
        <v>137</v>
      </c>
      <c r="H344">
        <v>43336</v>
      </c>
      <c r="I344" t="s">
        <v>11634</v>
      </c>
      <c r="J344" t="s">
        <v>86</v>
      </c>
      <c r="K344" t="s">
        <v>86</v>
      </c>
      <c r="L344">
        <f t="shared" si="15"/>
        <v>0</v>
      </c>
      <c r="M344">
        <f t="shared" si="16"/>
        <v>0</v>
      </c>
      <c r="N344">
        <f t="shared" si="17"/>
        <v>0</v>
      </c>
      <c r="P344">
        <f>IF(AND($K344="Elecom",COUNTIF(bangtinh!$H$2:$H$38,C344)&gt;0),20000*$D344,0)</f>
        <v>0</v>
      </c>
    </row>
    <row r="345" spans="1:16">
      <c r="A345">
        <v>10090439</v>
      </c>
      <c r="B345" t="s">
        <v>1020</v>
      </c>
      <c r="C345" t="s">
        <v>4367</v>
      </c>
      <c r="D345">
        <v>1</v>
      </c>
      <c r="E345" s="128">
        <v>590000</v>
      </c>
      <c r="F345" s="128">
        <v>590000</v>
      </c>
      <c r="G345" t="s">
        <v>137</v>
      </c>
      <c r="H345">
        <v>43336</v>
      </c>
      <c r="J345" t="s">
        <v>7</v>
      </c>
      <c r="K345" t="s">
        <v>86</v>
      </c>
      <c r="L345">
        <f t="shared" si="15"/>
        <v>5000</v>
      </c>
      <c r="M345">
        <f t="shared" si="16"/>
        <v>0</v>
      </c>
      <c r="N345">
        <f t="shared" si="17"/>
        <v>0</v>
      </c>
      <c r="P345">
        <f>IF(AND($K345="Elecom",COUNTIF(bangtinh!$H$2:$H$38,C345)&gt;0),20000*$D345,0)</f>
        <v>0</v>
      </c>
    </row>
    <row r="346" spans="1:16">
      <c r="A346">
        <v>10129653</v>
      </c>
      <c r="B346" t="s">
        <v>5089</v>
      </c>
      <c r="C346" t="s">
        <v>5090</v>
      </c>
      <c r="D346">
        <v>1</v>
      </c>
      <c r="E346" s="128">
        <v>1190000</v>
      </c>
      <c r="F346" s="128">
        <v>1190000</v>
      </c>
      <c r="G346" t="s">
        <v>137</v>
      </c>
      <c r="H346">
        <v>43336</v>
      </c>
      <c r="J346" t="s">
        <v>7</v>
      </c>
      <c r="K346" t="s">
        <v>86</v>
      </c>
      <c r="L346">
        <f t="shared" si="15"/>
        <v>0</v>
      </c>
      <c r="M346">
        <f t="shared" si="16"/>
        <v>10000</v>
      </c>
      <c r="N346">
        <f t="shared" si="17"/>
        <v>0</v>
      </c>
      <c r="P346">
        <f>IF(AND($K346="Elecom",COUNTIF(bangtinh!$H$2:$H$38,C346)&gt;0),20000*$D346,0)</f>
        <v>0</v>
      </c>
    </row>
    <row r="347" spans="1:16">
      <c r="A347">
        <v>10128882</v>
      </c>
      <c r="B347" t="s">
        <v>272</v>
      </c>
      <c r="C347" t="s">
        <v>274</v>
      </c>
      <c r="D347">
        <v>1</v>
      </c>
      <c r="F347" s="128">
        <v>0</v>
      </c>
      <c r="G347" t="s">
        <v>137</v>
      </c>
      <c r="H347">
        <v>43336</v>
      </c>
      <c r="I347" t="s">
        <v>11635</v>
      </c>
      <c r="J347" t="s">
        <v>86</v>
      </c>
      <c r="K347" t="s">
        <v>86</v>
      </c>
      <c r="L347">
        <f t="shared" si="15"/>
        <v>0</v>
      </c>
      <c r="M347">
        <f t="shared" si="16"/>
        <v>0</v>
      </c>
      <c r="N347">
        <f t="shared" si="17"/>
        <v>0</v>
      </c>
      <c r="P347">
        <f>IF(AND($K347="Elecom",COUNTIF(bangtinh!$H$2:$H$38,C347)&gt;0),20000*$D347,0)</f>
        <v>0</v>
      </c>
    </row>
    <row r="348" spans="1:16">
      <c r="A348">
        <v>10129266</v>
      </c>
      <c r="B348" t="s">
        <v>5690</v>
      </c>
      <c r="C348" t="s">
        <v>5691</v>
      </c>
      <c r="D348">
        <v>1</v>
      </c>
      <c r="E348" s="128">
        <v>4100000</v>
      </c>
      <c r="F348" s="128">
        <v>4100000</v>
      </c>
      <c r="G348" t="s">
        <v>137</v>
      </c>
      <c r="H348">
        <v>43336</v>
      </c>
      <c r="J348" t="s">
        <v>7</v>
      </c>
      <c r="K348" t="s">
        <v>86</v>
      </c>
      <c r="L348">
        <f t="shared" si="15"/>
        <v>0</v>
      </c>
      <c r="M348">
        <f t="shared" si="16"/>
        <v>0</v>
      </c>
      <c r="N348">
        <f t="shared" si="17"/>
        <v>20000</v>
      </c>
      <c r="P348">
        <f>IF(AND($K348="Elecom",COUNTIF(bangtinh!$H$2:$H$38,C348)&gt;0),20000*$D348,0)</f>
        <v>0</v>
      </c>
    </row>
    <row r="349" spans="1:16">
      <c r="A349">
        <v>10089502</v>
      </c>
      <c r="B349" t="s">
        <v>2160</v>
      </c>
      <c r="C349" t="s">
        <v>2161</v>
      </c>
      <c r="D349">
        <v>1</v>
      </c>
      <c r="E349" s="128">
        <v>249000</v>
      </c>
      <c r="F349" s="128">
        <v>249000</v>
      </c>
      <c r="G349" t="s">
        <v>137</v>
      </c>
      <c r="H349">
        <v>43336</v>
      </c>
      <c r="J349" t="s">
        <v>295</v>
      </c>
      <c r="K349" t="s">
        <v>168</v>
      </c>
      <c r="L349">
        <f t="shared" si="15"/>
        <v>0</v>
      </c>
      <c r="M349">
        <f t="shared" si="16"/>
        <v>0</v>
      </c>
      <c r="N349">
        <f t="shared" si="17"/>
        <v>0</v>
      </c>
      <c r="P349">
        <f>IF(AND($K349="Elecom",COUNTIF(bangtinh!$H$2:$H$38,C349)&gt;0),20000*$D349,0)</f>
        <v>0</v>
      </c>
    </row>
    <row r="350" spans="1:16">
      <c r="A350">
        <v>10089502</v>
      </c>
      <c r="B350" t="s">
        <v>2160</v>
      </c>
      <c r="C350" t="s">
        <v>2161</v>
      </c>
      <c r="D350">
        <v>1</v>
      </c>
      <c r="F350" s="128">
        <v>0</v>
      </c>
      <c r="G350" t="s">
        <v>137</v>
      </c>
      <c r="H350">
        <v>43336</v>
      </c>
      <c r="I350" t="s">
        <v>5805</v>
      </c>
      <c r="J350" t="s">
        <v>295</v>
      </c>
      <c r="K350" t="s">
        <v>168</v>
      </c>
      <c r="L350">
        <f t="shared" si="15"/>
        <v>0</v>
      </c>
      <c r="M350">
        <f t="shared" si="16"/>
        <v>0</v>
      </c>
      <c r="N350">
        <f t="shared" si="17"/>
        <v>0</v>
      </c>
      <c r="P350">
        <f>IF(AND($K350="Elecom",COUNTIF(bangtinh!$H$2:$H$38,C350)&gt;0),20000*$D350,0)</f>
        <v>0</v>
      </c>
    </row>
    <row r="351" spans="1:16">
      <c r="A351">
        <v>10089537</v>
      </c>
      <c r="B351" t="s">
        <v>793</v>
      </c>
      <c r="C351" t="s">
        <v>794</v>
      </c>
      <c r="D351">
        <v>1</v>
      </c>
      <c r="E351" s="128">
        <v>149000</v>
      </c>
      <c r="F351" s="128">
        <v>149000</v>
      </c>
      <c r="G351" t="s">
        <v>137</v>
      </c>
      <c r="H351">
        <v>43336</v>
      </c>
      <c r="J351" t="s">
        <v>295</v>
      </c>
      <c r="K351" t="s">
        <v>168</v>
      </c>
      <c r="L351">
        <f t="shared" si="15"/>
        <v>0</v>
      </c>
      <c r="M351">
        <f t="shared" si="16"/>
        <v>0</v>
      </c>
      <c r="N351">
        <f t="shared" si="17"/>
        <v>0</v>
      </c>
      <c r="P351">
        <f>IF(AND($K351="Elecom",COUNTIF(bangtinh!$H$2:$H$38,C351)&gt;0),20000*$D351,0)</f>
        <v>0</v>
      </c>
    </row>
    <row r="352" spans="1:16">
      <c r="A352">
        <v>10089537</v>
      </c>
      <c r="B352" t="s">
        <v>793</v>
      </c>
      <c r="C352" t="s">
        <v>794</v>
      </c>
      <c r="D352">
        <v>1</v>
      </c>
      <c r="F352" s="128">
        <v>0</v>
      </c>
      <c r="G352" t="s">
        <v>137</v>
      </c>
      <c r="H352">
        <v>43336</v>
      </c>
      <c r="I352" t="s">
        <v>5805</v>
      </c>
      <c r="J352" t="s">
        <v>295</v>
      </c>
      <c r="K352" t="s">
        <v>168</v>
      </c>
      <c r="L352">
        <f t="shared" si="15"/>
        <v>0</v>
      </c>
      <c r="M352">
        <f t="shared" si="16"/>
        <v>0</v>
      </c>
      <c r="N352">
        <f t="shared" si="17"/>
        <v>0</v>
      </c>
      <c r="P352">
        <f>IF(AND($K352="Elecom",COUNTIF(bangtinh!$H$2:$H$38,C352)&gt;0),20000*$D352,0)</f>
        <v>0</v>
      </c>
    </row>
    <row r="353" spans="1:16">
      <c r="A353">
        <v>10095227</v>
      </c>
      <c r="B353" t="s">
        <v>1779</v>
      </c>
      <c r="C353" t="s">
        <v>1780</v>
      </c>
      <c r="D353">
        <v>1</v>
      </c>
      <c r="E353" s="128">
        <v>199000</v>
      </c>
      <c r="F353" s="128">
        <v>199000</v>
      </c>
      <c r="G353" t="s">
        <v>137</v>
      </c>
      <c r="H353">
        <v>43336</v>
      </c>
      <c r="J353" t="s">
        <v>295</v>
      </c>
      <c r="K353" t="s">
        <v>168</v>
      </c>
      <c r="L353">
        <f t="shared" si="15"/>
        <v>0</v>
      </c>
      <c r="M353">
        <f t="shared" si="16"/>
        <v>0</v>
      </c>
      <c r="N353">
        <f t="shared" si="17"/>
        <v>0</v>
      </c>
      <c r="P353">
        <f>IF(AND($K353="Elecom",COUNTIF(bangtinh!$H$2:$H$38,C353)&gt;0),20000*$D353,0)</f>
        <v>0</v>
      </c>
    </row>
    <row r="354" spans="1:16">
      <c r="A354">
        <v>10089503</v>
      </c>
      <c r="B354" t="s">
        <v>2158</v>
      </c>
      <c r="C354" t="s">
        <v>2159</v>
      </c>
      <c r="D354">
        <v>1</v>
      </c>
      <c r="E354" s="128">
        <v>249000</v>
      </c>
      <c r="F354" s="128">
        <v>249000</v>
      </c>
      <c r="G354" t="s">
        <v>137</v>
      </c>
      <c r="H354">
        <v>43336</v>
      </c>
      <c r="J354" t="s">
        <v>295</v>
      </c>
      <c r="K354" t="s">
        <v>168</v>
      </c>
      <c r="L354">
        <f t="shared" si="15"/>
        <v>0</v>
      </c>
      <c r="M354">
        <f t="shared" si="16"/>
        <v>0</v>
      </c>
      <c r="N354">
        <f t="shared" si="17"/>
        <v>0</v>
      </c>
      <c r="P354">
        <f>IF(AND($K354="Elecom",COUNTIF(bangtinh!$H$2:$H$38,C354)&gt;0),20000*$D354,0)</f>
        <v>0</v>
      </c>
    </row>
    <row r="355" spans="1:16">
      <c r="A355">
        <v>10089502</v>
      </c>
      <c r="B355" t="s">
        <v>2160</v>
      </c>
      <c r="C355" t="s">
        <v>2161</v>
      </c>
      <c r="D355">
        <v>1</v>
      </c>
      <c r="F355" s="128">
        <v>0</v>
      </c>
      <c r="G355" t="s">
        <v>137</v>
      </c>
      <c r="H355">
        <v>43336</v>
      </c>
      <c r="I355" t="s">
        <v>5805</v>
      </c>
      <c r="J355" t="s">
        <v>295</v>
      </c>
      <c r="K355" t="s">
        <v>168</v>
      </c>
      <c r="L355">
        <f t="shared" si="15"/>
        <v>0</v>
      </c>
      <c r="M355">
        <f t="shared" si="16"/>
        <v>0</v>
      </c>
      <c r="N355">
        <f t="shared" si="17"/>
        <v>0</v>
      </c>
      <c r="P355">
        <f>IF(AND($K355="Elecom",COUNTIF(bangtinh!$H$2:$H$38,C355)&gt;0),20000*$D355,0)</f>
        <v>0</v>
      </c>
    </row>
    <row r="356" spans="1:16">
      <c r="A356">
        <v>10090466</v>
      </c>
      <c r="B356" t="s">
        <v>1359</v>
      </c>
      <c r="C356" t="s">
        <v>1360</v>
      </c>
      <c r="D356">
        <v>1</v>
      </c>
      <c r="E356" s="128">
        <v>199000</v>
      </c>
      <c r="F356" s="128">
        <v>199000</v>
      </c>
      <c r="G356" t="s">
        <v>137</v>
      </c>
      <c r="H356">
        <v>43336</v>
      </c>
      <c r="J356" t="s">
        <v>295</v>
      </c>
      <c r="K356" t="s">
        <v>168</v>
      </c>
      <c r="L356">
        <f t="shared" si="15"/>
        <v>0</v>
      </c>
      <c r="M356">
        <f t="shared" si="16"/>
        <v>0</v>
      </c>
      <c r="N356">
        <f t="shared" si="17"/>
        <v>0</v>
      </c>
      <c r="P356">
        <f>IF(AND($K356="Elecom",COUNTIF(bangtinh!$H$2:$H$38,C356)&gt;0),20000*$D356,0)</f>
        <v>0</v>
      </c>
    </row>
    <row r="357" spans="1:16">
      <c r="A357">
        <v>10089501</v>
      </c>
      <c r="B357" t="s">
        <v>2162</v>
      </c>
      <c r="C357" t="s">
        <v>2163</v>
      </c>
      <c r="D357">
        <v>1</v>
      </c>
      <c r="E357" s="128">
        <v>249000</v>
      </c>
      <c r="F357" s="128">
        <v>249000</v>
      </c>
      <c r="G357" t="s">
        <v>137</v>
      </c>
      <c r="H357">
        <v>43336</v>
      </c>
      <c r="J357" t="s">
        <v>295</v>
      </c>
      <c r="K357" t="s">
        <v>168</v>
      </c>
      <c r="L357">
        <f t="shared" si="15"/>
        <v>0</v>
      </c>
      <c r="M357">
        <f t="shared" si="16"/>
        <v>0</v>
      </c>
      <c r="N357">
        <f t="shared" si="17"/>
        <v>0</v>
      </c>
      <c r="P357">
        <f>IF(AND($K357="Elecom",COUNTIF(bangtinh!$H$2:$H$38,C357)&gt;0),20000*$D357,0)</f>
        <v>0</v>
      </c>
    </row>
    <row r="358" spans="1:16">
      <c r="A358">
        <v>10089500</v>
      </c>
      <c r="B358" t="s">
        <v>2168</v>
      </c>
      <c r="C358" t="s">
        <v>2169</v>
      </c>
      <c r="D358">
        <v>1</v>
      </c>
      <c r="F358" s="128">
        <v>0</v>
      </c>
      <c r="G358" t="s">
        <v>137</v>
      </c>
      <c r="H358">
        <v>43336</v>
      </c>
      <c r="I358" t="s">
        <v>5805</v>
      </c>
      <c r="J358" t="s">
        <v>295</v>
      </c>
      <c r="K358" t="s">
        <v>168</v>
      </c>
      <c r="L358">
        <f t="shared" si="15"/>
        <v>0</v>
      </c>
      <c r="M358">
        <f t="shared" si="16"/>
        <v>0</v>
      </c>
      <c r="N358">
        <f t="shared" si="17"/>
        <v>0</v>
      </c>
      <c r="P358">
        <f>IF(AND($K358="Elecom",COUNTIF(bangtinh!$H$2:$H$38,C358)&gt;0),20000*$D358,0)</f>
        <v>0</v>
      </c>
    </row>
    <row r="359" spans="1:16">
      <c r="A359">
        <v>10095221</v>
      </c>
      <c r="B359" t="s">
        <v>4620</v>
      </c>
      <c r="C359" t="s">
        <v>4621</v>
      </c>
      <c r="D359">
        <v>1</v>
      </c>
      <c r="E359" s="128">
        <v>699000</v>
      </c>
      <c r="F359" s="128">
        <v>699000</v>
      </c>
      <c r="G359" t="s">
        <v>137</v>
      </c>
      <c r="H359">
        <v>43336</v>
      </c>
      <c r="J359" t="s">
        <v>295</v>
      </c>
      <c r="K359" t="s">
        <v>168</v>
      </c>
      <c r="L359">
        <f t="shared" si="15"/>
        <v>0</v>
      </c>
      <c r="M359">
        <f t="shared" si="16"/>
        <v>0</v>
      </c>
      <c r="N359">
        <f t="shared" si="17"/>
        <v>0</v>
      </c>
      <c r="P359">
        <f>IF(AND($K359="Elecom",COUNTIF(bangtinh!$H$2:$H$38,C359)&gt;0),20000*$D359,0)</f>
        <v>0</v>
      </c>
    </row>
    <row r="360" spans="1:16">
      <c r="A360">
        <v>10092283</v>
      </c>
      <c r="B360" t="s">
        <v>4993</v>
      </c>
      <c r="C360" t="s">
        <v>320</v>
      </c>
      <c r="D360">
        <v>1</v>
      </c>
      <c r="E360" s="128">
        <v>1190000</v>
      </c>
      <c r="F360" s="128">
        <v>1190000</v>
      </c>
      <c r="G360" t="s">
        <v>137</v>
      </c>
      <c r="H360">
        <v>43337</v>
      </c>
      <c r="J360" t="s">
        <v>7</v>
      </c>
      <c r="K360" t="s">
        <v>86</v>
      </c>
      <c r="L360">
        <f t="shared" si="15"/>
        <v>0</v>
      </c>
      <c r="M360">
        <f t="shared" si="16"/>
        <v>10000</v>
      </c>
      <c r="N360">
        <f t="shared" si="17"/>
        <v>0</v>
      </c>
      <c r="P360">
        <f>IF(AND($K360="Elecom",COUNTIF(bangtinh!$H$2:$H$38,C360)&gt;0),20000*$D360,0)</f>
        <v>0</v>
      </c>
    </row>
    <row r="361" spans="1:16">
      <c r="A361">
        <v>10128882</v>
      </c>
      <c r="B361" t="s">
        <v>272</v>
      </c>
      <c r="C361" t="s">
        <v>274</v>
      </c>
      <c r="D361">
        <v>1</v>
      </c>
      <c r="F361" s="128">
        <v>0</v>
      </c>
      <c r="G361" t="s">
        <v>137</v>
      </c>
      <c r="H361">
        <v>43337</v>
      </c>
      <c r="I361" t="s">
        <v>11635</v>
      </c>
      <c r="J361" t="s">
        <v>86</v>
      </c>
      <c r="K361" t="s">
        <v>86</v>
      </c>
      <c r="L361">
        <f t="shared" si="15"/>
        <v>0</v>
      </c>
      <c r="M361">
        <f t="shared" si="16"/>
        <v>0</v>
      </c>
      <c r="N361">
        <f t="shared" si="17"/>
        <v>0</v>
      </c>
      <c r="P361">
        <f>IF(AND($K361="Elecom",COUNTIF(bangtinh!$H$2:$H$38,C361)&gt;0),20000*$D361,0)</f>
        <v>0</v>
      </c>
    </row>
    <row r="362" spans="1:16">
      <c r="A362">
        <v>10090570</v>
      </c>
      <c r="B362" t="s">
        <v>3133</v>
      </c>
      <c r="C362" t="s">
        <v>3134</v>
      </c>
      <c r="D362">
        <v>1</v>
      </c>
      <c r="E362" s="128">
        <v>349000</v>
      </c>
      <c r="F362" s="128">
        <v>349000</v>
      </c>
      <c r="G362" t="s">
        <v>137</v>
      </c>
      <c r="H362">
        <v>43337</v>
      </c>
      <c r="J362" t="s">
        <v>295</v>
      </c>
      <c r="K362" t="s">
        <v>168</v>
      </c>
      <c r="L362">
        <f t="shared" si="15"/>
        <v>0</v>
      </c>
      <c r="M362">
        <f t="shared" si="16"/>
        <v>0</v>
      </c>
      <c r="N362">
        <f t="shared" si="17"/>
        <v>0</v>
      </c>
      <c r="P362">
        <f>IF(AND($K362="Elecom",COUNTIF(bangtinh!$H$2:$H$38,C362)&gt;0),20000*$D362,0)</f>
        <v>0</v>
      </c>
    </row>
    <row r="363" spans="1:16">
      <c r="A363">
        <v>10084827</v>
      </c>
      <c r="B363" t="s">
        <v>120</v>
      </c>
      <c r="C363" t="s">
        <v>123</v>
      </c>
      <c r="D363">
        <v>1</v>
      </c>
      <c r="E363" s="128">
        <v>199000</v>
      </c>
      <c r="F363" s="128">
        <v>199000</v>
      </c>
      <c r="G363" t="s">
        <v>137</v>
      </c>
      <c r="H363">
        <v>43337</v>
      </c>
      <c r="J363" t="s">
        <v>7</v>
      </c>
      <c r="K363" t="s">
        <v>86</v>
      </c>
      <c r="L363">
        <f t="shared" si="15"/>
        <v>0</v>
      </c>
      <c r="M363">
        <f t="shared" si="16"/>
        <v>0</v>
      </c>
      <c r="N363">
        <f t="shared" si="17"/>
        <v>0</v>
      </c>
      <c r="P363">
        <f>IF(AND($K363="Elecom",COUNTIF(bangtinh!$H$2:$H$38,C363)&gt;0),20000*$D363,0)</f>
        <v>0</v>
      </c>
    </row>
    <row r="364" spans="1:16">
      <c r="A364">
        <v>10090438</v>
      </c>
      <c r="B364" t="s">
        <v>1026</v>
      </c>
      <c r="C364" t="s">
        <v>4372</v>
      </c>
      <c r="D364">
        <v>1</v>
      </c>
      <c r="E364" s="128">
        <v>590000</v>
      </c>
      <c r="F364" s="128">
        <v>590000</v>
      </c>
      <c r="G364" t="s">
        <v>137</v>
      </c>
      <c r="H364">
        <v>43337</v>
      </c>
      <c r="J364" t="s">
        <v>7</v>
      </c>
      <c r="K364" t="s">
        <v>86</v>
      </c>
      <c r="L364">
        <f t="shared" si="15"/>
        <v>5000</v>
      </c>
      <c r="M364">
        <f t="shared" si="16"/>
        <v>0</v>
      </c>
      <c r="N364">
        <f t="shared" si="17"/>
        <v>0</v>
      </c>
      <c r="P364">
        <f>IF(AND($K364="Elecom",COUNTIF(bangtinh!$H$2:$H$38,C364)&gt;0),20000*$D364,0)</f>
        <v>0</v>
      </c>
    </row>
    <row r="365" spans="1:16">
      <c r="A365">
        <v>10089502</v>
      </c>
      <c r="B365" t="s">
        <v>2160</v>
      </c>
      <c r="C365" t="s">
        <v>2161</v>
      </c>
      <c r="D365">
        <v>1</v>
      </c>
      <c r="E365" s="128">
        <v>249000</v>
      </c>
      <c r="F365" s="128">
        <v>249000</v>
      </c>
      <c r="G365" t="s">
        <v>137</v>
      </c>
      <c r="H365">
        <v>43337</v>
      </c>
      <c r="J365" t="s">
        <v>295</v>
      </c>
      <c r="K365" t="s">
        <v>168</v>
      </c>
      <c r="L365">
        <f t="shared" si="15"/>
        <v>0</v>
      </c>
      <c r="M365">
        <f t="shared" si="16"/>
        <v>0</v>
      </c>
      <c r="N365">
        <f t="shared" si="17"/>
        <v>0</v>
      </c>
      <c r="P365">
        <f>IF(AND($K365="Elecom",COUNTIF(bangtinh!$H$2:$H$38,C365)&gt;0),20000*$D365,0)</f>
        <v>0</v>
      </c>
    </row>
    <row r="366" spans="1:16">
      <c r="A366">
        <v>10089503</v>
      </c>
      <c r="B366" t="s">
        <v>2158</v>
      </c>
      <c r="C366" t="s">
        <v>2159</v>
      </c>
      <c r="D366">
        <v>1</v>
      </c>
      <c r="F366" s="128">
        <v>0</v>
      </c>
      <c r="G366" t="s">
        <v>137</v>
      </c>
      <c r="H366">
        <v>43337</v>
      </c>
      <c r="I366" t="s">
        <v>5805</v>
      </c>
      <c r="J366" t="s">
        <v>295</v>
      </c>
      <c r="K366" t="s">
        <v>168</v>
      </c>
      <c r="L366">
        <f t="shared" si="15"/>
        <v>0</v>
      </c>
      <c r="M366">
        <f t="shared" si="16"/>
        <v>0</v>
      </c>
      <c r="N366">
        <f t="shared" si="17"/>
        <v>0</v>
      </c>
      <c r="P366">
        <f>IF(AND($K366="Elecom",COUNTIF(bangtinh!$H$2:$H$38,C366)&gt;0),20000*$D366,0)</f>
        <v>0</v>
      </c>
    </row>
    <row r="367" spans="1:16">
      <c r="A367">
        <v>10092953</v>
      </c>
      <c r="B367" t="s">
        <v>3965</v>
      </c>
      <c r="C367" t="s">
        <v>3967</v>
      </c>
      <c r="D367">
        <v>1</v>
      </c>
      <c r="E367" s="128">
        <v>490000</v>
      </c>
      <c r="F367" s="128">
        <v>490000</v>
      </c>
      <c r="G367" t="s">
        <v>137</v>
      </c>
      <c r="H367">
        <v>43337</v>
      </c>
      <c r="J367" t="s">
        <v>7</v>
      </c>
      <c r="K367" t="s">
        <v>86</v>
      </c>
      <c r="L367">
        <f t="shared" si="15"/>
        <v>5000</v>
      </c>
      <c r="M367">
        <f t="shared" si="16"/>
        <v>0</v>
      </c>
      <c r="N367">
        <f t="shared" si="17"/>
        <v>0</v>
      </c>
      <c r="P367">
        <f>IF(AND($K367="Elecom",COUNTIF(bangtinh!$H$2:$H$38,C367)&gt;0),20000*$D367,0)</f>
        <v>0</v>
      </c>
    </row>
    <row r="368" spans="1:16">
      <c r="A368">
        <v>10093741</v>
      </c>
      <c r="B368" t="s">
        <v>4248</v>
      </c>
      <c r="C368" t="s">
        <v>4250</v>
      </c>
      <c r="D368">
        <v>1</v>
      </c>
      <c r="E368" s="128">
        <v>549000</v>
      </c>
      <c r="F368" s="128">
        <v>549000</v>
      </c>
      <c r="G368" t="s">
        <v>137</v>
      </c>
      <c r="H368">
        <v>43337</v>
      </c>
      <c r="J368" t="s">
        <v>295</v>
      </c>
      <c r="K368" t="s">
        <v>168</v>
      </c>
      <c r="L368">
        <f t="shared" si="15"/>
        <v>0</v>
      </c>
      <c r="M368">
        <f t="shared" si="16"/>
        <v>0</v>
      </c>
      <c r="N368">
        <f t="shared" si="17"/>
        <v>0</v>
      </c>
      <c r="P368">
        <f>IF(AND($K368="Elecom",COUNTIF(bangtinh!$H$2:$H$38,C368)&gt;0),20000*$D368,0)</f>
        <v>20000</v>
      </c>
    </row>
    <row r="369" spans="1:16">
      <c r="A369">
        <v>10094124</v>
      </c>
      <c r="B369" t="s">
        <v>1704</v>
      </c>
      <c r="C369" t="s">
        <v>1705</v>
      </c>
      <c r="D369">
        <v>1</v>
      </c>
      <c r="E369" s="128">
        <v>199000</v>
      </c>
      <c r="F369" s="128">
        <v>199000</v>
      </c>
      <c r="G369" t="s">
        <v>137</v>
      </c>
      <c r="H369">
        <v>43337</v>
      </c>
      <c r="J369" t="s">
        <v>295</v>
      </c>
      <c r="K369" t="s">
        <v>168</v>
      </c>
      <c r="L369">
        <f t="shared" si="15"/>
        <v>0</v>
      </c>
      <c r="M369">
        <f t="shared" si="16"/>
        <v>0</v>
      </c>
      <c r="N369">
        <f t="shared" si="17"/>
        <v>0</v>
      </c>
      <c r="P369">
        <f>IF(AND($K369="Elecom",COUNTIF(bangtinh!$H$2:$H$38,C369)&gt;0),20000*$D369,0)</f>
        <v>0</v>
      </c>
    </row>
    <row r="370" spans="1:16">
      <c r="A370">
        <v>10095222</v>
      </c>
      <c r="B370" t="s">
        <v>4216</v>
      </c>
      <c r="C370" t="s">
        <v>4217</v>
      </c>
      <c r="D370">
        <v>1</v>
      </c>
      <c r="E370" s="128">
        <v>499000</v>
      </c>
      <c r="F370" s="128">
        <v>499000</v>
      </c>
      <c r="G370" t="s">
        <v>137</v>
      </c>
      <c r="H370">
        <v>43337</v>
      </c>
      <c r="J370" t="s">
        <v>295</v>
      </c>
      <c r="K370" t="s">
        <v>168</v>
      </c>
      <c r="L370">
        <f t="shared" si="15"/>
        <v>0</v>
      </c>
      <c r="M370">
        <f t="shared" si="16"/>
        <v>0</v>
      </c>
      <c r="N370">
        <f t="shared" si="17"/>
        <v>0</v>
      </c>
      <c r="P370">
        <f>IF(AND($K370="Elecom",COUNTIF(bangtinh!$H$2:$H$38,C370)&gt;0),20000*$D370,0)</f>
        <v>0</v>
      </c>
    </row>
    <row r="371" spans="1:16">
      <c r="A371">
        <v>10084828</v>
      </c>
      <c r="B371" t="s">
        <v>1656</v>
      </c>
      <c r="C371" t="s">
        <v>1658</v>
      </c>
      <c r="D371">
        <v>1</v>
      </c>
      <c r="E371" s="128">
        <v>199000</v>
      </c>
      <c r="F371" s="128">
        <v>199000</v>
      </c>
      <c r="G371" t="s">
        <v>137</v>
      </c>
      <c r="H371">
        <v>43337</v>
      </c>
      <c r="J371" t="s">
        <v>7</v>
      </c>
      <c r="K371" t="s">
        <v>86</v>
      </c>
      <c r="L371">
        <f t="shared" si="15"/>
        <v>0</v>
      </c>
      <c r="M371">
        <f t="shared" si="16"/>
        <v>0</v>
      </c>
      <c r="N371">
        <f t="shared" si="17"/>
        <v>0</v>
      </c>
      <c r="P371">
        <f>IF(AND($K371="Elecom",COUNTIF(bangtinh!$H$2:$H$38,C371)&gt;0),20000*$D371,0)</f>
        <v>0</v>
      </c>
    </row>
    <row r="372" spans="1:16">
      <c r="A372">
        <v>10094131</v>
      </c>
      <c r="B372" t="s">
        <v>1717</v>
      </c>
      <c r="C372" t="s">
        <v>1718</v>
      </c>
      <c r="D372">
        <v>1</v>
      </c>
      <c r="E372" s="128">
        <v>199000</v>
      </c>
      <c r="F372" s="128">
        <v>199000</v>
      </c>
      <c r="G372" t="s">
        <v>137</v>
      </c>
      <c r="H372">
        <v>43337</v>
      </c>
      <c r="J372" t="s">
        <v>295</v>
      </c>
      <c r="K372" t="s">
        <v>168</v>
      </c>
      <c r="L372">
        <f t="shared" si="15"/>
        <v>0</v>
      </c>
      <c r="M372">
        <f t="shared" si="16"/>
        <v>0</v>
      </c>
      <c r="N372">
        <f t="shared" si="17"/>
        <v>0</v>
      </c>
      <c r="P372">
        <f>IF(AND($K372="Elecom",COUNTIF(bangtinh!$H$2:$H$38,C372)&gt;0),20000*$D372,0)</f>
        <v>0</v>
      </c>
    </row>
    <row r="373" spans="1:16">
      <c r="A373">
        <v>10092905</v>
      </c>
      <c r="B373" t="s">
        <v>317</v>
      </c>
      <c r="C373" t="s">
        <v>319</v>
      </c>
      <c r="D373">
        <v>1</v>
      </c>
      <c r="E373" s="128">
        <v>69000</v>
      </c>
      <c r="F373" s="128">
        <v>69000</v>
      </c>
      <c r="G373" t="s">
        <v>137</v>
      </c>
      <c r="H373">
        <v>43337</v>
      </c>
      <c r="J373" t="s">
        <v>315</v>
      </c>
      <c r="K373" t="s">
        <v>192</v>
      </c>
      <c r="L373">
        <f t="shared" si="15"/>
        <v>0</v>
      </c>
      <c r="M373">
        <f t="shared" si="16"/>
        <v>0</v>
      </c>
      <c r="N373">
        <f t="shared" si="17"/>
        <v>0</v>
      </c>
      <c r="P373">
        <f>IF(AND($K373="Elecom",COUNTIF(bangtinh!$H$2:$H$38,C373)&gt;0),20000*$D373,0)</f>
        <v>0</v>
      </c>
    </row>
    <row r="374" spans="1:16">
      <c r="A374">
        <v>10093739</v>
      </c>
      <c r="B374" t="s">
        <v>4261</v>
      </c>
      <c r="C374" t="s">
        <v>4262</v>
      </c>
      <c r="D374">
        <v>1</v>
      </c>
      <c r="E374" s="128">
        <v>549000</v>
      </c>
      <c r="F374" s="128">
        <v>549000</v>
      </c>
      <c r="G374" t="s">
        <v>137</v>
      </c>
      <c r="H374">
        <v>43337</v>
      </c>
      <c r="J374" t="s">
        <v>295</v>
      </c>
      <c r="K374" t="s">
        <v>168</v>
      </c>
      <c r="L374">
        <f t="shared" si="15"/>
        <v>0</v>
      </c>
      <c r="M374">
        <f t="shared" si="16"/>
        <v>0</v>
      </c>
      <c r="N374">
        <f t="shared" si="17"/>
        <v>0</v>
      </c>
      <c r="P374">
        <f>IF(AND($K374="Elecom",COUNTIF(bangtinh!$H$2:$H$38,C374)&gt;0),20000*$D374,0)</f>
        <v>20000</v>
      </c>
    </row>
    <row r="375" spans="1:16">
      <c r="A375">
        <v>10130265</v>
      </c>
      <c r="B375" t="s">
        <v>6229</v>
      </c>
      <c r="C375" t="s">
        <v>6230</v>
      </c>
      <c r="D375">
        <v>1</v>
      </c>
      <c r="E375" s="128">
        <v>299000</v>
      </c>
      <c r="F375" s="128">
        <v>299000</v>
      </c>
      <c r="G375" t="s">
        <v>137</v>
      </c>
      <c r="H375">
        <v>43337</v>
      </c>
      <c r="J375" t="s">
        <v>295</v>
      </c>
      <c r="K375" t="s">
        <v>168</v>
      </c>
      <c r="L375">
        <f t="shared" si="15"/>
        <v>0</v>
      </c>
      <c r="M375">
        <f t="shared" si="16"/>
        <v>0</v>
      </c>
      <c r="N375">
        <f t="shared" si="17"/>
        <v>0</v>
      </c>
      <c r="P375">
        <f>IF(AND($K375="Elecom",COUNTIF(bangtinh!$H$2:$H$38,C375)&gt;0),20000*$D375,0)</f>
        <v>0</v>
      </c>
    </row>
    <row r="376" spans="1:16">
      <c r="A376">
        <v>10093742</v>
      </c>
      <c r="B376" t="s">
        <v>2526</v>
      </c>
      <c r="C376" t="s">
        <v>2528</v>
      </c>
      <c r="D376">
        <v>1</v>
      </c>
      <c r="E376" s="128">
        <v>299000</v>
      </c>
      <c r="F376" s="128">
        <v>299000</v>
      </c>
      <c r="G376" t="s">
        <v>137</v>
      </c>
      <c r="H376">
        <v>43337</v>
      </c>
      <c r="J376" t="s">
        <v>295</v>
      </c>
      <c r="K376" t="s">
        <v>168</v>
      </c>
      <c r="L376">
        <f t="shared" si="15"/>
        <v>0</v>
      </c>
      <c r="M376">
        <f t="shared" si="16"/>
        <v>0</v>
      </c>
      <c r="N376">
        <f t="shared" si="17"/>
        <v>0</v>
      </c>
      <c r="P376">
        <f>IF(AND($K376="Elecom",COUNTIF(bangtinh!$H$2:$H$38,C376)&gt;0),20000*$D376,0)</f>
        <v>0</v>
      </c>
    </row>
    <row r="377" spans="1:16">
      <c r="A377">
        <v>10094131</v>
      </c>
      <c r="B377" t="s">
        <v>1717</v>
      </c>
      <c r="C377" t="s">
        <v>1718</v>
      </c>
      <c r="D377">
        <v>1</v>
      </c>
      <c r="E377" s="128">
        <v>199000</v>
      </c>
      <c r="F377" s="128">
        <v>199000</v>
      </c>
      <c r="G377" t="s">
        <v>137</v>
      </c>
      <c r="H377">
        <v>43338</v>
      </c>
      <c r="J377" t="s">
        <v>295</v>
      </c>
      <c r="K377" t="s">
        <v>168</v>
      </c>
      <c r="L377">
        <f t="shared" si="15"/>
        <v>0</v>
      </c>
      <c r="M377">
        <f t="shared" si="16"/>
        <v>0</v>
      </c>
      <c r="N377">
        <f t="shared" si="17"/>
        <v>0</v>
      </c>
      <c r="P377">
        <f>IF(AND($K377="Elecom",COUNTIF(bangtinh!$H$2:$H$38,C377)&gt;0),20000*$D377,0)</f>
        <v>0</v>
      </c>
    </row>
    <row r="378" spans="1:16">
      <c r="A378">
        <v>10089534</v>
      </c>
      <c r="B378" t="s">
        <v>814</v>
      </c>
      <c r="C378" t="s">
        <v>816</v>
      </c>
      <c r="D378">
        <v>1</v>
      </c>
      <c r="E378" s="128">
        <v>149000</v>
      </c>
      <c r="F378" s="128">
        <v>149000</v>
      </c>
      <c r="G378" t="s">
        <v>137</v>
      </c>
      <c r="H378">
        <v>43338</v>
      </c>
      <c r="J378" t="s">
        <v>295</v>
      </c>
      <c r="K378" t="s">
        <v>168</v>
      </c>
      <c r="L378">
        <f t="shared" si="15"/>
        <v>0</v>
      </c>
      <c r="M378">
        <f t="shared" si="16"/>
        <v>0</v>
      </c>
      <c r="N378">
        <f t="shared" si="17"/>
        <v>0</v>
      </c>
      <c r="P378">
        <f>IF(AND($K378="Elecom",COUNTIF(bangtinh!$H$2:$H$38,C378)&gt;0),20000*$D378,0)</f>
        <v>0</v>
      </c>
    </row>
    <row r="379" spans="1:16">
      <c r="A379">
        <v>10089536</v>
      </c>
      <c r="B379" t="s">
        <v>799</v>
      </c>
      <c r="C379" t="s">
        <v>800</v>
      </c>
      <c r="D379">
        <v>1</v>
      </c>
      <c r="F379" s="128">
        <v>0</v>
      </c>
      <c r="G379" t="s">
        <v>137</v>
      </c>
      <c r="H379">
        <v>43338</v>
      </c>
      <c r="I379" t="s">
        <v>5805</v>
      </c>
      <c r="J379" t="s">
        <v>295</v>
      </c>
      <c r="K379" t="s">
        <v>168</v>
      </c>
      <c r="L379">
        <f t="shared" si="15"/>
        <v>0</v>
      </c>
      <c r="M379">
        <f t="shared" si="16"/>
        <v>0</v>
      </c>
      <c r="N379">
        <f t="shared" si="17"/>
        <v>0</v>
      </c>
      <c r="P379">
        <f>IF(AND($K379="Elecom",COUNTIF(bangtinh!$H$2:$H$38,C379)&gt;0),20000*$D379,0)</f>
        <v>0</v>
      </c>
    </row>
    <row r="380" spans="1:16">
      <c r="A380">
        <v>10095303</v>
      </c>
      <c r="B380" t="s">
        <v>5134</v>
      </c>
      <c r="C380" t="s">
        <v>5135</v>
      </c>
      <c r="D380">
        <v>1</v>
      </c>
      <c r="E380" s="128">
        <v>1290000</v>
      </c>
      <c r="F380" s="128">
        <v>1290000</v>
      </c>
      <c r="G380" t="s">
        <v>137</v>
      </c>
      <c r="H380">
        <v>43338</v>
      </c>
      <c r="J380" t="s">
        <v>7</v>
      </c>
      <c r="K380" t="s">
        <v>86</v>
      </c>
      <c r="L380">
        <f t="shared" si="15"/>
        <v>0</v>
      </c>
      <c r="M380">
        <f t="shared" si="16"/>
        <v>10000</v>
      </c>
      <c r="N380">
        <f t="shared" si="17"/>
        <v>0</v>
      </c>
      <c r="P380">
        <f>IF(AND($K380="Elecom",COUNTIF(bangtinh!$H$2:$H$38,C380)&gt;0),20000*$D380,0)</f>
        <v>0</v>
      </c>
    </row>
    <row r="381" spans="1:16">
      <c r="A381">
        <v>10128882</v>
      </c>
      <c r="B381" t="s">
        <v>272</v>
      </c>
      <c r="C381" t="s">
        <v>274</v>
      </c>
      <c r="D381">
        <v>1</v>
      </c>
      <c r="F381" s="128">
        <v>0</v>
      </c>
      <c r="G381" t="s">
        <v>137</v>
      </c>
      <c r="H381">
        <v>43338</v>
      </c>
      <c r="I381" t="s">
        <v>11635</v>
      </c>
      <c r="J381" t="s">
        <v>86</v>
      </c>
      <c r="K381" t="s">
        <v>86</v>
      </c>
      <c r="L381">
        <f t="shared" si="15"/>
        <v>0</v>
      </c>
      <c r="M381">
        <f t="shared" si="16"/>
        <v>0</v>
      </c>
      <c r="N381">
        <f t="shared" si="17"/>
        <v>0</v>
      </c>
      <c r="P381">
        <f>IF(AND($K381="Elecom",COUNTIF(bangtinh!$H$2:$H$38,C381)&gt;0),20000*$D381,0)</f>
        <v>0</v>
      </c>
    </row>
    <row r="382" spans="1:16">
      <c r="A382">
        <v>10092961</v>
      </c>
      <c r="B382" t="s">
        <v>4755</v>
      </c>
      <c r="C382" t="s">
        <v>4756</v>
      </c>
      <c r="D382">
        <v>1</v>
      </c>
      <c r="E382" s="128">
        <v>890000</v>
      </c>
      <c r="F382" s="128">
        <v>890000</v>
      </c>
      <c r="G382" t="s">
        <v>137</v>
      </c>
      <c r="H382">
        <v>43338</v>
      </c>
      <c r="J382" t="s">
        <v>7</v>
      </c>
      <c r="K382" t="s">
        <v>86</v>
      </c>
      <c r="L382">
        <f t="shared" si="15"/>
        <v>5000</v>
      </c>
      <c r="M382">
        <f t="shared" si="16"/>
        <v>0</v>
      </c>
      <c r="N382">
        <f t="shared" si="17"/>
        <v>0</v>
      </c>
      <c r="P382">
        <f>IF(AND($K382="Elecom",COUNTIF(bangtinh!$H$2:$H$38,C382)&gt;0),20000*$D382,0)</f>
        <v>0</v>
      </c>
    </row>
    <row r="383" spans="1:16">
      <c r="A383">
        <v>10128882</v>
      </c>
      <c r="B383" t="s">
        <v>272</v>
      </c>
      <c r="C383" t="s">
        <v>274</v>
      </c>
      <c r="D383">
        <v>1</v>
      </c>
      <c r="F383" s="128">
        <v>0</v>
      </c>
      <c r="G383" t="s">
        <v>137</v>
      </c>
      <c r="H383">
        <v>43338</v>
      </c>
      <c r="I383" t="s">
        <v>11635</v>
      </c>
      <c r="J383" t="s">
        <v>86</v>
      </c>
      <c r="K383" t="s">
        <v>86</v>
      </c>
      <c r="L383">
        <f t="shared" si="15"/>
        <v>0</v>
      </c>
      <c r="M383">
        <f t="shared" si="16"/>
        <v>0</v>
      </c>
      <c r="N383">
        <f t="shared" si="17"/>
        <v>0</v>
      </c>
      <c r="P383">
        <f>IF(AND($K383="Elecom",COUNTIF(bangtinh!$H$2:$H$38,C383)&gt;0),20000*$D383,0)</f>
        <v>0</v>
      </c>
    </row>
    <row r="384" spans="1:16">
      <c r="A384">
        <v>10130266</v>
      </c>
      <c r="B384" t="s">
        <v>6231</v>
      </c>
      <c r="C384" t="s">
        <v>6233</v>
      </c>
      <c r="D384">
        <v>1</v>
      </c>
      <c r="E384" s="128">
        <v>349000</v>
      </c>
      <c r="F384" s="128">
        <v>349000</v>
      </c>
      <c r="G384" t="s">
        <v>137</v>
      </c>
      <c r="H384">
        <v>43338</v>
      </c>
      <c r="J384" t="s">
        <v>295</v>
      </c>
      <c r="K384" t="s">
        <v>168</v>
      </c>
      <c r="L384">
        <f t="shared" si="15"/>
        <v>0</v>
      </c>
      <c r="M384">
        <f t="shared" si="16"/>
        <v>0</v>
      </c>
      <c r="N384">
        <f t="shared" si="17"/>
        <v>0</v>
      </c>
      <c r="P384">
        <f>IF(AND($K384="Elecom",COUNTIF(bangtinh!$H$2:$H$38,C384)&gt;0),20000*$D384,0)</f>
        <v>0</v>
      </c>
    </row>
    <row r="385" spans="1:16">
      <c r="A385">
        <v>10089514</v>
      </c>
      <c r="B385" t="s">
        <v>392</v>
      </c>
      <c r="C385" t="s">
        <v>393</v>
      </c>
      <c r="D385">
        <v>1</v>
      </c>
      <c r="E385" s="128">
        <v>99000</v>
      </c>
      <c r="F385" s="128">
        <v>99000</v>
      </c>
      <c r="G385" t="s">
        <v>137</v>
      </c>
      <c r="H385">
        <v>43338</v>
      </c>
      <c r="J385" t="s">
        <v>295</v>
      </c>
      <c r="K385" t="s">
        <v>168</v>
      </c>
      <c r="L385">
        <f t="shared" si="15"/>
        <v>0</v>
      </c>
      <c r="M385">
        <f t="shared" si="16"/>
        <v>0</v>
      </c>
      <c r="N385">
        <f t="shared" si="17"/>
        <v>0</v>
      </c>
      <c r="P385">
        <f>IF(AND($K385="Elecom",COUNTIF(bangtinh!$H$2:$H$38,C385)&gt;0),20000*$D385,0)</f>
        <v>0</v>
      </c>
    </row>
    <row r="386" spans="1:16">
      <c r="A386">
        <v>10129711</v>
      </c>
      <c r="B386" t="s">
        <v>6422</v>
      </c>
      <c r="C386" t="s">
        <v>6423</v>
      </c>
      <c r="D386">
        <v>1</v>
      </c>
      <c r="E386" s="128">
        <v>449000</v>
      </c>
      <c r="F386" s="128">
        <v>449000</v>
      </c>
      <c r="G386" t="s">
        <v>137</v>
      </c>
      <c r="H386">
        <v>43338</v>
      </c>
      <c r="J386" t="s">
        <v>295</v>
      </c>
      <c r="K386" t="s">
        <v>168</v>
      </c>
      <c r="L386">
        <f t="shared" si="15"/>
        <v>0</v>
      </c>
      <c r="M386">
        <f t="shared" si="16"/>
        <v>0</v>
      </c>
      <c r="N386">
        <f t="shared" si="17"/>
        <v>0</v>
      </c>
      <c r="P386">
        <f>IF(AND($K386="Elecom",COUNTIF(bangtinh!$H$2:$H$38,C386)&gt;0),20000*$D386,0)</f>
        <v>0</v>
      </c>
    </row>
    <row r="387" spans="1:16">
      <c r="A387">
        <v>10089477</v>
      </c>
      <c r="B387" t="s">
        <v>2797</v>
      </c>
      <c r="C387" t="s">
        <v>2798</v>
      </c>
      <c r="D387">
        <v>1</v>
      </c>
      <c r="E387" s="128">
        <v>299000</v>
      </c>
      <c r="F387" s="128">
        <v>299000</v>
      </c>
      <c r="G387" t="s">
        <v>137</v>
      </c>
      <c r="H387">
        <v>43338</v>
      </c>
      <c r="J387" t="s">
        <v>295</v>
      </c>
      <c r="K387" t="s">
        <v>168</v>
      </c>
      <c r="L387">
        <f t="shared" ref="L387:L450" si="18">IF(AND(K387="Sony",E387&gt;=200000,E387&lt;1000000),5000*D387,0)</f>
        <v>0</v>
      </c>
      <c r="M387">
        <f t="shared" ref="M387:M450" si="19">IF(AND(K387="Sony",E387&gt;=1000000,E387&lt;2000000),10000*D387,0)</f>
        <v>0</v>
      </c>
      <c r="N387">
        <f t="shared" ref="N387:N450" si="20">IF(AND($K387="Sony",$E387&gt;=2000000),20000*$D387,0)</f>
        <v>0</v>
      </c>
      <c r="P387">
        <f>IF(AND($K387="Elecom",COUNTIF(bangtinh!$H$2:$H$38,C387)&gt;0),20000*$D387,0)</f>
        <v>0</v>
      </c>
    </row>
    <row r="388" spans="1:16">
      <c r="A388">
        <v>10130264</v>
      </c>
      <c r="B388" t="s">
        <v>6223</v>
      </c>
      <c r="C388" t="s">
        <v>6224</v>
      </c>
      <c r="D388">
        <v>1</v>
      </c>
      <c r="E388" s="128">
        <v>299000</v>
      </c>
      <c r="F388" s="128">
        <v>299000</v>
      </c>
      <c r="G388" t="s">
        <v>137</v>
      </c>
      <c r="H388">
        <v>43338</v>
      </c>
      <c r="J388" t="s">
        <v>295</v>
      </c>
      <c r="K388" t="s">
        <v>168</v>
      </c>
      <c r="L388">
        <f t="shared" si="18"/>
        <v>0</v>
      </c>
      <c r="M388">
        <f t="shared" si="19"/>
        <v>0</v>
      </c>
      <c r="N388">
        <f t="shared" si="20"/>
        <v>0</v>
      </c>
      <c r="P388">
        <f>IF(AND($K388="Elecom",COUNTIF(bangtinh!$H$2:$H$38,C388)&gt;0),20000*$D388,0)</f>
        <v>0</v>
      </c>
    </row>
    <row r="389" spans="1:16">
      <c r="A389">
        <v>10089438</v>
      </c>
      <c r="B389" t="s">
        <v>2203</v>
      </c>
      <c r="C389" t="s">
        <v>2204</v>
      </c>
      <c r="D389">
        <v>1</v>
      </c>
      <c r="E389" s="128">
        <v>249000</v>
      </c>
      <c r="F389" s="128">
        <v>249000</v>
      </c>
      <c r="G389" t="s">
        <v>137</v>
      </c>
      <c r="H389">
        <v>43338</v>
      </c>
      <c r="J389" t="s">
        <v>295</v>
      </c>
      <c r="K389" t="s">
        <v>168</v>
      </c>
      <c r="L389">
        <f t="shared" si="18"/>
        <v>0</v>
      </c>
      <c r="M389">
        <f t="shared" si="19"/>
        <v>0</v>
      </c>
      <c r="N389">
        <f t="shared" si="20"/>
        <v>0</v>
      </c>
      <c r="P389">
        <f>IF(AND($K389="Elecom",COUNTIF(bangtinh!$H$2:$H$38,C389)&gt;0),20000*$D389,0)</f>
        <v>0</v>
      </c>
    </row>
    <row r="390" spans="1:16">
      <c r="A390">
        <v>10089404</v>
      </c>
      <c r="B390" t="s">
        <v>1612</v>
      </c>
      <c r="C390" t="s">
        <v>1613</v>
      </c>
      <c r="D390">
        <v>1</v>
      </c>
      <c r="E390" s="128">
        <v>199000</v>
      </c>
      <c r="F390" s="128">
        <v>199000</v>
      </c>
      <c r="G390" t="s">
        <v>137</v>
      </c>
      <c r="H390">
        <v>43338</v>
      </c>
      <c r="J390" t="s">
        <v>295</v>
      </c>
      <c r="K390" t="s">
        <v>168</v>
      </c>
      <c r="L390">
        <f t="shared" si="18"/>
        <v>0</v>
      </c>
      <c r="M390">
        <f t="shared" si="19"/>
        <v>0</v>
      </c>
      <c r="N390">
        <f t="shared" si="20"/>
        <v>0</v>
      </c>
      <c r="P390">
        <f>IF(AND($K390="Elecom",COUNTIF(bangtinh!$H$2:$H$38,C390)&gt;0),20000*$D390,0)</f>
        <v>0</v>
      </c>
    </row>
    <row r="391" spans="1:16">
      <c r="A391">
        <v>10130277</v>
      </c>
      <c r="B391" t="s">
        <v>6285</v>
      </c>
      <c r="C391" t="s">
        <v>6286</v>
      </c>
      <c r="D391">
        <v>1</v>
      </c>
      <c r="E391" s="128">
        <v>499000</v>
      </c>
      <c r="F391" s="128">
        <v>499000</v>
      </c>
      <c r="G391" t="s">
        <v>137</v>
      </c>
      <c r="H391">
        <v>43338</v>
      </c>
      <c r="J391" t="s">
        <v>2919</v>
      </c>
      <c r="K391" t="e">
        <v>#N/A</v>
      </c>
      <c r="L391" t="e">
        <f t="shared" si="18"/>
        <v>#N/A</v>
      </c>
      <c r="M391" t="e">
        <f t="shared" si="19"/>
        <v>#N/A</v>
      </c>
      <c r="N391" t="e">
        <f t="shared" si="20"/>
        <v>#N/A</v>
      </c>
      <c r="P391" t="e">
        <f>IF(AND($K391="Elecom",COUNTIF(bangtinh!$H$2:$H$38,C391)&gt;0),20000*$D391,0)</f>
        <v>#N/A</v>
      </c>
    </row>
    <row r="392" spans="1:16">
      <c r="A392">
        <v>10093467</v>
      </c>
      <c r="B392" t="s">
        <v>2011</v>
      </c>
      <c r="C392" t="s">
        <v>2012</v>
      </c>
      <c r="D392">
        <v>1</v>
      </c>
      <c r="E392" s="128">
        <v>249000</v>
      </c>
      <c r="F392" s="128">
        <v>249000</v>
      </c>
      <c r="G392" t="s">
        <v>137</v>
      </c>
      <c r="H392">
        <v>43338</v>
      </c>
      <c r="J392" t="s">
        <v>295</v>
      </c>
      <c r="K392" t="s">
        <v>168</v>
      </c>
      <c r="L392">
        <f t="shared" si="18"/>
        <v>0</v>
      </c>
      <c r="M392">
        <f t="shared" si="19"/>
        <v>0</v>
      </c>
      <c r="N392">
        <f t="shared" si="20"/>
        <v>0</v>
      </c>
      <c r="P392">
        <f>IF(AND($K392="Elecom",COUNTIF(bangtinh!$H$2:$H$38,C392)&gt;0),20000*$D392,0)</f>
        <v>0</v>
      </c>
    </row>
    <row r="393" spans="1:16">
      <c r="A393">
        <v>10129270</v>
      </c>
      <c r="B393" t="s">
        <v>5600</v>
      </c>
      <c r="C393" t="s">
        <v>5601</v>
      </c>
      <c r="D393">
        <v>1</v>
      </c>
      <c r="E393" s="128">
        <v>3490000</v>
      </c>
      <c r="F393" s="128">
        <v>3490000</v>
      </c>
      <c r="G393" t="s">
        <v>137</v>
      </c>
      <c r="H393">
        <v>43338</v>
      </c>
      <c r="J393" t="s">
        <v>7</v>
      </c>
      <c r="K393" t="s">
        <v>86</v>
      </c>
      <c r="L393">
        <f t="shared" si="18"/>
        <v>0</v>
      </c>
      <c r="M393">
        <f t="shared" si="19"/>
        <v>0</v>
      </c>
      <c r="N393">
        <f t="shared" si="20"/>
        <v>20000</v>
      </c>
      <c r="P393">
        <f>IF(AND($K393="Elecom",COUNTIF(bangtinh!$H$2:$H$38,C393)&gt;0),20000*$D393,0)</f>
        <v>0</v>
      </c>
    </row>
    <row r="394" spans="1:16">
      <c r="A394">
        <v>10128882</v>
      </c>
      <c r="B394" t="s">
        <v>272</v>
      </c>
      <c r="C394" t="s">
        <v>274</v>
      </c>
      <c r="D394">
        <v>1</v>
      </c>
      <c r="F394" s="128">
        <v>0</v>
      </c>
      <c r="G394" t="s">
        <v>137</v>
      </c>
      <c r="H394">
        <v>43338</v>
      </c>
      <c r="I394" t="s">
        <v>11635</v>
      </c>
      <c r="J394" t="s">
        <v>86</v>
      </c>
      <c r="K394" t="s">
        <v>86</v>
      </c>
      <c r="L394">
        <f t="shared" si="18"/>
        <v>0</v>
      </c>
      <c r="M394">
        <f t="shared" si="19"/>
        <v>0</v>
      </c>
      <c r="N394">
        <f t="shared" si="20"/>
        <v>0</v>
      </c>
      <c r="P394">
        <f>IF(AND($K394="Elecom",COUNTIF(bangtinh!$H$2:$H$38,C394)&gt;0),20000*$D394,0)</f>
        <v>0</v>
      </c>
    </row>
    <row r="395" spans="1:16">
      <c r="A395">
        <v>10095309</v>
      </c>
      <c r="B395" t="s">
        <v>5371</v>
      </c>
      <c r="C395" t="s">
        <v>5372</v>
      </c>
      <c r="D395">
        <v>1</v>
      </c>
      <c r="E395" s="128">
        <v>1990000</v>
      </c>
      <c r="F395" s="128">
        <v>1990000</v>
      </c>
      <c r="G395" t="s">
        <v>137</v>
      </c>
      <c r="H395">
        <v>43338</v>
      </c>
      <c r="J395" t="s">
        <v>7</v>
      </c>
      <c r="K395" t="s">
        <v>86</v>
      </c>
      <c r="L395">
        <f t="shared" si="18"/>
        <v>0</v>
      </c>
      <c r="M395">
        <f t="shared" si="19"/>
        <v>10000</v>
      </c>
      <c r="N395">
        <f t="shared" si="20"/>
        <v>0</v>
      </c>
      <c r="P395">
        <f>IF(AND($K395="Elecom",COUNTIF(bangtinh!$H$2:$H$38,C395)&gt;0),20000*$D395,0)</f>
        <v>0</v>
      </c>
    </row>
    <row r="396" spans="1:16">
      <c r="A396">
        <v>10128882</v>
      </c>
      <c r="B396" t="s">
        <v>272</v>
      </c>
      <c r="C396" t="s">
        <v>274</v>
      </c>
      <c r="D396">
        <v>1</v>
      </c>
      <c r="F396" s="128">
        <v>0</v>
      </c>
      <c r="G396" t="s">
        <v>137</v>
      </c>
      <c r="H396">
        <v>43338</v>
      </c>
      <c r="I396" t="s">
        <v>11635</v>
      </c>
      <c r="J396" t="s">
        <v>86</v>
      </c>
      <c r="K396" t="s">
        <v>86</v>
      </c>
      <c r="L396">
        <f t="shared" si="18"/>
        <v>0</v>
      </c>
      <c r="M396">
        <f t="shared" si="19"/>
        <v>0</v>
      </c>
      <c r="N396">
        <f t="shared" si="20"/>
        <v>0</v>
      </c>
      <c r="P396">
        <f>IF(AND($K396="Elecom",COUNTIF(bangtinh!$H$2:$H$38,C396)&gt;0),20000*$D396,0)</f>
        <v>0</v>
      </c>
    </row>
    <row r="397" spans="1:16">
      <c r="A397">
        <v>10093435</v>
      </c>
      <c r="B397" t="s">
        <v>3418</v>
      </c>
      <c r="C397" t="s">
        <v>3419</v>
      </c>
      <c r="D397">
        <v>1</v>
      </c>
      <c r="E397" s="128">
        <v>390000</v>
      </c>
      <c r="F397" s="128">
        <v>390000</v>
      </c>
      <c r="G397" t="s">
        <v>137</v>
      </c>
      <c r="H397">
        <v>43338</v>
      </c>
      <c r="J397" t="s">
        <v>7</v>
      </c>
      <c r="K397" t="s">
        <v>86</v>
      </c>
      <c r="L397">
        <f t="shared" si="18"/>
        <v>5000</v>
      </c>
      <c r="M397">
        <f t="shared" si="19"/>
        <v>0</v>
      </c>
      <c r="N397">
        <f t="shared" si="20"/>
        <v>0</v>
      </c>
      <c r="P397">
        <f>IF(AND($K397="Elecom",COUNTIF(bangtinh!$H$2:$H$38,C397)&gt;0),20000*$D397,0)</f>
        <v>0</v>
      </c>
    </row>
    <row r="398" spans="1:16">
      <c r="A398">
        <v>10130265</v>
      </c>
      <c r="B398" t="s">
        <v>6229</v>
      </c>
      <c r="C398" t="s">
        <v>6230</v>
      </c>
      <c r="D398">
        <v>1</v>
      </c>
      <c r="E398" s="128">
        <v>299000</v>
      </c>
      <c r="F398" s="128">
        <v>299000</v>
      </c>
      <c r="G398" t="s">
        <v>137</v>
      </c>
      <c r="H398">
        <v>43338</v>
      </c>
      <c r="J398" t="s">
        <v>295</v>
      </c>
      <c r="K398" t="s">
        <v>168</v>
      </c>
      <c r="L398">
        <f t="shared" si="18"/>
        <v>0</v>
      </c>
      <c r="M398">
        <f t="shared" si="19"/>
        <v>0</v>
      </c>
      <c r="N398">
        <f t="shared" si="20"/>
        <v>0</v>
      </c>
      <c r="P398">
        <f>IF(AND($K398="Elecom",COUNTIF(bangtinh!$H$2:$H$38,C398)&gt;0),20000*$D398,0)</f>
        <v>0</v>
      </c>
    </row>
    <row r="399" spans="1:16">
      <c r="A399">
        <v>10092282</v>
      </c>
      <c r="B399" t="s">
        <v>4997</v>
      </c>
      <c r="C399" t="s">
        <v>313</v>
      </c>
      <c r="D399">
        <v>1</v>
      </c>
      <c r="E399" s="128">
        <v>1190000</v>
      </c>
      <c r="F399" s="128">
        <v>1190000</v>
      </c>
      <c r="G399" t="s">
        <v>137</v>
      </c>
      <c r="H399">
        <v>43338</v>
      </c>
      <c r="J399" t="s">
        <v>7</v>
      </c>
      <c r="K399" t="s">
        <v>86</v>
      </c>
      <c r="L399">
        <f t="shared" si="18"/>
        <v>0</v>
      </c>
      <c r="M399">
        <f t="shared" si="19"/>
        <v>10000</v>
      </c>
      <c r="N399">
        <f t="shared" si="20"/>
        <v>0</v>
      </c>
      <c r="P399">
        <f>IF(AND($K399="Elecom",COUNTIF(bangtinh!$H$2:$H$38,C399)&gt;0),20000*$D399,0)</f>
        <v>0</v>
      </c>
    </row>
    <row r="400" spans="1:16">
      <c r="A400">
        <v>10128882</v>
      </c>
      <c r="B400" t="s">
        <v>272</v>
      </c>
      <c r="C400" t="s">
        <v>274</v>
      </c>
      <c r="D400">
        <v>1</v>
      </c>
      <c r="F400" s="128">
        <v>0</v>
      </c>
      <c r="G400" t="s">
        <v>137</v>
      </c>
      <c r="H400">
        <v>43338</v>
      </c>
      <c r="I400" t="s">
        <v>11635</v>
      </c>
      <c r="J400" t="s">
        <v>86</v>
      </c>
      <c r="K400" t="s">
        <v>86</v>
      </c>
      <c r="L400">
        <f t="shared" si="18"/>
        <v>0</v>
      </c>
      <c r="M400">
        <f t="shared" si="19"/>
        <v>0</v>
      </c>
      <c r="N400">
        <f t="shared" si="20"/>
        <v>0</v>
      </c>
      <c r="P400">
        <f>IF(AND($K400="Elecom",COUNTIF(bangtinh!$H$2:$H$38,C400)&gt;0),20000*$D400,0)</f>
        <v>0</v>
      </c>
    </row>
    <row r="401" spans="1:16">
      <c r="A401">
        <v>10089421</v>
      </c>
      <c r="B401" t="s">
        <v>956</v>
      </c>
      <c r="C401" t="s">
        <v>958</v>
      </c>
      <c r="D401">
        <v>1</v>
      </c>
      <c r="E401" s="128">
        <v>149000</v>
      </c>
      <c r="F401" s="128">
        <v>149000</v>
      </c>
      <c r="G401" t="s">
        <v>137</v>
      </c>
      <c r="H401">
        <v>43338</v>
      </c>
      <c r="J401" t="s">
        <v>295</v>
      </c>
      <c r="K401" t="s">
        <v>168</v>
      </c>
      <c r="L401">
        <f t="shared" si="18"/>
        <v>0</v>
      </c>
      <c r="M401">
        <f t="shared" si="19"/>
        <v>0</v>
      </c>
      <c r="N401">
        <f t="shared" si="20"/>
        <v>0</v>
      </c>
      <c r="P401">
        <f>IF(AND($K401="Elecom",COUNTIF(bangtinh!$H$2:$H$38,C401)&gt;0),20000*$D401,0)</f>
        <v>0</v>
      </c>
    </row>
    <row r="402" spans="1:16">
      <c r="A402">
        <v>10094763</v>
      </c>
      <c r="B402" t="s">
        <v>2951</v>
      </c>
      <c r="C402" t="s">
        <v>2953</v>
      </c>
      <c r="D402">
        <v>1</v>
      </c>
      <c r="E402" s="128">
        <v>299000</v>
      </c>
      <c r="F402" s="128">
        <v>299000</v>
      </c>
      <c r="G402" t="s">
        <v>137</v>
      </c>
      <c r="H402">
        <v>43338</v>
      </c>
      <c r="J402" t="s">
        <v>2919</v>
      </c>
      <c r="K402" t="e">
        <v>#N/A</v>
      </c>
      <c r="L402" t="e">
        <f t="shared" si="18"/>
        <v>#N/A</v>
      </c>
      <c r="M402" t="e">
        <f t="shared" si="19"/>
        <v>#N/A</v>
      </c>
      <c r="N402" t="e">
        <f t="shared" si="20"/>
        <v>#N/A</v>
      </c>
      <c r="P402" t="e">
        <f>IF(AND($K402="Elecom",COUNTIF(bangtinh!$H$2:$H$38,C402)&gt;0),20000*$D402,0)</f>
        <v>#N/A</v>
      </c>
    </row>
    <row r="403" spans="1:16">
      <c r="A403">
        <v>10094756</v>
      </c>
      <c r="B403" t="s">
        <v>3709</v>
      </c>
      <c r="C403" t="s">
        <v>3710</v>
      </c>
      <c r="D403">
        <v>1</v>
      </c>
      <c r="E403" s="128">
        <v>399000</v>
      </c>
      <c r="F403" s="128">
        <v>399000</v>
      </c>
      <c r="G403" t="s">
        <v>137</v>
      </c>
      <c r="H403">
        <v>43338</v>
      </c>
      <c r="J403" t="s">
        <v>2919</v>
      </c>
      <c r="K403" t="e">
        <v>#N/A</v>
      </c>
      <c r="L403" t="e">
        <f t="shared" si="18"/>
        <v>#N/A</v>
      </c>
      <c r="M403" t="e">
        <f t="shared" si="19"/>
        <v>#N/A</v>
      </c>
      <c r="N403" t="e">
        <f t="shared" si="20"/>
        <v>#N/A</v>
      </c>
      <c r="P403" t="e">
        <f>IF(AND($K403="Elecom",COUNTIF(bangtinh!$H$2:$H$38,C403)&gt;0),20000*$D403,0)</f>
        <v>#N/A</v>
      </c>
    </row>
    <row r="404" spans="1:16">
      <c r="A404">
        <v>10094781</v>
      </c>
      <c r="B404" t="s">
        <v>4576</v>
      </c>
      <c r="C404" t="s">
        <v>4577</v>
      </c>
      <c r="D404">
        <v>1</v>
      </c>
      <c r="E404" s="128">
        <v>650000</v>
      </c>
      <c r="F404" s="128">
        <v>650000</v>
      </c>
      <c r="G404" t="s">
        <v>137</v>
      </c>
      <c r="H404">
        <v>43338</v>
      </c>
      <c r="J404" t="s">
        <v>7</v>
      </c>
      <c r="K404" t="s">
        <v>86</v>
      </c>
      <c r="L404">
        <f t="shared" si="18"/>
        <v>5000</v>
      </c>
      <c r="M404">
        <f t="shared" si="19"/>
        <v>0</v>
      </c>
      <c r="N404">
        <f t="shared" si="20"/>
        <v>0</v>
      </c>
      <c r="P404">
        <f>IF(AND($K404="Elecom",COUNTIF(bangtinh!$H$2:$H$38,C404)&gt;0),20000*$D404,0)</f>
        <v>0</v>
      </c>
    </row>
    <row r="405" spans="1:16">
      <c r="A405">
        <v>10089526</v>
      </c>
      <c r="B405" t="s">
        <v>1515</v>
      </c>
      <c r="C405" t="s">
        <v>1516</v>
      </c>
      <c r="D405">
        <v>1</v>
      </c>
      <c r="E405" s="128">
        <v>199000</v>
      </c>
      <c r="F405" s="128">
        <v>199000</v>
      </c>
      <c r="G405" t="s">
        <v>137</v>
      </c>
      <c r="H405">
        <v>43338</v>
      </c>
      <c r="J405" t="s">
        <v>295</v>
      </c>
      <c r="K405" t="s">
        <v>168</v>
      </c>
      <c r="L405">
        <f t="shared" si="18"/>
        <v>0</v>
      </c>
      <c r="M405">
        <f t="shared" si="19"/>
        <v>0</v>
      </c>
      <c r="N405">
        <f t="shared" si="20"/>
        <v>0</v>
      </c>
      <c r="P405">
        <f>IF(AND($K405="Elecom",COUNTIF(bangtinh!$H$2:$H$38,C405)&gt;0),20000*$D405,0)</f>
        <v>0</v>
      </c>
    </row>
    <row r="406" spans="1:16">
      <c r="A406">
        <v>10129711</v>
      </c>
      <c r="B406" t="s">
        <v>6422</v>
      </c>
      <c r="C406" t="s">
        <v>6423</v>
      </c>
      <c r="D406">
        <v>1</v>
      </c>
      <c r="E406" s="128">
        <v>449000</v>
      </c>
      <c r="F406" s="128">
        <v>449000</v>
      </c>
      <c r="G406" t="s">
        <v>137</v>
      </c>
      <c r="H406">
        <v>43339</v>
      </c>
      <c r="J406" t="s">
        <v>295</v>
      </c>
      <c r="K406" t="s">
        <v>168</v>
      </c>
      <c r="L406">
        <f t="shared" si="18"/>
        <v>0</v>
      </c>
      <c r="M406">
        <f t="shared" si="19"/>
        <v>0</v>
      </c>
      <c r="N406">
        <f t="shared" si="20"/>
        <v>0</v>
      </c>
      <c r="P406">
        <f>IF(AND($K406="Elecom",COUNTIF(bangtinh!$H$2:$H$38,C406)&gt;0),20000*$D406,0)</f>
        <v>0</v>
      </c>
    </row>
    <row r="407" spans="1:16">
      <c r="A407">
        <v>10093472</v>
      </c>
      <c r="B407" t="s">
        <v>5287</v>
      </c>
      <c r="C407" t="s">
        <v>5288</v>
      </c>
      <c r="D407">
        <v>1</v>
      </c>
      <c r="E407" s="128">
        <v>299000</v>
      </c>
      <c r="F407" s="128">
        <v>299000</v>
      </c>
      <c r="G407" t="s">
        <v>137</v>
      </c>
      <c r="H407">
        <v>43339</v>
      </c>
      <c r="J407" t="s">
        <v>295</v>
      </c>
      <c r="K407" t="s">
        <v>168</v>
      </c>
      <c r="L407">
        <f t="shared" si="18"/>
        <v>0</v>
      </c>
      <c r="M407">
        <f t="shared" si="19"/>
        <v>0</v>
      </c>
      <c r="N407">
        <f t="shared" si="20"/>
        <v>0</v>
      </c>
      <c r="P407">
        <f>IF(AND($K407="Elecom",COUNTIF(bangtinh!$H$2:$H$38,C407)&gt;0),20000*$D407,0)</f>
        <v>0</v>
      </c>
    </row>
    <row r="408" spans="1:16">
      <c r="A408">
        <v>10095227</v>
      </c>
      <c r="B408" t="s">
        <v>1779</v>
      </c>
      <c r="C408" t="s">
        <v>1780</v>
      </c>
      <c r="D408">
        <v>1</v>
      </c>
      <c r="E408" s="128">
        <v>199000</v>
      </c>
      <c r="F408" s="128">
        <v>199000</v>
      </c>
      <c r="G408" t="s">
        <v>137</v>
      </c>
      <c r="H408">
        <v>43339</v>
      </c>
      <c r="J408" t="s">
        <v>295</v>
      </c>
      <c r="K408" t="s">
        <v>168</v>
      </c>
      <c r="L408">
        <f t="shared" si="18"/>
        <v>0</v>
      </c>
      <c r="M408">
        <f t="shared" si="19"/>
        <v>0</v>
      </c>
      <c r="N408">
        <f t="shared" si="20"/>
        <v>0</v>
      </c>
      <c r="P408">
        <f>IF(AND($K408="Elecom",COUNTIF(bangtinh!$H$2:$H$38,C408)&gt;0),20000*$D408,0)</f>
        <v>0</v>
      </c>
    </row>
    <row r="409" spans="1:16">
      <c r="A409">
        <v>10084825</v>
      </c>
      <c r="B409" t="s">
        <v>116</v>
      </c>
      <c r="C409" t="s">
        <v>119</v>
      </c>
      <c r="D409">
        <v>1</v>
      </c>
      <c r="E409" s="128">
        <v>199000</v>
      </c>
      <c r="F409" s="128">
        <v>199000</v>
      </c>
      <c r="G409" t="s">
        <v>137</v>
      </c>
      <c r="H409">
        <v>43339</v>
      </c>
      <c r="J409" t="s">
        <v>7</v>
      </c>
      <c r="K409" t="s">
        <v>86</v>
      </c>
      <c r="L409">
        <f t="shared" si="18"/>
        <v>0</v>
      </c>
      <c r="M409">
        <f t="shared" si="19"/>
        <v>0</v>
      </c>
      <c r="N409">
        <f t="shared" si="20"/>
        <v>0</v>
      </c>
      <c r="P409">
        <f>IF(AND($K409="Elecom",COUNTIF(bangtinh!$H$2:$H$38,C409)&gt;0),20000*$D409,0)</f>
        <v>0</v>
      </c>
    </row>
    <row r="410" spans="1:16">
      <c r="A410">
        <v>10093447</v>
      </c>
      <c r="B410" t="s">
        <v>3942</v>
      </c>
      <c r="C410" t="s">
        <v>3943</v>
      </c>
      <c r="D410">
        <v>1</v>
      </c>
      <c r="E410" s="128">
        <v>475000</v>
      </c>
      <c r="F410" s="128">
        <v>475000</v>
      </c>
      <c r="G410" t="s">
        <v>137</v>
      </c>
      <c r="H410">
        <v>43339</v>
      </c>
      <c r="J410" t="s">
        <v>7</v>
      </c>
      <c r="K410" t="s">
        <v>86</v>
      </c>
      <c r="L410">
        <f t="shared" si="18"/>
        <v>5000</v>
      </c>
      <c r="M410">
        <f t="shared" si="19"/>
        <v>0</v>
      </c>
      <c r="N410">
        <f t="shared" si="20"/>
        <v>0</v>
      </c>
      <c r="P410">
        <f>IF(AND($K410="Elecom",COUNTIF(bangtinh!$H$2:$H$38,C410)&gt;0),20000*$D410,0)</f>
        <v>0</v>
      </c>
    </row>
    <row r="411" spans="1:16">
      <c r="A411">
        <v>10089451</v>
      </c>
      <c r="B411" t="s">
        <v>4125</v>
      </c>
      <c r="C411" t="s">
        <v>4126</v>
      </c>
      <c r="D411">
        <v>1</v>
      </c>
      <c r="E411" s="128">
        <v>499000</v>
      </c>
      <c r="F411" s="128">
        <v>499000</v>
      </c>
      <c r="G411" t="s">
        <v>137</v>
      </c>
      <c r="H411">
        <v>43339</v>
      </c>
      <c r="J411" t="s">
        <v>295</v>
      </c>
      <c r="K411" t="s">
        <v>168</v>
      </c>
      <c r="L411">
        <f t="shared" si="18"/>
        <v>0</v>
      </c>
      <c r="M411">
        <f t="shared" si="19"/>
        <v>0</v>
      </c>
      <c r="N411">
        <f t="shared" si="20"/>
        <v>0</v>
      </c>
      <c r="P411">
        <f>IF(AND($K411="Elecom",COUNTIF(bangtinh!$H$2:$H$38,C411)&gt;0),20000*$D411,0)</f>
        <v>0</v>
      </c>
    </row>
    <row r="412" spans="1:16">
      <c r="A412">
        <v>10089450</v>
      </c>
      <c r="B412" t="s">
        <v>4130</v>
      </c>
      <c r="C412" t="s">
        <v>4131</v>
      </c>
      <c r="D412">
        <v>1</v>
      </c>
      <c r="E412" s="128">
        <v>499000</v>
      </c>
      <c r="F412" s="128">
        <v>499000</v>
      </c>
      <c r="G412" t="s">
        <v>137</v>
      </c>
      <c r="H412">
        <v>43339</v>
      </c>
      <c r="J412" t="s">
        <v>295</v>
      </c>
      <c r="K412" t="s">
        <v>168</v>
      </c>
      <c r="L412">
        <f t="shared" si="18"/>
        <v>0</v>
      </c>
      <c r="M412">
        <f t="shared" si="19"/>
        <v>0</v>
      </c>
      <c r="N412">
        <f t="shared" si="20"/>
        <v>0</v>
      </c>
      <c r="P412">
        <f>IF(AND($K412="Elecom",COUNTIF(bangtinh!$H$2:$H$38,C412)&gt;0),20000*$D412,0)</f>
        <v>0</v>
      </c>
    </row>
    <row r="413" spans="1:16">
      <c r="A413">
        <v>10094774</v>
      </c>
      <c r="B413" t="s">
        <v>1735</v>
      </c>
      <c r="C413" t="s">
        <v>1736</v>
      </c>
      <c r="D413">
        <v>1</v>
      </c>
      <c r="E413" s="128">
        <v>199000</v>
      </c>
      <c r="F413" s="128">
        <v>199000</v>
      </c>
      <c r="G413" t="s">
        <v>137</v>
      </c>
      <c r="H413">
        <v>43339</v>
      </c>
      <c r="J413" t="s">
        <v>295</v>
      </c>
      <c r="K413" t="s">
        <v>168</v>
      </c>
      <c r="L413">
        <f t="shared" si="18"/>
        <v>0</v>
      </c>
      <c r="M413">
        <f t="shared" si="19"/>
        <v>0</v>
      </c>
      <c r="N413">
        <f t="shared" si="20"/>
        <v>0</v>
      </c>
      <c r="P413">
        <f>IF(AND($K413="Elecom",COUNTIF(bangtinh!$H$2:$H$38,C413)&gt;0),20000*$D413,0)</f>
        <v>0</v>
      </c>
    </row>
    <row r="414" spans="1:16">
      <c r="A414">
        <v>10128887</v>
      </c>
      <c r="B414" t="s">
        <v>4936</v>
      </c>
      <c r="C414" t="s">
        <v>4938</v>
      </c>
      <c r="D414">
        <v>1</v>
      </c>
      <c r="E414" s="128">
        <v>990000</v>
      </c>
      <c r="F414" s="128">
        <v>990000</v>
      </c>
      <c r="G414" t="s">
        <v>137</v>
      </c>
      <c r="H414">
        <v>43339</v>
      </c>
      <c r="J414" t="s">
        <v>295</v>
      </c>
      <c r="K414" t="s">
        <v>168</v>
      </c>
      <c r="L414">
        <f t="shared" si="18"/>
        <v>0</v>
      </c>
      <c r="M414">
        <f t="shared" si="19"/>
        <v>0</v>
      </c>
      <c r="N414">
        <f t="shared" si="20"/>
        <v>0</v>
      </c>
      <c r="P414">
        <f>IF(AND($K414="Elecom",COUNTIF(bangtinh!$H$2:$H$38,C414)&gt;0),20000*$D414,0)</f>
        <v>0</v>
      </c>
    </row>
    <row r="415" spans="1:16">
      <c r="A415">
        <v>10090455</v>
      </c>
      <c r="B415" t="s">
        <v>346</v>
      </c>
      <c r="C415" t="s">
        <v>347</v>
      </c>
      <c r="D415">
        <v>2</v>
      </c>
      <c r="E415" s="128">
        <v>99000</v>
      </c>
      <c r="F415" s="128">
        <v>198000</v>
      </c>
      <c r="G415" t="s">
        <v>137</v>
      </c>
      <c r="H415">
        <v>43340</v>
      </c>
      <c r="J415" t="s">
        <v>295</v>
      </c>
      <c r="K415" t="s">
        <v>168</v>
      </c>
      <c r="L415">
        <f t="shared" si="18"/>
        <v>0</v>
      </c>
      <c r="M415">
        <f t="shared" si="19"/>
        <v>0</v>
      </c>
      <c r="N415">
        <f t="shared" si="20"/>
        <v>0</v>
      </c>
      <c r="P415">
        <f>IF(AND($K415="Elecom",COUNTIF(bangtinh!$H$2:$H$38,C415)&gt;0),20000*$D415,0)</f>
        <v>0</v>
      </c>
    </row>
    <row r="416" spans="1:16">
      <c r="A416">
        <v>10094094</v>
      </c>
      <c r="B416" t="s">
        <v>991</v>
      </c>
      <c r="C416" t="s">
        <v>992</v>
      </c>
      <c r="D416">
        <v>1</v>
      </c>
      <c r="E416" s="128">
        <v>149000</v>
      </c>
      <c r="F416" s="128">
        <v>149000</v>
      </c>
      <c r="G416" t="s">
        <v>137</v>
      </c>
      <c r="H416">
        <v>43340</v>
      </c>
      <c r="J416" t="s">
        <v>295</v>
      </c>
      <c r="K416" t="s">
        <v>168</v>
      </c>
      <c r="L416">
        <f t="shared" si="18"/>
        <v>0</v>
      </c>
      <c r="M416">
        <f t="shared" si="19"/>
        <v>0</v>
      </c>
      <c r="N416">
        <f t="shared" si="20"/>
        <v>0</v>
      </c>
      <c r="P416">
        <f>IF(AND($K416="Elecom",COUNTIF(bangtinh!$H$2:$H$38,C416)&gt;0),20000*$D416,0)</f>
        <v>0</v>
      </c>
    </row>
    <row r="417" spans="1:16">
      <c r="A417">
        <v>10094094</v>
      </c>
      <c r="B417" t="s">
        <v>991</v>
      </c>
      <c r="C417" t="s">
        <v>992</v>
      </c>
      <c r="D417">
        <v>1</v>
      </c>
      <c r="F417" s="128">
        <v>0</v>
      </c>
      <c r="G417" t="s">
        <v>137</v>
      </c>
      <c r="H417">
        <v>43340</v>
      </c>
      <c r="I417" t="s">
        <v>5805</v>
      </c>
      <c r="J417" t="s">
        <v>295</v>
      </c>
      <c r="K417" t="s">
        <v>168</v>
      </c>
      <c r="L417">
        <f t="shared" si="18"/>
        <v>0</v>
      </c>
      <c r="M417">
        <f t="shared" si="19"/>
        <v>0</v>
      </c>
      <c r="N417">
        <f t="shared" si="20"/>
        <v>0</v>
      </c>
      <c r="P417">
        <f>IF(AND($K417="Elecom",COUNTIF(bangtinh!$H$2:$H$38,C417)&gt;0),20000*$D417,0)</f>
        <v>0</v>
      </c>
    </row>
    <row r="418" spans="1:16">
      <c r="A418">
        <v>10095314</v>
      </c>
      <c r="B418" t="s">
        <v>5273</v>
      </c>
      <c r="C418" t="s">
        <v>5275</v>
      </c>
      <c r="D418">
        <v>1</v>
      </c>
      <c r="E418" s="128">
        <v>1890000</v>
      </c>
      <c r="F418" s="128">
        <v>1890000</v>
      </c>
      <c r="G418" t="s">
        <v>137</v>
      </c>
      <c r="H418">
        <v>43340</v>
      </c>
      <c r="J418" t="s">
        <v>7</v>
      </c>
      <c r="K418" t="s">
        <v>86</v>
      </c>
      <c r="L418">
        <f t="shared" si="18"/>
        <v>0</v>
      </c>
      <c r="M418">
        <f t="shared" si="19"/>
        <v>10000</v>
      </c>
      <c r="N418">
        <f t="shared" si="20"/>
        <v>0</v>
      </c>
      <c r="P418">
        <f>IF(AND($K418="Elecom",COUNTIF(bangtinh!$H$2:$H$38,C418)&gt;0),20000*$D418,0)</f>
        <v>0</v>
      </c>
    </row>
    <row r="419" spans="1:16">
      <c r="A419">
        <v>10128882</v>
      </c>
      <c r="B419" t="s">
        <v>272</v>
      </c>
      <c r="C419" t="s">
        <v>274</v>
      </c>
      <c r="D419">
        <v>1</v>
      </c>
      <c r="F419" s="128">
        <v>0</v>
      </c>
      <c r="G419" t="s">
        <v>137</v>
      </c>
      <c r="H419">
        <v>43340</v>
      </c>
      <c r="I419" t="s">
        <v>11635</v>
      </c>
      <c r="J419" t="s">
        <v>86</v>
      </c>
      <c r="K419" t="s">
        <v>86</v>
      </c>
      <c r="L419">
        <f t="shared" si="18"/>
        <v>0</v>
      </c>
      <c r="M419">
        <f t="shared" si="19"/>
        <v>0</v>
      </c>
      <c r="N419">
        <f t="shared" si="20"/>
        <v>0</v>
      </c>
      <c r="P419">
        <f>IF(AND($K419="Elecom",COUNTIF(bangtinh!$H$2:$H$38,C419)&gt;0),20000*$D419,0)</f>
        <v>0</v>
      </c>
    </row>
    <row r="420" spans="1:16">
      <c r="A420">
        <v>10084826</v>
      </c>
      <c r="B420" t="s">
        <v>1663</v>
      </c>
      <c r="C420" t="s">
        <v>1664</v>
      </c>
      <c r="D420">
        <v>1</v>
      </c>
      <c r="E420" s="128">
        <v>199000</v>
      </c>
      <c r="F420" s="128">
        <v>199000</v>
      </c>
      <c r="G420" t="s">
        <v>137</v>
      </c>
      <c r="H420">
        <v>43340</v>
      </c>
      <c r="J420" t="s">
        <v>7</v>
      </c>
      <c r="K420" t="s">
        <v>86</v>
      </c>
      <c r="L420">
        <f t="shared" si="18"/>
        <v>0</v>
      </c>
      <c r="M420">
        <f t="shared" si="19"/>
        <v>0</v>
      </c>
      <c r="N420">
        <f t="shared" si="20"/>
        <v>0</v>
      </c>
      <c r="P420">
        <f>IF(AND($K420="Elecom",COUNTIF(bangtinh!$H$2:$H$38,C420)&gt;0),20000*$D420,0)</f>
        <v>0</v>
      </c>
    </row>
    <row r="421" spans="1:16">
      <c r="A421">
        <v>10128903</v>
      </c>
      <c r="B421" t="s">
        <v>1830</v>
      </c>
      <c r="C421" t="s">
        <v>1831</v>
      </c>
      <c r="D421">
        <v>1</v>
      </c>
      <c r="E421" s="128">
        <v>199000</v>
      </c>
      <c r="F421" s="128">
        <v>199000</v>
      </c>
      <c r="G421" t="s">
        <v>137</v>
      </c>
      <c r="H421">
        <v>43340</v>
      </c>
      <c r="J421" t="s">
        <v>168</v>
      </c>
      <c r="K421" t="s">
        <v>168</v>
      </c>
      <c r="L421">
        <f t="shared" si="18"/>
        <v>0</v>
      </c>
      <c r="M421">
        <f t="shared" si="19"/>
        <v>0</v>
      </c>
      <c r="N421">
        <f t="shared" si="20"/>
        <v>0</v>
      </c>
      <c r="P421">
        <f>IF(AND($K421="Elecom",COUNTIF(bangtinh!$H$2:$H$38,C421)&gt;0),20000*$D421,0)</f>
        <v>0</v>
      </c>
    </row>
    <row r="422" spans="1:16">
      <c r="A422">
        <v>10130268</v>
      </c>
      <c r="B422" t="s">
        <v>6239</v>
      </c>
      <c r="C422" t="s">
        <v>6241</v>
      </c>
      <c r="D422">
        <v>1</v>
      </c>
      <c r="E422" s="128">
        <v>349000</v>
      </c>
      <c r="F422" s="128">
        <v>349000</v>
      </c>
      <c r="G422" t="s">
        <v>137</v>
      </c>
      <c r="H422">
        <v>43340</v>
      </c>
      <c r="J422" t="s">
        <v>295</v>
      </c>
      <c r="K422" t="s">
        <v>168</v>
      </c>
      <c r="L422">
        <f t="shared" si="18"/>
        <v>0</v>
      </c>
      <c r="M422">
        <f t="shared" si="19"/>
        <v>0</v>
      </c>
      <c r="N422">
        <f t="shared" si="20"/>
        <v>0</v>
      </c>
      <c r="P422">
        <f>IF(AND($K422="Elecom",COUNTIF(bangtinh!$H$2:$H$38,C422)&gt;0),20000*$D422,0)</f>
        <v>0</v>
      </c>
    </row>
    <row r="423" spans="1:16">
      <c r="A423">
        <v>10089409</v>
      </c>
      <c r="B423" t="s">
        <v>2836</v>
      </c>
      <c r="C423" t="s">
        <v>2837</v>
      </c>
      <c r="D423">
        <v>1</v>
      </c>
      <c r="E423" s="128">
        <v>249000</v>
      </c>
      <c r="F423" s="128">
        <v>249000</v>
      </c>
      <c r="G423" t="s">
        <v>137</v>
      </c>
      <c r="H423">
        <v>43340</v>
      </c>
      <c r="J423" t="s">
        <v>295</v>
      </c>
      <c r="K423" t="s">
        <v>168</v>
      </c>
      <c r="L423">
        <f t="shared" si="18"/>
        <v>0</v>
      </c>
      <c r="M423">
        <f t="shared" si="19"/>
        <v>0</v>
      </c>
      <c r="N423">
        <f t="shared" si="20"/>
        <v>0</v>
      </c>
      <c r="P423">
        <f>IF(AND($K423="Elecom",COUNTIF(bangtinh!$H$2:$H$38,C423)&gt;0),20000*$D423,0)</f>
        <v>0</v>
      </c>
    </row>
    <row r="424" spans="1:16">
      <c r="A424">
        <v>10084813</v>
      </c>
      <c r="B424" t="s">
        <v>4799</v>
      </c>
      <c r="C424" t="s">
        <v>1466</v>
      </c>
      <c r="D424">
        <v>1</v>
      </c>
      <c r="E424" s="128">
        <v>890000</v>
      </c>
      <c r="F424" s="128">
        <v>890000</v>
      </c>
      <c r="G424" t="s">
        <v>137</v>
      </c>
      <c r="H424">
        <v>43340</v>
      </c>
      <c r="J424" t="s">
        <v>7</v>
      </c>
      <c r="K424" t="s">
        <v>86</v>
      </c>
      <c r="L424">
        <f t="shared" si="18"/>
        <v>5000</v>
      </c>
      <c r="M424">
        <f t="shared" si="19"/>
        <v>0</v>
      </c>
      <c r="N424">
        <f t="shared" si="20"/>
        <v>0</v>
      </c>
      <c r="P424">
        <f>IF(AND($K424="Elecom",COUNTIF(bangtinh!$H$2:$H$38,C424)&gt;0),20000*$D424,0)</f>
        <v>0</v>
      </c>
    </row>
    <row r="425" spans="1:16">
      <c r="A425">
        <v>10128882</v>
      </c>
      <c r="B425" t="s">
        <v>272</v>
      </c>
      <c r="C425" t="s">
        <v>274</v>
      </c>
      <c r="D425">
        <v>1</v>
      </c>
      <c r="F425" s="128">
        <v>0</v>
      </c>
      <c r="G425" t="s">
        <v>137</v>
      </c>
      <c r="H425">
        <v>43340</v>
      </c>
      <c r="I425" t="s">
        <v>11635</v>
      </c>
      <c r="J425" t="s">
        <v>86</v>
      </c>
      <c r="K425" t="s">
        <v>86</v>
      </c>
      <c r="L425">
        <f t="shared" si="18"/>
        <v>0</v>
      </c>
      <c r="M425">
        <f t="shared" si="19"/>
        <v>0</v>
      </c>
      <c r="N425">
        <f t="shared" si="20"/>
        <v>0</v>
      </c>
      <c r="P425">
        <f>IF(AND($K425="Elecom",COUNTIF(bangtinh!$H$2:$H$38,C425)&gt;0),20000*$D425,0)</f>
        <v>0</v>
      </c>
    </row>
    <row r="426" spans="1:16">
      <c r="A426">
        <v>10130277</v>
      </c>
      <c r="B426" t="s">
        <v>6285</v>
      </c>
      <c r="C426" t="s">
        <v>6286</v>
      </c>
      <c r="D426">
        <v>1</v>
      </c>
      <c r="E426" s="128">
        <v>499000</v>
      </c>
      <c r="F426" s="128">
        <v>499000</v>
      </c>
      <c r="G426" t="s">
        <v>137</v>
      </c>
      <c r="H426">
        <v>43340</v>
      </c>
      <c r="J426" t="s">
        <v>2919</v>
      </c>
      <c r="K426" t="e">
        <v>#N/A</v>
      </c>
      <c r="L426" t="e">
        <f t="shared" si="18"/>
        <v>#N/A</v>
      </c>
      <c r="M426" t="e">
        <f t="shared" si="19"/>
        <v>#N/A</v>
      </c>
      <c r="N426" t="e">
        <f t="shared" si="20"/>
        <v>#N/A</v>
      </c>
      <c r="P426" t="e">
        <f>IF(AND($K426="Elecom",COUNTIF(bangtinh!$H$2:$H$38,C426)&gt;0),20000*$D426,0)</f>
        <v>#N/A</v>
      </c>
    </row>
    <row r="427" spans="1:16">
      <c r="A427">
        <v>10093191</v>
      </c>
      <c r="B427" t="s">
        <v>550</v>
      </c>
      <c r="C427" t="s">
        <v>551</v>
      </c>
      <c r="D427">
        <v>1</v>
      </c>
      <c r="E427" s="128">
        <v>149000</v>
      </c>
      <c r="F427" s="128">
        <v>149000</v>
      </c>
      <c r="G427" t="s">
        <v>137</v>
      </c>
      <c r="H427">
        <v>43342</v>
      </c>
      <c r="J427" t="s">
        <v>315</v>
      </c>
      <c r="K427" t="s">
        <v>192</v>
      </c>
      <c r="L427">
        <f t="shared" si="18"/>
        <v>0</v>
      </c>
      <c r="M427">
        <f t="shared" si="19"/>
        <v>0</v>
      </c>
      <c r="N427">
        <f t="shared" si="20"/>
        <v>0</v>
      </c>
      <c r="P427">
        <f>IF(AND($K427="Elecom",COUNTIF(bangtinh!$H$2:$H$38,C427)&gt;0),20000*$D427,0)</f>
        <v>0</v>
      </c>
    </row>
    <row r="428" spans="1:16">
      <c r="A428">
        <v>10092291</v>
      </c>
      <c r="B428" t="s">
        <v>2613</v>
      </c>
      <c r="C428" t="s">
        <v>2615</v>
      </c>
      <c r="D428">
        <v>1</v>
      </c>
      <c r="E428" s="128">
        <v>299000</v>
      </c>
      <c r="F428" s="128">
        <v>299000</v>
      </c>
      <c r="G428" t="s">
        <v>137</v>
      </c>
      <c r="H428">
        <v>43342</v>
      </c>
      <c r="J428" t="s">
        <v>354</v>
      </c>
      <c r="K428" t="e">
        <v>#N/A</v>
      </c>
      <c r="L428" t="e">
        <f t="shared" si="18"/>
        <v>#N/A</v>
      </c>
      <c r="M428" t="e">
        <f t="shared" si="19"/>
        <v>#N/A</v>
      </c>
      <c r="N428" t="e">
        <f t="shared" si="20"/>
        <v>#N/A</v>
      </c>
      <c r="P428" t="e">
        <f>IF(AND($K428="Elecom",COUNTIF(bangtinh!$H$2:$H$38,C428)&gt;0),20000*$D428,0)</f>
        <v>#N/A</v>
      </c>
    </row>
    <row r="429" spans="1:16">
      <c r="A429">
        <v>10089422</v>
      </c>
      <c r="B429" t="s">
        <v>463</v>
      </c>
      <c r="C429" t="s">
        <v>464</v>
      </c>
      <c r="D429">
        <v>3</v>
      </c>
      <c r="E429" s="128">
        <v>99000</v>
      </c>
      <c r="F429" s="128">
        <v>297000</v>
      </c>
      <c r="G429" t="s">
        <v>137</v>
      </c>
      <c r="H429">
        <v>43342</v>
      </c>
      <c r="J429" t="s">
        <v>295</v>
      </c>
      <c r="K429" t="s">
        <v>168</v>
      </c>
      <c r="L429">
        <f t="shared" si="18"/>
        <v>0</v>
      </c>
      <c r="M429">
        <f t="shared" si="19"/>
        <v>0</v>
      </c>
      <c r="N429">
        <f t="shared" si="20"/>
        <v>0</v>
      </c>
      <c r="P429">
        <f>IF(AND($K429="Elecom",COUNTIF(bangtinh!$H$2:$H$38,C429)&gt;0),20000*$D429,0)</f>
        <v>0</v>
      </c>
    </row>
    <row r="430" spans="1:16">
      <c r="A430">
        <v>10095225</v>
      </c>
      <c r="B430" t="s">
        <v>1767</v>
      </c>
      <c r="C430" t="s">
        <v>1768</v>
      </c>
      <c r="D430">
        <v>1</v>
      </c>
      <c r="E430" s="128">
        <v>199000</v>
      </c>
      <c r="F430" s="128">
        <v>199000</v>
      </c>
      <c r="G430" t="s">
        <v>137</v>
      </c>
      <c r="H430">
        <v>43342</v>
      </c>
      <c r="J430" t="s">
        <v>295</v>
      </c>
      <c r="K430" t="s">
        <v>168</v>
      </c>
      <c r="L430">
        <f t="shared" si="18"/>
        <v>0</v>
      </c>
      <c r="M430">
        <f t="shared" si="19"/>
        <v>0</v>
      </c>
      <c r="N430">
        <f t="shared" si="20"/>
        <v>0</v>
      </c>
      <c r="P430">
        <f>IF(AND($K430="Elecom",COUNTIF(bangtinh!$H$2:$H$38,C430)&gt;0),20000*$D430,0)</f>
        <v>0</v>
      </c>
    </row>
    <row r="431" spans="1:16">
      <c r="A431">
        <v>10094094</v>
      </c>
      <c r="B431" t="s">
        <v>991</v>
      </c>
      <c r="C431" t="s">
        <v>992</v>
      </c>
      <c r="D431">
        <v>1</v>
      </c>
      <c r="E431" s="128">
        <v>149000</v>
      </c>
      <c r="F431" s="128">
        <v>149000</v>
      </c>
      <c r="G431" t="s">
        <v>137</v>
      </c>
      <c r="H431">
        <v>43342</v>
      </c>
      <c r="J431" t="s">
        <v>295</v>
      </c>
      <c r="K431" t="s">
        <v>168</v>
      </c>
      <c r="L431">
        <f t="shared" si="18"/>
        <v>0</v>
      </c>
      <c r="M431">
        <f t="shared" si="19"/>
        <v>0</v>
      </c>
      <c r="N431">
        <f t="shared" si="20"/>
        <v>0</v>
      </c>
      <c r="P431">
        <f>IF(AND($K431="Elecom",COUNTIF(bangtinh!$H$2:$H$38,C431)&gt;0),20000*$D431,0)</f>
        <v>0</v>
      </c>
    </row>
    <row r="432" spans="1:16">
      <c r="A432">
        <v>10092702</v>
      </c>
      <c r="B432" t="s">
        <v>563</v>
      </c>
      <c r="C432" t="s">
        <v>565</v>
      </c>
      <c r="D432">
        <v>1</v>
      </c>
      <c r="F432" s="128">
        <v>0</v>
      </c>
      <c r="G432" t="s">
        <v>137</v>
      </c>
      <c r="H432">
        <v>43342</v>
      </c>
      <c r="I432" t="s">
        <v>5805</v>
      </c>
      <c r="J432" t="s">
        <v>295</v>
      </c>
      <c r="K432" t="s">
        <v>168</v>
      </c>
      <c r="L432">
        <f t="shared" si="18"/>
        <v>0</v>
      </c>
      <c r="M432">
        <f t="shared" si="19"/>
        <v>0</v>
      </c>
      <c r="N432">
        <f t="shared" si="20"/>
        <v>0</v>
      </c>
      <c r="P432">
        <f>IF(AND($K432="Elecom",COUNTIF(bangtinh!$H$2:$H$38,C432)&gt;0),20000*$D432,0)</f>
        <v>0</v>
      </c>
    </row>
    <row r="433" spans="1:16">
      <c r="A433">
        <v>10092905</v>
      </c>
      <c r="B433" t="s">
        <v>317</v>
      </c>
      <c r="C433" t="s">
        <v>319</v>
      </c>
      <c r="D433">
        <v>1</v>
      </c>
      <c r="E433" s="128">
        <v>69000</v>
      </c>
      <c r="F433" s="128">
        <v>69000</v>
      </c>
      <c r="G433" t="s">
        <v>137</v>
      </c>
      <c r="H433">
        <v>43342</v>
      </c>
      <c r="J433" t="s">
        <v>315</v>
      </c>
      <c r="K433" t="s">
        <v>192</v>
      </c>
      <c r="L433">
        <f t="shared" si="18"/>
        <v>0</v>
      </c>
      <c r="M433">
        <f t="shared" si="19"/>
        <v>0</v>
      </c>
      <c r="N433">
        <f t="shared" si="20"/>
        <v>0</v>
      </c>
      <c r="P433">
        <f>IF(AND($K433="Elecom",COUNTIF(bangtinh!$H$2:$H$38,C433)&gt;0),20000*$D433,0)</f>
        <v>0</v>
      </c>
    </row>
    <row r="434" spans="1:16">
      <c r="A434">
        <v>10093984</v>
      </c>
      <c r="B434" t="s">
        <v>3032</v>
      </c>
      <c r="C434" t="s">
        <v>3033</v>
      </c>
      <c r="D434">
        <v>2</v>
      </c>
      <c r="E434" s="128">
        <v>349000</v>
      </c>
      <c r="F434" s="128">
        <v>698000</v>
      </c>
      <c r="G434" t="s">
        <v>137</v>
      </c>
      <c r="H434">
        <v>43342</v>
      </c>
      <c r="J434" t="s">
        <v>295</v>
      </c>
      <c r="K434" t="s">
        <v>168</v>
      </c>
      <c r="L434">
        <f t="shared" si="18"/>
        <v>0</v>
      </c>
      <c r="M434">
        <f t="shared" si="19"/>
        <v>0</v>
      </c>
      <c r="N434">
        <f t="shared" si="20"/>
        <v>0</v>
      </c>
      <c r="P434">
        <f>IF(AND($K434="Elecom",COUNTIF(bangtinh!$H$2:$H$38,C434)&gt;0),20000*$D434,0)</f>
        <v>0</v>
      </c>
    </row>
    <row r="435" spans="1:16">
      <c r="A435">
        <v>10084827</v>
      </c>
      <c r="B435" t="s">
        <v>120</v>
      </c>
      <c r="C435" t="s">
        <v>123</v>
      </c>
      <c r="D435">
        <v>3</v>
      </c>
      <c r="E435" s="128">
        <v>199000</v>
      </c>
      <c r="F435" s="128">
        <v>597000</v>
      </c>
      <c r="G435" t="s">
        <v>137</v>
      </c>
      <c r="H435">
        <v>43342</v>
      </c>
      <c r="J435" t="s">
        <v>7</v>
      </c>
      <c r="K435" t="s">
        <v>86</v>
      </c>
      <c r="L435">
        <f t="shared" si="18"/>
        <v>0</v>
      </c>
      <c r="M435">
        <f t="shared" si="19"/>
        <v>0</v>
      </c>
      <c r="N435">
        <f t="shared" si="20"/>
        <v>0</v>
      </c>
      <c r="P435">
        <f>IF(AND($K435="Elecom",COUNTIF(bangtinh!$H$2:$H$38,C435)&gt;0),20000*$D435,0)</f>
        <v>0</v>
      </c>
    </row>
    <row r="436" spans="1:16">
      <c r="A436">
        <v>10084828</v>
      </c>
      <c r="B436" t="s">
        <v>1656</v>
      </c>
      <c r="C436" t="s">
        <v>1658</v>
      </c>
      <c r="D436">
        <v>1</v>
      </c>
      <c r="E436" s="128">
        <v>199000</v>
      </c>
      <c r="F436" s="128">
        <v>199000</v>
      </c>
      <c r="G436" t="s">
        <v>137</v>
      </c>
      <c r="H436">
        <v>43342</v>
      </c>
      <c r="J436" t="s">
        <v>7</v>
      </c>
      <c r="K436" t="s">
        <v>86</v>
      </c>
      <c r="L436">
        <f t="shared" si="18"/>
        <v>0</v>
      </c>
      <c r="M436">
        <f t="shared" si="19"/>
        <v>0</v>
      </c>
      <c r="N436">
        <f t="shared" si="20"/>
        <v>0</v>
      </c>
      <c r="P436">
        <f>IF(AND($K436="Elecom",COUNTIF(bangtinh!$H$2:$H$38,C436)&gt;0),20000*$D436,0)</f>
        <v>0</v>
      </c>
    </row>
    <row r="437" spans="1:16">
      <c r="A437">
        <v>10094757</v>
      </c>
      <c r="B437" t="s">
        <v>2920</v>
      </c>
      <c r="C437" t="s">
        <v>2921</v>
      </c>
      <c r="D437">
        <v>1</v>
      </c>
      <c r="E437" s="128">
        <v>299000</v>
      </c>
      <c r="F437" s="128">
        <v>299000</v>
      </c>
      <c r="G437" t="s">
        <v>137</v>
      </c>
      <c r="H437">
        <v>43342</v>
      </c>
      <c r="J437" t="s">
        <v>2919</v>
      </c>
      <c r="K437" t="e">
        <v>#N/A</v>
      </c>
      <c r="L437" t="e">
        <f t="shared" si="18"/>
        <v>#N/A</v>
      </c>
      <c r="M437" t="e">
        <f t="shared" si="19"/>
        <v>#N/A</v>
      </c>
      <c r="N437" t="e">
        <f t="shared" si="20"/>
        <v>#N/A</v>
      </c>
      <c r="P437" t="e">
        <f>IF(AND($K437="Elecom",COUNTIF(bangtinh!$H$2:$H$38,C437)&gt;0),20000*$D437,0)</f>
        <v>#N/A</v>
      </c>
    </row>
    <row r="438" spans="1:16">
      <c r="A438">
        <v>10095227</v>
      </c>
      <c r="B438" t="s">
        <v>1779</v>
      </c>
      <c r="C438" t="s">
        <v>1780</v>
      </c>
      <c r="D438">
        <v>1</v>
      </c>
      <c r="E438" s="128">
        <v>199000</v>
      </c>
      <c r="F438" s="128">
        <v>199000</v>
      </c>
      <c r="G438" t="s">
        <v>137</v>
      </c>
      <c r="H438">
        <v>43342</v>
      </c>
      <c r="J438" t="s">
        <v>295</v>
      </c>
      <c r="K438" t="s">
        <v>168</v>
      </c>
      <c r="L438">
        <f t="shared" si="18"/>
        <v>0</v>
      </c>
      <c r="M438">
        <f t="shared" si="19"/>
        <v>0</v>
      </c>
      <c r="N438">
        <f t="shared" si="20"/>
        <v>0</v>
      </c>
      <c r="P438">
        <f>IF(AND($K438="Elecom",COUNTIF(bangtinh!$H$2:$H$38,C438)&gt;0),20000*$D438,0)</f>
        <v>0</v>
      </c>
    </row>
    <row r="439" spans="1:16">
      <c r="A439">
        <v>10093190</v>
      </c>
      <c r="B439" t="s">
        <v>556</v>
      </c>
      <c r="C439" t="s">
        <v>557</v>
      </c>
      <c r="D439">
        <v>1</v>
      </c>
      <c r="E439" s="128">
        <v>149000</v>
      </c>
      <c r="F439" s="128">
        <v>149000</v>
      </c>
      <c r="G439" t="s">
        <v>137</v>
      </c>
      <c r="H439">
        <v>43342</v>
      </c>
      <c r="J439" t="s">
        <v>315</v>
      </c>
      <c r="K439" t="s">
        <v>192</v>
      </c>
      <c r="L439">
        <f t="shared" si="18"/>
        <v>0</v>
      </c>
      <c r="M439">
        <f t="shared" si="19"/>
        <v>0</v>
      </c>
      <c r="N439">
        <f t="shared" si="20"/>
        <v>0</v>
      </c>
      <c r="P439">
        <f>IF(AND($K439="Elecom",COUNTIF(bangtinh!$H$2:$H$38,C439)&gt;0),20000*$D439,0)</f>
        <v>0</v>
      </c>
    </row>
    <row r="440" spans="1:16">
      <c r="A440">
        <v>10089436</v>
      </c>
      <c r="B440" t="s">
        <v>917</v>
      </c>
      <c r="C440" t="s">
        <v>918</v>
      </c>
      <c r="D440">
        <v>2</v>
      </c>
      <c r="E440" s="128">
        <v>149000</v>
      </c>
      <c r="F440" s="128">
        <v>298000</v>
      </c>
      <c r="G440" t="s">
        <v>137</v>
      </c>
      <c r="H440">
        <v>43342</v>
      </c>
      <c r="J440" t="s">
        <v>295</v>
      </c>
      <c r="K440" t="s">
        <v>168</v>
      </c>
      <c r="L440">
        <f t="shared" si="18"/>
        <v>0</v>
      </c>
      <c r="M440">
        <f t="shared" si="19"/>
        <v>0</v>
      </c>
      <c r="N440">
        <f t="shared" si="20"/>
        <v>0</v>
      </c>
      <c r="P440">
        <f>IF(AND($K440="Elecom",COUNTIF(bangtinh!$H$2:$H$38,C440)&gt;0),20000*$D440,0)</f>
        <v>0</v>
      </c>
    </row>
    <row r="441" spans="1:16">
      <c r="A441">
        <v>10095303</v>
      </c>
      <c r="B441" t="s">
        <v>5134</v>
      </c>
      <c r="C441" t="s">
        <v>5135</v>
      </c>
      <c r="D441">
        <v>1</v>
      </c>
      <c r="E441" s="128">
        <v>1290000</v>
      </c>
      <c r="F441" s="128">
        <v>1290000</v>
      </c>
      <c r="G441" t="s">
        <v>137</v>
      </c>
      <c r="H441">
        <v>43342</v>
      </c>
      <c r="J441" t="s">
        <v>7</v>
      </c>
      <c r="K441" t="s">
        <v>86</v>
      </c>
      <c r="L441">
        <f t="shared" si="18"/>
        <v>0</v>
      </c>
      <c r="M441">
        <f t="shared" si="19"/>
        <v>10000</v>
      </c>
      <c r="N441">
        <f t="shared" si="20"/>
        <v>0</v>
      </c>
      <c r="P441">
        <f>IF(AND($K441="Elecom",COUNTIF(bangtinh!$H$2:$H$38,C441)&gt;0),20000*$D441,0)</f>
        <v>0</v>
      </c>
    </row>
    <row r="442" spans="1:16">
      <c r="A442">
        <v>10128882</v>
      </c>
      <c r="B442" t="s">
        <v>272</v>
      </c>
      <c r="C442" t="s">
        <v>274</v>
      </c>
      <c r="D442">
        <v>1</v>
      </c>
      <c r="F442" s="128">
        <v>0</v>
      </c>
      <c r="G442" t="s">
        <v>137</v>
      </c>
      <c r="H442">
        <v>43342</v>
      </c>
      <c r="I442" t="s">
        <v>11635</v>
      </c>
      <c r="J442" t="s">
        <v>86</v>
      </c>
      <c r="K442" t="s">
        <v>86</v>
      </c>
      <c r="L442">
        <f t="shared" si="18"/>
        <v>0</v>
      </c>
      <c r="M442">
        <f t="shared" si="19"/>
        <v>0</v>
      </c>
      <c r="N442">
        <f t="shared" si="20"/>
        <v>0</v>
      </c>
      <c r="P442">
        <f>IF(AND($K442="Elecom",COUNTIF(bangtinh!$H$2:$H$38,C442)&gt;0),20000*$D442,0)</f>
        <v>0</v>
      </c>
    </row>
    <row r="443" spans="1:16">
      <c r="A443">
        <v>10095226</v>
      </c>
      <c r="B443" t="s">
        <v>1772</v>
      </c>
      <c r="C443" t="s">
        <v>1773</v>
      </c>
      <c r="D443">
        <v>2</v>
      </c>
      <c r="E443" s="128">
        <v>199000</v>
      </c>
      <c r="F443" s="128">
        <v>398000</v>
      </c>
      <c r="G443" t="s">
        <v>137</v>
      </c>
      <c r="H443">
        <v>43342</v>
      </c>
      <c r="J443" t="s">
        <v>295</v>
      </c>
      <c r="K443" t="s">
        <v>168</v>
      </c>
      <c r="L443">
        <f t="shared" si="18"/>
        <v>0</v>
      </c>
      <c r="M443">
        <f t="shared" si="19"/>
        <v>0</v>
      </c>
      <c r="N443">
        <f t="shared" si="20"/>
        <v>0</v>
      </c>
      <c r="P443">
        <f>IF(AND($K443="Elecom",COUNTIF(bangtinh!$H$2:$H$38,C443)&gt;0),20000*$D443,0)</f>
        <v>0</v>
      </c>
    </row>
    <row r="444" spans="1:16">
      <c r="A444">
        <v>10093747</v>
      </c>
      <c r="B444" t="s">
        <v>2491</v>
      </c>
      <c r="C444" t="s">
        <v>2492</v>
      </c>
      <c r="D444">
        <v>1</v>
      </c>
      <c r="E444" s="128">
        <v>299000</v>
      </c>
      <c r="F444" s="128">
        <v>299000</v>
      </c>
      <c r="G444" t="s">
        <v>137</v>
      </c>
      <c r="H444">
        <v>43342</v>
      </c>
      <c r="J444" t="s">
        <v>295</v>
      </c>
      <c r="K444" t="s">
        <v>168</v>
      </c>
      <c r="L444">
        <f t="shared" si="18"/>
        <v>0</v>
      </c>
      <c r="M444">
        <f t="shared" si="19"/>
        <v>0</v>
      </c>
      <c r="N444">
        <f t="shared" si="20"/>
        <v>0</v>
      </c>
      <c r="P444">
        <f>IF(AND($K444="Elecom",COUNTIF(bangtinh!$H$2:$H$38,C444)&gt;0),20000*$D444,0)</f>
        <v>0</v>
      </c>
    </row>
    <row r="445" spans="1:16">
      <c r="A445">
        <v>10128843</v>
      </c>
      <c r="B445" t="s">
        <v>4918</v>
      </c>
      <c r="C445" t="s">
        <v>4919</v>
      </c>
      <c r="D445">
        <v>1</v>
      </c>
      <c r="E445" s="128">
        <v>990000</v>
      </c>
      <c r="F445" s="128">
        <v>990000</v>
      </c>
      <c r="G445" t="s">
        <v>137</v>
      </c>
      <c r="H445">
        <v>43342</v>
      </c>
      <c r="J445" t="s">
        <v>7</v>
      </c>
      <c r="K445" t="s">
        <v>86</v>
      </c>
      <c r="L445">
        <f t="shared" si="18"/>
        <v>5000</v>
      </c>
      <c r="M445">
        <f t="shared" si="19"/>
        <v>0</v>
      </c>
      <c r="N445">
        <f t="shared" si="20"/>
        <v>0</v>
      </c>
      <c r="P445">
        <f>IF(AND($K445="Elecom",COUNTIF(bangtinh!$H$2:$H$38,C445)&gt;0),20000*$D445,0)</f>
        <v>0</v>
      </c>
    </row>
    <row r="446" spans="1:16">
      <c r="A446">
        <v>10094128</v>
      </c>
      <c r="B446" t="s">
        <v>4148</v>
      </c>
      <c r="C446" t="s">
        <v>4149</v>
      </c>
      <c r="D446">
        <v>1</v>
      </c>
      <c r="E446" s="128">
        <v>499000</v>
      </c>
      <c r="F446" s="128">
        <v>499000</v>
      </c>
      <c r="G446" t="s">
        <v>137</v>
      </c>
      <c r="H446">
        <v>43342</v>
      </c>
      <c r="J446" t="s">
        <v>295</v>
      </c>
      <c r="K446" t="s">
        <v>168</v>
      </c>
      <c r="L446">
        <f t="shared" si="18"/>
        <v>0</v>
      </c>
      <c r="M446">
        <f t="shared" si="19"/>
        <v>0</v>
      </c>
      <c r="N446">
        <f t="shared" si="20"/>
        <v>0</v>
      </c>
      <c r="P446">
        <f>IF(AND($K446="Elecom",COUNTIF(bangtinh!$H$2:$H$38,C446)&gt;0),20000*$D446,0)</f>
        <v>0</v>
      </c>
    </row>
    <row r="447" spans="1:16">
      <c r="A447">
        <v>10128844</v>
      </c>
      <c r="B447" t="s">
        <v>5429</v>
      </c>
      <c r="C447" t="s">
        <v>5430</v>
      </c>
      <c r="D447">
        <v>1</v>
      </c>
      <c r="E447" s="128">
        <v>2290000</v>
      </c>
      <c r="F447" s="128">
        <v>2290000</v>
      </c>
      <c r="G447" t="s">
        <v>137</v>
      </c>
      <c r="H447">
        <v>43342</v>
      </c>
      <c r="J447" t="s">
        <v>7</v>
      </c>
      <c r="K447" t="s">
        <v>86</v>
      </c>
      <c r="L447">
        <f t="shared" si="18"/>
        <v>0</v>
      </c>
      <c r="M447">
        <f t="shared" si="19"/>
        <v>0</v>
      </c>
      <c r="N447">
        <f t="shared" si="20"/>
        <v>20000</v>
      </c>
      <c r="P447">
        <f>IF(AND($K447="Elecom",COUNTIF(bangtinh!$H$2:$H$38,C447)&gt;0),20000*$D447,0)</f>
        <v>0</v>
      </c>
    </row>
    <row r="448" spans="1:16">
      <c r="A448">
        <v>10128882</v>
      </c>
      <c r="B448" t="s">
        <v>272</v>
      </c>
      <c r="C448" t="s">
        <v>274</v>
      </c>
      <c r="D448">
        <v>1</v>
      </c>
      <c r="F448" s="128">
        <v>0</v>
      </c>
      <c r="G448" t="s">
        <v>137</v>
      </c>
      <c r="H448">
        <v>43342</v>
      </c>
      <c r="I448" t="s">
        <v>11634</v>
      </c>
      <c r="J448" t="s">
        <v>86</v>
      </c>
      <c r="K448" t="s">
        <v>86</v>
      </c>
      <c r="L448">
        <f t="shared" si="18"/>
        <v>0</v>
      </c>
      <c r="M448">
        <f t="shared" si="19"/>
        <v>0</v>
      </c>
      <c r="N448">
        <f t="shared" si="20"/>
        <v>0</v>
      </c>
      <c r="P448">
        <f>IF(AND($K448="Elecom",COUNTIF(bangtinh!$H$2:$H$38,C448)&gt;0),20000*$D448,0)</f>
        <v>0</v>
      </c>
    </row>
    <row r="449" spans="1:16">
      <c r="A449">
        <v>10130263</v>
      </c>
      <c r="B449" t="s">
        <v>6201</v>
      </c>
      <c r="C449" t="s">
        <v>6206</v>
      </c>
      <c r="D449">
        <v>1</v>
      </c>
      <c r="E449" s="128">
        <v>299000</v>
      </c>
      <c r="F449" s="128">
        <v>299000</v>
      </c>
      <c r="G449" t="s">
        <v>137</v>
      </c>
      <c r="H449">
        <v>43342</v>
      </c>
      <c r="J449" t="s">
        <v>295</v>
      </c>
      <c r="K449" t="s">
        <v>168</v>
      </c>
      <c r="L449">
        <f t="shared" si="18"/>
        <v>0</v>
      </c>
      <c r="M449">
        <f t="shared" si="19"/>
        <v>0</v>
      </c>
      <c r="N449">
        <f t="shared" si="20"/>
        <v>0</v>
      </c>
      <c r="P449">
        <f>IF(AND($K449="Elecom",COUNTIF(bangtinh!$H$2:$H$38,C449)&gt;0),20000*$D449,0)</f>
        <v>0</v>
      </c>
    </row>
    <row r="450" spans="1:16">
      <c r="A450">
        <v>10129290</v>
      </c>
      <c r="B450" t="s">
        <v>1052</v>
      </c>
      <c r="C450" t="s">
        <v>1054</v>
      </c>
      <c r="D450">
        <v>1</v>
      </c>
      <c r="E450" s="128">
        <v>149000</v>
      </c>
      <c r="F450" s="128">
        <v>149000</v>
      </c>
      <c r="G450" t="s">
        <v>137</v>
      </c>
      <c r="H450">
        <v>43343</v>
      </c>
      <c r="J450" t="s">
        <v>295</v>
      </c>
      <c r="K450" t="s">
        <v>168</v>
      </c>
      <c r="L450">
        <f t="shared" si="18"/>
        <v>0</v>
      </c>
      <c r="M450">
        <f t="shared" si="19"/>
        <v>0</v>
      </c>
      <c r="N450">
        <f t="shared" si="20"/>
        <v>0</v>
      </c>
      <c r="P450">
        <f>IF(AND($K450="Elecom",COUNTIF(bangtinh!$H$2:$H$38,C450)&gt;0),20000*$D450,0)</f>
        <v>0</v>
      </c>
    </row>
    <row r="451" spans="1:16">
      <c r="A451">
        <v>10093192</v>
      </c>
      <c r="B451" t="s">
        <v>544</v>
      </c>
      <c r="C451" t="s">
        <v>545</v>
      </c>
      <c r="D451">
        <v>1</v>
      </c>
      <c r="E451" s="128">
        <v>149000</v>
      </c>
      <c r="F451" s="128">
        <v>149000</v>
      </c>
      <c r="G451" t="s">
        <v>137</v>
      </c>
      <c r="H451">
        <v>43343</v>
      </c>
      <c r="J451" t="s">
        <v>315</v>
      </c>
      <c r="K451" t="s">
        <v>192</v>
      </c>
      <c r="L451">
        <f t="shared" ref="L451:L469" si="21">IF(AND(K451="Sony",E451&gt;=200000,E451&lt;1000000),5000*D451,0)</f>
        <v>0</v>
      </c>
      <c r="M451">
        <f t="shared" ref="M451:M469" si="22">IF(AND(K451="Sony",E451&gt;=1000000,E451&lt;2000000),10000*D451,0)</f>
        <v>0</v>
      </c>
      <c r="N451">
        <f t="shared" ref="N451:N469" si="23">IF(AND($K451="Sony",$E451&gt;=2000000),20000*$D451,0)</f>
        <v>0</v>
      </c>
      <c r="P451">
        <f>IF(AND($K451="Elecom",COUNTIF(bangtinh!$H$2:$H$38,C451)&gt;0),20000*$D451,0)</f>
        <v>0</v>
      </c>
    </row>
    <row r="452" spans="1:16">
      <c r="A452">
        <v>10093449</v>
      </c>
      <c r="B452" t="s">
        <v>5793</v>
      </c>
      <c r="C452" t="s">
        <v>5794</v>
      </c>
      <c r="D452">
        <v>1</v>
      </c>
      <c r="E452" s="128">
        <v>8990000</v>
      </c>
      <c r="F452" s="128">
        <v>8990000</v>
      </c>
      <c r="G452" t="s">
        <v>137</v>
      </c>
      <c r="H452">
        <v>43343</v>
      </c>
      <c r="J452" t="s">
        <v>7</v>
      </c>
      <c r="K452" t="s">
        <v>86</v>
      </c>
      <c r="L452">
        <f t="shared" si="21"/>
        <v>0</v>
      </c>
      <c r="M452">
        <f t="shared" si="22"/>
        <v>0</v>
      </c>
      <c r="N452">
        <f t="shared" si="23"/>
        <v>20000</v>
      </c>
      <c r="P452">
        <f>IF(AND($K452="Elecom",COUNTIF(bangtinh!$H$2:$H$38,C452)&gt;0),20000*$D452,0)</f>
        <v>0</v>
      </c>
    </row>
    <row r="453" spans="1:16">
      <c r="A453">
        <v>10091724</v>
      </c>
      <c r="B453" t="s">
        <v>1102</v>
      </c>
      <c r="C453" t="s">
        <v>5170</v>
      </c>
      <c r="D453">
        <v>1</v>
      </c>
      <c r="F453" s="128">
        <v>0</v>
      </c>
      <c r="G453" t="s">
        <v>137</v>
      </c>
      <c r="H453">
        <v>43343</v>
      </c>
      <c r="I453" t="s">
        <v>11636</v>
      </c>
      <c r="J453" t="s">
        <v>7</v>
      </c>
      <c r="K453" t="s">
        <v>86</v>
      </c>
      <c r="L453">
        <f t="shared" si="21"/>
        <v>0</v>
      </c>
      <c r="M453">
        <f t="shared" si="22"/>
        <v>0</v>
      </c>
      <c r="N453">
        <f t="shared" si="23"/>
        <v>0</v>
      </c>
      <c r="P453">
        <f>IF(AND($K453="Elecom",COUNTIF(bangtinh!$H$2:$H$38,C453)&gt;0),20000*$D453,0)</f>
        <v>0</v>
      </c>
    </row>
    <row r="454" spans="1:16">
      <c r="A454">
        <v>10129718</v>
      </c>
      <c r="B454" t="e">
        <v>#N/A</v>
      </c>
      <c r="C454" t="e">
        <v>#N/A</v>
      </c>
      <c r="D454">
        <v>1</v>
      </c>
      <c r="F454" s="128">
        <v>0</v>
      </c>
      <c r="G454" t="s">
        <v>137</v>
      </c>
      <c r="H454">
        <v>43343</v>
      </c>
      <c r="I454" t="s">
        <v>11636</v>
      </c>
      <c r="J454" t="e">
        <v>#N/A</v>
      </c>
      <c r="K454" t="e">
        <v>#N/A</v>
      </c>
      <c r="L454" t="e">
        <f t="shared" si="21"/>
        <v>#N/A</v>
      </c>
      <c r="M454" t="e">
        <f t="shared" si="22"/>
        <v>#N/A</v>
      </c>
      <c r="N454" t="e">
        <f t="shared" si="23"/>
        <v>#N/A</v>
      </c>
      <c r="P454" t="e">
        <f>IF(AND($K454="Elecom",COUNTIF(bangtinh!$H$2:$H$38,C454)&gt;0),20000*$D454,0)</f>
        <v>#N/A</v>
      </c>
    </row>
    <row r="455" spans="1:16">
      <c r="A455">
        <v>10129268</v>
      </c>
      <c r="B455" t="s">
        <v>5471</v>
      </c>
      <c r="C455" t="s">
        <v>5472</v>
      </c>
      <c r="D455">
        <v>1</v>
      </c>
      <c r="E455" s="128">
        <v>2400000</v>
      </c>
      <c r="F455" s="128">
        <v>2400000</v>
      </c>
      <c r="G455" t="s">
        <v>137</v>
      </c>
      <c r="H455">
        <v>43343</v>
      </c>
      <c r="J455" t="s">
        <v>7</v>
      </c>
      <c r="K455" t="s">
        <v>86</v>
      </c>
      <c r="L455">
        <f t="shared" si="21"/>
        <v>0</v>
      </c>
      <c r="M455">
        <f t="shared" si="22"/>
        <v>0</v>
      </c>
      <c r="N455">
        <f t="shared" si="23"/>
        <v>20000</v>
      </c>
      <c r="P455">
        <f>IF(AND($K455="Elecom",COUNTIF(bangtinh!$H$2:$H$38,C455)&gt;0),20000*$D455,0)</f>
        <v>0</v>
      </c>
    </row>
    <row r="456" spans="1:16">
      <c r="A456">
        <v>10094005</v>
      </c>
      <c r="B456" t="s">
        <v>1176</v>
      </c>
      <c r="C456" t="s">
        <v>1177</v>
      </c>
      <c r="D456">
        <v>2</v>
      </c>
      <c r="E456" s="128">
        <v>199000</v>
      </c>
      <c r="F456" s="128">
        <v>398000</v>
      </c>
      <c r="G456" t="s">
        <v>137</v>
      </c>
      <c r="H456">
        <v>43343</v>
      </c>
      <c r="J456" t="s">
        <v>295</v>
      </c>
      <c r="K456" t="s">
        <v>168</v>
      </c>
      <c r="L456">
        <f t="shared" si="21"/>
        <v>0</v>
      </c>
      <c r="M456">
        <f t="shared" si="22"/>
        <v>0</v>
      </c>
      <c r="N456">
        <f t="shared" si="23"/>
        <v>0</v>
      </c>
      <c r="P456">
        <f>IF(AND($K456="Elecom",COUNTIF(bangtinh!$H$2:$H$38,C456)&gt;0),20000*$D456,0)</f>
        <v>0</v>
      </c>
    </row>
    <row r="457" spans="1:16">
      <c r="A457">
        <v>10095303</v>
      </c>
      <c r="B457" t="s">
        <v>5134</v>
      </c>
      <c r="C457" t="s">
        <v>5135</v>
      </c>
      <c r="D457">
        <v>1</v>
      </c>
      <c r="E457" s="128">
        <v>1290000</v>
      </c>
      <c r="F457" s="128">
        <v>1290000</v>
      </c>
      <c r="G457" t="s">
        <v>137</v>
      </c>
      <c r="H457">
        <v>43343</v>
      </c>
      <c r="J457" t="s">
        <v>7</v>
      </c>
      <c r="K457" t="s">
        <v>86</v>
      </c>
      <c r="L457">
        <f t="shared" si="21"/>
        <v>0</v>
      </c>
      <c r="M457">
        <f t="shared" si="22"/>
        <v>10000</v>
      </c>
      <c r="N457">
        <f t="shared" si="23"/>
        <v>0</v>
      </c>
      <c r="P457">
        <f>IF(AND($K457="Elecom",COUNTIF(bangtinh!$H$2:$H$38,C457)&gt;0),20000*$D457,0)</f>
        <v>0</v>
      </c>
    </row>
    <row r="458" spans="1:16">
      <c r="A458">
        <v>10128882</v>
      </c>
      <c r="B458" t="s">
        <v>272</v>
      </c>
      <c r="C458" t="s">
        <v>274</v>
      </c>
      <c r="D458">
        <v>1</v>
      </c>
      <c r="F458" s="128">
        <v>0</v>
      </c>
      <c r="G458" t="s">
        <v>137</v>
      </c>
      <c r="H458">
        <v>43343</v>
      </c>
      <c r="I458" t="s">
        <v>11635</v>
      </c>
      <c r="J458" t="s">
        <v>86</v>
      </c>
      <c r="K458" t="s">
        <v>86</v>
      </c>
      <c r="L458">
        <f t="shared" si="21"/>
        <v>0</v>
      </c>
      <c r="M458">
        <f t="shared" si="22"/>
        <v>0</v>
      </c>
      <c r="N458">
        <f t="shared" si="23"/>
        <v>0</v>
      </c>
      <c r="P458">
        <f>IF(AND($K458="Elecom",COUNTIF(bangtinh!$H$2:$H$38,C458)&gt;0),20000*$D458,0)</f>
        <v>0</v>
      </c>
    </row>
    <row r="459" spans="1:16">
      <c r="A459">
        <v>10095310</v>
      </c>
      <c r="B459" t="s">
        <v>5377</v>
      </c>
      <c r="C459" t="s">
        <v>5378</v>
      </c>
      <c r="D459">
        <v>1</v>
      </c>
      <c r="E459" s="128">
        <v>1990000</v>
      </c>
      <c r="F459" s="128">
        <v>1990000</v>
      </c>
      <c r="G459" t="s">
        <v>137</v>
      </c>
      <c r="H459">
        <v>43343</v>
      </c>
      <c r="J459" t="s">
        <v>7</v>
      </c>
      <c r="K459" t="s">
        <v>86</v>
      </c>
      <c r="L459">
        <f t="shared" si="21"/>
        <v>0</v>
      </c>
      <c r="M459">
        <f t="shared" si="22"/>
        <v>10000</v>
      </c>
      <c r="N459">
        <f t="shared" si="23"/>
        <v>0</v>
      </c>
      <c r="P459">
        <f>IF(AND($K459="Elecom",COUNTIF(bangtinh!$H$2:$H$38,C459)&gt;0),20000*$D459,0)</f>
        <v>0</v>
      </c>
    </row>
    <row r="460" spans="1:16">
      <c r="A460">
        <v>10128882</v>
      </c>
      <c r="B460" t="s">
        <v>272</v>
      </c>
      <c r="C460" t="s">
        <v>274</v>
      </c>
      <c r="D460">
        <v>1</v>
      </c>
      <c r="F460" s="128">
        <v>0</v>
      </c>
      <c r="G460" t="s">
        <v>137</v>
      </c>
      <c r="H460">
        <v>43343</v>
      </c>
      <c r="I460" t="s">
        <v>11635</v>
      </c>
      <c r="J460" t="s">
        <v>86</v>
      </c>
      <c r="K460" t="s">
        <v>86</v>
      </c>
      <c r="L460">
        <f t="shared" si="21"/>
        <v>0</v>
      </c>
      <c r="M460">
        <f t="shared" si="22"/>
        <v>0</v>
      </c>
      <c r="N460">
        <f t="shared" si="23"/>
        <v>0</v>
      </c>
      <c r="P460">
        <f>IF(AND($K460="Elecom",COUNTIF(bangtinh!$H$2:$H$38,C460)&gt;0),20000*$D460,0)</f>
        <v>0</v>
      </c>
    </row>
    <row r="461" spans="1:16">
      <c r="A461">
        <v>10130264</v>
      </c>
      <c r="B461" t="s">
        <v>6223</v>
      </c>
      <c r="C461" t="s">
        <v>6224</v>
      </c>
      <c r="D461">
        <v>1</v>
      </c>
      <c r="E461" s="128">
        <v>299000</v>
      </c>
      <c r="F461" s="128">
        <v>299000</v>
      </c>
      <c r="G461" t="s">
        <v>137</v>
      </c>
      <c r="H461">
        <v>43343</v>
      </c>
      <c r="J461" t="s">
        <v>295</v>
      </c>
      <c r="K461" t="s">
        <v>168</v>
      </c>
      <c r="L461">
        <f t="shared" si="21"/>
        <v>0</v>
      </c>
      <c r="M461">
        <f t="shared" si="22"/>
        <v>0</v>
      </c>
      <c r="N461">
        <f t="shared" si="23"/>
        <v>0</v>
      </c>
      <c r="P461">
        <f>IF(AND($K461="Elecom",COUNTIF(bangtinh!$H$2:$H$38,C461)&gt;0),20000*$D461,0)</f>
        <v>0</v>
      </c>
    </row>
    <row r="462" spans="1:16">
      <c r="A462">
        <v>10089518</v>
      </c>
      <c r="B462" t="s">
        <v>841</v>
      </c>
      <c r="C462" t="s">
        <v>843</v>
      </c>
      <c r="D462">
        <v>1</v>
      </c>
      <c r="E462" s="128">
        <v>149000</v>
      </c>
      <c r="F462" s="128">
        <v>149000</v>
      </c>
      <c r="G462" t="s">
        <v>137</v>
      </c>
      <c r="H462">
        <v>43343</v>
      </c>
      <c r="J462" t="s">
        <v>295</v>
      </c>
      <c r="K462" t="s">
        <v>168</v>
      </c>
      <c r="L462">
        <f t="shared" si="21"/>
        <v>0</v>
      </c>
      <c r="M462">
        <f t="shared" si="22"/>
        <v>0</v>
      </c>
      <c r="N462">
        <f t="shared" si="23"/>
        <v>0</v>
      </c>
      <c r="P462">
        <f>IF(AND($K462="Elecom",COUNTIF(bangtinh!$H$2:$H$38,C462)&gt;0),20000*$D462,0)</f>
        <v>0</v>
      </c>
    </row>
    <row r="463" spans="1:16">
      <c r="A463">
        <v>10089538</v>
      </c>
      <c r="B463" t="s">
        <v>784</v>
      </c>
      <c r="C463" t="s">
        <v>786</v>
      </c>
      <c r="D463">
        <v>1</v>
      </c>
      <c r="E463" s="128">
        <v>149000</v>
      </c>
      <c r="F463" s="128">
        <v>149000</v>
      </c>
      <c r="G463" t="s">
        <v>137</v>
      </c>
      <c r="H463">
        <v>43343</v>
      </c>
      <c r="J463" t="s">
        <v>295</v>
      </c>
      <c r="K463" t="s">
        <v>168</v>
      </c>
      <c r="L463">
        <f t="shared" si="21"/>
        <v>0</v>
      </c>
      <c r="M463">
        <f t="shared" si="22"/>
        <v>0</v>
      </c>
      <c r="N463">
        <f t="shared" si="23"/>
        <v>0</v>
      </c>
      <c r="P463">
        <f>IF(AND($K463="Elecom",COUNTIF(bangtinh!$H$2:$H$38,C463)&gt;0),20000*$D463,0)</f>
        <v>0</v>
      </c>
    </row>
    <row r="464" spans="1:16">
      <c r="A464">
        <v>10089500</v>
      </c>
      <c r="B464" t="s">
        <v>2168</v>
      </c>
      <c r="C464" t="s">
        <v>2169</v>
      </c>
      <c r="D464">
        <v>1</v>
      </c>
      <c r="E464" s="128">
        <v>249000</v>
      </c>
      <c r="F464" s="128">
        <v>249000</v>
      </c>
      <c r="G464" t="s">
        <v>137</v>
      </c>
      <c r="H464">
        <v>43343</v>
      </c>
      <c r="J464" t="s">
        <v>295</v>
      </c>
      <c r="K464" t="s">
        <v>168</v>
      </c>
      <c r="L464">
        <f t="shared" si="21"/>
        <v>0</v>
      </c>
      <c r="M464">
        <f t="shared" si="22"/>
        <v>0</v>
      </c>
      <c r="N464">
        <f t="shared" si="23"/>
        <v>0</v>
      </c>
      <c r="P464">
        <f>IF(AND($K464="Elecom",COUNTIF(bangtinh!$H$2:$H$38,C464)&gt;0),20000*$D464,0)</f>
        <v>0</v>
      </c>
    </row>
    <row r="465" spans="1:16">
      <c r="A465">
        <v>10089500</v>
      </c>
      <c r="B465" t="s">
        <v>2168</v>
      </c>
      <c r="C465" t="s">
        <v>2169</v>
      </c>
      <c r="D465">
        <v>1</v>
      </c>
      <c r="F465" s="128">
        <v>0</v>
      </c>
      <c r="G465" t="s">
        <v>137</v>
      </c>
      <c r="H465">
        <v>43343</v>
      </c>
      <c r="I465" t="s">
        <v>5805</v>
      </c>
      <c r="J465" t="s">
        <v>295</v>
      </c>
      <c r="K465" t="s">
        <v>168</v>
      </c>
      <c r="L465">
        <f t="shared" si="21"/>
        <v>0</v>
      </c>
      <c r="M465">
        <f t="shared" si="22"/>
        <v>0</v>
      </c>
      <c r="N465">
        <f t="shared" si="23"/>
        <v>0</v>
      </c>
      <c r="P465">
        <f>IF(AND($K465="Elecom",COUNTIF(bangtinh!$H$2:$H$38,C465)&gt;0),20000*$D465,0)</f>
        <v>0</v>
      </c>
    </row>
    <row r="466" spans="1:16">
      <c r="A466">
        <v>10090458</v>
      </c>
      <c r="B466" t="s">
        <v>2057</v>
      </c>
      <c r="C466" t="s">
        <v>2058</v>
      </c>
      <c r="D466">
        <v>1</v>
      </c>
      <c r="E466" s="128">
        <v>249000</v>
      </c>
      <c r="F466" s="128">
        <v>249000</v>
      </c>
      <c r="G466" t="s">
        <v>137</v>
      </c>
      <c r="H466">
        <v>43343</v>
      </c>
      <c r="J466" t="s">
        <v>295</v>
      </c>
      <c r="K466" t="s">
        <v>168</v>
      </c>
      <c r="L466">
        <f t="shared" si="21"/>
        <v>0</v>
      </c>
      <c r="M466">
        <f t="shared" si="22"/>
        <v>0</v>
      </c>
      <c r="N466">
        <f t="shared" si="23"/>
        <v>0</v>
      </c>
      <c r="P466">
        <f>IF(AND($K466="Elecom",COUNTIF(bangtinh!$H$2:$H$38,C466)&gt;0),20000*$D466,0)</f>
        <v>0</v>
      </c>
    </row>
    <row r="467" spans="1:16">
      <c r="A467">
        <v>10090438</v>
      </c>
      <c r="B467" t="s">
        <v>1026</v>
      </c>
      <c r="C467" t="s">
        <v>4372</v>
      </c>
      <c r="D467">
        <v>1</v>
      </c>
      <c r="E467" s="128">
        <v>590000</v>
      </c>
      <c r="F467" s="128">
        <v>590000</v>
      </c>
      <c r="G467" t="s">
        <v>137</v>
      </c>
      <c r="H467">
        <v>43343</v>
      </c>
      <c r="J467" t="s">
        <v>7</v>
      </c>
      <c r="K467" t="s">
        <v>86</v>
      </c>
      <c r="L467">
        <f t="shared" si="21"/>
        <v>5000</v>
      </c>
      <c r="M467">
        <f t="shared" si="22"/>
        <v>0</v>
      </c>
      <c r="N467">
        <f t="shared" si="23"/>
        <v>0</v>
      </c>
      <c r="P467">
        <f>IF(AND($K467="Elecom",COUNTIF(bangtinh!$H$2:$H$38,C467)&gt;0),20000*$D467,0)</f>
        <v>0</v>
      </c>
    </row>
    <row r="468" spans="1:16">
      <c r="A468">
        <v>10094767</v>
      </c>
      <c r="B468" t="s">
        <v>4210</v>
      </c>
      <c r="C468" t="s">
        <v>4211</v>
      </c>
      <c r="D468">
        <v>1</v>
      </c>
      <c r="E468" s="128">
        <v>499000</v>
      </c>
      <c r="F468" s="128">
        <v>499000</v>
      </c>
      <c r="G468" t="s">
        <v>137</v>
      </c>
      <c r="H468">
        <v>43343</v>
      </c>
      <c r="J468" t="s">
        <v>295</v>
      </c>
      <c r="K468" t="s">
        <v>168</v>
      </c>
      <c r="L468">
        <f t="shared" si="21"/>
        <v>0</v>
      </c>
      <c r="M468">
        <f t="shared" si="22"/>
        <v>0</v>
      </c>
      <c r="N468">
        <f t="shared" si="23"/>
        <v>0</v>
      </c>
      <c r="P468">
        <f>IF(AND($K468="Elecom",COUNTIF(bangtinh!$H$2:$H$38,C468)&gt;0),20000*$D468,0)</f>
        <v>0</v>
      </c>
    </row>
    <row r="469" spans="1:16">
      <c r="A469">
        <v>10094119</v>
      </c>
      <c r="B469" t="s">
        <v>1692</v>
      </c>
      <c r="C469" t="s">
        <v>1693</v>
      </c>
      <c r="D469">
        <v>1</v>
      </c>
      <c r="E469" s="128">
        <v>199000</v>
      </c>
      <c r="F469" s="128">
        <v>199000</v>
      </c>
      <c r="G469" t="s">
        <v>137</v>
      </c>
      <c r="H469">
        <v>43343</v>
      </c>
      <c r="J469" t="s">
        <v>295</v>
      </c>
      <c r="K469" t="s">
        <v>168</v>
      </c>
      <c r="L469">
        <f t="shared" si="21"/>
        <v>0</v>
      </c>
      <c r="M469">
        <f t="shared" si="22"/>
        <v>0</v>
      </c>
      <c r="N469">
        <f t="shared" si="23"/>
        <v>0</v>
      </c>
      <c r="P469">
        <f>IF(AND($K469="Elecom",COUNTIF(bangtinh!$H$2:$H$38,C469)&gt;0),20000*$D469,0)</f>
        <v>0</v>
      </c>
    </row>
    <row r="470" spans="1:16">
      <c r="L470">
        <f>SUMIF(L2:L469,"&gt;0",L2:L469)</f>
        <v>170000</v>
      </c>
      <c r="M470">
        <f t="shared" ref="M470:N470" si="24">SUMIF(M2:M469,"&gt;0",M2:M469)</f>
        <v>310000</v>
      </c>
      <c r="N470">
        <f t="shared" si="24"/>
        <v>220000</v>
      </c>
      <c r="O470">
        <f>SUM(L470:N470)</f>
        <v>700000</v>
      </c>
    </row>
  </sheetData>
  <autoFilter ref="A1:K470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H38"/>
  <sheetViews>
    <sheetView workbookViewId="0">
      <selection activeCell="H2" sqref="H2:H38"/>
    </sheetView>
  </sheetViews>
  <sheetFormatPr defaultRowHeight="14.25"/>
  <cols>
    <col min="1" max="1" width="17.375" customWidth="1"/>
    <col min="2" max="3" width="11.625" bestFit="1" customWidth="1"/>
    <col min="4" max="4" width="12.625" bestFit="1" customWidth="1"/>
  </cols>
  <sheetData>
    <row r="1" spans="1:8">
      <c r="A1" s="129"/>
      <c r="B1" t="s">
        <v>86</v>
      </c>
      <c r="C1" t="s">
        <v>168</v>
      </c>
      <c r="D1" s="129" t="s">
        <v>11637</v>
      </c>
      <c r="H1" t="s">
        <v>168</v>
      </c>
    </row>
    <row r="2" spans="1:8">
      <c r="A2" s="130" t="s">
        <v>11638</v>
      </c>
      <c r="B2" s="128">
        <v>5000</v>
      </c>
      <c r="H2" s="23" t="s">
        <v>4250</v>
      </c>
    </row>
    <row r="3" spans="1:8">
      <c r="A3" s="129" t="s">
        <v>11639</v>
      </c>
      <c r="B3" s="128">
        <v>10000</v>
      </c>
      <c r="H3" s="23" t="s">
        <v>4257</v>
      </c>
    </row>
    <row r="4" spans="1:8">
      <c r="A4" s="129" t="s">
        <v>11640</v>
      </c>
      <c r="B4" s="128">
        <v>20000</v>
      </c>
      <c r="H4" s="23" t="s">
        <v>4262</v>
      </c>
    </row>
    <row r="5" spans="1:8">
      <c r="H5" s="23" t="s">
        <v>4275</v>
      </c>
    </row>
    <row r="6" spans="1:8">
      <c r="A6" s="129" t="s">
        <v>11641</v>
      </c>
      <c r="C6" s="128">
        <v>20000</v>
      </c>
      <c r="H6" s="23" t="s">
        <v>4280</v>
      </c>
    </row>
    <row r="7" spans="1:8">
      <c r="A7" s="129" t="s">
        <v>11642</v>
      </c>
      <c r="C7" s="128">
        <v>20000</v>
      </c>
      <c r="H7" s="23" t="s">
        <v>4283</v>
      </c>
    </row>
    <row r="8" spans="1:8">
      <c r="A8" s="129" t="s">
        <v>11643</v>
      </c>
      <c r="C8" s="128">
        <v>20000</v>
      </c>
      <c r="H8" s="23" t="s">
        <v>4287</v>
      </c>
    </row>
    <row r="9" spans="1:8">
      <c r="A9" s="129" t="s">
        <v>11644</v>
      </c>
      <c r="C9" s="128">
        <v>20000</v>
      </c>
      <c r="H9" s="23" t="s">
        <v>4295</v>
      </c>
    </row>
    <row r="10" spans="1:8">
      <c r="A10" s="129" t="s">
        <v>11645</v>
      </c>
      <c r="C10" s="128">
        <v>20000</v>
      </c>
      <c r="H10" s="23" t="s">
        <v>4300</v>
      </c>
    </row>
    <row r="11" spans="1:8">
      <c r="A11" s="129" t="s">
        <v>11646</v>
      </c>
      <c r="C11" s="128">
        <v>20000</v>
      </c>
      <c r="H11" s="23" t="s">
        <v>4308</v>
      </c>
    </row>
    <row r="12" spans="1:8">
      <c r="A12" s="129" t="s">
        <v>11647</v>
      </c>
      <c r="C12" s="128">
        <v>20000</v>
      </c>
      <c r="H12" s="23" t="s">
        <v>4313</v>
      </c>
    </row>
    <row r="13" spans="1:8">
      <c r="D13" s="128"/>
      <c r="H13" s="23" t="s">
        <v>4318</v>
      </c>
    </row>
    <row r="14" spans="1:8">
      <c r="A14" s="129" t="s">
        <v>11648</v>
      </c>
      <c r="D14" s="128">
        <v>5000</v>
      </c>
      <c r="H14" s="23" t="s">
        <v>4343</v>
      </c>
    </row>
    <row r="15" spans="1:8">
      <c r="A15" s="129" t="s">
        <v>11649</v>
      </c>
      <c r="D15" s="128">
        <v>10000</v>
      </c>
      <c r="H15" s="23" t="s">
        <v>4348</v>
      </c>
    </row>
    <row r="16" spans="1:8">
      <c r="A16" s="129" t="s">
        <v>11650</v>
      </c>
      <c r="D16" s="128">
        <v>20000</v>
      </c>
      <c r="H16" s="23" t="s">
        <v>4374</v>
      </c>
    </row>
    <row r="17" spans="1:8">
      <c r="A17" s="129" t="s">
        <v>11651</v>
      </c>
      <c r="D17" s="128">
        <v>50000</v>
      </c>
      <c r="H17" s="23" t="s">
        <v>4376</v>
      </c>
    </row>
    <row r="18" spans="1:8">
      <c r="A18" s="129" t="s">
        <v>11652</v>
      </c>
      <c r="D18" s="128">
        <v>100000</v>
      </c>
      <c r="H18" s="23" t="s">
        <v>4378</v>
      </c>
    </row>
    <row r="19" spans="1:8">
      <c r="H19" s="23" t="s">
        <v>4383</v>
      </c>
    </row>
    <row r="20" spans="1:8">
      <c r="H20" s="23" t="s">
        <v>4629</v>
      </c>
    </row>
    <row r="21" spans="1:8">
      <c r="H21" s="23" t="s">
        <v>4651</v>
      </c>
    </row>
    <row r="22" spans="1:8">
      <c r="H22" s="23" t="s">
        <v>4651</v>
      </c>
    </row>
    <row r="23" spans="1:8">
      <c r="H23" s="23" t="s">
        <v>4893</v>
      </c>
    </row>
    <row r="24" spans="1:8">
      <c r="H24" s="23" t="s">
        <v>4901</v>
      </c>
    </row>
    <row r="25" spans="1:8">
      <c r="H25" s="23" t="s">
        <v>4908</v>
      </c>
    </row>
    <row r="26" spans="1:8">
      <c r="H26" s="23" t="s">
        <v>4946</v>
      </c>
    </row>
    <row r="27" spans="1:8">
      <c r="H27" s="23" t="s">
        <v>4952</v>
      </c>
    </row>
    <row r="28" spans="1:8">
      <c r="H28" s="23" t="s">
        <v>4969</v>
      </c>
    </row>
    <row r="29" spans="1:8">
      <c r="H29" s="23" t="s">
        <v>4974</v>
      </c>
    </row>
    <row r="30" spans="1:8">
      <c r="H30" s="23" t="s">
        <v>5105</v>
      </c>
    </row>
    <row r="31" spans="1:8">
      <c r="H31" s="23" t="s">
        <v>5111</v>
      </c>
    </row>
    <row r="32" spans="1:8">
      <c r="H32" s="23" t="s">
        <v>5117</v>
      </c>
    </row>
    <row r="33" spans="8:8">
      <c r="H33" s="23" t="s">
        <v>5128</v>
      </c>
    </row>
    <row r="34" spans="8:8">
      <c r="H34" s="23" t="s">
        <v>5239</v>
      </c>
    </row>
    <row r="35" spans="8:8">
      <c r="H35" s="23" t="s">
        <v>6176</v>
      </c>
    </row>
    <row r="36" spans="8:8">
      <c r="H36" s="23" t="s">
        <v>6321</v>
      </c>
    </row>
    <row r="37" spans="8:8">
      <c r="H37" s="23" t="s">
        <v>6321</v>
      </c>
    </row>
    <row r="38" spans="8:8">
      <c r="H38" s="23" t="s">
        <v>6402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8:O38"/>
  <sheetViews>
    <sheetView topLeftCell="A5" workbookViewId="0">
      <selection activeCell="N10" sqref="N10"/>
    </sheetView>
  </sheetViews>
  <sheetFormatPr defaultRowHeight="14.25"/>
  <cols>
    <col min="4" max="4" width="10.375" customWidth="1"/>
    <col min="5" max="5" width="12.625" customWidth="1"/>
    <col min="12" max="12" width="12" customWidth="1"/>
  </cols>
  <sheetData>
    <row r="8" spans="1:15" ht="25.5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54</v>
      </c>
      <c r="I8" s="66" t="s">
        <v>413</v>
      </c>
      <c r="J8" s="67" t="s">
        <v>414</v>
      </c>
      <c r="K8" s="68">
        <f>F9</f>
        <v>11349000</v>
      </c>
      <c r="L8" s="69" t="s">
        <v>439</v>
      </c>
      <c r="M8" s="33"/>
    </row>
    <row r="9" spans="1:15">
      <c r="A9" s="131" t="s">
        <v>446</v>
      </c>
      <c r="B9" s="132"/>
      <c r="C9" s="133"/>
      <c r="D9" s="70">
        <f>+SUM(D10:D99)</f>
        <v>28</v>
      </c>
      <c r="E9" s="70"/>
      <c r="F9" s="70">
        <f>SUM(F10:F99)</f>
        <v>11349000</v>
      </c>
      <c r="G9" s="71"/>
      <c r="H9" s="72"/>
      <c r="I9" s="73"/>
      <c r="J9" s="67" t="s">
        <v>503</v>
      </c>
      <c r="K9" s="74" t="e">
        <f>K8/K7</f>
        <v>#DIV/0!</v>
      </c>
      <c r="L9" s="69" t="s">
        <v>538</v>
      </c>
      <c r="M9" s="33"/>
    </row>
    <row r="10" spans="1:15">
      <c r="A10">
        <f>'1'!A10</f>
        <v>10090465</v>
      </c>
      <c r="B10" t="str">
        <f>'1'!B10</f>
        <v>BMA-GP04BU</v>
      </c>
      <c r="C10" t="str">
        <f>'1'!C10</f>
        <v>Túi xách ELECOM BMA-GP04BU</v>
      </c>
      <c r="D10">
        <f>'1'!D10</f>
        <v>1</v>
      </c>
      <c r="E10">
        <f>'1'!E10</f>
        <v>199000</v>
      </c>
      <c r="F10">
        <f>'1'!F10</f>
        <v>199000</v>
      </c>
      <c r="G10" t="str">
        <f>'1'!G10</f>
        <v>Vi</v>
      </c>
      <c r="H10">
        <f>'1'!H10</f>
        <v>43313</v>
      </c>
      <c r="I10">
        <f>'1'!I10</f>
        <v>0</v>
      </c>
      <c r="J10" t="str">
        <f>'1'!J10</f>
        <v>ELECOM</v>
      </c>
      <c r="K10" t="str">
        <f>'1'!K10</f>
        <v>Elecom</v>
      </c>
      <c r="L10" t="str">
        <f>'1'!L10</f>
        <v>Sony</v>
      </c>
      <c r="N10">
        <f>VLOOKUP(B10,ma!B4:'ma'!J1052,9,FALSE)</f>
        <v>164</v>
      </c>
      <c r="O10">
        <f>D10*N10</f>
        <v>164</v>
      </c>
    </row>
    <row r="11" spans="1:15">
      <c r="A11">
        <f>'1'!A11</f>
        <v>10092958</v>
      </c>
      <c r="B11" t="str">
        <f>'1'!B11</f>
        <v>MDRXB55AP/GQE</v>
      </c>
      <c r="C11" t="str">
        <f>'1'!C11</f>
        <v>PK Tai nghe Sony MDRXB55AP/GQE</v>
      </c>
      <c r="D11">
        <f>'1'!D11</f>
        <v>1</v>
      </c>
      <c r="E11">
        <f>'1'!E11</f>
        <v>890000</v>
      </c>
      <c r="F11">
        <f>'1'!F11</f>
        <v>890000</v>
      </c>
      <c r="G11" t="str">
        <f>'1'!G11</f>
        <v>Vi</v>
      </c>
      <c r="H11">
        <f>'1'!H11</f>
        <v>43313</v>
      </c>
      <c r="I11">
        <f>'1'!I11</f>
        <v>0</v>
      </c>
      <c r="J11" t="str">
        <f>'1'!J11</f>
        <v>SONY</v>
      </c>
      <c r="K11" t="str">
        <f>'1'!K11</f>
        <v>Sony</v>
      </c>
      <c r="L11" t="str">
        <f>'1'!L11</f>
        <v>Elecom</v>
      </c>
    </row>
    <row r="12" spans="1:15">
      <c r="A12">
        <f>'1'!A12</f>
        <v>10128893</v>
      </c>
      <c r="B12" t="str">
        <f>'1'!B12</f>
        <v>EHP-CN300MBU</v>
      </c>
      <c r="C12" t="str">
        <f>'1'!C12</f>
        <v>PK Tai nghe có mic ELECOM EHP-CN300MBU</v>
      </c>
      <c r="D12">
        <f>'1'!D12</f>
        <v>1</v>
      </c>
      <c r="E12">
        <f>'1'!E12</f>
        <v>249000</v>
      </c>
      <c r="F12">
        <f>'1'!F12</f>
        <v>249000</v>
      </c>
      <c r="G12" t="str">
        <f>'1'!G12</f>
        <v>Vi</v>
      </c>
      <c r="H12">
        <f>'1'!H12</f>
        <v>43313</v>
      </c>
      <c r="I12">
        <f>'1'!I12</f>
        <v>0</v>
      </c>
      <c r="J12" t="str">
        <f>'1'!J12</f>
        <v>Elecom</v>
      </c>
      <c r="K12" t="str">
        <f>'1'!K12</f>
        <v>Elecom</v>
      </c>
      <c r="L12" t="str">
        <f>'1'!L12</f>
        <v>Buffalo</v>
      </c>
    </row>
    <row r="13" spans="1:15">
      <c r="A13">
        <f>'1'!A13</f>
        <v>10093191</v>
      </c>
      <c r="B13" t="str">
        <f>'1'!B13</f>
        <v>W214-GY</v>
      </c>
      <c r="C13" t="str">
        <f>'1'!C13</f>
        <v>PK Chuột không dây Anitech W214-GY</v>
      </c>
      <c r="D13">
        <f>'1'!D13</f>
        <v>1</v>
      </c>
      <c r="E13">
        <f>'1'!E13</f>
        <v>149000</v>
      </c>
      <c r="F13">
        <f>'1'!F13</f>
        <v>149000</v>
      </c>
      <c r="G13" t="str">
        <f>'1'!G13</f>
        <v>Vi</v>
      </c>
      <c r="H13">
        <f>'1'!H13</f>
        <v>43313</v>
      </c>
      <c r="I13">
        <f>'1'!I13</f>
        <v>0</v>
      </c>
      <c r="J13" t="str">
        <f>'1'!J13</f>
        <v>ANITECH</v>
      </c>
      <c r="K13" t="str">
        <f>'1'!K13</f>
        <v>khac</v>
      </c>
      <c r="L13" t="str">
        <f>'1'!L13</f>
        <v>Anitech</v>
      </c>
    </row>
    <row r="14" spans="1:15">
      <c r="A14">
        <f>'1'!A14</f>
        <v>10093986</v>
      </c>
      <c r="B14" t="str">
        <f>'1'!B14</f>
        <v>BM-IBPT13BK</v>
      </c>
      <c r="C14" t="str">
        <f>'1'!C14</f>
        <v>PK Túi Laptop 13.3"  ELECOM BM-IBPT13BK</v>
      </c>
      <c r="D14">
        <f>'1'!D14</f>
        <v>1</v>
      </c>
      <c r="E14">
        <f>'1'!E14</f>
        <v>499000</v>
      </c>
      <c r="F14">
        <f>'1'!F14</f>
        <v>499000</v>
      </c>
      <c r="G14" t="str">
        <f>'1'!G14</f>
        <v>Vi</v>
      </c>
      <c r="H14">
        <f>'1'!H14</f>
        <v>43313</v>
      </c>
      <c r="I14">
        <f>'1'!I14</f>
        <v>0</v>
      </c>
      <c r="J14" t="str">
        <f>'1'!J14</f>
        <v>ELECOM</v>
      </c>
      <c r="K14" t="str">
        <f>'1'!K14</f>
        <v>Elecom</v>
      </c>
      <c r="L14" t="str">
        <f>'1'!L14</f>
        <v>Elpa</v>
      </c>
    </row>
    <row r="15" spans="1:15">
      <c r="A15">
        <f>'1'!A15</f>
        <v>10089512</v>
      </c>
      <c r="B15" t="str">
        <f>'1'!B15</f>
        <v>MPA-AMBCL12BK</v>
      </c>
      <c r="C15" t="str">
        <f>'1'!C15</f>
        <v>Cáp điện thoại Elecom MPA-AMBCL12BK</v>
      </c>
      <c r="D15">
        <f>'1'!D15</f>
        <v>1</v>
      </c>
      <c r="E15">
        <f>'1'!E15</f>
        <v>99000</v>
      </c>
      <c r="F15">
        <f>'1'!F15</f>
        <v>99000</v>
      </c>
      <c r="G15" t="str">
        <f>'1'!G15</f>
        <v>Vi</v>
      </c>
      <c r="H15">
        <f>'1'!H15</f>
        <v>43313</v>
      </c>
      <c r="I15">
        <f>'1'!I15</f>
        <v>0</v>
      </c>
      <c r="J15" t="str">
        <f>'1'!J15</f>
        <v>ELECOM</v>
      </c>
      <c r="K15" t="str">
        <f>'1'!K15</f>
        <v>Elecom</v>
      </c>
      <c r="L15" t="str">
        <f>'1'!L15</f>
        <v>Energizer</v>
      </c>
    </row>
    <row r="16" spans="1:15">
      <c r="A16">
        <f>'1'!A16</f>
        <v>10089473</v>
      </c>
      <c r="B16" t="str">
        <f>'1'!B16</f>
        <v>LBT-HS20MMPBK</v>
      </c>
      <c r="C16" t="str">
        <f>'1'!C16</f>
        <v>Tai nghe bluetooth Elecom LBT-HS20MMPBK</v>
      </c>
      <c r="D16">
        <f>'1'!D16</f>
        <v>1</v>
      </c>
      <c r="E16">
        <f>'1'!E16</f>
        <v>499000</v>
      </c>
      <c r="F16">
        <f>'1'!F16</f>
        <v>499000</v>
      </c>
      <c r="G16" t="str">
        <f>'1'!G16</f>
        <v>Vi</v>
      </c>
      <c r="H16">
        <f>'1'!H16</f>
        <v>43313</v>
      </c>
      <c r="I16">
        <f>'1'!I16</f>
        <v>0</v>
      </c>
      <c r="J16" t="str">
        <f>'1'!J16</f>
        <v>ELECOM</v>
      </c>
      <c r="K16" t="str">
        <f>'1'!K16</f>
        <v>Elecom</v>
      </c>
      <c r="L16" t="str">
        <f>'1'!L16</f>
        <v>JBL</v>
      </c>
    </row>
    <row r="17" spans="1:12">
      <c r="A17">
        <f>'1'!A17</f>
        <v>10095225</v>
      </c>
      <c r="B17" t="str">
        <f>'1'!B17</f>
        <v>LHC-UAL01BK</v>
      </c>
      <c r="C17" t="str">
        <f>'1'!C17</f>
        <v>PK Cáp Lingtning 10cm ELECOM LHC-UAL01BK</v>
      </c>
      <c r="D17">
        <f>'1'!D17</f>
        <v>1</v>
      </c>
      <c r="E17">
        <f>'1'!E17</f>
        <v>199000</v>
      </c>
      <c r="F17">
        <f>'1'!F17</f>
        <v>199000</v>
      </c>
      <c r="G17" t="str">
        <f>'1'!G17</f>
        <v>Vi</v>
      </c>
      <c r="H17">
        <f>'1'!H17</f>
        <v>43313</v>
      </c>
      <c r="I17">
        <f>'1'!I17</f>
        <v>0</v>
      </c>
      <c r="J17" t="str">
        <f>'1'!J17</f>
        <v>ELECOM</v>
      </c>
      <c r="K17" t="str">
        <f>'1'!K17</f>
        <v>Elecom</v>
      </c>
      <c r="L17" t="str">
        <f>'1'!L17</f>
        <v>Kashi</v>
      </c>
    </row>
    <row r="18" spans="1:12">
      <c r="A18">
        <f>'1'!A18</f>
        <v>10094136</v>
      </c>
      <c r="B18" t="str">
        <f>'1'!B18</f>
        <v>PM-A17XZEROBK</v>
      </c>
      <c r="C18" t="str">
        <f>'1'!C18</f>
        <v>PK Ốp lưng IphoneX lELECOM PM-A17XZEROBK</v>
      </c>
      <c r="D18">
        <f>'1'!D18</f>
        <v>1</v>
      </c>
      <c r="E18">
        <f>'1'!E18</f>
        <v>499000</v>
      </c>
      <c r="F18">
        <f>'1'!F18</f>
        <v>499000</v>
      </c>
      <c r="G18" t="str">
        <f>'1'!G18</f>
        <v>Vi</v>
      </c>
      <c r="H18">
        <f>'1'!H18</f>
        <v>43313</v>
      </c>
      <c r="I18">
        <f>'1'!I18</f>
        <v>0</v>
      </c>
      <c r="J18" t="str">
        <f>'1'!J18</f>
        <v>ELECOM</v>
      </c>
      <c r="K18" t="str">
        <f>'1'!K18</f>
        <v>Elecom</v>
      </c>
      <c r="L18" t="str">
        <f>'1'!L18</f>
        <v>Logitech</v>
      </c>
    </row>
    <row r="20" spans="1:12">
      <c r="A20">
        <f>'3'!A10</f>
        <v>10092702</v>
      </c>
      <c r="B20" t="str">
        <f>'3'!B10</f>
        <v>EHP-C3520PND-G</v>
      </c>
      <c r="C20" t="str">
        <f>'3'!C10</f>
        <v>Tai nghe Elecom EHP-C3520PND-G</v>
      </c>
      <c r="D20">
        <f>'3'!D10</f>
        <v>1</v>
      </c>
      <c r="E20">
        <f>'3'!E10</f>
        <v>149000</v>
      </c>
      <c r="F20">
        <f>'3'!F10</f>
        <v>149000</v>
      </c>
      <c r="G20" t="str">
        <f>'3'!G10</f>
        <v>Vi</v>
      </c>
      <c r="H20">
        <f>'3'!H10</f>
        <v>43315</v>
      </c>
      <c r="I20">
        <f>'3'!I10</f>
        <v>0</v>
      </c>
      <c r="J20" t="str">
        <f>'3'!J10</f>
        <v>ELECOM</v>
      </c>
      <c r="K20" t="str">
        <f>'3'!K10</f>
        <v>Elecom</v>
      </c>
      <c r="L20" t="str">
        <f>'3'!L10</f>
        <v>Sony</v>
      </c>
    </row>
    <row r="21" spans="1:12">
      <c r="A21">
        <f>'3'!A11</f>
        <v>10092702</v>
      </c>
      <c r="B21" t="str">
        <f>'3'!B11</f>
        <v>EHP-C3520PND-G</v>
      </c>
      <c r="C21" t="str">
        <f>'3'!C11</f>
        <v>Tai nghe Elecom EHP-C3520PND-G</v>
      </c>
      <c r="D21">
        <f>'3'!D11</f>
        <v>1</v>
      </c>
      <c r="E21">
        <f>'3'!E11</f>
        <v>0</v>
      </c>
      <c r="F21">
        <f>'3'!F11</f>
        <v>0</v>
      </c>
      <c r="G21" t="str">
        <f>'3'!G11</f>
        <v>Vi</v>
      </c>
      <c r="H21">
        <f>'3'!H11</f>
        <v>43315</v>
      </c>
      <c r="I21" t="str">
        <f>'3'!I11</f>
        <v>back to school</v>
      </c>
      <c r="J21" t="str">
        <f>'3'!J11</f>
        <v>ELECOM</v>
      </c>
      <c r="K21" t="str">
        <f>'3'!K11</f>
        <v>Elecom</v>
      </c>
      <c r="L21" t="str">
        <f>'3'!L11</f>
        <v>Elecom</v>
      </c>
    </row>
    <row r="22" spans="1:12">
      <c r="A22">
        <f>'3'!A12</f>
        <v>10094098</v>
      </c>
      <c r="B22" t="str">
        <f>'3'!B12</f>
        <v>HS-HP22SV</v>
      </c>
      <c r="C22" t="str">
        <f>'3'!C12</f>
        <v>PK Tai nghe choàng đầu ELECOM HS-HP22SV</v>
      </c>
      <c r="D22">
        <f>'3'!D12</f>
        <v>1</v>
      </c>
      <c r="E22">
        <f>'3'!E12</f>
        <v>299000</v>
      </c>
      <c r="F22">
        <f>'3'!F12</f>
        <v>299000</v>
      </c>
      <c r="G22" t="str">
        <f>'3'!G12</f>
        <v>Vi</v>
      </c>
      <c r="H22">
        <f>'3'!H12</f>
        <v>43315</v>
      </c>
      <c r="I22">
        <f>'3'!I12</f>
        <v>0</v>
      </c>
      <c r="J22" t="str">
        <f>'3'!J12</f>
        <v>ELECOM</v>
      </c>
      <c r="K22" t="str">
        <f>'3'!K12</f>
        <v>Elecom</v>
      </c>
      <c r="L22" t="str">
        <f>'3'!L12</f>
        <v>Buffalo</v>
      </c>
    </row>
    <row r="23" spans="1:12">
      <c r="A23">
        <f>'3'!A13</f>
        <v>10095221</v>
      </c>
      <c r="B23" t="str">
        <f>'3'!B13</f>
        <v>BM-IBOF13NV</v>
      </c>
      <c r="C23" t="str">
        <f>'3'!C13</f>
        <v>PK Túi xách laptop ELECOM BM-IBOF13NV</v>
      </c>
      <c r="D23">
        <f>'3'!D13</f>
        <v>1</v>
      </c>
      <c r="E23">
        <f>'3'!E13</f>
        <v>699000</v>
      </c>
      <c r="F23">
        <f>'3'!F13</f>
        <v>699000</v>
      </c>
      <c r="G23" t="str">
        <f>'3'!G13</f>
        <v>Vi</v>
      </c>
      <c r="H23">
        <f>'3'!H13</f>
        <v>43315</v>
      </c>
      <c r="I23">
        <f>'3'!I13</f>
        <v>0</v>
      </c>
      <c r="J23" t="str">
        <f>'3'!J13</f>
        <v>ELECOM</v>
      </c>
      <c r="K23" t="str">
        <f>'3'!K13</f>
        <v>Elecom</v>
      </c>
      <c r="L23" t="str">
        <f>'3'!L13</f>
        <v>Anitech</v>
      </c>
    </row>
    <row r="24" spans="1:12">
      <c r="A24">
        <f>'3'!A14</f>
        <v>10092281</v>
      </c>
      <c r="B24" t="str">
        <f>'3'!B14</f>
        <v>MDR-XB550APGCE</v>
      </c>
      <c r="C24" t="str">
        <f>'3'!C14</f>
        <v>Tai nghe Sony MDRXB550APGCE</v>
      </c>
      <c r="D24">
        <f>'3'!D14</f>
        <v>1</v>
      </c>
      <c r="E24">
        <f>'3'!E14</f>
        <v>1190000</v>
      </c>
      <c r="F24">
        <f>'3'!F14</f>
        <v>1190000</v>
      </c>
      <c r="G24" t="str">
        <f>'3'!G14</f>
        <v>Vi</v>
      </c>
      <c r="H24">
        <f>'3'!H14</f>
        <v>43315</v>
      </c>
      <c r="I24">
        <f>'3'!I14</f>
        <v>0</v>
      </c>
      <c r="J24" t="str">
        <f>'3'!J14</f>
        <v>SONY</v>
      </c>
      <c r="K24" t="str">
        <f>'3'!K14</f>
        <v>Sony</v>
      </c>
      <c r="L24" t="str">
        <f>'3'!L14</f>
        <v>Elpa</v>
      </c>
    </row>
    <row r="25" spans="1:12">
      <c r="A25">
        <f>'3'!A15</f>
        <v>10095225</v>
      </c>
      <c r="B25" t="str">
        <f>'3'!B15</f>
        <v>LHC-UAL01BK</v>
      </c>
      <c r="C25" t="str">
        <f>'3'!C15</f>
        <v>PK Cáp Lingtning 10cm ELECOM LHC-UAL01BK</v>
      </c>
      <c r="D25">
        <f>'3'!D15</f>
        <v>1</v>
      </c>
      <c r="E25">
        <f>'3'!E15</f>
        <v>199000</v>
      </c>
      <c r="F25">
        <f>'3'!F15</f>
        <v>199000</v>
      </c>
      <c r="G25" t="str">
        <f>'3'!G15</f>
        <v>Vi</v>
      </c>
      <c r="H25">
        <f>'3'!H15</f>
        <v>43315</v>
      </c>
      <c r="I25">
        <f>'3'!I15</f>
        <v>0</v>
      </c>
      <c r="J25" t="str">
        <f>'3'!J15</f>
        <v>ELECOM</v>
      </c>
      <c r="K25" t="str">
        <f>'3'!K15</f>
        <v>Elecom</v>
      </c>
      <c r="L25" t="str">
        <f>'3'!L15</f>
        <v>Energizer</v>
      </c>
    </row>
    <row r="26" spans="1:12">
      <c r="A26">
        <f>'3'!A16</f>
        <v>10095315</v>
      </c>
      <c r="B26" t="str">
        <f>'3'!B16</f>
        <v>WI-SP500/PQ E</v>
      </c>
      <c r="C26" t="str">
        <f>'3'!C16</f>
        <v>PK Tai nghe Sony WI-SP500/PQ E</v>
      </c>
      <c r="D26">
        <f>'3'!D16</f>
        <v>1</v>
      </c>
      <c r="E26">
        <f>'3'!E16</f>
        <v>1890000</v>
      </c>
      <c r="F26">
        <f>'3'!F16</f>
        <v>1890000</v>
      </c>
      <c r="G26" t="str">
        <f>'3'!G16</f>
        <v>Vi</v>
      </c>
      <c r="H26">
        <f>'3'!H16</f>
        <v>43315</v>
      </c>
      <c r="I26">
        <f>'3'!I16</f>
        <v>0</v>
      </c>
      <c r="J26" t="str">
        <f>'3'!J16</f>
        <v>SONY</v>
      </c>
      <c r="K26" t="str">
        <f>'3'!K16</f>
        <v>Sony</v>
      </c>
      <c r="L26" t="str">
        <f>'3'!L16</f>
        <v>JBL</v>
      </c>
    </row>
    <row r="27" spans="1:12">
      <c r="A27">
        <f>'3'!A17</f>
        <v>10094775</v>
      </c>
      <c r="B27" t="str">
        <f>'3'!B17</f>
        <v>MPA-ACX12WH</v>
      </c>
      <c r="C27" t="str">
        <f>'3'!C17</f>
        <v>PK Cáp USB chuẩn C ELECOM MPA-ACX12WH</v>
      </c>
      <c r="D27">
        <f>'3'!D17</f>
        <v>1</v>
      </c>
      <c r="E27">
        <f>'3'!E17</f>
        <v>199000</v>
      </c>
      <c r="F27">
        <f>'3'!F17</f>
        <v>199000</v>
      </c>
      <c r="G27" t="str">
        <f>'3'!G17</f>
        <v>Vi</v>
      </c>
      <c r="H27">
        <f>'3'!H17</f>
        <v>43315</v>
      </c>
      <c r="I27">
        <f>'3'!I17</f>
        <v>0</v>
      </c>
      <c r="J27" t="str">
        <f>'3'!J17</f>
        <v>ELECOM</v>
      </c>
      <c r="K27" t="str">
        <f>'3'!K17</f>
        <v>Elecom</v>
      </c>
      <c r="L27" t="str">
        <f>'3'!L17</f>
        <v>Kashi</v>
      </c>
    </row>
    <row r="28" spans="1:12">
      <c r="A28">
        <f>'3'!A18</f>
        <v>10094769</v>
      </c>
      <c r="B28" t="str">
        <f>'3'!B18</f>
        <v>LHC-UAL15PN</v>
      </c>
      <c r="C28" t="str">
        <f>'3'!C18</f>
        <v>PK Cáp Lightning 1.5m ELECOM LHC-UAL15PN</v>
      </c>
      <c r="D28">
        <f>'3'!D18</f>
        <v>1</v>
      </c>
      <c r="E28">
        <f>'3'!E18</f>
        <v>349000</v>
      </c>
      <c r="F28">
        <f>'3'!F18</f>
        <v>349000</v>
      </c>
      <c r="G28" t="str">
        <f>'3'!G18</f>
        <v>Vi</v>
      </c>
      <c r="H28">
        <f>'3'!H18</f>
        <v>43315</v>
      </c>
      <c r="I28">
        <f>'3'!I18</f>
        <v>0</v>
      </c>
      <c r="J28" t="str">
        <f>'3'!J18</f>
        <v>ELECOM</v>
      </c>
      <c r="K28" t="str">
        <f>'3'!K18</f>
        <v>Elecom</v>
      </c>
      <c r="L28" t="str">
        <f>'3'!L18</f>
        <v>Logitech</v>
      </c>
    </row>
    <row r="29" spans="1:12">
      <c r="A29">
        <f>'3'!A19</f>
        <v>10089501</v>
      </c>
      <c r="B29" t="str">
        <f>'3'!B19</f>
        <v>M-DY11DRBU</v>
      </c>
      <c r="C29" t="str">
        <f>'3'!C19</f>
        <v>Chuột không dây ELECOM M-DY11DRBU</v>
      </c>
      <c r="D29">
        <f>'3'!D19</f>
        <v>1</v>
      </c>
      <c r="E29">
        <f>'3'!E19</f>
        <v>249000</v>
      </c>
      <c r="F29">
        <f>'3'!F19</f>
        <v>249000</v>
      </c>
      <c r="G29" t="str">
        <f>'3'!G19</f>
        <v>Vi</v>
      </c>
      <c r="H29">
        <f>'3'!H19</f>
        <v>43315</v>
      </c>
      <c r="I29">
        <f>'3'!I19</f>
        <v>0</v>
      </c>
      <c r="J29" t="str">
        <f>'3'!J19</f>
        <v>ELECOM</v>
      </c>
      <c r="K29" t="str">
        <f>'3'!K19</f>
        <v>Elecom</v>
      </c>
      <c r="L29" t="str">
        <f>'3'!L19</f>
        <v>Maxell</v>
      </c>
    </row>
    <row r="30" spans="1:12">
      <c r="A30">
        <f>'3'!A20</f>
        <v>10090432</v>
      </c>
      <c r="B30" t="str">
        <f>'3'!B20</f>
        <v>LR03GD2B</v>
      </c>
      <c r="C30" t="str">
        <f>'3'!C20</f>
        <v>Pin Maxell LR03</v>
      </c>
      <c r="D30">
        <f>'3'!D20</f>
        <v>1</v>
      </c>
      <c r="E30">
        <f>'3'!E20</f>
        <v>20000</v>
      </c>
      <c r="F30">
        <f>'3'!F20</f>
        <v>20000</v>
      </c>
      <c r="G30" t="str">
        <f>'3'!G20</f>
        <v>Vi</v>
      </c>
      <c r="H30">
        <f>'3'!H20</f>
        <v>43315</v>
      </c>
      <c r="I30">
        <f>'3'!I20</f>
        <v>0</v>
      </c>
      <c r="J30" t="str">
        <f>'3'!J20</f>
        <v>Maxell</v>
      </c>
      <c r="K30" t="str">
        <f>'3'!K20</f>
        <v>khac</v>
      </c>
      <c r="L30" t="str">
        <f>'3'!L20</f>
        <v>stan</v>
      </c>
    </row>
    <row r="31" spans="1:12">
      <c r="A31">
        <f>'3'!A21</f>
        <v>10089724</v>
      </c>
      <c r="B31" t="str">
        <f>'3'!B21</f>
        <v>ESU-HK43(W)</v>
      </c>
      <c r="C31" t="str">
        <f>'3'!C21</f>
        <v>Ổ cắm điện ELPA ESU-HK43(W)</v>
      </c>
      <c r="D31">
        <f>'3'!D21</f>
        <v>1</v>
      </c>
      <c r="E31">
        <f>'3'!E21</f>
        <v>399000</v>
      </c>
      <c r="F31">
        <f>'3'!F21</f>
        <v>399000</v>
      </c>
      <c r="G31" t="str">
        <f>'3'!G21</f>
        <v>Vi</v>
      </c>
      <c r="H31">
        <f>'3'!H21</f>
        <v>43315</v>
      </c>
      <c r="I31">
        <f>'3'!I21</f>
        <v>0</v>
      </c>
      <c r="J31" t="str">
        <f>'3'!J21</f>
        <v>ELPA</v>
      </c>
      <c r="K31" t="str">
        <f>'3'!K21</f>
        <v>khac</v>
      </c>
      <c r="L31">
        <f>'3'!L21</f>
        <v>0</v>
      </c>
    </row>
    <row r="32" spans="1:12">
      <c r="A32">
        <f>'3'!A22</f>
        <v>10095222</v>
      </c>
      <c r="B32" t="str">
        <f>'3'!B22</f>
        <v>DH-SWL4BK</v>
      </c>
      <c r="C32" t="str">
        <f>'3'!C22</f>
        <v>PK Đầu chia HDMI ELECOM DH-SWL4BK</v>
      </c>
      <c r="D32">
        <f>'3'!D22</f>
        <v>1</v>
      </c>
      <c r="E32">
        <f>'3'!E22</f>
        <v>499000</v>
      </c>
      <c r="F32">
        <f>'3'!F22</f>
        <v>499000</v>
      </c>
      <c r="G32" t="str">
        <f>'3'!G22</f>
        <v>Vi</v>
      </c>
      <c r="H32">
        <f>'3'!H22</f>
        <v>43315</v>
      </c>
      <c r="I32">
        <f>'3'!I22</f>
        <v>0</v>
      </c>
      <c r="J32" t="str">
        <f>'3'!J22</f>
        <v>ELECOM</v>
      </c>
      <c r="K32" t="str">
        <f>'3'!K22</f>
        <v>Elecom</v>
      </c>
      <c r="L32">
        <f>'3'!L22</f>
        <v>0</v>
      </c>
    </row>
    <row r="33" spans="1:12">
      <c r="A33">
        <f>'3'!A23</f>
        <v>10089401</v>
      </c>
      <c r="B33" t="str">
        <f>'3'!B23</f>
        <v>DH-HD14EC15BK</v>
      </c>
      <c r="C33" t="str">
        <f>'3'!C23</f>
        <v>Cáp HDMI Elecom DH-HD14EC15BK</v>
      </c>
      <c r="D33">
        <f>'3'!D23</f>
        <v>1</v>
      </c>
      <c r="E33">
        <f>'3'!E23</f>
        <v>199000</v>
      </c>
      <c r="F33">
        <f>'3'!F23</f>
        <v>199000</v>
      </c>
      <c r="G33" t="str">
        <f>'3'!G23</f>
        <v>Vi</v>
      </c>
      <c r="H33">
        <f>'3'!H23</f>
        <v>43315</v>
      </c>
      <c r="I33">
        <f>'3'!I23</f>
        <v>0</v>
      </c>
      <c r="J33" t="str">
        <f>'3'!J23</f>
        <v>ELECOM</v>
      </c>
      <c r="K33" t="str">
        <f>'3'!K23</f>
        <v>Elecom</v>
      </c>
      <c r="L33">
        <f>'3'!L23</f>
        <v>0</v>
      </c>
    </row>
    <row r="34" spans="1:12">
      <c r="A34">
        <f>'3'!A24</f>
        <v>10092953</v>
      </c>
      <c r="B34" t="str">
        <f>'3'!B24</f>
        <v>MDREX155APLQE</v>
      </c>
      <c r="C34" t="str">
        <f>'3'!C24</f>
        <v>PK Tai nghe Sony MDREX155APLQE</v>
      </c>
      <c r="D34">
        <f>'3'!D24</f>
        <v>2</v>
      </c>
      <c r="E34">
        <f>'3'!E24</f>
        <v>490000</v>
      </c>
      <c r="F34">
        <f>'3'!F24</f>
        <v>980000</v>
      </c>
      <c r="G34" t="str">
        <f>'3'!G24</f>
        <v>Vi</v>
      </c>
      <c r="H34">
        <f>'3'!H24</f>
        <v>43315</v>
      </c>
      <c r="I34">
        <f>'3'!I24</f>
        <v>0</v>
      </c>
      <c r="J34" t="str">
        <f>'3'!J24</f>
        <v>SONY</v>
      </c>
      <c r="K34" t="str">
        <f>'3'!K24</f>
        <v>Sony</v>
      </c>
      <c r="L34">
        <f>'3'!L24</f>
        <v>0</v>
      </c>
    </row>
    <row r="35" spans="1:12">
      <c r="A35">
        <f>'3'!A25</f>
        <v>10089622</v>
      </c>
      <c r="B35" t="str">
        <f>'3'!B25</f>
        <v>AJ-467</v>
      </c>
      <c r="C35" t="str">
        <f>'3'!C25</f>
        <v>Cáp USB - microUSB 1.8A 2m Kashimura AJ-467</v>
      </c>
      <c r="D35">
        <f>'3'!D25</f>
        <v>1</v>
      </c>
      <c r="E35">
        <f>'3'!E25</f>
        <v>149000</v>
      </c>
      <c r="F35">
        <f>'3'!F25</f>
        <v>149000</v>
      </c>
      <c r="G35" t="str">
        <f>'3'!G25</f>
        <v>Vi</v>
      </c>
      <c r="H35">
        <f>'3'!H25</f>
        <v>43315</v>
      </c>
      <c r="I35">
        <f>'3'!I25</f>
        <v>0</v>
      </c>
      <c r="J35" t="str">
        <f>'3'!J25</f>
        <v>Kashimura</v>
      </c>
      <c r="K35" t="e">
        <f>'3'!K25</f>
        <v>#N/A</v>
      </c>
      <c r="L35">
        <f>'3'!L25</f>
        <v>0</v>
      </c>
    </row>
    <row r="36" spans="1:12">
      <c r="A36">
        <f>'3'!A26</f>
        <v>10094768</v>
      </c>
      <c r="B36" t="str">
        <f>'3'!B26</f>
        <v>LHC-UAL15BK</v>
      </c>
      <c r="C36" t="str">
        <f>'3'!C26</f>
        <v>PK Cáp Lightning 1.5m ELECOM LHC-UAL15BK</v>
      </c>
      <c r="D36">
        <f>'3'!D26</f>
        <v>1</v>
      </c>
      <c r="E36">
        <f>'3'!E26</f>
        <v>349000</v>
      </c>
      <c r="F36">
        <f>'3'!F26</f>
        <v>349000</v>
      </c>
      <c r="G36" t="str">
        <f>'3'!G26</f>
        <v>Vi</v>
      </c>
      <c r="H36">
        <f>'3'!H26</f>
        <v>43315</v>
      </c>
      <c r="I36">
        <f>'3'!I26</f>
        <v>0</v>
      </c>
      <c r="J36" t="str">
        <f>'3'!J26</f>
        <v>ELECOM</v>
      </c>
      <c r="K36" t="str">
        <f>'3'!K26</f>
        <v>Elecom</v>
      </c>
      <c r="L36">
        <f>'3'!L26</f>
        <v>0</v>
      </c>
    </row>
    <row r="37" spans="1:12">
      <c r="A37">
        <f>'3'!A27</f>
        <v>10089497</v>
      </c>
      <c r="B37" t="str">
        <f>'3'!B27</f>
        <v>M-DY10DRBUL</v>
      </c>
      <c r="C37" t="str">
        <f>'3'!C27</f>
        <v>Chuột không dây ELECOM M-DY10DRBUL</v>
      </c>
      <c r="D37">
        <f>'3'!D27</f>
        <v>1</v>
      </c>
      <c r="E37">
        <f>'3'!E27</f>
        <v>249000</v>
      </c>
      <c r="F37">
        <f>'3'!F27</f>
        <v>249000</v>
      </c>
      <c r="G37" t="str">
        <f>'3'!G27</f>
        <v>Vi</v>
      </c>
      <c r="H37">
        <f>'3'!H27</f>
        <v>43315</v>
      </c>
      <c r="I37">
        <f>'3'!I27</f>
        <v>0</v>
      </c>
      <c r="J37" t="str">
        <f>'3'!J27</f>
        <v>ELECOM</v>
      </c>
      <c r="K37" t="str">
        <f>'3'!K27</f>
        <v>Elecom</v>
      </c>
      <c r="L37">
        <f>'3'!L27</f>
        <v>0</v>
      </c>
    </row>
    <row r="38" spans="1:12" ht="21.75" customHeight="1"/>
  </sheetData>
  <mergeCells count="1">
    <mergeCell ref="A9:C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ma</vt:lpstr>
      <vt:lpstr>Ma chung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Sheet1</vt:lpstr>
      <vt:lpstr>bangtinh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Hoang Duy. Nguyen</cp:lastModifiedBy>
  <dcterms:created xsi:type="dcterms:W3CDTF">2018-09-20T07:50:30Z</dcterms:created>
  <dcterms:modified xsi:type="dcterms:W3CDTF">2018-10-01T08:29:35Z</dcterms:modified>
</cp:coreProperties>
</file>