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958\AC\Temp\"/>
    </mc:Choice>
  </mc:AlternateContent>
  <xr:revisionPtr revIDLastSave="0" documentId="8_{0D3B623A-A709-FC4F-A9D9-E81C60A02B75}" xr6:coauthVersionLast="45" xr6:coauthVersionMax="45" xr10:uidLastSave="{00000000-0000-0000-0000-000000000000}"/>
  <bookViews>
    <workbookView xWindow="-120" yWindow="-120" windowWidth="15600" windowHeight="11760" activeTab="1" xr2:uid="{00000000-000D-0000-FFFF-FFFF00000000}"/>
  </bookViews>
  <sheets>
    <sheet name="BC CHI PHI T10.2020" sheetId="24" r:id="rId1"/>
    <sheet name="Chi tiết" sheetId="13" r:id="rId2"/>
    <sheet name="Time" sheetId="25" state="hidden" r:id="rId3"/>
  </sheets>
  <definedNames>
    <definedName name="_xlnm._FilterDatabase" localSheetId="1" hidden="1">'Chi tiết'!$A$7:$BL$300</definedName>
    <definedName name="cong">'Chi tiết'!$E:$E</definedName>
    <definedName name="KHKH">'Chi tiết'!$C:$C</definedName>
    <definedName name="thang">'Chi tiết'!$B:$B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3" l="1"/>
  <c r="F9" i="13"/>
  <c r="H11" i="13"/>
  <c r="F11" i="13"/>
  <c r="H13" i="13"/>
  <c r="F13" i="13"/>
  <c r="H15" i="13"/>
  <c r="F15" i="13"/>
  <c r="H17" i="13"/>
  <c r="F17" i="13"/>
  <c r="H19" i="13"/>
  <c r="F19" i="13"/>
  <c r="H21" i="13"/>
  <c r="F21" i="13"/>
  <c r="H23" i="13"/>
  <c r="F23" i="13"/>
  <c r="H25" i="13"/>
  <c r="F25" i="13"/>
  <c r="H27" i="13"/>
  <c r="F27" i="13"/>
  <c r="H29" i="13"/>
  <c r="F29" i="13"/>
  <c r="H31" i="13"/>
  <c r="F31" i="13"/>
  <c r="H33" i="13"/>
  <c r="F33" i="13"/>
  <c r="H35" i="13"/>
  <c r="F35" i="13"/>
  <c r="H37" i="13"/>
  <c r="F37" i="13"/>
  <c r="H39" i="13"/>
  <c r="F39" i="13"/>
  <c r="H41" i="13"/>
  <c r="F41" i="13"/>
  <c r="H43" i="13"/>
  <c r="F43" i="13"/>
  <c r="H45" i="13"/>
  <c r="F45" i="13"/>
  <c r="H47" i="13"/>
  <c r="F47" i="13"/>
  <c r="H49" i="13"/>
  <c r="F49" i="13"/>
  <c r="H51" i="13"/>
  <c r="F51" i="13"/>
  <c r="H53" i="13"/>
  <c r="F53" i="13"/>
  <c r="H55" i="13"/>
  <c r="F55" i="13"/>
  <c r="H57" i="13"/>
  <c r="F57" i="13"/>
  <c r="H59" i="13"/>
  <c r="F59" i="13"/>
  <c r="H61" i="13"/>
  <c r="F61" i="13"/>
  <c r="H63" i="13"/>
  <c r="F63" i="13"/>
  <c r="H65" i="13"/>
  <c r="F65" i="13"/>
  <c r="H67" i="13"/>
  <c r="F67" i="13"/>
  <c r="H69" i="13"/>
  <c r="F69" i="13"/>
  <c r="H71" i="13"/>
  <c r="F71" i="13"/>
  <c r="H73" i="13"/>
  <c r="F73" i="13"/>
  <c r="H75" i="13"/>
  <c r="F75" i="13"/>
  <c r="H77" i="13"/>
  <c r="F77" i="13"/>
  <c r="H79" i="13"/>
  <c r="F79" i="13"/>
  <c r="H81" i="13"/>
  <c r="F81" i="13"/>
  <c r="H83" i="13"/>
  <c r="F83" i="13"/>
  <c r="H85" i="13"/>
  <c r="F85" i="13"/>
  <c r="H87" i="13"/>
  <c r="F87" i="13"/>
  <c r="H89" i="13"/>
  <c r="F89" i="13"/>
  <c r="H91" i="13"/>
  <c r="F91" i="13"/>
  <c r="H93" i="13"/>
  <c r="F93" i="13"/>
  <c r="H95" i="13"/>
  <c r="F95" i="13"/>
  <c r="H97" i="13"/>
  <c r="F97" i="13"/>
  <c r="H99" i="13"/>
  <c r="F99" i="13"/>
  <c r="H101" i="13"/>
  <c r="F101" i="13"/>
  <c r="H103" i="13"/>
  <c r="F103" i="13"/>
  <c r="H105" i="13"/>
  <c r="F105" i="13"/>
  <c r="H107" i="13"/>
  <c r="F107" i="13"/>
  <c r="H109" i="13"/>
  <c r="F109" i="13"/>
  <c r="H111" i="13"/>
  <c r="F111" i="13"/>
  <c r="H113" i="13"/>
  <c r="F113" i="13"/>
  <c r="H115" i="13"/>
  <c r="F115" i="13"/>
  <c r="H117" i="13"/>
  <c r="F117" i="13"/>
  <c r="H119" i="13"/>
  <c r="F119" i="13"/>
  <c r="H121" i="13"/>
  <c r="F121" i="13"/>
  <c r="H123" i="13"/>
  <c r="F123" i="13"/>
  <c r="H125" i="13"/>
  <c r="F125" i="13"/>
  <c r="H127" i="13"/>
  <c r="F127" i="13"/>
  <c r="H129" i="13"/>
  <c r="F129" i="13"/>
  <c r="H131" i="13"/>
  <c r="F131" i="13"/>
  <c r="H133" i="13"/>
  <c r="F133" i="13"/>
  <c r="H135" i="13"/>
  <c r="F135" i="13"/>
  <c r="H137" i="13"/>
  <c r="F137" i="13"/>
  <c r="H139" i="13"/>
  <c r="F139" i="13"/>
  <c r="H141" i="13"/>
  <c r="F141" i="13"/>
  <c r="H143" i="13"/>
  <c r="F143" i="13"/>
  <c r="H145" i="13"/>
  <c r="F145" i="13"/>
  <c r="H147" i="13"/>
  <c r="F147" i="13"/>
  <c r="H149" i="13"/>
  <c r="F149" i="13"/>
  <c r="H151" i="13"/>
  <c r="F151" i="13"/>
  <c r="H153" i="13"/>
  <c r="F153" i="13"/>
  <c r="H155" i="13"/>
  <c r="F155" i="13"/>
  <c r="H157" i="13"/>
  <c r="F157" i="13"/>
  <c r="H159" i="13"/>
  <c r="F159" i="13"/>
  <c r="H161" i="13"/>
  <c r="F161" i="13"/>
  <c r="H163" i="13"/>
  <c r="F163" i="13"/>
  <c r="H165" i="13"/>
  <c r="F165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L39" i="13"/>
  <c r="M39" i="13"/>
  <c r="N39" i="13"/>
  <c r="O39" i="13"/>
  <c r="P39" i="13"/>
  <c r="Q39" i="13"/>
  <c r="R39" i="13"/>
  <c r="S39" i="13"/>
  <c r="L176" i="13"/>
  <c r="M176" i="13"/>
  <c r="N176" i="13"/>
  <c r="O176" i="13"/>
  <c r="P176" i="13"/>
  <c r="Q176" i="13"/>
  <c r="R176" i="13"/>
  <c r="S176" i="13"/>
  <c r="L214" i="13"/>
  <c r="M214" i="13"/>
  <c r="N214" i="13"/>
  <c r="O214" i="13"/>
  <c r="P214" i="13"/>
  <c r="Q214" i="13"/>
  <c r="R214" i="13"/>
  <c r="S214" i="13"/>
  <c r="L257" i="13"/>
  <c r="M257" i="13"/>
  <c r="N257" i="13"/>
  <c r="O257" i="13"/>
  <c r="P257" i="13"/>
  <c r="Q257" i="13"/>
  <c r="R257" i="13"/>
  <c r="S257" i="13"/>
  <c r="L270" i="13"/>
  <c r="M270" i="13"/>
  <c r="N270" i="13"/>
  <c r="O270" i="13"/>
  <c r="P270" i="13"/>
  <c r="Q270" i="13"/>
  <c r="R270" i="13"/>
  <c r="S270" i="13"/>
  <c r="L298" i="13"/>
  <c r="M298" i="13"/>
  <c r="N298" i="13"/>
  <c r="O298" i="13"/>
  <c r="P298" i="13"/>
  <c r="Q298" i="13"/>
  <c r="R298" i="13"/>
  <c r="S298" i="13"/>
  <c r="L150" i="13"/>
  <c r="M150" i="13"/>
  <c r="N150" i="13"/>
  <c r="O150" i="13"/>
  <c r="P150" i="13"/>
  <c r="Q150" i="13"/>
  <c r="R150" i="13"/>
  <c r="L30" i="13"/>
  <c r="M30" i="13"/>
  <c r="N30" i="13"/>
  <c r="O30" i="13"/>
  <c r="P30" i="13"/>
  <c r="Q30" i="13"/>
  <c r="R30" i="13"/>
  <c r="S30" i="13"/>
  <c r="L31" i="13"/>
  <c r="M31" i="13"/>
  <c r="N31" i="13"/>
  <c r="O31" i="13"/>
  <c r="P31" i="13"/>
  <c r="Q31" i="13"/>
  <c r="R31" i="13"/>
  <c r="S31" i="13"/>
  <c r="L32" i="13"/>
  <c r="M32" i="13"/>
  <c r="N32" i="13"/>
  <c r="O32" i="13"/>
  <c r="P32" i="13"/>
  <c r="Q32" i="13"/>
  <c r="R32" i="13"/>
  <c r="S32" i="13"/>
  <c r="L33" i="13"/>
  <c r="M33" i="13"/>
  <c r="N33" i="13"/>
  <c r="O33" i="13"/>
  <c r="P33" i="13"/>
  <c r="Q33" i="13"/>
  <c r="R33" i="13"/>
  <c r="S33" i="13"/>
  <c r="L34" i="13"/>
  <c r="M34" i="13"/>
  <c r="N34" i="13"/>
  <c r="O34" i="13"/>
  <c r="P34" i="13"/>
  <c r="Q34" i="13"/>
  <c r="R34" i="13"/>
  <c r="S34" i="13"/>
  <c r="L35" i="13"/>
  <c r="M35" i="13"/>
  <c r="N35" i="13"/>
  <c r="O35" i="13"/>
  <c r="P35" i="13"/>
  <c r="Q35" i="13"/>
  <c r="R35" i="13"/>
  <c r="S35" i="13"/>
  <c r="L36" i="13"/>
  <c r="M36" i="13"/>
  <c r="N36" i="13"/>
  <c r="O36" i="13"/>
  <c r="L37" i="13"/>
  <c r="M37" i="13"/>
  <c r="N37" i="13"/>
  <c r="O37" i="13"/>
  <c r="P37" i="13"/>
  <c r="Q37" i="13"/>
  <c r="R37" i="13"/>
  <c r="S37" i="13"/>
  <c r="L38" i="13"/>
  <c r="M38" i="13"/>
  <c r="N38" i="13"/>
  <c r="O38" i="13"/>
  <c r="P38" i="13"/>
  <c r="Q38" i="13"/>
  <c r="R38" i="13"/>
  <c r="S38" i="13"/>
  <c r="L40" i="13"/>
  <c r="M40" i="13"/>
  <c r="N40" i="13"/>
  <c r="O40" i="13"/>
  <c r="L41" i="13"/>
  <c r="M41" i="13"/>
  <c r="N41" i="13"/>
  <c r="O41" i="13"/>
  <c r="P41" i="13"/>
  <c r="Q41" i="13"/>
  <c r="R41" i="13"/>
  <c r="S41" i="13"/>
  <c r="L42" i="13"/>
  <c r="M42" i="13"/>
  <c r="N42" i="13"/>
  <c r="O42" i="13"/>
  <c r="P42" i="13"/>
  <c r="Q42" i="13"/>
  <c r="R42" i="13"/>
  <c r="S42" i="13"/>
  <c r="L43" i="13"/>
  <c r="M43" i="13"/>
  <c r="N43" i="13"/>
  <c r="O43" i="13"/>
  <c r="L44" i="13"/>
  <c r="M44" i="13"/>
  <c r="N44" i="13"/>
  <c r="O44" i="13"/>
  <c r="P44" i="13"/>
  <c r="Q44" i="13"/>
  <c r="R44" i="13"/>
  <c r="S44" i="13"/>
  <c r="L45" i="13"/>
  <c r="M45" i="13"/>
  <c r="N45" i="13"/>
  <c r="O45" i="13"/>
  <c r="P45" i="13"/>
  <c r="Q45" i="13"/>
  <c r="R45" i="13"/>
  <c r="S45" i="13"/>
  <c r="L46" i="13"/>
  <c r="M46" i="13"/>
  <c r="N46" i="13"/>
  <c r="O46" i="13"/>
  <c r="L47" i="13"/>
  <c r="M47" i="13"/>
  <c r="N47" i="13"/>
  <c r="O47" i="13"/>
  <c r="P47" i="13"/>
  <c r="Q47" i="13"/>
  <c r="R47" i="13"/>
  <c r="S47" i="13"/>
  <c r="L48" i="13"/>
  <c r="M48" i="13"/>
  <c r="N48" i="13"/>
  <c r="O48" i="13"/>
  <c r="P48" i="13"/>
  <c r="Q48" i="13"/>
  <c r="R48" i="13"/>
  <c r="S48" i="13"/>
  <c r="L49" i="13"/>
  <c r="M49" i="13"/>
  <c r="N49" i="13"/>
  <c r="O49" i="13"/>
  <c r="P49" i="13"/>
  <c r="Q49" i="13"/>
  <c r="R49" i="13"/>
  <c r="S49" i="13"/>
  <c r="L50" i="13"/>
  <c r="M50" i="13"/>
  <c r="N50" i="13"/>
  <c r="O50" i="13"/>
  <c r="L51" i="13"/>
  <c r="M51" i="13"/>
  <c r="N51" i="13"/>
  <c r="O51" i="13"/>
  <c r="P51" i="13"/>
  <c r="Q51" i="13"/>
  <c r="R51" i="13"/>
  <c r="S51" i="13"/>
  <c r="L52" i="13"/>
  <c r="M52" i="13"/>
  <c r="N52" i="13"/>
  <c r="O52" i="13"/>
  <c r="P52" i="13"/>
  <c r="Q52" i="13"/>
  <c r="R52" i="13"/>
  <c r="S52" i="13"/>
  <c r="L53" i="13"/>
  <c r="M53" i="13"/>
  <c r="N53" i="13"/>
  <c r="O53" i="13"/>
  <c r="P53" i="13"/>
  <c r="Q53" i="13"/>
  <c r="R53" i="13"/>
  <c r="S53" i="13"/>
  <c r="L54" i="13"/>
  <c r="M54" i="13"/>
  <c r="N54" i="13"/>
  <c r="O54" i="13"/>
  <c r="P54" i="13"/>
  <c r="Q54" i="13"/>
  <c r="R54" i="13"/>
  <c r="S54" i="13"/>
  <c r="L55" i="13"/>
  <c r="M55" i="13"/>
  <c r="N55" i="13"/>
  <c r="O55" i="13"/>
  <c r="P55" i="13"/>
  <c r="Q55" i="13"/>
  <c r="R55" i="13"/>
  <c r="S55" i="13"/>
  <c r="L56" i="13"/>
  <c r="M56" i="13"/>
  <c r="N56" i="13"/>
  <c r="O56" i="13"/>
  <c r="P56" i="13"/>
  <c r="Q56" i="13"/>
  <c r="R56" i="13"/>
  <c r="S56" i="13"/>
  <c r="L57" i="13"/>
  <c r="M57" i="13"/>
  <c r="N57" i="13"/>
  <c r="O57" i="13"/>
  <c r="P57" i="13"/>
  <c r="Q57" i="13"/>
  <c r="R57" i="13"/>
  <c r="S57" i="13"/>
  <c r="L58" i="13"/>
  <c r="M58" i="13"/>
  <c r="N58" i="13"/>
  <c r="O58" i="13"/>
  <c r="P58" i="13"/>
  <c r="Q58" i="13"/>
  <c r="R58" i="13"/>
  <c r="S58" i="13"/>
  <c r="L59" i="13"/>
  <c r="M59" i="13"/>
  <c r="N59" i="13"/>
  <c r="O59" i="13"/>
  <c r="P59" i="13"/>
  <c r="Q59" i="13"/>
  <c r="R59" i="13"/>
  <c r="S59" i="13"/>
  <c r="L60" i="13"/>
  <c r="M60" i="13"/>
  <c r="N60" i="13"/>
  <c r="O60" i="13"/>
  <c r="P60" i="13"/>
  <c r="Q60" i="13"/>
  <c r="R60" i="13"/>
  <c r="S60" i="13"/>
  <c r="L61" i="13"/>
  <c r="M61" i="13"/>
  <c r="N61" i="13"/>
  <c r="O61" i="13"/>
  <c r="P61" i="13"/>
  <c r="Q61" i="13"/>
  <c r="R61" i="13"/>
  <c r="S61" i="13"/>
  <c r="L62" i="13"/>
  <c r="M62" i="13"/>
  <c r="N62" i="13"/>
  <c r="O62" i="13"/>
  <c r="L63" i="13"/>
  <c r="M63" i="13"/>
  <c r="N63" i="13"/>
  <c r="O63" i="13"/>
  <c r="P63" i="13"/>
  <c r="Q63" i="13"/>
  <c r="R63" i="13"/>
  <c r="S63" i="13"/>
  <c r="L64" i="13"/>
  <c r="M64" i="13"/>
  <c r="N64" i="13"/>
  <c r="O64" i="13"/>
  <c r="P64" i="13"/>
  <c r="Q64" i="13"/>
  <c r="R64" i="13"/>
  <c r="S64" i="13"/>
  <c r="L65" i="13"/>
  <c r="M65" i="13"/>
  <c r="N65" i="13"/>
  <c r="O65" i="13"/>
  <c r="P65" i="13"/>
  <c r="Q65" i="13"/>
  <c r="R65" i="13"/>
  <c r="S65" i="13"/>
  <c r="L66" i="13"/>
  <c r="M66" i="13"/>
  <c r="N66" i="13"/>
  <c r="O66" i="13"/>
  <c r="P66" i="13"/>
  <c r="Q66" i="13"/>
  <c r="R66" i="13"/>
  <c r="S66" i="13"/>
  <c r="L67" i="13"/>
  <c r="M67" i="13"/>
  <c r="N67" i="13"/>
  <c r="O67" i="13"/>
  <c r="P67" i="13"/>
  <c r="Q67" i="13"/>
  <c r="R67" i="13"/>
  <c r="S67" i="13"/>
  <c r="L68" i="13"/>
  <c r="M68" i="13"/>
  <c r="N68" i="13"/>
  <c r="O68" i="13"/>
  <c r="P68" i="13"/>
  <c r="Q68" i="13"/>
  <c r="R68" i="13"/>
  <c r="S68" i="13"/>
  <c r="L69" i="13"/>
  <c r="M69" i="13"/>
  <c r="N69" i="13"/>
  <c r="O69" i="13"/>
  <c r="P69" i="13"/>
  <c r="Q69" i="13"/>
  <c r="R69" i="13"/>
  <c r="S69" i="13"/>
  <c r="L70" i="13"/>
  <c r="M70" i="13"/>
  <c r="N70" i="13"/>
  <c r="O70" i="13"/>
  <c r="P70" i="13"/>
  <c r="Q70" i="13"/>
  <c r="R70" i="13"/>
  <c r="S70" i="13"/>
  <c r="L71" i="13"/>
  <c r="M71" i="13"/>
  <c r="N71" i="13"/>
  <c r="O71" i="13"/>
  <c r="P71" i="13"/>
  <c r="Q71" i="13"/>
  <c r="R71" i="13"/>
  <c r="S71" i="13"/>
  <c r="L72" i="13"/>
  <c r="M72" i="13"/>
  <c r="N72" i="13"/>
  <c r="O72" i="13"/>
  <c r="P72" i="13"/>
  <c r="Q72" i="13"/>
  <c r="R72" i="13"/>
  <c r="S72" i="13"/>
  <c r="L73" i="13"/>
  <c r="M73" i="13"/>
  <c r="N73" i="13"/>
  <c r="O73" i="13"/>
  <c r="P73" i="13"/>
  <c r="Q73" i="13"/>
  <c r="R73" i="13"/>
  <c r="S73" i="13"/>
  <c r="L74" i="13"/>
  <c r="M74" i="13"/>
  <c r="N74" i="13"/>
  <c r="O74" i="13"/>
  <c r="P74" i="13"/>
  <c r="Q74" i="13"/>
  <c r="R74" i="13"/>
  <c r="S74" i="13"/>
  <c r="L75" i="13"/>
  <c r="M75" i="13"/>
  <c r="N75" i="13"/>
  <c r="O75" i="13"/>
  <c r="P75" i="13"/>
  <c r="Q75" i="13"/>
  <c r="R75" i="13"/>
  <c r="S75" i="13"/>
  <c r="L76" i="13"/>
  <c r="M76" i="13"/>
  <c r="N76" i="13"/>
  <c r="O76" i="13"/>
  <c r="P76" i="13"/>
  <c r="Q76" i="13"/>
  <c r="R76" i="13"/>
  <c r="S76" i="13"/>
  <c r="L77" i="13"/>
  <c r="M77" i="13"/>
  <c r="N77" i="13"/>
  <c r="O77" i="13"/>
  <c r="P77" i="13"/>
  <c r="Q77" i="13"/>
  <c r="R77" i="13"/>
  <c r="S77" i="13"/>
  <c r="L78" i="13"/>
  <c r="M78" i="13"/>
  <c r="N78" i="13"/>
  <c r="O78" i="13"/>
  <c r="L79" i="13"/>
  <c r="M79" i="13"/>
  <c r="N79" i="13"/>
  <c r="O79" i="13"/>
  <c r="P79" i="13"/>
  <c r="Q79" i="13"/>
  <c r="R79" i="13"/>
  <c r="S79" i="13"/>
  <c r="L80" i="13"/>
  <c r="M80" i="13"/>
  <c r="N80" i="13"/>
  <c r="O80" i="13"/>
  <c r="P80" i="13"/>
  <c r="Q80" i="13"/>
  <c r="R80" i="13"/>
  <c r="S80" i="13"/>
  <c r="L81" i="13"/>
  <c r="M81" i="13"/>
  <c r="N81" i="13"/>
  <c r="O81" i="13"/>
  <c r="P81" i="13"/>
  <c r="Q81" i="13"/>
  <c r="R81" i="13"/>
  <c r="S81" i="13"/>
  <c r="L82" i="13"/>
  <c r="M82" i="13"/>
  <c r="N82" i="13"/>
  <c r="O82" i="13"/>
  <c r="P82" i="13"/>
  <c r="Q82" i="13"/>
  <c r="R82" i="13"/>
  <c r="S82" i="13"/>
  <c r="L83" i="13"/>
  <c r="M83" i="13"/>
  <c r="N83" i="13"/>
  <c r="O83" i="13"/>
  <c r="P83" i="13"/>
  <c r="Q83" i="13"/>
  <c r="R83" i="13"/>
  <c r="S83" i="13"/>
  <c r="L84" i="13"/>
  <c r="M84" i="13"/>
  <c r="N84" i="13"/>
  <c r="O84" i="13"/>
  <c r="P84" i="13"/>
  <c r="Q84" i="13"/>
  <c r="R84" i="13"/>
  <c r="S84" i="13"/>
  <c r="L85" i="13"/>
  <c r="M85" i="13"/>
  <c r="N85" i="13"/>
  <c r="O85" i="13"/>
  <c r="P85" i="13"/>
  <c r="Q85" i="13"/>
  <c r="R85" i="13"/>
  <c r="S85" i="13"/>
  <c r="L86" i="13"/>
  <c r="M86" i="13"/>
  <c r="N86" i="13"/>
  <c r="O86" i="13"/>
  <c r="P86" i="13"/>
  <c r="Q86" i="13"/>
  <c r="R86" i="13"/>
  <c r="S86" i="13"/>
  <c r="L87" i="13"/>
  <c r="M87" i="13"/>
  <c r="N87" i="13"/>
  <c r="O87" i="13"/>
  <c r="P87" i="13"/>
  <c r="Q87" i="13"/>
  <c r="R87" i="13"/>
  <c r="S87" i="13"/>
  <c r="L88" i="13"/>
  <c r="M88" i="13"/>
  <c r="N88" i="13"/>
  <c r="O88" i="13"/>
  <c r="P88" i="13"/>
  <c r="Q88" i="13"/>
  <c r="R88" i="13"/>
  <c r="S88" i="13"/>
  <c r="L89" i="13"/>
  <c r="M89" i="13"/>
  <c r="N89" i="13"/>
  <c r="O89" i="13"/>
  <c r="P89" i="13"/>
  <c r="Q89" i="13"/>
  <c r="R89" i="13"/>
  <c r="S89" i="13"/>
  <c r="L90" i="13"/>
  <c r="M90" i="13"/>
  <c r="N90" i="13"/>
  <c r="O90" i="13"/>
  <c r="P90" i="13"/>
  <c r="Q90" i="13"/>
  <c r="R90" i="13"/>
  <c r="S90" i="13"/>
  <c r="L91" i="13"/>
  <c r="M91" i="13"/>
  <c r="N91" i="13"/>
  <c r="O91" i="13"/>
  <c r="P91" i="13"/>
  <c r="Q91" i="13"/>
  <c r="R91" i="13"/>
  <c r="S91" i="13"/>
  <c r="L92" i="13"/>
  <c r="M92" i="13"/>
  <c r="N92" i="13"/>
  <c r="O92" i="13"/>
  <c r="P92" i="13"/>
  <c r="Q92" i="13"/>
  <c r="R92" i="13"/>
  <c r="S92" i="13"/>
  <c r="L93" i="13"/>
  <c r="M93" i="13"/>
  <c r="N93" i="13"/>
  <c r="O93" i="13"/>
  <c r="P93" i="13"/>
  <c r="Q93" i="13"/>
  <c r="R93" i="13"/>
  <c r="S93" i="13"/>
  <c r="L94" i="13"/>
  <c r="M94" i="13"/>
  <c r="N94" i="13"/>
  <c r="O94" i="13"/>
  <c r="P94" i="13"/>
  <c r="Q94" i="13"/>
  <c r="R94" i="13"/>
  <c r="L95" i="13"/>
  <c r="M95" i="13"/>
  <c r="N95" i="13"/>
  <c r="O95" i="13"/>
  <c r="P95" i="13"/>
  <c r="Q95" i="13"/>
  <c r="R95" i="13"/>
  <c r="S95" i="13"/>
  <c r="L96" i="13"/>
  <c r="M96" i="13"/>
  <c r="N96" i="13"/>
  <c r="O96" i="13"/>
  <c r="P96" i="13"/>
  <c r="Q96" i="13"/>
  <c r="R96" i="13"/>
  <c r="L97" i="13"/>
  <c r="M97" i="13"/>
  <c r="N97" i="13"/>
  <c r="O97" i="13"/>
  <c r="P97" i="13"/>
  <c r="Q97" i="13"/>
  <c r="R97" i="13"/>
  <c r="L98" i="13"/>
  <c r="M98" i="13"/>
  <c r="N98" i="13"/>
  <c r="O98" i="13"/>
  <c r="P98" i="13"/>
  <c r="Q98" i="13"/>
  <c r="R98" i="13"/>
  <c r="L99" i="13"/>
  <c r="M99" i="13"/>
  <c r="N99" i="13"/>
  <c r="O99" i="13"/>
  <c r="P99" i="13"/>
  <c r="Q99" i="13"/>
  <c r="R99" i="13"/>
  <c r="L100" i="13"/>
  <c r="M100" i="13"/>
  <c r="N100" i="13"/>
  <c r="O100" i="13"/>
  <c r="P100" i="13"/>
  <c r="Q100" i="13"/>
  <c r="R100" i="13"/>
  <c r="L101" i="13"/>
  <c r="M101" i="13"/>
  <c r="N101" i="13"/>
  <c r="O101" i="13"/>
  <c r="P101" i="13"/>
  <c r="Q101" i="13"/>
  <c r="R101" i="13"/>
  <c r="L102" i="13"/>
  <c r="M102" i="13"/>
  <c r="N102" i="13"/>
  <c r="O102" i="13"/>
  <c r="P102" i="13"/>
  <c r="Q102" i="13"/>
  <c r="R102" i="13"/>
  <c r="L103" i="13"/>
  <c r="M103" i="13"/>
  <c r="N103" i="13"/>
  <c r="O103" i="13"/>
  <c r="P103" i="13"/>
  <c r="Q103" i="13"/>
  <c r="R103" i="13"/>
  <c r="L104" i="13"/>
  <c r="M104" i="13"/>
  <c r="N104" i="13"/>
  <c r="O104" i="13"/>
  <c r="L105" i="13"/>
  <c r="M105" i="13"/>
  <c r="N105" i="13"/>
  <c r="O105" i="13"/>
  <c r="P105" i="13"/>
  <c r="Q105" i="13"/>
  <c r="R105" i="13"/>
  <c r="L106" i="13"/>
  <c r="M106" i="13"/>
  <c r="N106" i="13"/>
  <c r="O106" i="13"/>
  <c r="P106" i="13"/>
  <c r="Q106" i="13"/>
  <c r="R106" i="13"/>
  <c r="L107" i="13"/>
  <c r="M107" i="13"/>
  <c r="N107" i="13"/>
  <c r="O107" i="13"/>
  <c r="P107" i="13"/>
  <c r="Q107" i="13"/>
  <c r="R107" i="13"/>
  <c r="L108" i="13"/>
  <c r="M108" i="13"/>
  <c r="N108" i="13"/>
  <c r="O108" i="13"/>
  <c r="L109" i="13"/>
  <c r="M109" i="13"/>
  <c r="N109" i="13"/>
  <c r="O109" i="13"/>
  <c r="L110" i="13"/>
  <c r="M110" i="13"/>
  <c r="N110" i="13"/>
  <c r="O110" i="13"/>
  <c r="P110" i="13"/>
  <c r="Q110" i="13"/>
  <c r="R110" i="13"/>
  <c r="L111" i="13"/>
  <c r="M111" i="13"/>
  <c r="N111" i="13"/>
  <c r="O111" i="13"/>
  <c r="P111" i="13"/>
  <c r="Q111" i="13"/>
  <c r="R111" i="13"/>
  <c r="L112" i="13"/>
  <c r="M112" i="13"/>
  <c r="N112" i="13"/>
  <c r="O112" i="13"/>
  <c r="P112" i="13"/>
  <c r="Q112" i="13"/>
  <c r="R112" i="13"/>
  <c r="L113" i="13"/>
  <c r="M113" i="13"/>
  <c r="N113" i="13"/>
  <c r="O113" i="13"/>
  <c r="P113" i="13"/>
  <c r="Q113" i="13"/>
  <c r="R113" i="13"/>
  <c r="L114" i="13"/>
  <c r="M114" i="13"/>
  <c r="N114" i="13"/>
  <c r="O114" i="13"/>
  <c r="P114" i="13"/>
  <c r="Q114" i="13"/>
  <c r="R114" i="13"/>
  <c r="L115" i="13"/>
  <c r="M115" i="13"/>
  <c r="N115" i="13"/>
  <c r="O115" i="13"/>
  <c r="P115" i="13"/>
  <c r="Q115" i="13"/>
  <c r="R115" i="13"/>
  <c r="L116" i="13"/>
  <c r="M116" i="13"/>
  <c r="N116" i="13"/>
  <c r="O116" i="13"/>
  <c r="P116" i="13"/>
  <c r="Q116" i="13"/>
  <c r="R116" i="13"/>
  <c r="L117" i="13"/>
  <c r="M117" i="13"/>
  <c r="N117" i="13"/>
  <c r="O117" i="13"/>
  <c r="P117" i="13"/>
  <c r="Q117" i="13"/>
  <c r="R117" i="13"/>
  <c r="L118" i="13"/>
  <c r="M118" i="13"/>
  <c r="N118" i="13"/>
  <c r="O118" i="13"/>
  <c r="P118" i="13"/>
  <c r="Q118" i="13"/>
  <c r="R118" i="13"/>
  <c r="L119" i="13"/>
  <c r="M119" i="13"/>
  <c r="N119" i="13"/>
  <c r="O119" i="13"/>
  <c r="P119" i="13"/>
  <c r="Q119" i="13"/>
  <c r="R119" i="13"/>
  <c r="L120" i="13"/>
  <c r="M120" i="13"/>
  <c r="N120" i="13"/>
  <c r="O120" i="13"/>
  <c r="L121" i="13"/>
  <c r="M121" i="13"/>
  <c r="N121" i="13"/>
  <c r="O121" i="13"/>
  <c r="P121" i="13"/>
  <c r="Q121" i="13"/>
  <c r="R121" i="13"/>
  <c r="L122" i="13"/>
  <c r="M122" i="13"/>
  <c r="N122" i="13"/>
  <c r="O122" i="13"/>
  <c r="P122" i="13"/>
  <c r="Q122" i="13"/>
  <c r="R122" i="13"/>
  <c r="L123" i="13"/>
  <c r="M123" i="13"/>
  <c r="N123" i="13"/>
  <c r="O123" i="13"/>
  <c r="P123" i="13"/>
  <c r="Q123" i="13"/>
  <c r="R123" i="13"/>
  <c r="L124" i="13"/>
  <c r="M124" i="13"/>
  <c r="N124" i="13"/>
  <c r="O124" i="13"/>
  <c r="L125" i="13"/>
  <c r="M125" i="13"/>
  <c r="N125" i="13"/>
  <c r="O125" i="13"/>
  <c r="L126" i="13"/>
  <c r="M126" i="13"/>
  <c r="N126" i="13"/>
  <c r="O126" i="13"/>
  <c r="P126" i="13"/>
  <c r="Q126" i="13"/>
  <c r="R126" i="13"/>
  <c r="L127" i="13"/>
  <c r="M127" i="13"/>
  <c r="N127" i="13"/>
  <c r="O127" i="13"/>
  <c r="P127" i="13"/>
  <c r="Q127" i="13"/>
  <c r="R127" i="13"/>
  <c r="L128" i="13"/>
  <c r="M128" i="13"/>
  <c r="N128" i="13"/>
  <c r="O128" i="13"/>
  <c r="P128" i="13"/>
  <c r="Q128" i="13"/>
  <c r="R128" i="13"/>
  <c r="L129" i="13"/>
  <c r="M129" i="13"/>
  <c r="N129" i="13"/>
  <c r="O129" i="13"/>
  <c r="P129" i="13"/>
  <c r="Q129" i="13"/>
  <c r="R129" i="13"/>
  <c r="L130" i="13"/>
  <c r="M130" i="13"/>
  <c r="N130" i="13"/>
  <c r="O130" i="13"/>
  <c r="P130" i="13"/>
  <c r="Q130" i="13"/>
  <c r="R130" i="13"/>
  <c r="L131" i="13"/>
  <c r="M131" i="13"/>
  <c r="N131" i="13"/>
  <c r="O131" i="13"/>
  <c r="P131" i="13"/>
  <c r="Q131" i="13"/>
  <c r="R131" i="13"/>
  <c r="L132" i="13"/>
  <c r="M132" i="13"/>
  <c r="N132" i="13"/>
  <c r="O132" i="13"/>
  <c r="P132" i="13"/>
  <c r="Q132" i="13"/>
  <c r="R132" i="13"/>
  <c r="L133" i="13"/>
  <c r="M133" i="13"/>
  <c r="N133" i="13"/>
  <c r="O133" i="13"/>
  <c r="P133" i="13"/>
  <c r="Q133" i="13"/>
  <c r="R133" i="13"/>
  <c r="L134" i="13"/>
  <c r="M134" i="13"/>
  <c r="N134" i="13"/>
  <c r="O134" i="13"/>
  <c r="P134" i="13"/>
  <c r="Q134" i="13"/>
  <c r="R134" i="13"/>
  <c r="L135" i="13"/>
  <c r="M135" i="13"/>
  <c r="N135" i="13"/>
  <c r="O135" i="13"/>
  <c r="P135" i="13"/>
  <c r="Q135" i="13"/>
  <c r="R135" i="13"/>
  <c r="L136" i="13"/>
  <c r="M136" i="13"/>
  <c r="N136" i="13"/>
  <c r="O136" i="13"/>
  <c r="L137" i="13"/>
  <c r="M137" i="13"/>
  <c r="N137" i="13"/>
  <c r="O137" i="13"/>
  <c r="P137" i="13"/>
  <c r="Q137" i="13"/>
  <c r="R137" i="13"/>
  <c r="L138" i="13"/>
  <c r="M138" i="13"/>
  <c r="N138" i="13"/>
  <c r="O138" i="13"/>
  <c r="P138" i="13"/>
  <c r="Q138" i="13"/>
  <c r="R138" i="13"/>
  <c r="L139" i="13"/>
  <c r="M139" i="13"/>
  <c r="N139" i="13"/>
  <c r="O139" i="13"/>
  <c r="P139" i="13"/>
  <c r="Q139" i="13"/>
  <c r="R139" i="13"/>
  <c r="L140" i="13"/>
  <c r="M140" i="13"/>
  <c r="N140" i="13"/>
  <c r="O140" i="13"/>
  <c r="L141" i="13"/>
  <c r="M141" i="13"/>
  <c r="N141" i="13"/>
  <c r="O141" i="13"/>
  <c r="L142" i="13"/>
  <c r="M142" i="13"/>
  <c r="N142" i="13"/>
  <c r="O142" i="13"/>
  <c r="P142" i="13"/>
  <c r="Q142" i="13"/>
  <c r="R142" i="13"/>
  <c r="L143" i="13"/>
  <c r="M143" i="13"/>
  <c r="N143" i="13"/>
  <c r="O143" i="13"/>
  <c r="P143" i="13"/>
  <c r="Q143" i="13"/>
  <c r="R143" i="13"/>
  <c r="S143" i="13"/>
  <c r="L144" i="13"/>
  <c r="M144" i="13"/>
  <c r="N144" i="13"/>
  <c r="O144" i="13"/>
  <c r="P144" i="13"/>
  <c r="Q144" i="13"/>
  <c r="R144" i="13"/>
  <c r="L145" i="13"/>
  <c r="M145" i="13"/>
  <c r="N145" i="13"/>
  <c r="O145" i="13"/>
  <c r="P145" i="13"/>
  <c r="Q145" i="13"/>
  <c r="R145" i="13"/>
  <c r="L146" i="13"/>
  <c r="M146" i="13"/>
  <c r="N146" i="13"/>
  <c r="O146" i="13"/>
  <c r="P146" i="13"/>
  <c r="Q146" i="13"/>
  <c r="R146" i="13"/>
  <c r="L147" i="13"/>
  <c r="M147" i="13"/>
  <c r="N147" i="13"/>
  <c r="O147" i="13"/>
  <c r="P147" i="13"/>
  <c r="Q147" i="13"/>
  <c r="R147" i="13"/>
  <c r="L148" i="13"/>
  <c r="M148" i="13"/>
  <c r="N148" i="13"/>
  <c r="O148" i="13"/>
  <c r="P148" i="13"/>
  <c r="Q148" i="13"/>
  <c r="R148" i="13"/>
  <c r="L149" i="13"/>
  <c r="M149" i="13"/>
  <c r="N149" i="13"/>
  <c r="O149" i="13"/>
  <c r="P149" i="13"/>
  <c r="Q149" i="13"/>
  <c r="R149" i="13"/>
  <c r="L151" i="13"/>
  <c r="M151" i="13"/>
  <c r="N151" i="13"/>
  <c r="O151" i="13"/>
  <c r="P151" i="13"/>
  <c r="Q151" i="13"/>
  <c r="R151" i="13"/>
  <c r="L152" i="13"/>
  <c r="M152" i="13"/>
  <c r="N152" i="13"/>
  <c r="O152" i="13"/>
  <c r="P152" i="13"/>
  <c r="Q152" i="13"/>
  <c r="R152" i="13"/>
  <c r="L153" i="13"/>
  <c r="M153" i="13"/>
  <c r="N153" i="13"/>
  <c r="O153" i="13"/>
  <c r="P153" i="13"/>
  <c r="Q153" i="13"/>
  <c r="R153" i="13"/>
  <c r="L154" i="13"/>
  <c r="M154" i="13"/>
  <c r="N154" i="13"/>
  <c r="O154" i="13"/>
  <c r="L155" i="13"/>
  <c r="M155" i="13"/>
  <c r="N155" i="13"/>
  <c r="O155" i="13"/>
  <c r="P155" i="13"/>
  <c r="Q155" i="13"/>
  <c r="R155" i="13"/>
  <c r="L156" i="13"/>
  <c r="M156" i="13"/>
  <c r="N156" i="13"/>
  <c r="O156" i="13"/>
  <c r="P156" i="13"/>
  <c r="Q156" i="13"/>
  <c r="R156" i="13"/>
  <c r="L157" i="13"/>
  <c r="M157" i="13"/>
  <c r="N157" i="13"/>
  <c r="O157" i="13"/>
  <c r="P157" i="13"/>
  <c r="Q157" i="13"/>
  <c r="R157" i="13"/>
  <c r="L158" i="13"/>
  <c r="M158" i="13"/>
  <c r="N158" i="13"/>
  <c r="O158" i="13"/>
  <c r="P158" i="13"/>
  <c r="Q158" i="13"/>
  <c r="R158" i="13"/>
  <c r="S158" i="13"/>
  <c r="L159" i="13"/>
  <c r="M159" i="13"/>
  <c r="N159" i="13"/>
  <c r="O159" i="13"/>
  <c r="P159" i="13"/>
  <c r="Q159" i="13"/>
  <c r="R159" i="13"/>
  <c r="S159" i="13"/>
  <c r="L160" i="13"/>
  <c r="M160" i="13"/>
  <c r="N160" i="13"/>
  <c r="O160" i="13"/>
  <c r="P160" i="13"/>
  <c r="Q160" i="13"/>
  <c r="R160" i="13"/>
  <c r="S160" i="13"/>
  <c r="L161" i="13"/>
  <c r="M161" i="13"/>
  <c r="N161" i="13"/>
  <c r="O161" i="13"/>
  <c r="P161" i="13"/>
  <c r="Q161" i="13"/>
  <c r="R161" i="13"/>
  <c r="S161" i="13"/>
  <c r="L162" i="13"/>
  <c r="M162" i="13"/>
  <c r="N162" i="13"/>
  <c r="O162" i="13"/>
  <c r="P162" i="13"/>
  <c r="Q162" i="13"/>
  <c r="R162" i="13"/>
  <c r="S162" i="13"/>
  <c r="L163" i="13"/>
  <c r="M163" i="13"/>
  <c r="N163" i="13"/>
  <c r="O163" i="13"/>
  <c r="P163" i="13"/>
  <c r="Q163" i="13"/>
  <c r="R163" i="13"/>
  <c r="S163" i="13"/>
  <c r="L164" i="13"/>
  <c r="M164" i="13"/>
  <c r="N164" i="13"/>
  <c r="O164" i="13"/>
  <c r="P164" i="13"/>
  <c r="Q164" i="13"/>
  <c r="R164" i="13"/>
  <c r="S164" i="13"/>
  <c r="L165" i="13"/>
  <c r="M165" i="13"/>
  <c r="N165" i="13"/>
  <c r="O165" i="13"/>
  <c r="P165" i="13"/>
  <c r="Q165" i="13"/>
  <c r="R165" i="13"/>
  <c r="S165" i="13"/>
  <c r="L166" i="13"/>
  <c r="M166" i="13"/>
  <c r="N166" i="13"/>
  <c r="O166" i="13"/>
  <c r="P166" i="13"/>
  <c r="Q166" i="13"/>
  <c r="R166" i="13"/>
  <c r="S166" i="13"/>
  <c r="L167" i="13"/>
  <c r="M167" i="13"/>
  <c r="N167" i="13"/>
  <c r="O167" i="13"/>
  <c r="P167" i="13"/>
  <c r="Q167" i="13"/>
  <c r="R167" i="13"/>
  <c r="S167" i="13"/>
  <c r="L168" i="13"/>
  <c r="M168" i="13"/>
  <c r="N168" i="13"/>
  <c r="O168" i="13"/>
  <c r="P168" i="13"/>
  <c r="Q168" i="13"/>
  <c r="R168" i="13"/>
  <c r="S168" i="13"/>
  <c r="L169" i="13"/>
  <c r="M169" i="13"/>
  <c r="N169" i="13"/>
  <c r="O169" i="13"/>
  <c r="P169" i="13"/>
  <c r="Q169" i="13"/>
  <c r="R169" i="13"/>
  <c r="S169" i="13"/>
  <c r="L170" i="13"/>
  <c r="M170" i="13"/>
  <c r="N170" i="13"/>
  <c r="O170" i="13"/>
  <c r="P170" i="13"/>
  <c r="Q170" i="13"/>
  <c r="R170" i="13"/>
  <c r="S170" i="13"/>
  <c r="L171" i="13"/>
  <c r="M171" i="13"/>
  <c r="N171" i="13"/>
  <c r="O171" i="13"/>
  <c r="P171" i="13"/>
  <c r="Q171" i="13"/>
  <c r="R171" i="13"/>
  <c r="S171" i="13"/>
  <c r="L172" i="13"/>
  <c r="M172" i="13"/>
  <c r="N172" i="13"/>
  <c r="O172" i="13"/>
  <c r="P172" i="13"/>
  <c r="Q172" i="13"/>
  <c r="R172" i="13"/>
  <c r="S172" i="13"/>
  <c r="L173" i="13"/>
  <c r="M173" i="13"/>
  <c r="N173" i="13"/>
  <c r="O173" i="13"/>
  <c r="P173" i="13"/>
  <c r="Q173" i="13"/>
  <c r="R173" i="13"/>
  <c r="S173" i="13"/>
  <c r="L174" i="13"/>
  <c r="M174" i="13"/>
  <c r="N174" i="13"/>
  <c r="O174" i="13"/>
  <c r="P174" i="13"/>
  <c r="Q174" i="13"/>
  <c r="R174" i="13"/>
  <c r="S174" i="13"/>
  <c r="L175" i="13"/>
  <c r="M175" i="13"/>
  <c r="N175" i="13"/>
  <c r="O175" i="13"/>
  <c r="P175" i="13"/>
  <c r="Q175" i="13"/>
  <c r="R175" i="13"/>
  <c r="S175" i="13"/>
  <c r="L177" i="13"/>
  <c r="M177" i="13"/>
  <c r="N177" i="13"/>
  <c r="O177" i="13"/>
  <c r="P177" i="13"/>
  <c r="Q177" i="13"/>
  <c r="R177" i="13"/>
  <c r="S177" i="13"/>
  <c r="L178" i="13"/>
  <c r="M178" i="13"/>
  <c r="N178" i="13"/>
  <c r="O178" i="13"/>
  <c r="P178" i="13"/>
  <c r="Q178" i="13"/>
  <c r="R178" i="13"/>
  <c r="S178" i="13"/>
  <c r="L179" i="13"/>
  <c r="M179" i="13"/>
  <c r="N179" i="13"/>
  <c r="O179" i="13"/>
  <c r="P179" i="13"/>
  <c r="Q179" i="13"/>
  <c r="R179" i="13"/>
  <c r="S179" i="13"/>
  <c r="L180" i="13"/>
  <c r="M180" i="13"/>
  <c r="N180" i="13"/>
  <c r="O180" i="13"/>
  <c r="P180" i="13"/>
  <c r="Q180" i="13"/>
  <c r="R180" i="13"/>
  <c r="S180" i="13"/>
  <c r="L181" i="13"/>
  <c r="M181" i="13"/>
  <c r="N181" i="13"/>
  <c r="O181" i="13"/>
  <c r="P181" i="13"/>
  <c r="Q181" i="13"/>
  <c r="R181" i="13"/>
  <c r="S181" i="13"/>
  <c r="L182" i="13"/>
  <c r="M182" i="13"/>
  <c r="N182" i="13"/>
  <c r="O182" i="13"/>
  <c r="P182" i="13"/>
  <c r="Q182" i="13"/>
  <c r="R182" i="13"/>
  <c r="S182" i="13"/>
  <c r="L183" i="13"/>
  <c r="M183" i="13"/>
  <c r="N183" i="13"/>
  <c r="O183" i="13"/>
  <c r="P183" i="13"/>
  <c r="Q183" i="13"/>
  <c r="R183" i="13"/>
  <c r="S183" i="13"/>
  <c r="L184" i="13"/>
  <c r="M184" i="13"/>
  <c r="N184" i="13"/>
  <c r="O184" i="13"/>
  <c r="P184" i="13"/>
  <c r="Q184" i="13"/>
  <c r="R184" i="13"/>
  <c r="S184" i="13"/>
  <c r="L185" i="13"/>
  <c r="M185" i="13"/>
  <c r="N185" i="13"/>
  <c r="O185" i="13"/>
  <c r="P185" i="13"/>
  <c r="Q185" i="13"/>
  <c r="R185" i="13"/>
  <c r="S185" i="13"/>
  <c r="L186" i="13"/>
  <c r="M186" i="13"/>
  <c r="N186" i="13"/>
  <c r="O186" i="13"/>
  <c r="P186" i="13"/>
  <c r="Q186" i="13"/>
  <c r="R186" i="13"/>
  <c r="S186" i="13"/>
  <c r="L187" i="13"/>
  <c r="M187" i="13"/>
  <c r="N187" i="13"/>
  <c r="O187" i="13"/>
  <c r="P187" i="13"/>
  <c r="Q187" i="13"/>
  <c r="R187" i="13"/>
  <c r="S187" i="13"/>
  <c r="L188" i="13"/>
  <c r="M188" i="13"/>
  <c r="N188" i="13"/>
  <c r="O188" i="13"/>
  <c r="P188" i="13"/>
  <c r="Q188" i="13"/>
  <c r="R188" i="13"/>
  <c r="S188" i="13"/>
  <c r="L189" i="13"/>
  <c r="M189" i="13"/>
  <c r="N189" i="13"/>
  <c r="O189" i="13"/>
  <c r="L190" i="13"/>
  <c r="M190" i="13"/>
  <c r="N190" i="13"/>
  <c r="O190" i="13"/>
  <c r="P190" i="13"/>
  <c r="Q190" i="13"/>
  <c r="R190" i="13"/>
  <c r="S190" i="13"/>
  <c r="L191" i="13"/>
  <c r="M191" i="13"/>
  <c r="N191" i="13"/>
  <c r="O191" i="13"/>
  <c r="P191" i="13"/>
  <c r="Q191" i="13"/>
  <c r="R191" i="13"/>
  <c r="S191" i="13"/>
  <c r="L192" i="13"/>
  <c r="M192" i="13"/>
  <c r="N192" i="13"/>
  <c r="O192" i="13"/>
  <c r="P192" i="13"/>
  <c r="Q192" i="13"/>
  <c r="R192" i="13"/>
  <c r="S192" i="13"/>
  <c r="L193" i="13"/>
  <c r="M193" i="13"/>
  <c r="N193" i="13"/>
  <c r="O193" i="13"/>
  <c r="P193" i="13"/>
  <c r="Q193" i="13"/>
  <c r="R193" i="13"/>
  <c r="S193" i="13"/>
  <c r="L194" i="13"/>
  <c r="M194" i="13"/>
  <c r="N194" i="13"/>
  <c r="O194" i="13"/>
  <c r="P194" i="13"/>
  <c r="Q194" i="13"/>
  <c r="R194" i="13"/>
  <c r="S194" i="13"/>
  <c r="L195" i="13"/>
  <c r="M195" i="13"/>
  <c r="N195" i="13"/>
  <c r="O195" i="13"/>
  <c r="P195" i="13"/>
  <c r="Q195" i="13"/>
  <c r="R195" i="13"/>
  <c r="S195" i="13"/>
  <c r="L196" i="13"/>
  <c r="M196" i="13"/>
  <c r="N196" i="13"/>
  <c r="O196" i="13"/>
  <c r="P196" i="13"/>
  <c r="Q196" i="13"/>
  <c r="R196" i="13"/>
  <c r="S196" i="13"/>
  <c r="L197" i="13"/>
  <c r="M197" i="13"/>
  <c r="N197" i="13"/>
  <c r="O197" i="13"/>
  <c r="P197" i="13"/>
  <c r="Q197" i="13"/>
  <c r="R197" i="13"/>
  <c r="S197" i="13"/>
  <c r="L198" i="13"/>
  <c r="M198" i="13"/>
  <c r="N198" i="13"/>
  <c r="O198" i="13"/>
  <c r="P198" i="13"/>
  <c r="Q198" i="13"/>
  <c r="R198" i="13"/>
  <c r="S198" i="13"/>
  <c r="L199" i="13"/>
  <c r="M199" i="13"/>
  <c r="N199" i="13"/>
  <c r="O199" i="13"/>
  <c r="P199" i="13"/>
  <c r="Q199" i="13"/>
  <c r="R199" i="13"/>
  <c r="S199" i="13"/>
  <c r="L200" i="13"/>
  <c r="M200" i="13"/>
  <c r="N200" i="13"/>
  <c r="O200" i="13"/>
  <c r="L201" i="13"/>
  <c r="M201" i="13"/>
  <c r="N201" i="13"/>
  <c r="O201" i="13"/>
  <c r="P201" i="13"/>
  <c r="Q201" i="13"/>
  <c r="R201" i="13"/>
  <c r="S201" i="13"/>
  <c r="L202" i="13"/>
  <c r="M202" i="13"/>
  <c r="N202" i="13"/>
  <c r="O202" i="13"/>
  <c r="P202" i="13"/>
  <c r="Q202" i="13"/>
  <c r="R202" i="13"/>
  <c r="S202" i="13"/>
  <c r="L203" i="13"/>
  <c r="M203" i="13"/>
  <c r="N203" i="13"/>
  <c r="O203" i="13"/>
  <c r="P203" i="13"/>
  <c r="Q203" i="13"/>
  <c r="R203" i="13"/>
  <c r="S203" i="13"/>
  <c r="L204" i="13"/>
  <c r="M204" i="13"/>
  <c r="N204" i="13"/>
  <c r="O204" i="13"/>
  <c r="P204" i="13"/>
  <c r="Q204" i="13"/>
  <c r="R204" i="13"/>
  <c r="S204" i="13"/>
  <c r="L205" i="13"/>
  <c r="M205" i="13"/>
  <c r="N205" i="13"/>
  <c r="O205" i="13"/>
  <c r="L206" i="13"/>
  <c r="M206" i="13"/>
  <c r="N206" i="13"/>
  <c r="O206" i="13"/>
  <c r="P206" i="13"/>
  <c r="Q206" i="13"/>
  <c r="R206" i="13"/>
  <c r="S206" i="13"/>
  <c r="L207" i="13"/>
  <c r="M207" i="13"/>
  <c r="N207" i="13"/>
  <c r="O207" i="13"/>
  <c r="P207" i="13"/>
  <c r="Q207" i="13"/>
  <c r="R207" i="13"/>
  <c r="S207" i="13"/>
  <c r="L208" i="13"/>
  <c r="M208" i="13"/>
  <c r="N208" i="13"/>
  <c r="O208" i="13"/>
  <c r="P208" i="13"/>
  <c r="Q208" i="13"/>
  <c r="R208" i="13"/>
  <c r="S208" i="13"/>
  <c r="L209" i="13"/>
  <c r="M209" i="13"/>
  <c r="N209" i="13"/>
  <c r="O209" i="13"/>
  <c r="P209" i="13"/>
  <c r="Q209" i="13"/>
  <c r="R209" i="13"/>
  <c r="S209" i="13"/>
  <c r="L210" i="13"/>
  <c r="M210" i="13"/>
  <c r="N210" i="13"/>
  <c r="O210" i="13"/>
  <c r="P210" i="13"/>
  <c r="Q210" i="13"/>
  <c r="R210" i="13"/>
  <c r="S210" i="13"/>
  <c r="L211" i="13"/>
  <c r="M211" i="13"/>
  <c r="N211" i="13"/>
  <c r="O211" i="13"/>
  <c r="P211" i="13"/>
  <c r="Q211" i="13"/>
  <c r="R211" i="13"/>
  <c r="S211" i="13"/>
  <c r="L212" i="13"/>
  <c r="M212" i="13"/>
  <c r="N212" i="13"/>
  <c r="O212" i="13"/>
  <c r="P212" i="13"/>
  <c r="Q212" i="13"/>
  <c r="R212" i="13"/>
  <c r="S212" i="13"/>
  <c r="L213" i="13"/>
  <c r="M213" i="13"/>
  <c r="N213" i="13"/>
  <c r="O213" i="13"/>
  <c r="P213" i="13"/>
  <c r="Q213" i="13"/>
  <c r="R213" i="13"/>
  <c r="S213" i="13"/>
  <c r="L215" i="13"/>
  <c r="M215" i="13"/>
  <c r="N215" i="13"/>
  <c r="O215" i="13"/>
  <c r="P215" i="13"/>
  <c r="Q215" i="13"/>
  <c r="R215" i="13"/>
  <c r="S215" i="13"/>
  <c r="L216" i="13"/>
  <c r="M216" i="13"/>
  <c r="N216" i="13"/>
  <c r="O216" i="13"/>
  <c r="L217" i="13"/>
  <c r="M217" i="13"/>
  <c r="N217" i="13"/>
  <c r="O217" i="13"/>
  <c r="P217" i="13"/>
  <c r="Q217" i="13"/>
  <c r="R217" i="13"/>
  <c r="S217" i="13"/>
  <c r="L218" i="13"/>
  <c r="M218" i="13"/>
  <c r="N218" i="13"/>
  <c r="O218" i="13"/>
  <c r="P218" i="13"/>
  <c r="Q218" i="13"/>
  <c r="R218" i="13"/>
  <c r="S218" i="13"/>
  <c r="L219" i="13"/>
  <c r="M219" i="13"/>
  <c r="N219" i="13"/>
  <c r="O219" i="13"/>
  <c r="P219" i="13"/>
  <c r="Q219" i="13"/>
  <c r="R219" i="13"/>
  <c r="S219" i="13"/>
  <c r="L220" i="13"/>
  <c r="M220" i="13"/>
  <c r="N220" i="13"/>
  <c r="O220" i="13"/>
  <c r="P220" i="13"/>
  <c r="Q220" i="13"/>
  <c r="R220" i="13"/>
  <c r="S220" i="13"/>
  <c r="L221" i="13"/>
  <c r="M221" i="13"/>
  <c r="N221" i="13"/>
  <c r="O221" i="13"/>
  <c r="L222" i="13"/>
  <c r="M222" i="13"/>
  <c r="N222" i="13"/>
  <c r="O222" i="13"/>
  <c r="P222" i="13"/>
  <c r="Q222" i="13"/>
  <c r="R222" i="13"/>
  <c r="S222" i="13"/>
  <c r="L223" i="13"/>
  <c r="M223" i="13"/>
  <c r="N223" i="13"/>
  <c r="O223" i="13"/>
  <c r="P223" i="13"/>
  <c r="Q223" i="13"/>
  <c r="R223" i="13"/>
  <c r="S223" i="13"/>
  <c r="L224" i="13"/>
  <c r="M224" i="13"/>
  <c r="N224" i="13"/>
  <c r="O224" i="13"/>
  <c r="P224" i="13"/>
  <c r="Q224" i="13"/>
  <c r="R224" i="13"/>
  <c r="S224" i="13"/>
  <c r="L225" i="13"/>
  <c r="M225" i="13"/>
  <c r="N225" i="13"/>
  <c r="O225" i="13"/>
  <c r="P225" i="13"/>
  <c r="Q225" i="13"/>
  <c r="R225" i="13"/>
  <c r="S225" i="13"/>
  <c r="L226" i="13"/>
  <c r="M226" i="13"/>
  <c r="N226" i="13"/>
  <c r="O226" i="13"/>
  <c r="P226" i="13"/>
  <c r="Q226" i="13"/>
  <c r="R226" i="13"/>
  <c r="S226" i="13"/>
  <c r="L227" i="13"/>
  <c r="M227" i="13"/>
  <c r="N227" i="13"/>
  <c r="O227" i="13"/>
  <c r="P227" i="13"/>
  <c r="Q227" i="13"/>
  <c r="R227" i="13"/>
  <c r="S227" i="13"/>
  <c r="L228" i="13"/>
  <c r="M228" i="13"/>
  <c r="N228" i="13"/>
  <c r="O228" i="13"/>
  <c r="P228" i="13"/>
  <c r="Q228" i="13"/>
  <c r="R228" i="13"/>
  <c r="S228" i="13"/>
  <c r="L229" i="13"/>
  <c r="M229" i="13"/>
  <c r="N229" i="13"/>
  <c r="O229" i="13"/>
  <c r="P229" i="13"/>
  <c r="Q229" i="13"/>
  <c r="R229" i="13"/>
  <c r="S229" i="13"/>
  <c r="L230" i="13"/>
  <c r="M230" i="13"/>
  <c r="N230" i="13"/>
  <c r="O230" i="13"/>
  <c r="P230" i="13"/>
  <c r="Q230" i="13"/>
  <c r="R230" i="13"/>
  <c r="S230" i="13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P233" i="13"/>
  <c r="Q233" i="13"/>
  <c r="R233" i="13"/>
  <c r="S233" i="13"/>
  <c r="L234" i="13"/>
  <c r="M234" i="13"/>
  <c r="N234" i="13"/>
  <c r="O234" i="13"/>
  <c r="P234" i="13"/>
  <c r="Q234" i="13"/>
  <c r="R234" i="13"/>
  <c r="S234" i="13"/>
  <c r="L235" i="13"/>
  <c r="M235" i="13"/>
  <c r="N235" i="13"/>
  <c r="O235" i="13"/>
  <c r="L236" i="13"/>
  <c r="M236" i="13"/>
  <c r="N236" i="13"/>
  <c r="O236" i="13"/>
  <c r="P236" i="13"/>
  <c r="Q236" i="13"/>
  <c r="R236" i="13"/>
  <c r="S236" i="13"/>
  <c r="L237" i="13"/>
  <c r="M237" i="13"/>
  <c r="N237" i="13"/>
  <c r="O237" i="13"/>
  <c r="P237" i="13"/>
  <c r="Q237" i="13"/>
  <c r="R237" i="13"/>
  <c r="S237" i="13"/>
  <c r="L238" i="13"/>
  <c r="M238" i="13"/>
  <c r="N238" i="13"/>
  <c r="O238" i="13"/>
  <c r="P238" i="13"/>
  <c r="Q238" i="13"/>
  <c r="R238" i="13"/>
  <c r="S238" i="13"/>
  <c r="L239" i="13"/>
  <c r="M239" i="13"/>
  <c r="N239" i="13"/>
  <c r="O239" i="13"/>
  <c r="L240" i="13"/>
  <c r="M240" i="13"/>
  <c r="N240" i="13"/>
  <c r="O240" i="13"/>
  <c r="P240" i="13"/>
  <c r="Q240" i="13"/>
  <c r="R240" i="13"/>
  <c r="S240" i="13"/>
  <c r="L241" i="13"/>
  <c r="M241" i="13"/>
  <c r="N241" i="13"/>
  <c r="O241" i="13"/>
  <c r="P241" i="13"/>
  <c r="Q241" i="13"/>
  <c r="R241" i="13"/>
  <c r="S241" i="13"/>
  <c r="L242" i="13"/>
  <c r="M242" i="13"/>
  <c r="N242" i="13"/>
  <c r="O242" i="13"/>
  <c r="P242" i="13"/>
  <c r="Q242" i="13"/>
  <c r="R242" i="13"/>
  <c r="S242" i="13"/>
  <c r="L243" i="13"/>
  <c r="M243" i="13"/>
  <c r="N243" i="13"/>
  <c r="O243" i="13"/>
  <c r="P243" i="13"/>
  <c r="Q243" i="13"/>
  <c r="R243" i="13"/>
  <c r="S243" i="13"/>
  <c r="L244" i="13"/>
  <c r="M244" i="13"/>
  <c r="N244" i="13"/>
  <c r="O244" i="13"/>
  <c r="P244" i="13"/>
  <c r="Q244" i="13"/>
  <c r="R244" i="13"/>
  <c r="S244" i="13"/>
  <c r="L245" i="13"/>
  <c r="M245" i="13"/>
  <c r="N245" i="13"/>
  <c r="O245" i="13"/>
  <c r="P245" i="13"/>
  <c r="Q245" i="13"/>
  <c r="R245" i="13"/>
  <c r="S245" i="13"/>
  <c r="L246" i="13"/>
  <c r="M246" i="13"/>
  <c r="N246" i="13"/>
  <c r="O246" i="13"/>
  <c r="L247" i="13"/>
  <c r="M247" i="13"/>
  <c r="N247" i="13"/>
  <c r="O247" i="13"/>
  <c r="P247" i="13"/>
  <c r="Q247" i="13"/>
  <c r="R247" i="13"/>
  <c r="S247" i="13"/>
  <c r="L248" i="13"/>
  <c r="M248" i="13"/>
  <c r="N248" i="13"/>
  <c r="O248" i="13"/>
  <c r="P248" i="13"/>
  <c r="Q248" i="13"/>
  <c r="R248" i="13"/>
  <c r="S248" i="13"/>
  <c r="L249" i="13"/>
  <c r="M249" i="13"/>
  <c r="N249" i="13"/>
  <c r="O249" i="13"/>
  <c r="P249" i="13"/>
  <c r="Q249" i="13"/>
  <c r="R249" i="13"/>
  <c r="S249" i="13"/>
  <c r="L250" i="13"/>
  <c r="M250" i="13"/>
  <c r="N250" i="13"/>
  <c r="O250" i="13"/>
  <c r="P250" i="13"/>
  <c r="Q250" i="13"/>
  <c r="R250" i="13"/>
  <c r="S250" i="13"/>
  <c r="L251" i="13"/>
  <c r="M251" i="13"/>
  <c r="N251" i="13"/>
  <c r="O251" i="13"/>
  <c r="L252" i="13"/>
  <c r="M252" i="13"/>
  <c r="N252" i="13"/>
  <c r="O252" i="13"/>
  <c r="P252" i="13"/>
  <c r="Q252" i="13"/>
  <c r="R252" i="13"/>
  <c r="S252" i="13"/>
  <c r="L253" i="13"/>
  <c r="M253" i="13"/>
  <c r="N253" i="13"/>
  <c r="O253" i="13"/>
  <c r="P253" i="13"/>
  <c r="Q253" i="13"/>
  <c r="R253" i="13"/>
  <c r="S253" i="13"/>
  <c r="L254" i="13"/>
  <c r="M254" i="13"/>
  <c r="N254" i="13"/>
  <c r="O254" i="13"/>
  <c r="P254" i="13"/>
  <c r="Q254" i="13"/>
  <c r="R254" i="13"/>
  <c r="S254" i="13"/>
  <c r="L255" i="13"/>
  <c r="M255" i="13"/>
  <c r="N255" i="13"/>
  <c r="O255" i="13"/>
  <c r="P255" i="13"/>
  <c r="Q255" i="13"/>
  <c r="R255" i="13"/>
  <c r="S255" i="13"/>
  <c r="L256" i="13"/>
  <c r="M256" i="13"/>
  <c r="N256" i="13"/>
  <c r="O256" i="13"/>
  <c r="P256" i="13"/>
  <c r="Q256" i="13"/>
  <c r="R256" i="13"/>
  <c r="S256" i="13"/>
  <c r="L258" i="13"/>
  <c r="M258" i="13"/>
  <c r="N258" i="13"/>
  <c r="O258" i="13"/>
  <c r="P258" i="13"/>
  <c r="Q258" i="13"/>
  <c r="R258" i="13"/>
  <c r="S258" i="13"/>
  <c r="L259" i="13"/>
  <c r="M259" i="13"/>
  <c r="N259" i="13"/>
  <c r="O259" i="13"/>
  <c r="P259" i="13"/>
  <c r="Q259" i="13"/>
  <c r="R259" i="13"/>
  <c r="S259" i="13"/>
  <c r="L260" i="13"/>
  <c r="M260" i="13"/>
  <c r="N260" i="13"/>
  <c r="O260" i="13"/>
  <c r="P260" i="13"/>
  <c r="Q260" i="13"/>
  <c r="R260" i="13"/>
  <c r="S260" i="13"/>
  <c r="L261" i="13"/>
  <c r="M261" i="13"/>
  <c r="N261" i="13"/>
  <c r="O261" i="13"/>
  <c r="P261" i="13"/>
  <c r="Q261" i="13"/>
  <c r="R261" i="13"/>
  <c r="S261" i="13"/>
  <c r="L262" i="13"/>
  <c r="M262" i="13"/>
  <c r="N262" i="13"/>
  <c r="O262" i="13"/>
  <c r="L263" i="13"/>
  <c r="M263" i="13"/>
  <c r="N263" i="13"/>
  <c r="O263" i="13"/>
  <c r="P263" i="13"/>
  <c r="Q263" i="13"/>
  <c r="R263" i="13"/>
  <c r="S263" i="13"/>
  <c r="L264" i="13"/>
  <c r="M264" i="13"/>
  <c r="N264" i="13"/>
  <c r="O264" i="13"/>
  <c r="P264" i="13"/>
  <c r="Q264" i="13"/>
  <c r="R264" i="13"/>
  <c r="S264" i="13"/>
  <c r="L265" i="13"/>
  <c r="M265" i="13"/>
  <c r="N265" i="13"/>
  <c r="O265" i="13"/>
  <c r="P265" i="13"/>
  <c r="Q265" i="13"/>
  <c r="R265" i="13"/>
  <c r="S265" i="13"/>
  <c r="L266" i="13"/>
  <c r="M266" i="13"/>
  <c r="N266" i="13"/>
  <c r="O266" i="13"/>
  <c r="P266" i="13"/>
  <c r="Q266" i="13"/>
  <c r="R266" i="13"/>
  <c r="S266" i="13"/>
  <c r="L267" i="13"/>
  <c r="M267" i="13"/>
  <c r="N267" i="13"/>
  <c r="O267" i="13"/>
  <c r="L268" i="13"/>
  <c r="M268" i="13"/>
  <c r="N268" i="13"/>
  <c r="O268" i="13"/>
  <c r="P268" i="13"/>
  <c r="Q268" i="13"/>
  <c r="R268" i="13"/>
  <c r="S268" i="13"/>
  <c r="L269" i="13"/>
  <c r="M269" i="13"/>
  <c r="N269" i="13"/>
  <c r="O269" i="13"/>
  <c r="P269" i="13"/>
  <c r="Q269" i="13"/>
  <c r="R269" i="13"/>
  <c r="S269" i="13"/>
  <c r="L271" i="13"/>
  <c r="M271" i="13"/>
  <c r="N271" i="13"/>
  <c r="O271" i="13"/>
  <c r="P271" i="13"/>
  <c r="Q271" i="13"/>
  <c r="R271" i="13"/>
  <c r="S271" i="13"/>
  <c r="L272" i="13"/>
  <c r="M272" i="13"/>
  <c r="N272" i="13"/>
  <c r="O272" i="13"/>
  <c r="P272" i="13"/>
  <c r="Q272" i="13"/>
  <c r="R272" i="13"/>
  <c r="S272" i="13"/>
  <c r="L273" i="13"/>
  <c r="M273" i="13"/>
  <c r="N273" i="13"/>
  <c r="O273" i="13"/>
  <c r="P273" i="13"/>
  <c r="Q273" i="13"/>
  <c r="R273" i="13"/>
  <c r="S273" i="13"/>
  <c r="L274" i="13"/>
  <c r="M274" i="13"/>
  <c r="N274" i="13"/>
  <c r="O274" i="13"/>
  <c r="P274" i="13"/>
  <c r="Q274" i="13"/>
  <c r="R274" i="13"/>
  <c r="S274" i="13"/>
  <c r="L275" i="13"/>
  <c r="M275" i="13"/>
  <c r="N275" i="13"/>
  <c r="O275" i="13"/>
  <c r="P275" i="13"/>
  <c r="Q275" i="13"/>
  <c r="R275" i="13"/>
  <c r="S275" i="13"/>
  <c r="L276" i="13"/>
  <c r="M276" i="13"/>
  <c r="N276" i="13"/>
  <c r="O276" i="13"/>
  <c r="P276" i="13"/>
  <c r="Q276" i="13"/>
  <c r="R276" i="13"/>
  <c r="S276" i="13"/>
  <c r="L277" i="13"/>
  <c r="M277" i="13"/>
  <c r="N277" i="13"/>
  <c r="O277" i="13"/>
  <c r="P277" i="13"/>
  <c r="Q277" i="13"/>
  <c r="R277" i="13"/>
  <c r="S277" i="13"/>
  <c r="L278" i="13"/>
  <c r="M278" i="13"/>
  <c r="N278" i="13"/>
  <c r="O278" i="13"/>
  <c r="L279" i="13"/>
  <c r="M279" i="13"/>
  <c r="N279" i="13"/>
  <c r="O279" i="13"/>
  <c r="P279" i="13"/>
  <c r="Q279" i="13"/>
  <c r="R279" i="13"/>
  <c r="S279" i="13"/>
  <c r="L280" i="13"/>
  <c r="M280" i="13"/>
  <c r="N280" i="13"/>
  <c r="O280" i="13"/>
  <c r="P280" i="13"/>
  <c r="Q280" i="13"/>
  <c r="R280" i="13"/>
  <c r="S280" i="13"/>
  <c r="L281" i="13"/>
  <c r="M281" i="13"/>
  <c r="N281" i="13"/>
  <c r="O281" i="13"/>
  <c r="P281" i="13"/>
  <c r="Q281" i="13"/>
  <c r="R281" i="13"/>
  <c r="S281" i="13"/>
  <c r="L282" i="13"/>
  <c r="M282" i="13"/>
  <c r="N282" i="13"/>
  <c r="O282" i="13"/>
  <c r="P282" i="13"/>
  <c r="Q282" i="13"/>
  <c r="R282" i="13"/>
  <c r="S282" i="13"/>
  <c r="L283" i="13"/>
  <c r="M283" i="13"/>
  <c r="N283" i="13"/>
  <c r="O283" i="13"/>
  <c r="L284" i="13"/>
  <c r="M284" i="13"/>
  <c r="N284" i="13"/>
  <c r="O284" i="13"/>
  <c r="P284" i="13"/>
  <c r="Q284" i="13"/>
  <c r="R284" i="13"/>
  <c r="S284" i="13"/>
  <c r="L285" i="13"/>
  <c r="M285" i="13"/>
  <c r="N285" i="13"/>
  <c r="O285" i="13"/>
  <c r="P285" i="13"/>
  <c r="Q285" i="13"/>
  <c r="R285" i="13"/>
  <c r="S285" i="13"/>
  <c r="L286" i="13"/>
  <c r="M286" i="13"/>
  <c r="N286" i="13"/>
  <c r="O286" i="13"/>
  <c r="P286" i="13"/>
  <c r="Q286" i="13"/>
  <c r="R286" i="13"/>
  <c r="S286" i="13"/>
  <c r="L287" i="13"/>
  <c r="M287" i="13"/>
  <c r="N287" i="13"/>
  <c r="O287" i="13"/>
  <c r="P287" i="13"/>
  <c r="Q287" i="13"/>
  <c r="R287" i="13"/>
  <c r="S287" i="13"/>
  <c r="L288" i="13"/>
  <c r="M288" i="13"/>
  <c r="N288" i="13"/>
  <c r="O288" i="13"/>
  <c r="P288" i="13"/>
  <c r="Q288" i="13"/>
  <c r="R288" i="13"/>
  <c r="S288" i="13"/>
  <c r="L289" i="13"/>
  <c r="M289" i="13"/>
  <c r="N289" i="13"/>
  <c r="O289" i="13"/>
  <c r="P289" i="13"/>
  <c r="Q289" i="13"/>
  <c r="R289" i="13"/>
  <c r="S289" i="13"/>
  <c r="L290" i="13"/>
  <c r="M290" i="13"/>
  <c r="N290" i="13"/>
  <c r="O290" i="13"/>
  <c r="P290" i="13"/>
  <c r="Q290" i="13"/>
  <c r="R290" i="13"/>
  <c r="S290" i="13"/>
  <c r="L291" i="13"/>
  <c r="M291" i="13"/>
  <c r="N291" i="13"/>
  <c r="O291" i="13"/>
  <c r="P291" i="13"/>
  <c r="Q291" i="13"/>
  <c r="R291" i="13"/>
  <c r="S291" i="13"/>
  <c r="L292" i="13"/>
  <c r="M292" i="13"/>
  <c r="N292" i="13"/>
  <c r="O292" i="13"/>
  <c r="P292" i="13"/>
  <c r="Q292" i="13"/>
  <c r="R292" i="13"/>
  <c r="S292" i="13"/>
  <c r="L293" i="13"/>
  <c r="M293" i="13"/>
  <c r="N293" i="13"/>
  <c r="O293" i="13"/>
  <c r="P293" i="13"/>
  <c r="Q293" i="13"/>
  <c r="R293" i="13"/>
  <c r="S293" i="13"/>
  <c r="L294" i="13"/>
  <c r="M294" i="13"/>
  <c r="N294" i="13"/>
  <c r="O294" i="13"/>
  <c r="L295" i="13"/>
  <c r="M295" i="13"/>
  <c r="N295" i="13"/>
  <c r="O295" i="13"/>
  <c r="P295" i="13"/>
  <c r="Q295" i="13"/>
  <c r="R295" i="13"/>
  <c r="S295" i="13"/>
  <c r="L296" i="13"/>
  <c r="M296" i="13"/>
  <c r="N296" i="13"/>
  <c r="O296" i="13"/>
  <c r="P296" i="13"/>
  <c r="Q296" i="13"/>
  <c r="R296" i="13"/>
  <c r="S296" i="13"/>
  <c r="L297" i="13"/>
  <c r="M297" i="13"/>
  <c r="N297" i="13"/>
  <c r="O297" i="13"/>
  <c r="P297" i="13"/>
  <c r="Q297" i="13"/>
  <c r="R297" i="13"/>
  <c r="S297" i="13"/>
  <c r="L299" i="13"/>
  <c r="M299" i="13"/>
  <c r="N299" i="13"/>
  <c r="O299" i="13"/>
  <c r="P299" i="13"/>
  <c r="Q299" i="13"/>
  <c r="R299" i="13"/>
  <c r="S299" i="13"/>
  <c r="L300" i="13"/>
  <c r="M300" i="13"/>
  <c r="N300" i="13"/>
  <c r="O300" i="13"/>
  <c r="P300" i="13"/>
  <c r="Q300" i="13"/>
  <c r="R300" i="13"/>
  <c r="S300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14" i="13"/>
  <c r="M14" i="13"/>
  <c r="N14" i="13"/>
  <c r="O14" i="13"/>
  <c r="P14" i="13"/>
  <c r="Q14" i="13"/>
  <c r="R14" i="13"/>
  <c r="S14" i="13"/>
  <c r="L15" i="13"/>
  <c r="M15" i="13"/>
  <c r="N15" i="13"/>
  <c r="O15" i="13"/>
  <c r="P15" i="13"/>
  <c r="Q15" i="13"/>
  <c r="R15" i="13"/>
  <c r="S15" i="13"/>
  <c r="L16" i="13"/>
  <c r="M16" i="13"/>
  <c r="N16" i="13"/>
  <c r="O16" i="13"/>
  <c r="P16" i="13"/>
  <c r="Q16" i="13"/>
  <c r="R16" i="13"/>
  <c r="S16" i="13"/>
  <c r="L17" i="13"/>
  <c r="M17" i="13"/>
  <c r="N17" i="13"/>
  <c r="O17" i="13"/>
  <c r="P17" i="13"/>
  <c r="Q17" i="13"/>
  <c r="R17" i="13"/>
  <c r="S17" i="13"/>
  <c r="L18" i="13"/>
  <c r="M18" i="13"/>
  <c r="N18" i="13"/>
  <c r="O18" i="13"/>
  <c r="P18" i="13"/>
  <c r="Q18" i="13"/>
  <c r="R18" i="13"/>
  <c r="S18" i="13"/>
  <c r="L19" i="13"/>
  <c r="M19" i="13"/>
  <c r="N19" i="13"/>
  <c r="O19" i="13"/>
  <c r="P19" i="13"/>
  <c r="Q19" i="13"/>
  <c r="R19" i="13"/>
  <c r="S19" i="13"/>
  <c r="L20" i="13"/>
  <c r="M20" i="13"/>
  <c r="N20" i="13"/>
  <c r="O20" i="13"/>
  <c r="P20" i="13"/>
  <c r="Q20" i="13"/>
  <c r="R20" i="13"/>
  <c r="S20" i="13"/>
  <c r="L21" i="13"/>
  <c r="M21" i="13"/>
  <c r="N21" i="13"/>
  <c r="O21" i="13"/>
  <c r="P21" i="13"/>
  <c r="Q21" i="13"/>
  <c r="R21" i="13"/>
  <c r="S21" i="13"/>
  <c r="L22" i="13"/>
  <c r="M22" i="13"/>
  <c r="N22" i="13"/>
  <c r="O22" i="13"/>
  <c r="P22" i="13"/>
  <c r="Q22" i="13"/>
  <c r="R22" i="13"/>
  <c r="S22" i="13"/>
  <c r="L23" i="13"/>
  <c r="M23" i="13"/>
  <c r="N23" i="13"/>
  <c r="O23" i="13"/>
  <c r="P23" i="13"/>
  <c r="Q23" i="13"/>
  <c r="R23" i="13"/>
  <c r="S23" i="13"/>
  <c r="L24" i="13"/>
  <c r="M24" i="13"/>
  <c r="N24" i="13"/>
  <c r="O24" i="13"/>
  <c r="P24" i="13"/>
  <c r="Q24" i="13"/>
  <c r="R24" i="13"/>
  <c r="S24" i="13"/>
  <c r="L25" i="13"/>
  <c r="M25" i="13"/>
  <c r="N25" i="13"/>
  <c r="O25" i="13"/>
  <c r="P25" i="13"/>
  <c r="Q25" i="13"/>
  <c r="R25" i="13"/>
  <c r="S25" i="13"/>
  <c r="L26" i="13"/>
  <c r="M26" i="13"/>
  <c r="N26" i="13"/>
  <c r="O26" i="13"/>
  <c r="P26" i="13"/>
  <c r="Q26" i="13"/>
  <c r="R26" i="13"/>
  <c r="S26" i="13"/>
  <c r="L27" i="13"/>
  <c r="M27" i="13"/>
  <c r="N27" i="13"/>
  <c r="O27" i="13"/>
  <c r="P27" i="13"/>
  <c r="Q27" i="13"/>
  <c r="R27" i="13"/>
  <c r="S27" i="13"/>
  <c r="L28" i="13"/>
  <c r="M28" i="13"/>
  <c r="N28" i="13"/>
  <c r="O28" i="13"/>
  <c r="P28" i="13"/>
  <c r="Q28" i="13"/>
  <c r="R28" i="13"/>
  <c r="S28" i="13"/>
  <c r="L29" i="13"/>
  <c r="M29" i="13"/>
  <c r="N29" i="13"/>
  <c r="O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57" i="24"/>
  <c r="L32" i="24"/>
  <c r="L13" i="24"/>
  <c r="L15" i="24"/>
  <c r="L16" i="24"/>
  <c r="H10" i="13"/>
  <c r="F10" i="13"/>
  <c r="H12" i="13"/>
  <c r="F12" i="13"/>
  <c r="H14" i="13"/>
  <c r="F14" i="13"/>
  <c r="H16" i="13"/>
  <c r="F16" i="13"/>
  <c r="H18" i="13"/>
  <c r="F18" i="13"/>
  <c r="H20" i="13"/>
  <c r="F20" i="13"/>
  <c r="H22" i="13"/>
  <c r="F22" i="13"/>
  <c r="H24" i="13"/>
  <c r="F24" i="13"/>
  <c r="H26" i="13"/>
  <c r="F26" i="13"/>
  <c r="H28" i="13"/>
  <c r="F28" i="13"/>
  <c r="H30" i="13"/>
  <c r="F30" i="13"/>
  <c r="H32" i="13"/>
  <c r="F32" i="13"/>
  <c r="H34" i="13"/>
  <c r="F34" i="13"/>
  <c r="H36" i="13"/>
  <c r="F36" i="13"/>
  <c r="H38" i="13"/>
  <c r="F38" i="13"/>
  <c r="H40" i="13"/>
  <c r="F40" i="13"/>
  <c r="H42" i="13"/>
  <c r="F42" i="13"/>
  <c r="H44" i="13"/>
  <c r="F44" i="13"/>
  <c r="H46" i="13"/>
  <c r="F46" i="13"/>
  <c r="H48" i="13"/>
  <c r="F48" i="13"/>
  <c r="H50" i="13"/>
  <c r="F50" i="13"/>
  <c r="H52" i="13"/>
  <c r="F52" i="13"/>
  <c r="H54" i="13"/>
  <c r="F54" i="13"/>
  <c r="H56" i="13"/>
  <c r="F56" i="13"/>
  <c r="H58" i="13"/>
  <c r="F58" i="13"/>
  <c r="H60" i="13"/>
  <c r="F60" i="13"/>
  <c r="H62" i="13"/>
  <c r="F62" i="13"/>
  <c r="H64" i="13"/>
  <c r="F64" i="13"/>
  <c r="H66" i="13"/>
  <c r="F66" i="13"/>
  <c r="H68" i="13"/>
  <c r="F68" i="13"/>
  <c r="H70" i="13"/>
  <c r="F70" i="13"/>
  <c r="H72" i="13"/>
  <c r="F72" i="13"/>
  <c r="H74" i="13"/>
  <c r="F74" i="13"/>
  <c r="H76" i="13"/>
  <c r="F76" i="13"/>
  <c r="H78" i="13"/>
  <c r="F78" i="13"/>
  <c r="H80" i="13"/>
  <c r="F80" i="13"/>
  <c r="H82" i="13"/>
  <c r="F82" i="13"/>
  <c r="H84" i="13"/>
  <c r="F84" i="13"/>
  <c r="H86" i="13"/>
  <c r="F86" i="13"/>
  <c r="H88" i="13"/>
  <c r="F88" i="13"/>
  <c r="H90" i="13"/>
  <c r="F90" i="13"/>
  <c r="H92" i="13"/>
  <c r="F92" i="13"/>
  <c r="H94" i="13"/>
  <c r="F94" i="13"/>
  <c r="H96" i="13"/>
  <c r="F96" i="13"/>
  <c r="H98" i="13"/>
  <c r="F98" i="13"/>
  <c r="H100" i="13"/>
  <c r="F100" i="13"/>
  <c r="H102" i="13"/>
  <c r="F102" i="13"/>
  <c r="H104" i="13"/>
  <c r="F104" i="13"/>
  <c r="H106" i="13"/>
  <c r="F106" i="13"/>
  <c r="H108" i="13"/>
  <c r="F108" i="13"/>
  <c r="H110" i="13"/>
  <c r="F110" i="13"/>
  <c r="H112" i="13"/>
  <c r="F112" i="13"/>
  <c r="H114" i="13"/>
  <c r="F114" i="13"/>
  <c r="H116" i="13"/>
  <c r="F116" i="13"/>
  <c r="H118" i="13"/>
  <c r="F118" i="13"/>
  <c r="H120" i="13"/>
  <c r="F120" i="13"/>
  <c r="H122" i="13"/>
  <c r="F122" i="13"/>
  <c r="H124" i="13"/>
  <c r="F124" i="13"/>
  <c r="H126" i="13"/>
  <c r="F126" i="13"/>
  <c r="H128" i="13"/>
  <c r="F128" i="13"/>
  <c r="H130" i="13"/>
  <c r="F130" i="13"/>
  <c r="H132" i="13"/>
  <c r="F132" i="13"/>
  <c r="H134" i="13"/>
  <c r="F134" i="13"/>
  <c r="H136" i="13"/>
  <c r="F136" i="13"/>
  <c r="H138" i="13"/>
  <c r="F138" i="13"/>
  <c r="H140" i="13"/>
  <c r="F140" i="13"/>
  <c r="H142" i="13"/>
  <c r="F142" i="13"/>
  <c r="H144" i="13"/>
  <c r="F144" i="13"/>
  <c r="H146" i="13"/>
  <c r="F146" i="13"/>
  <c r="H148" i="13"/>
  <c r="F148" i="13"/>
  <c r="H150" i="13"/>
  <c r="F150" i="13"/>
  <c r="H152" i="13"/>
  <c r="F152" i="13"/>
  <c r="H154" i="13"/>
  <c r="F154" i="13"/>
  <c r="H156" i="13"/>
  <c r="F156" i="13"/>
  <c r="H158" i="13"/>
  <c r="F158" i="13"/>
  <c r="H160" i="13"/>
  <c r="F160" i="13"/>
  <c r="H162" i="13"/>
  <c r="F162" i="13"/>
  <c r="H164" i="13"/>
  <c r="F164" i="13"/>
  <c r="H166" i="13"/>
  <c r="F166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I41" i="25"/>
  <c r="B22" i="25"/>
  <c r="K41" i="25"/>
  <c r="B26" i="25"/>
  <c r="F41" i="25"/>
  <c r="M41" i="25"/>
  <c r="G41" i="25"/>
  <c r="E41" i="25"/>
  <c r="D41" i="25"/>
  <c r="B5" i="25"/>
  <c r="G22" i="13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S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B14" i="25"/>
  <c r="G78" i="13"/>
  <c r="B6" i="25"/>
  <c r="B15" i="25"/>
  <c r="G83" i="13"/>
  <c r="B3" i="25"/>
  <c r="G9" i="13"/>
  <c r="B24" i="25"/>
  <c r="G146" i="13"/>
  <c r="B12" i="25"/>
  <c r="G70" i="13"/>
  <c r="B32" i="25"/>
  <c r="B17" i="25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B29" i="25"/>
  <c r="B8" i="25"/>
  <c r="B20" i="25"/>
  <c r="G8" i="13"/>
  <c r="B11" i="25"/>
  <c r="B31" i="25"/>
  <c r="B23" i="25"/>
  <c r="G21" i="13"/>
  <c r="B10" i="25"/>
  <c r="G148" i="13"/>
  <c r="G144" i="13"/>
  <c r="G143" i="13"/>
  <c r="G74" i="13"/>
  <c r="G11" i="13"/>
  <c r="G71" i="13"/>
  <c r="G72" i="13"/>
  <c r="G75" i="13"/>
  <c r="G81" i="13"/>
  <c r="B13" i="25"/>
  <c r="B25" i="25"/>
  <c r="B16" i="25"/>
  <c r="B33" i="25"/>
  <c r="B7" i="25"/>
  <c r="B27" i="25"/>
  <c r="B30" i="25"/>
  <c r="G149" i="13"/>
  <c r="G145" i="13"/>
  <c r="B9" i="25"/>
  <c r="B21" i="25"/>
  <c r="B4" i="25"/>
  <c r="B28" i="25"/>
  <c r="B19" i="25"/>
  <c r="G108" i="13"/>
  <c r="B18" i="25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T286" i="13"/>
  <c r="U286" i="13"/>
  <c r="V286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T254" i="13"/>
  <c r="U254" i="13"/>
  <c r="V254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S144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T255" i="13"/>
  <c r="U255" i="13"/>
  <c r="V255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S105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T180" i="13"/>
  <c r="U180" i="13"/>
  <c r="V180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T84" i="13"/>
  <c r="U84" i="13"/>
  <c r="V84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T69" i="13"/>
  <c r="U69" i="13"/>
  <c r="V69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T13" i="13"/>
  <c r="U13" i="13"/>
  <c r="V13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T23" i="13"/>
  <c r="U23" i="13"/>
  <c r="V23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T20" i="13"/>
  <c r="U20" i="13"/>
  <c r="V20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T1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F8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5" i="13"/>
  <c r="G17" i="13"/>
  <c r="G13" i="13"/>
  <c r="G33" i="13"/>
  <c r="G34" i="13"/>
  <c r="G35" i="13"/>
  <c r="G36" i="13"/>
  <c r="G37" i="13"/>
  <c r="G38" i="13"/>
  <c r="G39" i="13"/>
  <c r="G40" i="13"/>
  <c r="F12" i="24"/>
  <c r="F42" i="24"/>
  <c r="F38" i="24"/>
  <c r="I96" i="24"/>
  <c r="I94" i="24"/>
  <c r="G38" i="24"/>
  <c r="G19" i="24"/>
  <c r="I56" i="24"/>
  <c r="I73" i="24"/>
  <c r="I71" i="24"/>
  <c r="I103" i="24"/>
  <c r="I102" i="24"/>
  <c r="I55" i="24"/>
  <c r="H43" i="24"/>
  <c r="H90" i="24"/>
  <c r="H55" i="24"/>
  <c r="H49" i="24"/>
  <c r="H44" i="24"/>
  <c r="H36" i="24"/>
  <c r="H14" i="24"/>
  <c r="F14" i="24"/>
  <c r="G14" i="24"/>
  <c r="I14" i="24"/>
  <c r="J14" i="24"/>
  <c r="K14" i="24"/>
  <c r="L14" i="24"/>
  <c r="H34" i="24"/>
  <c r="H103" i="24"/>
  <c r="H102" i="24"/>
  <c r="I39" i="24"/>
  <c r="G36" i="24"/>
  <c r="I40" i="24"/>
  <c r="F34" i="24"/>
  <c r="I12" i="24"/>
  <c r="H40" i="24"/>
  <c r="H41" i="24"/>
  <c r="H38" i="24"/>
  <c r="H33" i="24"/>
  <c r="H99" i="24"/>
  <c r="H39" i="24"/>
  <c r="I37" i="24"/>
  <c r="I36" i="24"/>
  <c r="I41" i="24"/>
  <c r="I19" i="24"/>
  <c r="G18" i="24"/>
  <c r="G41" i="24"/>
  <c r="I11" i="24"/>
  <c r="I17" i="24"/>
  <c r="I18" i="24"/>
  <c r="I10" i="24"/>
  <c r="F50" i="24"/>
  <c r="F52" i="24"/>
  <c r="G12" i="24"/>
  <c r="H92" i="24"/>
  <c r="H86" i="24"/>
  <c r="H35" i="24"/>
  <c r="I33" i="24"/>
  <c r="I38" i="24"/>
  <c r="G37" i="24"/>
  <c r="F17" i="24"/>
  <c r="H54" i="24"/>
  <c r="H42" i="24"/>
  <c r="H45" i="24"/>
  <c r="H11" i="24"/>
  <c r="I45" i="24"/>
  <c r="I35" i="24"/>
  <c r="I49" i="24"/>
  <c r="I90" i="24"/>
  <c r="I54" i="24"/>
  <c r="G90" i="24"/>
  <c r="F18" i="24"/>
  <c r="F41" i="24"/>
  <c r="F49" i="24"/>
  <c r="H56" i="24"/>
  <c r="H73" i="24"/>
  <c r="H71" i="24"/>
  <c r="H37" i="24"/>
  <c r="H18" i="24"/>
  <c r="H17" i="24"/>
  <c r="H19" i="24"/>
  <c r="H96" i="24"/>
  <c r="H94" i="24"/>
  <c r="I34" i="24"/>
  <c r="I43" i="24"/>
  <c r="I42" i="24"/>
  <c r="I99" i="24"/>
  <c r="G33" i="24"/>
  <c r="G103" i="24"/>
  <c r="G102" i="24"/>
  <c r="G42" i="24"/>
  <c r="G54" i="24"/>
  <c r="G56" i="24"/>
  <c r="G34" i="24"/>
  <c r="G96" i="24"/>
  <c r="G94" i="24"/>
  <c r="G44" i="24"/>
  <c r="I92" i="24"/>
  <c r="I86" i="24"/>
  <c r="F56" i="24"/>
  <c r="F55" i="24"/>
  <c r="F37" i="24"/>
  <c r="F45" i="24"/>
  <c r="F99" i="24"/>
  <c r="F92" i="24"/>
  <c r="F90" i="24"/>
  <c r="F86" i="24"/>
  <c r="I52" i="24"/>
  <c r="J12" i="24"/>
  <c r="J52" i="24"/>
  <c r="K50" i="24"/>
  <c r="J34" i="24"/>
  <c r="K90" i="24"/>
  <c r="K92" i="24"/>
  <c r="K86" i="24"/>
  <c r="J42" i="24"/>
  <c r="K19" i="24"/>
  <c r="K56" i="24"/>
  <c r="J54" i="24"/>
  <c r="K55" i="24"/>
  <c r="K45" i="24"/>
  <c r="J19" i="24"/>
  <c r="F19" i="24"/>
  <c r="L19" i="24"/>
  <c r="K17" i="24"/>
  <c r="K73" i="24"/>
  <c r="K71" i="24"/>
  <c r="K41" i="24"/>
  <c r="J96" i="24"/>
  <c r="J94" i="24"/>
  <c r="K54" i="24"/>
  <c r="J17" i="24"/>
  <c r="J49" i="24"/>
  <c r="K96" i="24"/>
  <c r="K94" i="24"/>
  <c r="K52" i="24"/>
  <c r="K103" i="24"/>
  <c r="K102" i="24"/>
  <c r="K99" i="24"/>
  <c r="J37" i="24"/>
  <c r="J18" i="24"/>
  <c r="J44" i="24"/>
  <c r="J38" i="24"/>
  <c r="K38" i="24"/>
  <c r="L38" i="24"/>
  <c r="J99" i="24"/>
  <c r="J43" i="24"/>
  <c r="K34" i="24"/>
  <c r="J90" i="24"/>
  <c r="K33" i="24"/>
  <c r="K43" i="24"/>
  <c r="J45" i="24"/>
  <c r="K42" i="24"/>
  <c r="J103" i="24"/>
  <c r="J102" i="24"/>
  <c r="K44" i="24"/>
  <c r="K12" i="24"/>
  <c r="J50" i="24"/>
  <c r="K40" i="24"/>
  <c r="K35" i="24"/>
  <c r="K37" i="24"/>
  <c r="J33" i="24"/>
  <c r="J35" i="24"/>
  <c r="F35" i="24"/>
  <c r="G35" i="24"/>
  <c r="L35" i="24"/>
  <c r="K39" i="24"/>
  <c r="K11" i="24"/>
  <c r="J92" i="24"/>
  <c r="K36" i="24"/>
  <c r="F36" i="24"/>
  <c r="J36" i="24"/>
  <c r="L36" i="24"/>
  <c r="J40" i="24"/>
  <c r="J11" i="24"/>
  <c r="J73" i="24"/>
  <c r="J71" i="24"/>
  <c r="K49" i="24"/>
  <c r="J56" i="24"/>
  <c r="J41" i="24"/>
  <c r="K18" i="24"/>
  <c r="J39" i="24"/>
  <c r="J55" i="24"/>
  <c r="G40" i="24"/>
  <c r="G43" i="24"/>
  <c r="G92" i="24"/>
  <c r="G86" i="24"/>
  <c r="I44" i="24"/>
  <c r="G55" i="24"/>
  <c r="G11" i="24"/>
  <c r="F11" i="24"/>
  <c r="F40" i="24"/>
  <c r="G50" i="24"/>
  <c r="F96" i="24"/>
  <c r="F94" i="24"/>
  <c r="I50" i="24"/>
  <c r="H52" i="24"/>
  <c r="F39" i="24"/>
  <c r="H12" i="24"/>
  <c r="G17" i="24"/>
  <c r="L17" i="24"/>
  <c r="G45" i="24"/>
  <c r="G99" i="24"/>
  <c r="G73" i="24"/>
  <c r="G71" i="24"/>
  <c r="G49" i="24"/>
  <c r="G39" i="24"/>
  <c r="F54" i="24"/>
  <c r="F33" i="24"/>
  <c r="F44" i="24"/>
  <c r="L44" i="24"/>
  <c r="F103" i="24"/>
  <c r="F102" i="24"/>
  <c r="L102" i="24"/>
  <c r="F43" i="24"/>
  <c r="L43" i="24"/>
  <c r="H50" i="24"/>
  <c r="F73" i="24"/>
  <c r="F71" i="24"/>
  <c r="G52" i="24"/>
  <c r="L12" i="24"/>
  <c r="L18" i="24"/>
  <c r="L40" i="24"/>
  <c r="L34" i="24"/>
  <c r="L54" i="24"/>
  <c r="L103" i="24"/>
  <c r="L52" i="24"/>
  <c r="H10" i="24"/>
  <c r="H31" i="24"/>
  <c r="H8" i="24"/>
  <c r="L45" i="24"/>
  <c r="G31" i="24"/>
  <c r="L49" i="24"/>
  <c r="L11" i="24"/>
  <c r="F10" i="24"/>
  <c r="F31" i="24"/>
  <c r="F8" i="24"/>
  <c r="G10" i="24"/>
  <c r="L39" i="24"/>
  <c r="L56" i="24"/>
  <c r="K10" i="24"/>
  <c r="J86" i="24"/>
  <c r="L41" i="24"/>
  <c r="L99" i="24"/>
  <c r="L55" i="24"/>
  <c r="L42" i="24"/>
  <c r="I31" i="24"/>
  <c r="I8" i="24"/>
  <c r="L37" i="24"/>
  <c r="L73" i="24"/>
  <c r="L71" i="24"/>
  <c r="L50" i="24"/>
  <c r="L33" i="24"/>
  <c r="L90" i="24"/>
  <c r="L92" i="24"/>
  <c r="L96" i="24"/>
  <c r="L94" i="24"/>
  <c r="J10" i="24"/>
  <c r="J31" i="24"/>
  <c r="K31" i="24"/>
  <c r="G8" i="24"/>
  <c r="L31" i="24"/>
  <c r="K8" i="24"/>
  <c r="L10" i="24"/>
  <c r="J8" i="24"/>
  <c r="L8" i="24"/>
  <c r="L4" i="24"/>
  <c r="L86" i="24"/>
</calcChain>
</file>

<file path=xl/sharedStrings.xml><?xml version="1.0" encoding="utf-8"?>
<sst xmlns="http://schemas.openxmlformats.org/spreadsheetml/2006/main" count="268" uniqueCount="182">
  <si>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</si>
  <si>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</si>
  <si>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</si>
  <si>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</si>
  <si>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</si>
  <si>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</si>
  <si>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</si>
  <si>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</si>
  <si>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</si>
  <si>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</si>
  <si>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</si>
  <si>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</si>
  <si>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</si>
  <si>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</si>
  <si>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</si>
  <si>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</si>
  <si>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</si>
  <si>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</si>
  <si>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</si>
  <si>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</si>
  <si>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</si>
  <si>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</si>
  <si>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</si>
  <si>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</si>
  <si>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</si>
  <si>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</si>
  <si>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</si>
  <si>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</si>
  <si>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</si>
  <si>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</si>
  <si>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</si>
  <si>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</si>
  <si>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</si>
  <si>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</si>
  <si>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</si>
  <si>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</si>
  <si>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</si>
  <si>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</si>
  <si>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</si>
  <si>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</si>
  <si>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</si>
  <si>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</si>
  <si>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</si>
  <si>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</si>
  <si>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</si>
  <si>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</si>
  <si>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</si>
  <si>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</si>
  <si>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</si>
  <si>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</si>
  <si>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</si>
  <si>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</si>
  <si>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</si>
  <si>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</si>
  <si>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</si>
  <si>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</si>
  <si>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</si>
  <si>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</si>
  <si>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</si>
  <si>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</si>
  <si>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</si>
  <si>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</si>
  <si>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</si>
  <si>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</si>
  <si>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</si>
  <si>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</si>
  <si>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</si>
  <si>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</si>
  <si>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</si>
  <si>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</si>
  <si>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</si>
  <si>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</si>
  <si>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</si>
  <si>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</si>
  <si>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</si>
  <si>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</si>
  <si>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</si>
  <si>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</si>
  <si>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</si>
  <si>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</si>
  <si>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</si>
  <si>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</si>
  <si>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</si>
  <si>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</si>
  <si>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</si>
  <si>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</si>
  <si>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</si>
  <si>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</si>
  <si>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</si>
  <si>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</si>
  <si>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</si>
  <si>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</si>
  <si>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</si>
  <si>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</si>
  <si>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</si>
  <si>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</si>
  <si>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</si>
  <si>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</si>
  <si>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</si>
  <si>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</si>
  <si>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</si>
  <si>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</si>
  <si>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</si>
  <si>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</si>
  <si>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</si>
  <si>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</si>
  <si>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</si>
  <si>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</si>
  <si>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</si>
  <si>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</si>
  <si>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</si>
  <si>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</si>
  <si>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</si>
  <si>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</si>
  <si>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</si>
  <si>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</si>
  <si>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</si>
  <si>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</si>
  <si>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</si>
  <si>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BÁO CÁO CHI PHÍ THÁNG 10.2020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</si>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</sst>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7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6" fontId="19" fillId="0" borderId="4" xfId="1" applyNumberFormat="1" applyFont="1" applyBorder="1" applyAlignment="1">
      <alignment wrapText="1"/>
    </xf>
    <xf numFmtId="166" fontId="19" fillId="0" borderId="5" xfId="1" applyNumberFormat="1" applyFont="1" applyBorder="1" applyAlignment="1">
      <alignment wrapText="1"/>
    </xf>
    <xf numFmtId="166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20" fillId="4" borderId="20" xfId="1" applyNumberFormat="1" applyFont="1" applyFill="1" applyBorder="1" applyAlignment="1">
      <alignment horizontal="center" vertical="center"/>
    </xf>
    <xf numFmtId="166" fontId="20" fillId="4" borderId="21" xfId="1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6" fontId="23" fillId="5" borderId="20" xfId="1" applyNumberFormat="1" applyFont="1" applyFill="1" applyBorder="1" applyAlignment="1">
      <alignment horizontal="left" wrapText="1"/>
    </xf>
    <xf numFmtId="166" fontId="17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7" fillId="0" borderId="0" xfId="0" applyNumberFormat="1" applyFont="1" applyAlignment="1"/>
    <xf numFmtId="166" fontId="17" fillId="0" borderId="4" xfId="1" applyNumberFormat="1" applyFont="1" applyFill="1" applyBorder="1" applyAlignment="1">
      <alignment horizontal="left" wrapText="1"/>
    </xf>
    <xf numFmtId="166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6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6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6" fontId="25" fillId="6" borderId="20" xfId="1" applyNumberFormat="1" applyFont="1" applyFill="1" applyBorder="1" applyAlignment="1">
      <alignment horizontal="left" wrapText="1"/>
    </xf>
    <xf numFmtId="166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6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6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6" fontId="26" fillId="0" borderId="9" xfId="1" applyNumberFormat="1" applyFont="1" applyFill="1" applyBorder="1" applyAlignment="1">
      <alignment horizontal="left" wrapText="1"/>
    </xf>
    <xf numFmtId="166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6" fontId="25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6" fontId="20" fillId="7" borderId="21" xfId="1" applyNumberFormat="1" applyFont="1" applyFill="1" applyBorder="1" applyAlignment="1">
      <alignment horizontal="center" vertical="center"/>
    </xf>
    <xf numFmtId="166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6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6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6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6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6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6" fillId="10" borderId="4" xfId="1" applyNumberFormat="1" applyFont="1" applyFill="1" applyBorder="1" applyAlignment="1">
      <alignment horizontal="left" wrapText="1"/>
    </xf>
    <xf numFmtId="166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5" fillId="9" borderId="11" xfId="1" applyNumberFormat="1" applyFont="1" applyFill="1" applyBorder="1" applyAlignment="1">
      <alignment horizontal="left" wrapText="1"/>
    </xf>
    <xf numFmtId="166" fontId="26" fillId="0" borderId="10" xfId="1" applyNumberFormat="1" applyFont="1" applyFill="1" applyBorder="1" applyAlignment="1">
      <alignment horizontal="left" wrapText="1"/>
    </xf>
    <xf numFmtId="166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5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7" fillId="10" borderId="1" xfId="1" applyNumberFormat="1" applyFont="1" applyFill="1" applyBorder="1" applyAlignment="1">
      <alignment horizontal="left" wrapText="1"/>
    </xf>
    <xf numFmtId="166" fontId="23" fillId="5" borderId="35" xfId="1" applyNumberFormat="1" applyFont="1" applyFill="1" applyBorder="1" applyAlignment="1">
      <alignment horizontal="left" wrapText="1"/>
    </xf>
    <xf numFmtId="166" fontId="17" fillId="10" borderId="0" xfId="1" applyNumberFormat="1" applyFont="1" applyFill="1" applyBorder="1" applyAlignment="1">
      <alignment horizontal="left" wrapText="1"/>
    </xf>
    <xf numFmtId="166" fontId="17" fillId="10" borderId="15" xfId="1" applyNumberFormat="1" applyFont="1" applyFill="1" applyBorder="1" applyAlignment="1">
      <alignment horizontal="left" wrapText="1"/>
    </xf>
    <xf numFmtId="166" fontId="17" fillId="0" borderId="0" xfId="1" applyNumberFormat="1" applyFont="1" applyBorder="1" applyAlignment="1">
      <alignment horizontal="left" wrapText="1"/>
    </xf>
    <xf numFmtId="166" fontId="27" fillId="8" borderId="36" xfId="1" applyNumberFormat="1" applyFont="1" applyFill="1" applyBorder="1" applyAlignment="1">
      <alignment horizontal="left" wrapText="1"/>
    </xf>
    <xf numFmtId="166" fontId="25" fillId="8" borderId="36" xfId="1" applyNumberFormat="1" applyFont="1" applyFill="1" applyBorder="1" applyAlignment="1">
      <alignment horizontal="left" wrapText="1"/>
    </xf>
    <xf numFmtId="166" fontId="25" fillId="6" borderId="35" xfId="1" applyNumberFormat="1" applyFont="1" applyFill="1" applyBorder="1" applyAlignment="1">
      <alignment horizontal="left" wrapText="1"/>
    </xf>
    <xf numFmtId="166" fontId="25" fillId="6" borderId="36" xfId="1" applyNumberFormat="1" applyFont="1" applyFill="1" applyBorder="1" applyAlignment="1">
      <alignment horizontal="left" wrapText="1"/>
    </xf>
    <xf numFmtId="166" fontId="17" fillId="5" borderId="15" xfId="1" applyNumberFormat="1" applyFont="1" applyFill="1" applyBorder="1" applyAlignment="1">
      <alignment horizontal="left" wrapText="1"/>
    </xf>
    <xf numFmtId="166" fontId="26" fillId="0" borderId="35" xfId="1" applyNumberFormat="1" applyFont="1" applyFill="1" applyBorder="1" applyAlignment="1">
      <alignment horizontal="left" wrapText="1"/>
    </xf>
    <xf numFmtId="166" fontId="20" fillId="7" borderId="29" xfId="1" applyNumberFormat="1" applyFont="1" applyFill="1" applyBorder="1" applyAlignment="1">
      <alignment horizontal="center" vertical="center"/>
    </xf>
    <xf numFmtId="167" fontId="17" fillId="0" borderId="1" xfId="1" applyNumberFormat="1" applyFont="1" applyBorder="1" applyAlignment="1"/>
    <xf numFmtId="167" fontId="23" fillId="0" borderId="1" xfId="1" applyNumberFormat="1" applyFont="1" applyBorder="1" applyAlignment="1"/>
    <xf numFmtId="167" fontId="19" fillId="0" borderId="1" xfId="1" applyNumberFormat="1" applyFont="1" applyBorder="1" applyAlignment="1"/>
    <xf numFmtId="167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6" fontId="26" fillId="5" borderId="1" xfId="1" applyNumberFormat="1" applyFont="1" applyFill="1" applyBorder="1" applyAlignment="1">
      <alignment horizontal="left" wrapText="1"/>
    </xf>
    <xf numFmtId="166" fontId="29" fillId="0" borderId="4" xfId="0" applyNumberFormat="1" applyFont="1" applyFill="1" applyBorder="1" applyAlignment="1"/>
    <xf numFmtId="166" fontId="30" fillId="0" borderId="4" xfId="0" applyNumberFormat="1" applyFont="1" applyFill="1" applyBorder="1" applyAlignment="1"/>
    <xf numFmtId="166" fontId="31" fillId="0" borderId="11" xfId="0" applyNumberFormat="1" applyFont="1" applyBorder="1" applyAlignment="1"/>
    <xf numFmtId="166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id="{6F3F73BC-26C0-4055-8F64-D8C6E99D8A81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id="{91A7B20A-1181-4788-87D8-215FC6238E98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id="{8A751841-D4CA-4408-A212-12FFBC43FE3E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id="{13C635A1-19E3-4817-B4B0-1A826F19B70E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id="{EED2F5DF-0D60-4486-87D4-60FD706BF807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id="{96A65A13-3FF7-49C3-AEF5-86C5AFA3E465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6"/>
  <sheetViews>
    <sheetView topLeftCell="J99" workbookViewId="0">
      <selection activeCell="I6" sqref="I6"/>
    </sheetView>
  </sheetViews>
  <sheetFormatPr defaultColWidth="14.42578125" defaultRowHeight="12.75" x14ac:dyDescent="0.15"/>
  <cols>
    <col min="1" max="1" width="5.390625" customWidth="1"/>
    <col min="2" max="2" width="63.109375" customWidth="1"/>
    <col min="3" max="5" width="14.42578125" hidden="1" customWidth="1"/>
    <col min="6" max="6" width="24.67578125" customWidth="1"/>
    <col min="7" max="7" width="21.3046875" customWidth="1"/>
    <col min="8" max="8" width="21.98046875" customWidth="1"/>
    <col min="9" max="9" width="25.75390625" customWidth="1"/>
    <col min="10" max="10" width="20.2265625" customWidth="1"/>
    <col min="11" max="11" width="33.0390625" customWidth="1"/>
    <col min="12" max="12" width="25.62109375" customWidth="1"/>
    <col min="13" max="13" width="26.56640625" customWidth="1"/>
    <col min="14" max="14" width="30.33984375" customWidth="1"/>
    <col min="15" max="29" width="18.203125" customWidth="1"/>
  </cols>
  <sheetData>
    <row r="1" spans="1:29" ht="31.5" x14ac:dyDescent="0.35">
      <c r="A1" s="170" t="s">
        <v>119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9" ht="25.5" x14ac:dyDescent="0.3">
      <c r="A2" s="171"/>
      <c r="B2" s="171"/>
      <c r="C2" s="171"/>
    </row>
    <row r="4" spans="1:29" s="19" customFormat="1" ht="24.75" customHeight="1" x14ac:dyDescent="0.3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25">
      <c r="A6" s="168" t="s">
        <v>47</v>
      </c>
      <c r="B6" s="169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25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25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5">
      <c r="A9" s="62" t="s">
        <v>6</v>
      </c>
      <c r="B9" s="63" t="s">
        <v>50</v>
      </c>
      <c r="C9" s="32"/>
      <c r="D9" s="33"/>
      <c r="E9" s="33"/>
      <c r="F9" s="64" t="s">
        <v>115</v>
      </c>
      <c r="G9" s="64" t="s">
        <v>111</v>
      </c>
      <c r="H9" s="64" t="s">
        <v>112</v>
      </c>
      <c r="I9" s="64" t="s">
        <v>113</v>
      </c>
      <c r="J9" s="64" t="s">
        <v>114</v>
      </c>
      <c r="K9" s="64" t="s">
        <v>109</v>
      </c>
      <c r="L9" s="65" t="s">
        <v>156</v>
      </c>
      <c r="M9" s="151" t="s">
        <v>157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2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0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">
      <c r="A12" s="69">
        <v>2</v>
      </c>
      <c r="B12" s="70" t="s">
        <v>180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0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">
      <c r="A13" s="69">
        <v>3</v>
      </c>
      <c r="B13" s="73" t="s">
        <v>54</v>
      </c>
      <c r="C13" s="40"/>
      <c r="D13" s="40"/>
      <c r="E13" s="37"/>
      <c r="F13" s="37"/>
      <c r="G13" s="58"/>
      <c r="H13" s="71"/>
      <c r="I13" s="71"/>
      <c r="J13" s="71"/>
      <c r="K13" s="72"/>
      <c r="L13" s="142">
        <f t="shared" si="2"/>
        <v>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">
      <c r="A15" s="69">
        <v>5</v>
      </c>
      <c r="B15" s="70" t="s">
        <v>181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">
      <c r="A17" s="69">
        <v>7</v>
      </c>
      <c r="B17" s="70" t="s">
        <v>153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">
      <c r="A18" s="69">
        <v>8</v>
      </c>
      <c r="B18" s="70" t="s">
        <v>154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">
      <c r="A19" s="69">
        <v>9</v>
      </c>
      <c r="B19" s="70" t="s">
        <v>162</v>
      </c>
      <c r="C19" s="37"/>
      <c r="D19" s="37"/>
      <c r="E19" s="37"/>
      <c r="F19" s="95">
        <f>SUMIFS('Chi tiết'!$E$8:$E$300,'Chi tiết'!$G$8:$G$300,F$9,'Chi tiết'!$F$8:$F$300,"khác",'Chi tiết'!$H$8:$H$300,"Chi")</f>
        <v>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0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2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0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">
      <c r="A32" s="69">
        <v>1</v>
      </c>
      <c r="B32" s="77" t="s">
        <v>165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">
      <c r="A34" s="69">
        <v>3</v>
      </c>
      <c r="B34" s="70" t="s">
        <v>166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0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0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0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25" x14ac:dyDescent="0.2">
      <c r="A49" s="69">
        <v>18</v>
      </c>
      <c r="B49" s="70" t="s">
        <v>169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0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">
      <c r="A51" s="69">
        <v>20</v>
      </c>
      <c r="B51" s="70" t="s">
        <v>168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">
      <c r="A55" s="69">
        <v>24</v>
      </c>
      <c r="B55" s="70" t="s">
        <v>167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0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0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3" customHeight="1" x14ac:dyDescent="0.2">
      <c r="A57" s="69"/>
      <c r="B57" s="70"/>
      <c r="C57" s="37"/>
      <c r="D57" s="37"/>
      <c r="E57" s="43"/>
      <c r="F57" s="37"/>
      <c r="G57" s="37"/>
      <c r="H57" s="37"/>
      <c r="I57" s="37"/>
      <c r="J57" s="37"/>
      <c r="K57" s="37"/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hidden="1" customHeight="1" x14ac:dyDescent="0.2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2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2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2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0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0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2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15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0"/>
  <sheetViews>
    <sheetView tabSelected="1" zoomScale="110" zoomScaleNormal="110" workbookViewId="0">
      <pane ySplit="7" topLeftCell="A8" activePane="bottomLeft" state="frozen"/>
      <selection activeCell="AX59" sqref="AX59"/>
      <selection pane="bottomLeft" activeCell="I1" sqref="I1:I65536"/>
    </sheetView>
  </sheetViews>
  <sheetFormatPr defaultColWidth="9.16796875" defaultRowHeight="14.25" x14ac:dyDescent="0.15"/>
  <cols>
    <col min="1" max="1" width="7.01171875" style="1" customWidth="1"/>
    <col min="2" max="2" width="12.80859375" style="1" bestFit="1" customWidth="1"/>
    <col min="3" max="3" width="19.01171875" style="1" customWidth="1"/>
    <col min="4" max="4" width="55.55859375" style="2" customWidth="1"/>
    <col min="5" max="5" width="19.01171875" style="3" customWidth="1"/>
    <col min="6" max="6" width="19.1484375" style="4" customWidth="1"/>
    <col min="7" max="7" width="11.32421875" style="4" hidden="1" customWidth="1"/>
    <col min="8" max="8" width="10.515625" style="4" hidden="1" customWidth="1"/>
    <col min="9" max="9" width="17.125" style="4" hidden="1" customWidth="1"/>
    <col min="10" max="10" width="9.16796875" style="4" customWidth="1"/>
    <col min="11" max="21" width="14.15625" style="4" hidden="1" customWidth="1"/>
    <col min="22" max="22" width="12.40625" style="4" hidden="1" customWidth="1"/>
    <col min="23" max="27" width="9.16796875" style="4" hidden="1" customWidth="1"/>
    <col min="28" max="29" width="10.65234375" style="4" hidden="1" customWidth="1"/>
    <col min="30" max="36" width="9.16796875" style="4" hidden="1" customWidth="1"/>
    <col min="37" max="37" width="15.91015625" style="4" hidden="1" customWidth="1"/>
    <col min="38" max="39" width="9.16796875" style="4" hidden="1" customWidth="1"/>
    <col min="40" max="40" width="11.8671875" style="4" hidden="1" customWidth="1"/>
    <col min="41" max="48" width="9.16796875" style="4" hidden="1" customWidth="1"/>
    <col min="49" max="49" width="11.0546875" style="4" hidden="1" customWidth="1"/>
    <col min="50" max="50" width="10.24609375" style="4" hidden="1" customWidth="1"/>
    <col min="51" max="51" width="9.16796875" style="4" hidden="1" customWidth="1"/>
    <col min="52" max="52" width="11.73046875" style="4" hidden="1" customWidth="1"/>
    <col min="53" max="64" width="9.16796875" style="4" hidden="1" customWidth="1"/>
    <col min="65" max="65" width="9.16796875" style="4" customWidth="1"/>
    <col min="66" max="16384" width="9.16796875" style="4"/>
  </cols>
  <sheetData>
    <row r="1" spans="1:64" customFormat="1" ht="18" x14ac:dyDescent="0.15">
      <c r="A1" s="5"/>
      <c r="B1" s="5"/>
      <c r="C1" s="172" t="s">
        <v>4</v>
      </c>
      <c r="D1" s="173"/>
      <c r="E1" s="173"/>
      <c r="F1" s="173"/>
      <c r="S1" t="str">
        <f>IF(ISNUMBER(SEARCH(S$7,$D8)),S$6,"Khác")</f>
        <v>Khác</v>
      </c>
      <c r="T1" t="b">
        <f>S8&lt;&gt;"Khác"</f>
        <v>0</v>
      </c>
    </row>
    <row r="2" spans="1:64" customFormat="1" ht="18" x14ac:dyDescent="0.1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4" customFormat="1" ht="18" x14ac:dyDescent="0.1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4" customFormat="1" ht="18" x14ac:dyDescent="0.1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V4" s="118" t="s">
        <v>121</v>
      </c>
      <c r="Z4" s="92"/>
      <c r="AA4" s="119"/>
      <c r="AB4" s="119"/>
      <c r="AC4" s="119"/>
    </row>
    <row r="5" spans="1:64" customFormat="1" ht="18" x14ac:dyDescent="0.1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9"/>
      <c r="AA5" s="119"/>
      <c r="AB5" s="119"/>
      <c r="AC5" s="119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20" t="s">
        <v>128</v>
      </c>
      <c r="AX5" s="112"/>
      <c r="AY5" s="112"/>
      <c r="AZ5" s="112"/>
      <c r="BA5" s="112"/>
      <c r="BB5" s="112"/>
      <c r="BC5" s="112"/>
      <c r="BD5" s="112"/>
      <c r="BE5" s="112"/>
      <c r="BF5" s="112"/>
    </row>
    <row r="6" spans="1:64" s="8" customFormat="1" ht="12.75" customHeight="1" x14ac:dyDescent="0.15">
      <c r="A6" s="176" t="s">
        <v>0</v>
      </c>
      <c r="B6" s="174" t="s">
        <v>2</v>
      </c>
      <c r="C6" s="176" t="s">
        <v>3</v>
      </c>
      <c r="D6" s="177" t="s">
        <v>5</v>
      </c>
      <c r="E6" s="179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177</v>
      </c>
      <c r="Q6" s="112" t="s">
        <v>178</v>
      </c>
      <c r="R6" s="112" t="s">
        <v>71</v>
      </c>
      <c r="S6" s="117" t="s">
        <v>33</v>
      </c>
      <c r="T6" s="117" t="s">
        <v>34</v>
      </c>
      <c r="U6" s="117" t="s">
        <v>35</v>
      </c>
      <c r="V6" s="117" t="s">
        <v>35</v>
      </c>
      <c r="W6" s="117" t="s">
        <v>36</v>
      </c>
      <c r="X6" s="117" t="s">
        <v>36</v>
      </c>
      <c r="Y6" s="117" t="s">
        <v>37</v>
      </c>
      <c r="Z6" s="117" t="s">
        <v>26</v>
      </c>
      <c r="AA6" s="115" t="s">
        <v>38</v>
      </c>
      <c r="AB6" s="116" t="s">
        <v>39</v>
      </c>
      <c r="AC6" s="116" t="s">
        <v>39</v>
      </c>
      <c r="AD6" s="112" t="s">
        <v>24</v>
      </c>
      <c r="AE6" s="112" t="s">
        <v>40</v>
      </c>
      <c r="AF6" s="112" t="s">
        <v>23</v>
      </c>
      <c r="AG6" s="112" t="s">
        <v>41</v>
      </c>
      <c r="AH6" s="112" t="s">
        <v>41</v>
      </c>
      <c r="AI6" s="112" t="s">
        <v>41</v>
      </c>
      <c r="AJ6" s="113" t="s">
        <v>118</v>
      </c>
      <c r="AK6" s="113" t="s">
        <v>118</v>
      </c>
      <c r="AL6" s="112" t="s">
        <v>27</v>
      </c>
      <c r="AM6" s="112" t="s">
        <v>42</v>
      </c>
      <c r="AN6" s="112" t="s">
        <v>43</v>
      </c>
      <c r="AO6" s="112" t="s">
        <v>29</v>
      </c>
      <c r="AP6" s="112" t="s">
        <v>28</v>
      </c>
      <c r="AQ6" s="112" t="s">
        <v>150</v>
      </c>
      <c r="AR6" s="112" t="s">
        <v>150</v>
      </c>
      <c r="AS6" s="112" t="s">
        <v>151</v>
      </c>
      <c r="AT6" s="112" t="s">
        <v>151</v>
      </c>
      <c r="AU6" s="112" t="s">
        <v>164</v>
      </c>
      <c r="AV6" s="112" t="s">
        <v>153</v>
      </c>
      <c r="AW6" s="112" t="s">
        <v>118</v>
      </c>
      <c r="AX6" s="156" t="s">
        <v>116</v>
      </c>
      <c r="AY6" s="156" t="s">
        <v>116</v>
      </c>
      <c r="AZ6" s="156" t="s">
        <v>117</v>
      </c>
      <c r="BA6" s="156" t="s">
        <v>117</v>
      </c>
      <c r="BB6" s="112" t="s">
        <v>32</v>
      </c>
      <c r="BC6" s="112" t="s">
        <v>32</v>
      </c>
      <c r="BD6" s="112" t="s">
        <v>32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160</v>
      </c>
      <c r="BL6" s="112" t="s">
        <v>35</v>
      </c>
    </row>
    <row r="7" spans="1:64" s="8" customFormat="1" ht="16.5" customHeight="1" x14ac:dyDescent="0.15">
      <c r="A7" s="174"/>
      <c r="B7" s="175"/>
      <c r="C7" s="174"/>
      <c r="D7" s="178"/>
      <c r="E7" s="180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122</v>
      </c>
      <c r="L7" s="112" t="s">
        <v>174</v>
      </c>
      <c r="M7" s="112" t="s">
        <v>176</v>
      </c>
      <c r="N7" s="112" t="s">
        <v>175</v>
      </c>
      <c r="O7" s="112" t="s">
        <v>173</v>
      </c>
      <c r="P7" s="112" t="s">
        <v>177</v>
      </c>
      <c r="Q7" s="112" t="s">
        <v>179</v>
      </c>
      <c r="R7" s="112" t="s">
        <v>71</v>
      </c>
      <c r="S7" s="117" t="s">
        <v>33</v>
      </c>
      <c r="T7" s="117" t="s">
        <v>34</v>
      </c>
      <c r="U7" s="117" t="s">
        <v>172</v>
      </c>
      <c r="V7" s="117" t="s">
        <v>129</v>
      </c>
      <c r="W7" s="117" t="s">
        <v>170</v>
      </c>
      <c r="X7" s="117" t="s">
        <v>36</v>
      </c>
      <c r="Y7" s="117" t="s">
        <v>37</v>
      </c>
      <c r="Z7" s="117" t="s">
        <v>26</v>
      </c>
      <c r="AA7" s="115" t="s">
        <v>38</v>
      </c>
      <c r="AB7" s="116" t="s">
        <v>39</v>
      </c>
      <c r="AC7" s="115" t="s">
        <v>123</v>
      </c>
      <c r="AD7" s="112" t="s">
        <v>24</v>
      </c>
      <c r="AE7" s="112" t="s">
        <v>40</v>
      </c>
      <c r="AF7" s="112" t="s">
        <v>140</v>
      </c>
      <c r="AG7" s="112" t="s">
        <v>124</v>
      </c>
      <c r="AH7" s="112" t="s">
        <v>141</v>
      </c>
      <c r="AI7" s="112" t="s">
        <v>125</v>
      </c>
      <c r="AJ7" s="112" t="s">
        <v>126</v>
      </c>
      <c r="AK7" s="112" t="s">
        <v>127</v>
      </c>
      <c r="AL7" s="112" t="s">
        <v>171</v>
      </c>
      <c r="AM7" s="112" t="s">
        <v>42</v>
      </c>
      <c r="AN7" s="112" t="s">
        <v>43</v>
      </c>
      <c r="AO7" s="112" t="s">
        <v>144</v>
      </c>
      <c r="AP7" s="112" t="s">
        <v>28</v>
      </c>
      <c r="AQ7" s="112" t="s">
        <v>148</v>
      </c>
      <c r="AR7" s="112" t="s">
        <v>149</v>
      </c>
      <c r="AS7" s="112" t="s">
        <v>152</v>
      </c>
      <c r="AT7" s="112" t="s">
        <v>151</v>
      </c>
      <c r="AU7" s="112" t="s">
        <v>164</v>
      </c>
      <c r="AV7" s="112" t="s">
        <v>153</v>
      </c>
      <c r="AW7" s="112" t="s">
        <v>130</v>
      </c>
      <c r="AX7" s="112" t="s">
        <v>120</v>
      </c>
      <c r="AY7" s="112" t="s">
        <v>131</v>
      </c>
      <c r="AZ7" s="112" t="s">
        <v>132</v>
      </c>
      <c r="BA7" s="112" t="s">
        <v>133</v>
      </c>
      <c r="BB7" s="114" t="s">
        <v>142</v>
      </c>
      <c r="BC7" s="114" t="s">
        <v>134</v>
      </c>
      <c r="BD7" s="114" t="s">
        <v>135</v>
      </c>
      <c r="BE7" s="114" t="s">
        <v>136</v>
      </c>
      <c r="BF7" s="114" t="s">
        <v>137</v>
      </c>
      <c r="BG7" s="12" t="s">
        <v>138</v>
      </c>
      <c r="BH7" s="114" t="s">
        <v>143</v>
      </c>
      <c r="BI7" s="114" t="s">
        <v>158</v>
      </c>
      <c r="BJ7" s="114" t="s">
        <v>159</v>
      </c>
      <c r="BK7" s="114" t="s">
        <v>161</v>
      </c>
      <c r="BL7" s="114" t="s">
        <v>163</v>
      </c>
    </row>
    <row r="8" spans="1:64" s="12" customFormat="1" ht="13.5" x14ac:dyDescent="0.15">
      <c r="A8" s="122"/>
      <c r="B8" s="122"/>
      <c r="C8" s="122"/>
      <c r="D8" s="124"/>
      <c r="E8" s="126"/>
      <c r="F8" s="15" t="str">
        <f t="shared" ref="F8:F71" si="0">IF(H8="","-",IF(H8="Thu","Thu",BL8))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O28" si="4">IF(N8="Khác",IF(ISNUMBER(SEARCH(O$7,$D8)),O$6,"Khác"),N8)</f>
        <v>Khác</v>
      </c>
      <c r="P8" s="114" t="str">
        <f>IF(O8="Khác",IF(ISNUMBER(SEARCH(P$7,$D8)),P$6,"Khác"),O8)</f>
        <v>Khác</v>
      </c>
      <c r="Q8" s="114" t="str">
        <f>IF(P8="Khác",IF(ISNUMBER(SEARCH(Q$7,$D8)),Q$6,"Khác"),P8)</f>
        <v>Khác</v>
      </c>
      <c r="R8" s="114" t="str">
        <f>IF(Q8="Khác",IF(ISNUMBER(SEARCH(R$7,$D8)),R$6,"Khác"),Q8)</f>
        <v>Khác</v>
      </c>
      <c r="S8" s="114" t="str">
        <f t="shared" ref="S8:S28" si="5">IF(R8="Khác",IF(ISNUMBER(SEARCH(S$7,$D8)),S$6,"Khác"),R8)</f>
        <v>Khác</v>
      </c>
      <c r="T8" s="114" t="str">
        <f t="shared" ref="T8:AP8" si="6">IF(S8="Khác",IF(ISNUMBER(SEARCH(T$7,$D8)),T$6,"Khác"),S8)</f>
        <v>Khác</v>
      </c>
      <c r="U8" s="114" t="str">
        <f t="shared" ref="U8:U71" si="7">IF(T8="Khác",IF(ISNUMBER(SEARCH(U$7,$D8)),U$6,"Khác"),T8)</f>
        <v>Khác</v>
      </c>
      <c r="V8" s="114" t="str">
        <f t="shared" ref="V8:V71" si="8">IF(U8="Khác",IF(ISNUMBER(SEARCH(V$7,$D8)),V$6,"Khác"),U8)</f>
        <v>Khác</v>
      </c>
      <c r="W8" s="114" t="str">
        <f t="shared" si="6"/>
        <v>Khác</v>
      </c>
      <c r="X8" s="114" t="str">
        <f t="shared" si="6"/>
        <v>Khác</v>
      </c>
      <c r="Y8" s="114" t="str">
        <f t="shared" si="6"/>
        <v>Khác</v>
      </c>
      <c r="Z8" s="114" t="str">
        <f t="shared" si="6"/>
        <v>Khác</v>
      </c>
      <c r="AA8" s="114" t="str">
        <f t="shared" si="6"/>
        <v>Khác</v>
      </c>
      <c r="AB8" s="114" t="str">
        <f t="shared" si="6"/>
        <v>Khác</v>
      </c>
      <c r="AC8" s="114" t="str">
        <f t="shared" si="6"/>
        <v>Khác</v>
      </c>
      <c r="AD8" s="114" t="str">
        <f t="shared" si="6"/>
        <v>Khác</v>
      </c>
      <c r="AE8" s="114" t="str">
        <f t="shared" si="6"/>
        <v>Khác</v>
      </c>
      <c r="AF8" s="114" t="str">
        <f t="shared" si="6"/>
        <v>Khác</v>
      </c>
      <c r="AG8" s="114" t="str">
        <f t="shared" si="6"/>
        <v>Khác</v>
      </c>
      <c r="AH8" s="114" t="str">
        <f t="shared" si="6"/>
        <v>Khác</v>
      </c>
      <c r="AI8" s="114" t="str">
        <f t="shared" si="6"/>
        <v>Khác</v>
      </c>
      <c r="AJ8" s="114" t="str">
        <f t="shared" si="6"/>
        <v>Khác</v>
      </c>
      <c r="AK8" s="114" t="str">
        <f t="shared" si="6"/>
        <v>Khác</v>
      </c>
      <c r="AL8" s="114" t="str">
        <f t="shared" si="6"/>
        <v>Khác</v>
      </c>
      <c r="AM8" s="114" t="str">
        <f t="shared" si="6"/>
        <v>Khác</v>
      </c>
      <c r="AN8" s="114" t="str">
        <f t="shared" si="6"/>
        <v>Khác</v>
      </c>
      <c r="AO8" s="114" t="str">
        <f t="shared" si="6"/>
        <v>Khác</v>
      </c>
      <c r="AP8" s="114" t="str">
        <f t="shared" si="6"/>
        <v>Khác</v>
      </c>
      <c r="AQ8" s="114" t="str">
        <f t="shared" ref="AQ8:AV8" si="9">IF(AP8="Khác",IF(ISNUMBER(SEARCH(AQ$7,$D8)),AQ$6,"Khác"),AP8)</f>
        <v>Khác</v>
      </c>
      <c r="AR8" s="114" t="str">
        <f t="shared" si="9"/>
        <v>Khác</v>
      </c>
      <c r="AS8" s="114" t="str">
        <f t="shared" si="9"/>
        <v>Khác</v>
      </c>
      <c r="AT8" s="114" t="str">
        <f t="shared" si="9"/>
        <v>Khác</v>
      </c>
      <c r="AU8" s="114" t="str">
        <f t="shared" si="9"/>
        <v>Khác</v>
      </c>
      <c r="AV8" s="114" t="str">
        <f t="shared" si="9"/>
        <v>Khác</v>
      </c>
      <c r="AW8" s="114" t="str">
        <f>IF(AV8="Khác",IF(AND(ISNUMBER(SEARCH("phí",$D8)),ISNUMBER(SEARCH("ngân hàng",$D8))),AW$6,"Khác"),AV8)</f>
        <v>Khác</v>
      </c>
      <c r="AX8" s="114" t="str">
        <f>IF(AW8="Khác",IF(AND(ISNUMBER(SEARCH("Điện",$D8)),ISNUMBER(SEARCH("VP",$D8))),AX$6,"Khác"),AW8)</f>
        <v>Khác</v>
      </c>
      <c r="AY8" s="114" t="str">
        <f>IF(AX8="Khác",IF(AND(ISNUMBER(SEARCH("Nước",$D8)),ISNUMBER(SEARCH("VP",$D8))),AY$6,"Khác"),AX8)</f>
        <v>Khác</v>
      </c>
      <c r="AZ8" s="114" t="str">
        <f>IF(AY8="Khác",IF(AND(ISNUMBER(SEARCH("Điện",$D8)),ISNUMBER(SEARCH("Kho",$D8))),AZ$6,"Khác"),AY8)</f>
        <v>Khác</v>
      </c>
      <c r="BA8" s="114" t="str">
        <f>IF(AZ8="Khác",IF(AND(ISNUMBER(SEARCH("Nước",$D8)),ISNUMBER(SEARCH("Kho",$D8))),BA$6,"Khác"),AZ8)</f>
        <v>Khác</v>
      </c>
      <c r="BB8" s="114" t="str">
        <f>IF(BA8="Khác",IF(AND(ISNUMBER(SEARCH("TT",$D8)),ISNUMBER(SEARCH("Chi Phí hoàn trả bảo hành",$D8))),BB$6,"Khác"),BA8)</f>
        <v>Khác</v>
      </c>
      <c r="BC8" s="114" t="str">
        <f>IF(BB8="Khác",IF(AND(ISNUMBER(SEARCH("TT",$D8)),ISNUMBER(SEARCH("Đơn hàng",$D8))),BC$6,"Khác"),BB8)</f>
        <v>Khác</v>
      </c>
      <c r="BD8" s="114" t="str">
        <f>IF(BC8="Khác",IF(AND(ISNUMBER(SEARCH("TT",$D8)),ISNUMBER(SEARCH("hoàn công",$D8))),BD$6,"Khác"),BC8)</f>
        <v>Khác</v>
      </c>
      <c r="BE8" s="114" t="str">
        <f>IF(BD8="Khác",IF(AND(ISNUMBER(SEARCH("TT",$D8)),ISNUMBER(SEARCH("công nhân",$D8))),BE$6,"Khác"),BD8)</f>
        <v>Khác</v>
      </c>
      <c r="BF8" s="114" t="str">
        <f>IF(BE8="Khác",IF(AND(ISNUMBER(SEARCH("phí",$D8)),ISNUMBER(SEARCH("cước",$D8))),BF$6,"Khác"),BE8)</f>
        <v>Khác</v>
      </c>
      <c r="BG8" s="114" t="str">
        <f>IF(BF8="Khác",IF(AND(ISNUMBER(SEARCH("TT",$D8)),ISNUMBER(SEARCH("- ",$D8))),BG$6,"Khác"),BF8)</f>
        <v>Khác</v>
      </c>
      <c r="BH8" s="114" t="str">
        <f>IF(BG8="Khác",IF(ISNUMBER(SEARCH("tạm ứng",$D8)),BH$6,"Khác"),BG8)</f>
        <v>Khác</v>
      </c>
      <c r="BI8" s="114" t="str">
        <f>IF(BH8="Khác",IF(ISNUMBER(SEARCH("chi phí dịch vụ hàng hóa",$D8)),BI$6,"Khác"),BH8)</f>
        <v>Khác</v>
      </c>
      <c r="BJ8" s="114" t="str">
        <f>IF(BI8="Khác",IF(ISNUMBER(SEARCH("cung cấp vật tư cho kho",$D8)),BJ$6,"Khác"),BI8)</f>
        <v>Khác</v>
      </c>
      <c r="BK8" s="114" t="str">
        <f>IF(BJ8="Khác",IF(ISNUMBER(SEARCH("cô tạp vụ",$D8)),BK$6,"Khác"),BJ8)</f>
        <v>Khác</v>
      </c>
      <c r="BL8" s="114" t="str">
        <f>IF(BK8="Khác",IF(ISNUMBER(SEARCH("thuê văn phòng Hà Nội",$D8)),BL$6,"Khác"),BK8)</f>
        <v>Khác</v>
      </c>
    </row>
    <row r="9" spans="1:64" s="12" customFormat="1" ht="13.5" x14ac:dyDescent="0.15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VLOOKUP(VALUE(A9),Time!$A$3:$D$33,2,1)</f>
        <v>#N/A</v>
      </c>
      <c r="H9" s="12" t="str">
        <f t="shared" ref="H9:H72" si="10">IF(MID(C9,2,1)="c","Chi",IF(C9&lt;&gt;"","Thu",""))</f>
        <v/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ref="P9:P72" si="11">IF(O9="Khác",IF(ISNUMBER(SEARCH(P$7,$D9)),P$6,"Khác"),O9)</f>
        <v>Khác</v>
      </c>
      <c r="Q9" s="114" t="str">
        <f t="shared" ref="Q9:Q72" si="12">IF(P9="Khác",IF(ISNUMBER(SEARCH(Q$7,$D9)),Q$6,"Khác"),P9)</f>
        <v>Khác</v>
      </c>
      <c r="R9" s="114" t="str">
        <f t="shared" ref="R9:R72" si="13">IF(Q9="Khác",IF(ISNUMBER(SEARCH(R$7,$D9)),R$6,"Khác"),Q9)</f>
        <v>Khác</v>
      </c>
      <c r="S9" s="114" t="str">
        <f t="shared" si="5"/>
        <v>Khác</v>
      </c>
      <c r="T9" s="114" t="str">
        <f t="shared" ref="T9:AP9" si="14">IF(S9="Khác",IF(ISNUMBER(SEARCH(T$7,$D9)),T$6,"Khác"),S9)</f>
        <v>Khác</v>
      </c>
      <c r="U9" s="114" t="str">
        <f t="shared" si="7"/>
        <v>Khác</v>
      </c>
      <c r="V9" s="114" t="str">
        <f t="shared" si="8"/>
        <v>Khác</v>
      </c>
      <c r="W9" s="114" t="str">
        <f t="shared" si="14"/>
        <v>Khác</v>
      </c>
      <c r="X9" s="114" t="str">
        <f t="shared" si="14"/>
        <v>Khác</v>
      </c>
      <c r="Y9" s="114" t="str">
        <f t="shared" si="14"/>
        <v>Khác</v>
      </c>
      <c r="Z9" s="114" t="str">
        <f t="shared" si="14"/>
        <v>Khác</v>
      </c>
      <c r="AA9" s="114" t="str">
        <f t="shared" si="14"/>
        <v>Khác</v>
      </c>
      <c r="AB9" s="114" t="str">
        <f t="shared" si="14"/>
        <v>Khác</v>
      </c>
      <c r="AC9" s="114" t="str">
        <f t="shared" si="14"/>
        <v>Khác</v>
      </c>
      <c r="AD9" s="114" t="str">
        <f t="shared" si="14"/>
        <v>Khác</v>
      </c>
      <c r="AE9" s="114" t="str">
        <f t="shared" si="14"/>
        <v>Khác</v>
      </c>
      <c r="AF9" s="114" t="str">
        <f t="shared" si="14"/>
        <v>Khác</v>
      </c>
      <c r="AG9" s="114" t="str">
        <f t="shared" si="14"/>
        <v>Khác</v>
      </c>
      <c r="AH9" s="114" t="str">
        <f t="shared" si="14"/>
        <v>Khác</v>
      </c>
      <c r="AI9" s="114" t="str">
        <f t="shared" si="14"/>
        <v>Khác</v>
      </c>
      <c r="AJ9" s="114" t="str">
        <f t="shared" si="14"/>
        <v>Khác</v>
      </c>
      <c r="AK9" s="114" t="str">
        <f t="shared" si="14"/>
        <v>Khác</v>
      </c>
      <c r="AL9" s="114" t="str">
        <f t="shared" si="14"/>
        <v>Khác</v>
      </c>
      <c r="AM9" s="114" t="str">
        <f t="shared" si="14"/>
        <v>Khác</v>
      </c>
      <c r="AN9" s="114" t="str">
        <f t="shared" si="14"/>
        <v>Khác</v>
      </c>
      <c r="AO9" s="114" t="str">
        <f t="shared" si="14"/>
        <v>Khác</v>
      </c>
      <c r="AP9" s="114" t="str">
        <f t="shared" si="14"/>
        <v>Khác</v>
      </c>
      <c r="AQ9" s="114" t="str">
        <f t="shared" ref="AQ9:AQ72" si="15">IF(AP9="Khác",IF(ISNUMBER(SEARCH(AQ$7,$D9)),AQ$6,"Khác"),AP9)</f>
        <v>Khác</v>
      </c>
      <c r="AR9" s="114" t="str">
        <f t="shared" ref="AR9:AR72" si="16">IF(AQ9="Khác",IF(ISNUMBER(SEARCH(AR$7,$D9)),AR$6,"Khác"),AQ9)</f>
        <v>Khác</v>
      </c>
      <c r="AS9" s="114" t="str">
        <f t="shared" ref="AS9:AS72" si="17">IF(AR9="Khác",IF(ISNUMBER(SEARCH(AS$7,$D9)),AS$6,"Khác"),AR9)</f>
        <v>Khác</v>
      </c>
      <c r="AT9" s="114" t="str">
        <f t="shared" ref="AT9:AT72" si="18">IF(AS9="Khác",IF(ISNUMBER(SEARCH(AT$7,$D9)),AT$6,"Khác"),AS9)</f>
        <v>Khác</v>
      </c>
      <c r="AU9" s="114" t="str">
        <f t="shared" ref="AU9:AV72" si="19">IF(AT9="Khác",IF(ISNUMBER(SEARCH(AU$7,$D9)),AU$6,"Khác"),AT9)</f>
        <v>Khác</v>
      </c>
      <c r="AV9" s="114" t="str">
        <f t="shared" si="19"/>
        <v>Khác</v>
      </c>
      <c r="AW9" s="114" t="str">
        <f t="shared" ref="AW9:AW72" si="20">IF(AV9="Khác",IF(AND(ISNUMBER(SEARCH("phí",$D9)),ISNUMBER(SEARCH("ngân hàng",$D9))),AW$6,"Khác"),AV9)</f>
        <v>Khác</v>
      </c>
      <c r="AX9" s="114" t="str">
        <f t="shared" ref="AX9:AX72" si="21">IF(AW9="Khác",IF(AND(ISNUMBER(SEARCH("Điện",$D9)),ISNUMBER(SEARCH("VP",$D9))),AX$6,"Khác"),AW9)</f>
        <v>Khác</v>
      </c>
      <c r="AY9" s="114" t="str">
        <f t="shared" ref="AY9:AY72" si="22">IF(AX9="Khác",IF(AND(ISNUMBER(SEARCH("Nước",$D9)),ISNUMBER(SEARCH("VP",$D9))),AY$6,"Khác"),AX9)</f>
        <v>Khác</v>
      </c>
      <c r="AZ9" s="114" t="str">
        <f t="shared" ref="AZ9:AZ72" si="23">IF(AY9="Khác",IF(AND(ISNUMBER(SEARCH("Điện",$D9)),ISNUMBER(SEARCH("Kho",$D9))),AZ$6,"Khác"),AY9)</f>
        <v>Khác</v>
      </c>
      <c r="BA9" s="114" t="str">
        <f t="shared" ref="BA9:BA72" si="24">IF(AZ9="Khác",IF(AND(ISNUMBER(SEARCH("Nước",$D9)),ISNUMBER(SEARCH("Kho",$D9))),BA$6,"Khác"),AZ9)</f>
        <v>Khác</v>
      </c>
      <c r="BB9" s="114" t="str">
        <f t="shared" ref="BB9:BB72" si="25">IF(BA9="Khác",IF(AND(ISNUMBER(SEARCH("TT",$D9)),ISNUMBER(SEARCH("Chi Phí hoàn trả bảo hành",$D9))),BB$6,"Khác"),BA9)</f>
        <v>Khác</v>
      </c>
      <c r="BC9" s="114" t="str">
        <f t="shared" ref="BC9:BC72" si="26">IF(BB9="Khác",IF(AND(ISNUMBER(SEARCH("TT",$D9)),ISNUMBER(SEARCH("Đơn hàng",$D9))),BC$6,"Khác"),BB9)</f>
        <v>Khác</v>
      </c>
      <c r="BD9" s="114" t="str">
        <f t="shared" ref="BD9:BD72" si="27">IF(BC9="Khác",IF(AND(ISNUMBER(SEARCH("TT",$D9)),ISNUMBER(SEARCH("hoàn công",$D9))),BD$6,"Khác"),BC9)</f>
        <v>Khác</v>
      </c>
      <c r="BE9" s="114" t="str">
        <f t="shared" ref="BE9:BE72" si="28">IF(BD9="Khác",IF(AND(ISNUMBER(SEARCH("TT",$D9)),ISNUMBER(SEARCH("công nhân",$D9))),BE$6,"Khác"),BD9)</f>
        <v>Khác</v>
      </c>
      <c r="BF9" s="114" t="str">
        <f t="shared" ref="BF9:BF72" si="29">IF(BE9="Khác",IF(AND(ISNUMBER(SEARCH("phí",$D9)),ISNUMBER(SEARCH("cước",$D9))),BF$6,"Khác"),BE9)</f>
        <v>Khác</v>
      </c>
      <c r="BG9" s="114" t="str">
        <f t="shared" ref="BG9:BG72" si="30">IF(BF9="Khác",IF(AND(ISNUMBER(SEARCH("TT",$D9)),ISNUMBER(SEARCH("- ",$D9))),BG$6,"Khác"),BF9)</f>
        <v>Khác</v>
      </c>
      <c r="BH9" s="114" t="str">
        <f t="shared" ref="BH9:BH72" si="31">IF(BG9="Khác",IF(ISNUMBER(SEARCH("tạm ứng",$D9)),BH$6,"Khác"),BG9)</f>
        <v>Khác</v>
      </c>
      <c r="BI9" s="114" t="str">
        <f t="shared" ref="BI9:BI72" si="32">IF(BH9="Khác",IF(ISNUMBER(SEARCH("chi phí dịch vụ hàng hóa",$D9)),BI$6,"Khác"),BH9)</f>
        <v>Khác</v>
      </c>
      <c r="BJ9" s="114" t="str">
        <f t="shared" ref="BJ9:BJ72" si="33">IF(BI9="Khác",IF(ISNUMBER(SEARCH("cung cấp vật tư cho kho",$D9)),BJ$6,"Khác"),BI9)</f>
        <v>Khác</v>
      </c>
      <c r="BK9" s="114" t="str">
        <f t="shared" ref="BK9:BK72" si="34">IF(BJ9="Khác",IF(ISNUMBER(SEARCH("cô tạp vụ",$D9)),BK$6,"Khác"),BJ9)</f>
        <v>Khác</v>
      </c>
      <c r="BL9" s="114" t="str">
        <f t="shared" ref="BL9:BL72" si="35">IF(BK9="Khác",IF(ISNUMBER(SEARCH("thuê văn phòng Hà Nội",$D9)),BL$6,"Khác"),BK9)</f>
        <v>Khác</v>
      </c>
    </row>
    <row r="10" spans="1:64" s="12" customFormat="1" ht="13.5" x14ac:dyDescent="0.15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VLOOKUP(VALUE(A10),Time!$A$3:$D$33,2,1)</f>
        <v>#N/A</v>
      </c>
      <c r="H10" s="12" t="str">
        <f t="shared" si="10"/>
        <v/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11"/>
        <v>Khác</v>
      </c>
      <c r="Q10" s="114" t="str">
        <f t="shared" si="12"/>
        <v>Khác</v>
      </c>
      <c r="R10" s="114" t="str">
        <f t="shared" si="13"/>
        <v>Khác</v>
      </c>
      <c r="S10" s="114" t="str">
        <f t="shared" si="5"/>
        <v>Khác</v>
      </c>
      <c r="T10" s="114" t="str">
        <f t="shared" ref="T10:AP10" si="36">IF(S10="Khác",IF(ISNUMBER(SEARCH(T$7,$D10)),T$6,"Khác"),S10)</f>
        <v>Khác</v>
      </c>
      <c r="U10" s="114" t="str">
        <f t="shared" si="7"/>
        <v>Khác</v>
      </c>
      <c r="V10" s="114" t="str">
        <f t="shared" si="8"/>
        <v>Khác</v>
      </c>
      <c r="W10" s="114" t="str">
        <f t="shared" si="36"/>
        <v>Khác</v>
      </c>
      <c r="X10" s="114" t="str">
        <f t="shared" si="36"/>
        <v>Khác</v>
      </c>
      <c r="Y10" s="114" t="str">
        <f t="shared" si="36"/>
        <v>Khác</v>
      </c>
      <c r="Z10" s="114" t="str">
        <f t="shared" si="36"/>
        <v>Khác</v>
      </c>
      <c r="AA10" s="114" t="str">
        <f t="shared" si="36"/>
        <v>Khác</v>
      </c>
      <c r="AB10" s="114" t="str">
        <f t="shared" si="36"/>
        <v>Khác</v>
      </c>
      <c r="AC10" s="114" t="str">
        <f t="shared" si="36"/>
        <v>Khác</v>
      </c>
      <c r="AD10" s="114" t="str">
        <f t="shared" si="36"/>
        <v>Khác</v>
      </c>
      <c r="AE10" s="114" t="str">
        <f t="shared" si="36"/>
        <v>Khác</v>
      </c>
      <c r="AF10" s="114" t="str">
        <f t="shared" si="36"/>
        <v>Khác</v>
      </c>
      <c r="AG10" s="114" t="str">
        <f t="shared" si="36"/>
        <v>Khác</v>
      </c>
      <c r="AH10" s="114" t="str">
        <f t="shared" si="36"/>
        <v>Khác</v>
      </c>
      <c r="AI10" s="114" t="str">
        <f t="shared" si="36"/>
        <v>Khác</v>
      </c>
      <c r="AJ10" s="114" t="str">
        <f t="shared" si="36"/>
        <v>Khác</v>
      </c>
      <c r="AK10" s="114" t="str">
        <f t="shared" si="36"/>
        <v>Khác</v>
      </c>
      <c r="AL10" s="114" t="str">
        <f t="shared" si="36"/>
        <v>Khác</v>
      </c>
      <c r="AM10" s="114" t="str">
        <f t="shared" si="36"/>
        <v>Khác</v>
      </c>
      <c r="AN10" s="114" t="str">
        <f t="shared" si="36"/>
        <v>Khác</v>
      </c>
      <c r="AO10" s="114" t="str">
        <f t="shared" si="36"/>
        <v>Khác</v>
      </c>
      <c r="AP10" s="114" t="str">
        <f t="shared" si="36"/>
        <v>Khác</v>
      </c>
      <c r="AQ10" s="114" t="str">
        <f t="shared" si="15"/>
        <v>Khác</v>
      </c>
      <c r="AR10" s="114" t="str">
        <f t="shared" si="16"/>
        <v>Khác</v>
      </c>
      <c r="AS10" s="114" t="str">
        <f t="shared" si="17"/>
        <v>Khác</v>
      </c>
      <c r="AT10" s="114" t="str">
        <f t="shared" si="18"/>
        <v>Khác</v>
      </c>
      <c r="AU10" s="114" t="str">
        <f t="shared" si="19"/>
        <v>Khác</v>
      </c>
      <c r="AV10" s="114" t="str">
        <f t="shared" si="19"/>
        <v>Khác</v>
      </c>
      <c r="AW10" s="114" t="str">
        <f t="shared" si="20"/>
        <v>Khác</v>
      </c>
      <c r="AX10" s="114" t="str">
        <f t="shared" si="21"/>
        <v>Khác</v>
      </c>
      <c r="AY10" s="114" t="str">
        <f t="shared" si="22"/>
        <v>Khác</v>
      </c>
      <c r="AZ10" s="114" t="str">
        <f t="shared" si="23"/>
        <v>Khác</v>
      </c>
      <c r="BA10" s="114" t="str">
        <f t="shared" si="24"/>
        <v>Khác</v>
      </c>
      <c r="BB10" s="114" t="str">
        <f t="shared" si="25"/>
        <v>Khác</v>
      </c>
      <c r="BC10" s="114" t="str">
        <f t="shared" si="26"/>
        <v>Khác</v>
      </c>
      <c r="BD10" s="114" t="str">
        <f t="shared" si="27"/>
        <v>Khác</v>
      </c>
      <c r="BE10" s="114" t="str">
        <f t="shared" si="28"/>
        <v>Khác</v>
      </c>
      <c r="BF10" s="114" t="str">
        <f t="shared" si="29"/>
        <v>Khác</v>
      </c>
      <c r="BG10" s="114" t="str">
        <f t="shared" si="30"/>
        <v>Khác</v>
      </c>
      <c r="BH10" s="114" t="str">
        <f t="shared" si="31"/>
        <v>Khác</v>
      </c>
      <c r="BI10" s="114" t="str">
        <f t="shared" si="32"/>
        <v>Khác</v>
      </c>
      <c r="BJ10" s="114" t="str">
        <f t="shared" si="33"/>
        <v>Khác</v>
      </c>
      <c r="BK10" s="114" t="str">
        <f t="shared" si="34"/>
        <v>Khác</v>
      </c>
      <c r="BL10" s="114" t="str">
        <f t="shared" si="35"/>
        <v>Khác</v>
      </c>
    </row>
    <row r="11" spans="1:64" s="12" customFormat="1" ht="13.5" x14ac:dyDescent="0.15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VLOOKUP(VALUE(A11),Time!$A$3:$D$33,2,1)</f>
        <v>#N/A</v>
      </c>
      <c r="H11" s="12" t="str">
        <f t="shared" si="10"/>
        <v/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11"/>
        <v>Khác</v>
      </c>
      <c r="Q11" s="114" t="str">
        <f t="shared" si="12"/>
        <v>Khác</v>
      </c>
      <c r="R11" s="114" t="str">
        <f t="shared" si="13"/>
        <v>Khác</v>
      </c>
      <c r="S11" s="114" t="str">
        <f t="shared" si="5"/>
        <v>Khác</v>
      </c>
      <c r="T11" s="114" t="str">
        <f t="shared" ref="T11:AP11" si="37">IF(S11="Khác",IF(ISNUMBER(SEARCH(T$7,$D11)),T$6,"Khác"),S11)</f>
        <v>Khác</v>
      </c>
      <c r="U11" s="114" t="str">
        <f t="shared" si="7"/>
        <v>Khác</v>
      </c>
      <c r="V11" s="114" t="str">
        <f t="shared" si="8"/>
        <v>Khác</v>
      </c>
      <c r="W11" s="114" t="str">
        <f t="shared" si="37"/>
        <v>Khác</v>
      </c>
      <c r="X11" s="114" t="str">
        <f t="shared" si="37"/>
        <v>Khác</v>
      </c>
      <c r="Y11" s="114" t="str">
        <f t="shared" si="37"/>
        <v>Khác</v>
      </c>
      <c r="Z11" s="114" t="str">
        <f t="shared" si="37"/>
        <v>Khác</v>
      </c>
      <c r="AA11" s="114" t="str">
        <f t="shared" si="37"/>
        <v>Khác</v>
      </c>
      <c r="AB11" s="114" t="str">
        <f t="shared" si="37"/>
        <v>Khác</v>
      </c>
      <c r="AC11" s="114" t="str">
        <f t="shared" si="37"/>
        <v>Khác</v>
      </c>
      <c r="AD11" s="114" t="str">
        <f t="shared" si="37"/>
        <v>Khác</v>
      </c>
      <c r="AE11" s="114" t="str">
        <f t="shared" si="37"/>
        <v>Khác</v>
      </c>
      <c r="AF11" s="114" t="str">
        <f t="shared" si="37"/>
        <v>Khác</v>
      </c>
      <c r="AG11" s="114" t="str">
        <f t="shared" si="37"/>
        <v>Khác</v>
      </c>
      <c r="AH11" s="114" t="str">
        <f t="shared" si="37"/>
        <v>Khác</v>
      </c>
      <c r="AI11" s="114" t="str">
        <f t="shared" si="37"/>
        <v>Khác</v>
      </c>
      <c r="AJ11" s="114" t="str">
        <f t="shared" si="37"/>
        <v>Khác</v>
      </c>
      <c r="AK11" s="114" t="str">
        <f t="shared" si="37"/>
        <v>Khác</v>
      </c>
      <c r="AL11" s="114" t="str">
        <f t="shared" si="37"/>
        <v>Khác</v>
      </c>
      <c r="AM11" s="114" t="str">
        <f t="shared" si="37"/>
        <v>Khác</v>
      </c>
      <c r="AN11" s="114" t="str">
        <f t="shared" si="37"/>
        <v>Khác</v>
      </c>
      <c r="AO11" s="114" t="str">
        <f t="shared" si="37"/>
        <v>Khác</v>
      </c>
      <c r="AP11" s="114" t="str">
        <f t="shared" si="37"/>
        <v>Khác</v>
      </c>
      <c r="AQ11" s="114" t="str">
        <f t="shared" si="15"/>
        <v>Khác</v>
      </c>
      <c r="AR11" s="114" t="str">
        <f t="shared" si="16"/>
        <v>Khác</v>
      </c>
      <c r="AS11" s="114" t="str">
        <f t="shared" si="17"/>
        <v>Khác</v>
      </c>
      <c r="AT11" s="114" t="str">
        <f t="shared" si="18"/>
        <v>Khác</v>
      </c>
      <c r="AU11" s="114" t="str">
        <f t="shared" si="19"/>
        <v>Khác</v>
      </c>
      <c r="AV11" s="114" t="str">
        <f t="shared" si="19"/>
        <v>Khác</v>
      </c>
      <c r="AW11" s="114" t="str">
        <f t="shared" si="20"/>
        <v>Khác</v>
      </c>
      <c r="AX11" s="114" t="str">
        <f t="shared" si="21"/>
        <v>Khác</v>
      </c>
      <c r="AY11" s="114" t="str">
        <f t="shared" si="22"/>
        <v>Khác</v>
      </c>
      <c r="AZ11" s="114" t="str">
        <f t="shared" si="23"/>
        <v>Khác</v>
      </c>
      <c r="BA11" s="114" t="str">
        <f t="shared" si="24"/>
        <v>Khác</v>
      </c>
      <c r="BB11" s="114" t="str">
        <f t="shared" si="25"/>
        <v>Khác</v>
      </c>
      <c r="BC11" s="114" t="str">
        <f t="shared" si="26"/>
        <v>Khác</v>
      </c>
      <c r="BD11" s="114" t="str">
        <f t="shared" si="27"/>
        <v>Khác</v>
      </c>
      <c r="BE11" s="114" t="str">
        <f t="shared" si="28"/>
        <v>Khác</v>
      </c>
      <c r="BF11" s="114" t="str">
        <f t="shared" si="29"/>
        <v>Khác</v>
      </c>
      <c r="BG11" s="114" t="str">
        <f t="shared" si="30"/>
        <v>Khác</v>
      </c>
      <c r="BH11" s="114" t="str">
        <f t="shared" si="31"/>
        <v>Khác</v>
      </c>
      <c r="BI11" s="114" t="str">
        <f t="shared" si="32"/>
        <v>Khác</v>
      </c>
      <c r="BJ11" s="114" t="str">
        <f t="shared" si="33"/>
        <v>Khác</v>
      </c>
      <c r="BK11" s="114" t="str">
        <f t="shared" si="34"/>
        <v>Khác</v>
      </c>
      <c r="BL11" s="114" t="str">
        <f t="shared" si="35"/>
        <v>Khác</v>
      </c>
    </row>
    <row r="12" spans="1:64" s="12" customFormat="1" ht="13.5" x14ac:dyDescent="0.15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VLOOKUP(VALUE(A12),Time!$A$3:$D$33,2,1)</f>
        <v>#N/A</v>
      </c>
      <c r="H12" s="12" t="str">
        <f t="shared" si="10"/>
        <v/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11"/>
        <v>Khác</v>
      </c>
      <c r="Q12" s="114" t="str">
        <f t="shared" si="12"/>
        <v>Khác</v>
      </c>
      <c r="R12" s="114" t="str">
        <f t="shared" si="13"/>
        <v>Khác</v>
      </c>
      <c r="S12" s="114" t="str">
        <f t="shared" si="5"/>
        <v>Khác</v>
      </c>
      <c r="T12" s="114" t="str">
        <f t="shared" ref="T12:AP12" si="38">IF(S12="Khác",IF(ISNUMBER(SEARCH(T$7,$D12)),T$6,"Khác"),S12)</f>
        <v>Khác</v>
      </c>
      <c r="U12" s="114" t="str">
        <f t="shared" si="7"/>
        <v>Khác</v>
      </c>
      <c r="V12" s="114" t="str">
        <f t="shared" si="8"/>
        <v>Khác</v>
      </c>
      <c r="W12" s="114" t="str">
        <f t="shared" si="38"/>
        <v>Khác</v>
      </c>
      <c r="X12" s="114" t="str">
        <f t="shared" si="38"/>
        <v>Khác</v>
      </c>
      <c r="Y12" s="114" t="str">
        <f t="shared" si="38"/>
        <v>Khác</v>
      </c>
      <c r="Z12" s="114" t="str">
        <f t="shared" si="38"/>
        <v>Khác</v>
      </c>
      <c r="AA12" s="114" t="str">
        <f t="shared" si="38"/>
        <v>Khác</v>
      </c>
      <c r="AB12" s="114" t="str">
        <f t="shared" si="38"/>
        <v>Khác</v>
      </c>
      <c r="AC12" s="114" t="str">
        <f t="shared" si="38"/>
        <v>Khác</v>
      </c>
      <c r="AD12" s="114" t="str">
        <f t="shared" si="38"/>
        <v>Khác</v>
      </c>
      <c r="AE12" s="114" t="str">
        <f t="shared" si="38"/>
        <v>Khác</v>
      </c>
      <c r="AF12" s="114" t="str">
        <f t="shared" si="38"/>
        <v>Khác</v>
      </c>
      <c r="AG12" s="114" t="str">
        <f t="shared" si="38"/>
        <v>Khác</v>
      </c>
      <c r="AH12" s="114" t="str">
        <f t="shared" si="38"/>
        <v>Khác</v>
      </c>
      <c r="AI12" s="114" t="str">
        <f t="shared" si="38"/>
        <v>Khác</v>
      </c>
      <c r="AJ12" s="114" t="str">
        <f t="shared" si="38"/>
        <v>Khác</v>
      </c>
      <c r="AK12" s="114" t="str">
        <f t="shared" si="38"/>
        <v>Khác</v>
      </c>
      <c r="AL12" s="114" t="str">
        <f t="shared" si="38"/>
        <v>Khác</v>
      </c>
      <c r="AM12" s="114" t="str">
        <f t="shared" si="38"/>
        <v>Khác</v>
      </c>
      <c r="AN12" s="114" t="str">
        <f t="shared" si="38"/>
        <v>Khác</v>
      </c>
      <c r="AO12" s="114" t="str">
        <f t="shared" si="38"/>
        <v>Khác</v>
      </c>
      <c r="AP12" s="114" t="str">
        <f t="shared" si="38"/>
        <v>Khác</v>
      </c>
      <c r="AQ12" s="114" t="str">
        <f t="shared" si="15"/>
        <v>Khác</v>
      </c>
      <c r="AR12" s="114" t="str">
        <f t="shared" si="16"/>
        <v>Khác</v>
      </c>
      <c r="AS12" s="114" t="str">
        <f t="shared" si="17"/>
        <v>Khác</v>
      </c>
      <c r="AT12" s="114" t="str">
        <f t="shared" si="18"/>
        <v>Khác</v>
      </c>
      <c r="AU12" s="114" t="str">
        <f t="shared" si="19"/>
        <v>Khác</v>
      </c>
      <c r="AV12" s="114" t="str">
        <f t="shared" si="19"/>
        <v>Khác</v>
      </c>
      <c r="AW12" s="114" t="str">
        <f t="shared" si="20"/>
        <v>Khác</v>
      </c>
      <c r="AX12" s="114" t="str">
        <f t="shared" si="21"/>
        <v>Khác</v>
      </c>
      <c r="AY12" s="114" t="str">
        <f t="shared" si="22"/>
        <v>Khác</v>
      </c>
      <c r="AZ12" s="114" t="str">
        <f t="shared" si="23"/>
        <v>Khác</v>
      </c>
      <c r="BA12" s="114" t="str">
        <f t="shared" si="24"/>
        <v>Khác</v>
      </c>
      <c r="BB12" s="114" t="str">
        <f t="shared" si="25"/>
        <v>Khác</v>
      </c>
      <c r="BC12" s="114" t="str">
        <f t="shared" si="26"/>
        <v>Khác</v>
      </c>
      <c r="BD12" s="114" t="str">
        <f t="shared" si="27"/>
        <v>Khác</v>
      </c>
      <c r="BE12" s="114" t="str">
        <f t="shared" si="28"/>
        <v>Khác</v>
      </c>
      <c r="BF12" s="114" t="str">
        <f t="shared" si="29"/>
        <v>Khác</v>
      </c>
      <c r="BG12" s="114" t="str">
        <f t="shared" si="30"/>
        <v>Khác</v>
      </c>
      <c r="BH12" s="114" t="str">
        <f t="shared" si="31"/>
        <v>Khác</v>
      </c>
      <c r="BI12" s="114" t="str">
        <f t="shared" si="32"/>
        <v>Khác</v>
      </c>
      <c r="BJ12" s="114" t="str">
        <f t="shared" si="33"/>
        <v>Khác</v>
      </c>
      <c r="BK12" s="114" t="str">
        <f t="shared" si="34"/>
        <v>Khác</v>
      </c>
      <c r="BL12" s="114" t="str">
        <f t="shared" si="35"/>
        <v>Khác</v>
      </c>
    </row>
    <row r="13" spans="1:64" s="12" customFormat="1" ht="13.5" x14ac:dyDescent="0.15">
      <c r="A13" s="122"/>
      <c r="B13" s="122"/>
      <c r="C13" s="122"/>
      <c r="D13" s="164"/>
      <c r="E13" s="128"/>
      <c r="F13" s="15" t="str">
        <f t="shared" si="0"/>
        <v>-</v>
      </c>
      <c r="G13" s="12" t="e">
        <f>VLOOKUP(VALUE(A13),Time!$A$3:$D$33,2,1)</f>
        <v>#N/A</v>
      </c>
      <c r="H13" s="12" t="str">
        <f t="shared" si="10"/>
        <v/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11"/>
        <v>Khác</v>
      </c>
      <c r="Q13" s="114" t="str">
        <f t="shared" si="12"/>
        <v>Khác</v>
      </c>
      <c r="R13" s="114" t="str">
        <f t="shared" si="13"/>
        <v>Khác</v>
      </c>
      <c r="S13" s="114" t="str">
        <f t="shared" si="5"/>
        <v>Khác</v>
      </c>
      <c r="T13" s="114" t="str">
        <f t="shared" ref="T13:AP13" si="39">IF(S13="Khác",IF(ISNUMBER(SEARCH(T$7,$D13)),T$6,"Khác"),S13)</f>
        <v>Khác</v>
      </c>
      <c r="U13" s="114" t="str">
        <f t="shared" si="7"/>
        <v>Khác</v>
      </c>
      <c r="V13" s="114" t="str">
        <f t="shared" si="8"/>
        <v>Khác</v>
      </c>
      <c r="W13" s="114" t="str">
        <f t="shared" si="39"/>
        <v>Khác</v>
      </c>
      <c r="X13" s="114" t="str">
        <f t="shared" si="39"/>
        <v>Khác</v>
      </c>
      <c r="Y13" s="114" t="str">
        <f t="shared" si="39"/>
        <v>Khác</v>
      </c>
      <c r="Z13" s="114" t="str">
        <f t="shared" si="39"/>
        <v>Khác</v>
      </c>
      <c r="AA13" s="114" t="str">
        <f t="shared" si="39"/>
        <v>Khác</v>
      </c>
      <c r="AB13" s="114" t="str">
        <f t="shared" si="39"/>
        <v>Khác</v>
      </c>
      <c r="AC13" s="114" t="str">
        <f t="shared" si="39"/>
        <v>Khác</v>
      </c>
      <c r="AD13" s="114" t="str">
        <f t="shared" si="39"/>
        <v>Khác</v>
      </c>
      <c r="AE13" s="114" t="str">
        <f t="shared" si="39"/>
        <v>Khác</v>
      </c>
      <c r="AF13" s="114" t="str">
        <f t="shared" si="39"/>
        <v>Khác</v>
      </c>
      <c r="AG13" s="114" t="str">
        <f t="shared" si="39"/>
        <v>Khác</v>
      </c>
      <c r="AH13" s="114" t="str">
        <f t="shared" si="39"/>
        <v>Khác</v>
      </c>
      <c r="AI13" s="114" t="str">
        <f t="shared" si="39"/>
        <v>Khác</v>
      </c>
      <c r="AJ13" s="114" t="str">
        <f t="shared" si="39"/>
        <v>Khác</v>
      </c>
      <c r="AK13" s="114" t="str">
        <f t="shared" si="39"/>
        <v>Khác</v>
      </c>
      <c r="AL13" s="114" t="str">
        <f t="shared" si="39"/>
        <v>Khác</v>
      </c>
      <c r="AM13" s="114" t="str">
        <f t="shared" si="39"/>
        <v>Khác</v>
      </c>
      <c r="AN13" s="114" t="str">
        <f t="shared" si="39"/>
        <v>Khác</v>
      </c>
      <c r="AO13" s="114" t="str">
        <f t="shared" si="39"/>
        <v>Khác</v>
      </c>
      <c r="AP13" s="114" t="str">
        <f t="shared" si="39"/>
        <v>Khác</v>
      </c>
      <c r="AQ13" s="114" t="str">
        <f t="shared" si="15"/>
        <v>Khác</v>
      </c>
      <c r="AR13" s="114" t="str">
        <f t="shared" si="16"/>
        <v>Khác</v>
      </c>
      <c r="AS13" s="114" t="str">
        <f t="shared" si="17"/>
        <v>Khác</v>
      </c>
      <c r="AT13" s="114" t="str">
        <f t="shared" si="18"/>
        <v>Khác</v>
      </c>
      <c r="AU13" s="114" t="str">
        <f t="shared" si="19"/>
        <v>Khác</v>
      </c>
      <c r="AV13" s="114" t="str">
        <f t="shared" si="19"/>
        <v>Khác</v>
      </c>
      <c r="AW13" s="114" t="str">
        <f t="shared" si="20"/>
        <v>Khác</v>
      </c>
      <c r="AX13" s="114" t="str">
        <f t="shared" si="21"/>
        <v>Khác</v>
      </c>
      <c r="AY13" s="114" t="str">
        <f t="shared" si="22"/>
        <v>Khác</v>
      </c>
      <c r="AZ13" s="114" t="str">
        <f t="shared" si="23"/>
        <v>Khác</v>
      </c>
      <c r="BA13" s="114" t="str">
        <f t="shared" si="24"/>
        <v>Khác</v>
      </c>
      <c r="BB13" s="114" t="str">
        <f t="shared" si="25"/>
        <v>Khác</v>
      </c>
      <c r="BC13" s="114" t="str">
        <f t="shared" si="26"/>
        <v>Khác</v>
      </c>
      <c r="BD13" s="114" t="str">
        <f t="shared" si="27"/>
        <v>Khác</v>
      </c>
      <c r="BE13" s="114" t="str">
        <f t="shared" si="28"/>
        <v>Khác</v>
      </c>
      <c r="BF13" s="114" t="str">
        <f t="shared" si="29"/>
        <v>Khác</v>
      </c>
      <c r="BG13" s="114" t="str">
        <f t="shared" si="30"/>
        <v>Khác</v>
      </c>
      <c r="BH13" s="114" t="str">
        <f t="shared" si="31"/>
        <v>Khác</v>
      </c>
      <c r="BI13" s="114" t="str">
        <f t="shared" si="32"/>
        <v>Khác</v>
      </c>
      <c r="BJ13" s="114" t="str">
        <f t="shared" si="33"/>
        <v>Khác</v>
      </c>
      <c r="BK13" s="114" t="str">
        <f t="shared" si="34"/>
        <v>Khác</v>
      </c>
      <c r="BL13" s="114" t="str">
        <f t="shared" si="35"/>
        <v>Khác</v>
      </c>
    </row>
    <row r="14" spans="1:64" s="12" customFormat="1" x14ac:dyDescent="0.15">
      <c r="A14" s="122"/>
      <c r="B14" s="122"/>
      <c r="C14" s="122"/>
      <c r="D14" s="165"/>
      <c r="E14" s="127"/>
      <c r="F14" s="15" t="str">
        <f t="shared" si="0"/>
        <v>-</v>
      </c>
      <c r="G14" s="12" t="e">
        <f>VLOOKUP(VALUE(A14),Time!$A$3:$D$33,2,1)</f>
        <v>#N/A</v>
      </c>
      <c r="H14" s="12" t="str">
        <f t="shared" si="10"/>
        <v/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11"/>
        <v>Khác</v>
      </c>
      <c r="Q14" s="114" t="str">
        <f t="shared" si="12"/>
        <v>Khác</v>
      </c>
      <c r="R14" s="114" t="str">
        <f t="shared" si="13"/>
        <v>Khác</v>
      </c>
      <c r="S14" s="114" t="str">
        <f t="shared" si="5"/>
        <v>Khác</v>
      </c>
      <c r="T14" s="114" t="str">
        <f t="shared" ref="T14:AP14" si="40">IF(S14="Khác",IF(ISNUMBER(SEARCH(T$7,$D14)),T$6,"Khác"),S14)</f>
        <v>Khác</v>
      </c>
      <c r="U14" s="114" t="str">
        <f t="shared" si="7"/>
        <v>Khác</v>
      </c>
      <c r="V14" s="114" t="str">
        <f t="shared" si="8"/>
        <v>Khác</v>
      </c>
      <c r="W14" s="114" t="str">
        <f t="shared" si="40"/>
        <v>Khác</v>
      </c>
      <c r="X14" s="114" t="str">
        <f t="shared" si="40"/>
        <v>Khác</v>
      </c>
      <c r="Y14" s="114" t="str">
        <f t="shared" si="40"/>
        <v>Khác</v>
      </c>
      <c r="Z14" s="114" t="str">
        <f t="shared" si="40"/>
        <v>Khác</v>
      </c>
      <c r="AA14" s="114" t="str">
        <f t="shared" si="40"/>
        <v>Khác</v>
      </c>
      <c r="AB14" s="114" t="str">
        <f t="shared" si="40"/>
        <v>Khác</v>
      </c>
      <c r="AC14" s="114" t="str">
        <f t="shared" si="40"/>
        <v>Khác</v>
      </c>
      <c r="AD14" s="114" t="str">
        <f t="shared" si="40"/>
        <v>Khác</v>
      </c>
      <c r="AE14" s="114" t="str">
        <f t="shared" si="40"/>
        <v>Khác</v>
      </c>
      <c r="AF14" s="114" t="str">
        <f t="shared" si="40"/>
        <v>Khác</v>
      </c>
      <c r="AG14" s="114" t="str">
        <f t="shared" si="40"/>
        <v>Khác</v>
      </c>
      <c r="AH14" s="114" t="str">
        <f t="shared" si="40"/>
        <v>Khác</v>
      </c>
      <c r="AI14" s="114" t="str">
        <f t="shared" si="40"/>
        <v>Khác</v>
      </c>
      <c r="AJ14" s="114" t="str">
        <f t="shared" si="40"/>
        <v>Khác</v>
      </c>
      <c r="AK14" s="114" t="str">
        <f t="shared" si="40"/>
        <v>Khác</v>
      </c>
      <c r="AL14" s="114" t="str">
        <f t="shared" si="40"/>
        <v>Khác</v>
      </c>
      <c r="AM14" s="114" t="str">
        <f t="shared" si="40"/>
        <v>Khác</v>
      </c>
      <c r="AN14" s="114" t="str">
        <f t="shared" si="40"/>
        <v>Khác</v>
      </c>
      <c r="AO14" s="114" t="str">
        <f t="shared" si="40"/>
        <v>Khác</v>
      </c>
      <c r="AP14" s="114" t="str">
        <f t="shared" si="40"/>
        <v>Khác</v>
      </c>
      <c r="AQ14" s="114" t="str">
        <f t="shared" si="15"/>
        <v>Khác</v>
      </c>
      <c r="AR14" s="114" t="str">
        <f t="shared" si="16"/>
        <v>Khác</v>
      </c>
      <c r="AS14" s="114" t="str">
        <f t="shared" si="17"/>
        <v>Khác</v>
      </c>
      <c r="AT14" s="114" t="str">
        <f t="shared" si="18"/>
        <v>Khác</v>
      </c>
      <c r="AU14" s="114" t="str">
        <f t="shared" si="19"/>
        <v>Khác</v>
      </c>
      <c r="AV14" s="114" t="str">
        <f t="shared" si="19"/>
        <v>Khác</v>
      </c>
      <c r="AW14" s="114" t="str">
        <f t="shared" si="20"/>
        <v>Khác</v>
      </c>
      <c r="AX14" s="114" t="str">
        <f t="shared" si="21"/>
        <v>Khác</v>
      </c>
      <c r="AY14" s="114" t="str">
        <f t="shared" si="22"/>
        <v>Khác</v>
      </c>
      <c r="AZ14" s="114" t="str">
        <f t="shared" si="23"/>
        <v>Khác</v>
      </c>
      <c r="BA14" s="114" t="str">
        <f t="shared" si="24"/>
        <v>Khác</v>
      </c>
      <c r="BB14" s="114" t="str">
        <f t="shared" si="25"/>
        <v>Khác</v>
      </c>
      <c r="BC14" s="114" t="str">
        <f t="shared" si="26"/>
        <v>Khác</v>
      </c>
      <c r="BD14" s="114" t="str">
        <f t="shared" si="27"/>
        <v>Khác</v>
      </c>
      <c r="BE14" s="114" t="str">
        <f t="shared" si="28"/>
        <v>Khác</v>
      </c>
      <c r="BF14" s="114" t="str">
        <f t="shared" si="29"/>
        <v>Khác</v>
      </c>
      <c r="BG14" s="114" t="str">
        <f t="shared" si="30"/>
        <v>Khác</v>
      </c>
      <c r="BH14" s="114" t="str">
        <f t="shared" si="31"/>
        <v>Khác</v>
      </c>
      <c r="BI14" s="114" t="str">
        <f t="shared" si="32"/>
        <v>Khác</v>
      </c>
      <c r="BJ14" s="114" t="str">
        <f t="shared" si="33"/>
        <v>Khác</v>
      </c>
      <c r="BK14" s="114" t="str">
        <f t="shared" si="34"/>
        <v>Khác</v>
      </c>
      <c r="BL14" s="114" t="str">
        <f t="shared" si="35"/>
        <v>Khác</v>
      </c>
    </row>
    <row r="15" spans="1:64" s="12" customFormat="1" ht="13.5" x14ac:dyDescent="0.15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VLOOKUP(VALUE(A15),Time!$A$3:$D$33,2,1)</f>
        <v>#N/A</v>
      </c>
      <c r="H15" s="12" t="str">
        <f t="shared" si="10"/>
        <v/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11"/>
        <v>Khác</v>
      </c>
      <c r="Q15" s="114" t="str">
        <f t="shared" si="12"/>
        <v>Khác</v>
      </c>
      <c r="R15" s="114" t="str">
        <f t="shared" si="13"/>
        <v>Khác</v>
      </c>
      <c r="S15" s="114" t="str">
        <f t="shared" si="5"/>
        <v>Khác</v>
      </c>
      <c r="T15" s="114" t="str">
        <f t="shared" ref="T15:AP15" si="41">IF(S15="Khác",IF(ISNUMBER(SEARCH(T$7,$D15)),T$6,"Khác"),S15)</f>
        <v>Khác</v>
      </c>
      <c r="U15" s="114" t="str">
        <f t="shared" si="7"/>
        <v>Khác</v>
      </c>
      <c r="V15" s="114" t="str">
        <f t="shared" si="8"/>
        <v>Khác</v>
      </c>
      <c r="W15" s="114" t="str">
        <f t="shared" si="41"/>
        <v>Khác</v>
      </c>
      <c r="X15" s="114" t="str">
        <f t="shared" si="41"/>
        <v>Khác</v>
      </c>
      <c r="Y15" s="114" t="str">
        <f t="shared" si="41"/>
        <v>Khác</v>
      </c>
      <c r="Z15" s="114" t="str">
        <f t="shared" si="41"/>
        <v>Khác</v>
      </c>
      <c r="AA15" s="114" t="str">
        <f t="shared" si="41"/>
        <v>Khác</v>
      </c>
      <c r="AB15" s="114" t="str">
        <f t="shared" si="41"/>
        <v>Khác</v>
      </c>
      <c r="AC15" s="114" t="str">
        <f t="shared" si="41"/>
        <v>Khác</v>
      </c>
      <c r="AD15" s="114" t="str">
        <f t="shared" si="41"/>
        <v>Khác</v>
      </c>
      <c r="AE15" s="114" t="str">
        <f t="shared" si="41"/>
        <v>Khác</v>
      </c>
      <c r="AF15" s="114" t="str">
        <f t="shared" si="41"/>
        <v>Khác</v>
      </c>
      <c r="AG15" s="114" t="str">
        <f t="shared" si="41"/>
        <v>Khác</v>
      </c>
      <c r="AH15" s="114" t="str">
        <f t="shared" si="41"/>
        <v>Khác</v>
      </c>
      <c r="AI15" s="114" t="str">
        <f t="shared" si="41"/>
        <v>Khác</v>
      </c>
      <c r="AJ15" s="114" t="str">
        <f t="shared" si="41"/>
        <v>Khác</v>
      </c>
      <c r="AK15" s="114" t="str">
        <f t="shared" si="41"/>
        <v>Khác</v>
      </c>
      <c r="AL15" s="114" t="str">
        <f t="shared" si="41"/>
        <v>Khác</v>
      </c>
      <c r="AM15" s="114" t="str">
        <f t="shared" si="41"/>
        <v>Khác</v>
      </c>
      <c r="AN15" s="114" t="str">
        <f t="shared" si="41"/>
        <v>Khác</v>
      </c>
      <c r="AO15" s="114" t="str">
        <f t="shared" si="41"/>
        <v>Khác</v>
      </c>
      <c r="AP15" s="114" t="str">
        <f t="shared" si="41"/>
        <v>Khác</v>
      </c>
      <c r="AQ15" s="114" t="str">
        <f t="shared" si="15"/>
        <v>Khác</v>
      </c>
      <c r="AR15" s="114" t="str">
        <f t="shared" si="16"/>
        <v>Khác</v>
      </c>
      <c r="AS15" s="114" t="str">
        <f t="shared" si="17"/>
        <v>Khác</v>
      </c>
      <c r="AT15" s="114" t="str">
        <f t="shared" si="18"/>
        <v>Khác</v>
      </c>
      <c r="AU15" s="114" t="str">
        <f t="shared" si="19"/>
        <v>Khác</v>
      </c>
      <c r="AV15" s="114" t="str">
        <f t="shared" si="19"/>
        <v>Khác</v>
      </c>
      <c r="AW15" s="114" t="str">
        <f t="shared" si="20"/>
        <v>Khác</v>
      </c>
      <c r="AX15" s="114" t="str">
        <f t="shared" si="21"/>
        <v>Khác</v>
      </c>
      <c r="AY15" s="114" t="str">
        <f t="shared" si="22"/>
        <v>Khác</v>
      </c>
      <c r="AZ15" s="114" t="str">
        <f t="shared" si="23"/>
        <v>Khác</v>
      </c>
      <c r="BA15" s="114" t="str">
        <f t="shared" si="24"/>
        <v>Khác</v>
      </c>
      <c r="BB15" s="114" t="str">
        <f t="shared" si="25"/>
        <v>Khác</v>
      </c>
      <c r="BC15" s="114" t="str">
        <f t="shared" si="26"/>
        <v>Khác</v>
      </c>
      <c r="BD15" s="114" t="str">
        <f t="shared" si="27"/>
        <v>Khác</v>
      </c>
      <c r="BE15" s="114" t="str">
        <f t="shared" si="28"/>
        <v>Khác</v>
      </c>
      <c r="BF15" s="114" t="str">
        <f t="shared" si="29"/>
        <v>Khác</v>
      </c>
      <c r="BG15" s="114" t="str">
        <f t="shared" si="30"/>
        <v>Khác</v>
      </c>
      <c r="BH15" s="114" t="str">
        <f t="shared" si="31"/>
        <v>Khác</v>
      </c>
      <c r="BI15" s="114" t="str">
        <f t="shared" si="32"/>
        <v>Khác</v>
      </c>
      <c r="BJ15" s="114" t="str">
        <f t="shared" si="33"/>
        <v>Khác</v>
      </c>
      <c r="BK15" s="114" t="str">
        <f t="shared" si="34"/>
        <v>Khác</v>
      </c>
      <c r="BL15" s="114" t="str">
        <f t="shared" si="35"/>
        <v>Khác</v>
      </c>
    </row>
    <row r="16" spans="1:64" s="12" customFormat="1" ht="13.5" x14ac:dyDescent="0.15">
      <c r="A16" s="123"/>
      <c r="B16" s="123"/>
      <c r="C16" s="123"/>
      <c r="D16" s="164"/>
      <c r="E16" s="127"/>
      <c r="F16" s="15" t="str">
        <f t="shared" si="0"/>
        <v>-</v>
      </c>
      <c r="G16" s="12" t="e">
        <f>VLOOKUP(VALUE(A16),Time!$A$3:$D$33,2,1)</f>
        <v>#N/A</v>
      </c>
      <c r="H16" s="12" t="str">
        <f t="shared" si="10"/>
        <v/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11"/>
        <v>Khác</v>
      </c>
      <c r="Q16" s="114" t="str">
        <f t="shared" si="12"/>
        <v>Khác</v>
      </c>
      <c r="R16" s="114" t="str">
        <f t="shared" si="13"/>
        <v>Khác</v>
      </c>
      <c r="S16" s="114" t="str">
        <f t="shared" si="5"/>
        <v>Khác</v>
      </c>
      <c r="T16" s="114" t="str">
        <f t="shared" ref="T16:AP16" si="42">IF(S16="Khác",IF(ISNUMBER(SEARCH(T$7,$D16)),T$6,"Khác"),S16)</f>
        <v>Khác</v>
      </c>
      <c r="U16" s="114" t="str">
        <f t="shared" si="7"/>
        <v>Khác</v>
      </c>
      <c r="V16" s="114" t="str">
        <f t="shared" si="8"/>
        <v>Khác</v>
      </c>
      <c r="W16" s="114" t="str">
        <f t="shared" si="42"/>
        <v>Khác</v>
      </c>
      <c r="X16" s="114" t="str">
        <f t="shared" si="42"/>
        <v>Khác</v>
      </c>
      <c r="Y16" s="114" t="str">
        <f t="shared" si="42"/>
        <v>Khác</v>
      </c>
      <c r="Z16" s="114" t="str">
        <f t="shared" si="42"/>
        <v>Khác</v>
      </c>
      <c r="AA16" s="114" t="str">
        <f t="shared" si="42"/>
        <v>Khác</v>
      </c>
      <c r="AB16" s="114" t="str">
        <f t="shared" si="42"/>
        <v>Khác</v>
      </c>
      <c r="AC16" s="114" t="str">
        <f t="shared" si="42"/>
        <v>Khác</v>
      </c>
      <c r="AD16" s="114" t="str">
        <f t="shared" si="42"/>
        <v>Khác</v>
      </c>
      <c r="AE16" s="114" t="str">
        <f t="shared" si="42"/>
        <v>Khác</v>
      </c>
      <c r="AF16" s="114" t="str">
        <f t="shared" si="42"/>
        <v>Khác</v>
      </c>
      <c r="AG16" s="114" t="str">
        <f t="shared" si="42"/>
        <v>Khác</v>
      </c>
      <c r="AH16" s="114" t="str">
        <f t="shared" si="42"/>
        <v>Khác</v>
      </c>
      <c r="AI16" s="114" t="str">
        <f t="shared" si="42"/>
        <v>Khác</v>
      </c>
      <c r="AJ16" s="114" t="str">
        <f t="shared" si="42"/>
        <v>Khác</v>
      </c>
      <c r="AK16" s="114" t="str">
        <f t="shared" si="42"/>
        <v>Khác</v>
      </c>
      <c r="AL16" s="114" t="str">
        <f t="shared" si="42"/>
        <v>Khác</v>
      </c>
      <c r="AM16" s="114" t="str">
        <f t="shared" si="42"/>
        <v>Khác</v>
      </c>
      <c r="AN16" s="114" t="str">
        <f t="shared" si="42"/>
        <v>Khác</v>
      </c>
      <c r="AO16" s="114" t="str">
        <f t="shared" si="42"/>
        <v>Khác</v>
      </c>
      <c r="AP16" s="114" t="str">
        <f t="shared" si="42"/>
        <v>Khác</v>
      </c>
      <c r="AQ16" s="114" t="str">
        <f t="shared" si="15"/>
        <v>Khác</v>
      </c>
      <c r="AR16" s="114" t="str">
        <f t="shared" si="16"/>
        <v>Khác</v>
      </c>
      <c r="AS16" s="114" t="str">
        <f t="shared" si="17"/>
        <v>Khác</v>
      </c>
      <c r="AT16" s="114" t="str">
        <f t="shared" si="18"/>
        <v>Khác</v>
      </c>
      <c r="AU16" s="114" t="str">
        <f t="shared" si="19"/>
        <v>Khác</v>
      </c>
      <c r="AV16" s="114" t="str">
        <f t="shared" si="19"/>
        <v>Khác</v>
      </c>
      <c r="AW16" s="114" t="str">
        <f t="shared" si="20"/>
        <v>Khác</v>
      </c>
      <c r="AX16" s="114" t="str">
        <f t="shared" si="21"/>
        <v>Khác</v>
      </c>
      <c r="AY16" s="114" t="str">
        <f t="shared" si="22"/>
        <v>Khác</v>
      </c>
      <c r="AZ16" s="114" t="str">
        <f t="shared" si="23"/>
        <v>Khác</v>
      </c>
      <c r="BA16" s="114" t="str">
        <f t="shared" si="24"/>
        <v>Khác</v>
      </c>
      <c r="BB16" s="114" t="str">
        <f t="shared" si="25"/>
        <v>Khác</v>
      </c>
      <c r="BC16" s="114" t="str">
        <f t="shared" si="26"/>
        <v>Khác</v>
      </c>
      <c r="BD16" s="114" t="str">
        <f t="shared" si="27"/>
        <v>Khác</v>
      </c>
      <c r="BE16" s="114" t="str">
        <f t="shared" si="28"/>
        <v>Khác</v>
      </c>
      <c r="BF16" s="114" t="str">
        <f t="shared" si="29"/>
        <v>Khác</v>
      </c>
      <c r="BG16" s="114" t="str">
        <f t="shared" si="30"/>
        <v>Khác</v>
      </c>
      <c r="BH16" s="114" t="str">
        <f t="shared" si="31"/>
        <v>Khác</v>
      </c>
      <c r="BI16" s="114" t="str">
        <f t="shared" si="32"/>
        <v>Khác</v>
      </c>
      <c r="BJ16" s="114" t="str">
        <f t="shared" si="33"/>
        <v>Khác</v>
      </c>
      <c r="BK16" s="114" t="str">
        <f t="shared" si="34"/>
        <v>Khác</v>
      </c>
      <c r="BL16" s="114" t="str">
        <f t="shared" si="35"/>
        <v>Khác</v>
      </c>
    </row>
    <row r="17" spans="1:64" s="12" customFormat="1" ht="13.5" x14ac:dyDescent="0.15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VLOOKUP(VALUE(A17),Time!$A$3:$D$33,2,1)</f>
        <v>#N/A</v>
      </c>
      <c r="H17" s="12" t="str">
        <f t="shared" si="10"/>
        <v/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11"/>
        <v>Khác</v>
      </c>
      <c r="Q17" s="114" t="str">
        <f t="shared" si="12"/>
        <v>Khác</v>
      </c>
      <c r="R17" s="114" t="str">
        <f t="shared" si="13"/>
        <v>Khác</v>
      </c>
      <c r="S17" s="114" t="str">
        <f t="shared" si="5"/>
        <v>Khác</v>
      </c>
      <c r="T17" s="114" t="str">
        <f t="shared" ref="T17:AP17" si="43">IF(S17="Khác",IF(ISNUMBER(SEARCH(T$7,$D17)),T$6,"Khác"),S17)</f>
        <v>Khác</v>
      </c>
      <c r="U17" s="114" t="str">
        <f t="shared" si="7"/>
        <v>Khác</v>
      </c>
      <c r="V17" s="114" t="str">
        <f t="shared" si="8"/>
        <v>Khác</v>
      </c>
      <c r="W17" s="114" t="str">
        <f t="shared" si="43"/>
        <v>Khác</v>
      </c>
      <c r="X17" s="114" t="str">
        <f t="shared" si="43"/>
        <v>Khác</v>
      </c>
      <c r="Y17" s="114" t="str">
        <f t="shared" si="43"/>
        <v>Khác</v>
      </c>
      <c r="Z17" s="114" t="str">
        <f t="shared" si="43"/>
        <v>Khác</v>
      </c>
      <c r="AA17" s="114" t="str">
        <f t="shared" si="43"/>
        <v>Khác</v>
      </c>
      <c r="AB17" s="114" t="str">
        <f t="shared" si="43"/>
        <v>Khác</v>
      </c>
      <c r="AC17" s="114" t="str">
        <f t="shared" si="43"/>
        <v>Khác</v>
      </c>
      <c r="AD17" s="114" t="str">
        <f t="shared" si="43"/>
        <v>Khác</v>
      </c>
      <c r="AE17" s="114" t="str">
        <f t="shared" si="43"/>
        <v>Khác</v>
      </c>
      <c r="AF17" s="114" t="str">
        <f t="shared" si="43"/>
        <v>Khác</v>
      </c>
      <c r="AG17" s="114" t="str">
        <f t="shared" si="43"/>
        <v>Khác</v>
      </c>
      <c r="AH17" s="114" t="str">
        <f t="shared" si="43"/>
        <v>Khác</v>
      </c>
      <c r="AI17" s="114" t="str">
        <f t="shared" si="43"/>
        <v>Khác</v>
      </c>
      <c r="AJ17" s="114" t="str">
        <f t="shared" si="43"/>
        <v>Khác</v>
      </c>
      <c r="AK17" s="114" t="str">
        <f t="shared" si="43"/>
        <v>Khác</v>
      </c>
      <c r="AL17" s="114" t="str">
        <f t="shared" si="43"/>
        <v>Khác</v>
      </c>
      <c r="AM17" s="114" t="str">
        <f t="shared" si="43"/>
        <v>Khác</v>
      </c>
      <c r="AN17" s="114" t="str">
        <f t="shared" si="43"/>
        <v>Khác</v>
      </c>
      <c r="AO17" s="114" t="str">
        <f t="shared" si="43"/>
        <v>Khác</v>
      </c>
      <c r="AP17" s="114" t="str">
        <f t="shared" si="43"/>
        <v>Khác</v>
      </c>
      <c r="AQ17" s="114" t="str">
        <f t="shared" si="15"/>
        <v>Khác</v>
      </c>
      <c r="AR17" s="114" t="str">
        <f t="shared" si="16"/>
        <v>Khác</v>
      </c>
      <c r="AS17" s="114" t="str">
        <f t="shared" si="17"/>
        <v>Khác</v>
      </c>
      <c r="AT17" s="114" t="str">
        <f t="shared" si="18"/>
        <v>Khác</v>
      </c>
      <c r="AU17" s="114" t="str">
        <f t="shared" si="19"/>
        <v>Khác</v>
      </c>
      <c r="AV17" s="114" t="str">
        <f t="shared" si="19"/>
        <v>Khác</v>
      </c>
      <c r="AW17" s="114" t="str">
        <f t="shared" si="20"/>
        <v>Khác</v>
      </c>
      <c r="AX17" s="114" t="str">
        <f t="shared" si="21"/>
        <v>Khác</v>
      </c>
      <c r="AY17" s="114" t="str">
        <f t="shared" si="22"/>
        <v>Khác</v>
      </c>
      <c r="AZ17" s="114" t="str">
        <f t="shared" si="23"/>
        <v>Khác</v>
      </c>
      <c r="BA17" s="114" t="str">
        <f t="shared" si="24"/>
        <v>Khác</v>
      </c>
      <c r="BB17" s="114" t="str">
        <f t="shared" si="25"/>
        <v>Khác</v>
      </c>
      <c r="BC17" s="114" t="str">
        <f t="shared" si="26"/>
        <v>Khác</v>
      </c>
      <c r="BD17" s="114" t="str">
        <f t="shared" si="27"/>
        <v>Khác</v>
      </c>
      <c r="BE17" s="114" t="str">
        <f t="shared" si="28"/>
        <v>Khác</v>
      </c>
      <c r="BF17" s="114" t="str">
        <f t="shared" si="29"/>
        <v>Khác</v>
      </c>
      <c r="BG17" s="114" t="str">
        <f t="shared" si="30"/>
        <v>Khác</v>
      </c>
      <c r="BH17" s="114" t="str">
        <f t="shared" si="31"/>
        <v>Khác</v>
      </c>
      <c r="BI17" s="114" t="str">
        <f t="shared" si="32"/>
        <v>Khác</v>
      </c>
      <c r="BJ17" s="114" t="str">
        <f t="shared" si="33"/>
        <v>Khác</v>
      </c>
      <c r="BK17" s="114" t="str">
        <f t="shared" si="34"/>
        <v>Khác</v>
      </c>
      <c r="BL17" s="114" t="str">
        <f t="shared" si="35"/>
        <v>Khác</v>
      </c>
    </row>
    <row r="18" spans="1:64" s="12" customFormat="1" ht="17.25" customHeight="1" x14ac:dyDescent="0.15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VLOOKUP(VALUE(A18),Time!$A$3:$D$33,2,1)</f>
        <v>#N/A</v>
      </c>
      <c r="H18" s="12" t="str">
        <f t="shared" si="10"/>
        <v/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11"/>
        <v>Khác</v>
      </c>
      <c r="Q18" s="114" t="str">
        <f t="shared" si="12"/>
        <v>Khác</v>
      </c>
      <c r="R18" s="114" t="str">
        <f t="shared" si="13"/>
        <v>Khác</v>
      </c>
      <c r="S18" s="114" t="str">
        <f t="shared" si="5"/>
        <v>Khác</v>
      </c>
      <c r="T18" s="114" t="str">
        <f t="shared" ref="T18:AP18" si="44">IF(S18="Khác",IF(ISNUMBER(SEARCH(T$7,$D18)),T$6,"Khác"),S18)</f>
        <v>Khác</v>
      </c>
      <c r="U18" s="114" t="str">
        <f t="shared" si="7"/>
        <v>Khác</v>
      </c>
      <c r="V18" s="114" t="str">
        <f t="shared" si="8"/>
        <v>Khác</v>
      </c>
      <c r="W18" s="114" t="str">
        <f t="shared" si="44"/>
        <v>Khác</v>
      </c>
      <c r="X18" s="114" t="str">
        <f t="shared" si="44"/>
        <v>Khác</v>
      </c>
      <c r="Y18" s="114" t="str">
        <f t="shared" si="44"/>
        <v>Khác</v>
      </c>
      <c r="Z18" s="114" t="str">
        <f t="shared" si="44"/>
        <v>Khác</v>
      </c>
      <c r="AA18" s="114" t="str">
        <f t="shared" si="44"/>
        <v>Khác</v>
      </c>
      <c r="AB18" s="114" t="str">
        <f t="shared" si="44"/>
        <v>Khác</v>
      </c>
      <c r="AC18" s="114" t="str">
        <f t="shared" si="44"/>
        <v>Khác</v>
      </c>
      <c r="AD18" s="114" t="str">
        <f t="shared" si="44"/>
        <v>Khác</v>
      </c>
      <c r="AE18" s="114" t="str">
        <f t="shared" si="44"/>
        <v>Khác</v>
      </c>
      <c r="AF18" s="114" t="str">
        <f t="shared" si="44"/>
        <v>Khác</v>
      </c>
      <c r="AG18" s="114" t="str">
        <f t="shared" si="44"/>
        <v>Khác</v>
      </c>
      <c r="AH18" s="114" t="str">
        <f t="shared" si="44"/>
        <v>Khác</v>
      </c>
      <c r="AI18" s="114" t="str">
        <f t="shared" si="44"/>
        <v>Khác</v>
      </c>
      <c r="AJ18" s="114" t="str">
        <f t="shared" si="44"/>
        <v>Khác</v>
      </c>
      <c r="AK18" s="114" t="str">
        <f t="shared" si="44"/>
        <v>Khác</v>
      </c>
      <c r="AL18" s="114" t="str">
        <f t="shared" si="44"/>
        <v>Khác</v>
      </c>
      <c r="AM18" s="114" t="str">
        <f t="shared" si="44"/>
        <v>Khác</v>
      </c>
      <c r="AN18" s="114" t="str">
        <f t="shared" si="44"/>
        <v>Khác</v>
      </c>
      <c r="AO18" s="114" t="str">
        <f t="shared" si="44"/>
        <v>Khác</v>
      </c>
      <c r="AP18" s="114" t="str">
        <f t="shared" si="44"/>
        <v>Khác</v>
      </c>
      <c r="AQ18" s="114" t="str">
        <f t="shared" si="15"/>
        <v>Khác</v>
      </c>
      <c r="AR18" s="114" t="str">
        <f t="shared" si="16"/>
        <v>Khác</v>
      </c>
      <c r="AS18" s="114" t="str">
        <f t="shared" si="17"/>
        <v>Khác</v>
      </c>
      <c r="AT18" s="114" t="str">
        <f t="shared" si="18"/>
        <v>Khác</v>
      </c>
      <c r="AU18" s="114" t="str">
        <f t="shared" si="19"/>
        <v>Khác</v>
      </c>
      <c r="AV18" s="114" t="str">
        <f t="shared" si="19"/>
        <v>Khác</v>
      </c>
      <c r="AW18" s="114" t="str">
        <f t="shared" si="20"/>
        <v>Khác</v>
      </c>
      <c r="AX18" s="114" t="str">
        <f t="shared" si="21"/>
        <v>Khác</v>
      </c>
      <c r="AY18" s="114" t="str">
        <f t="shared" si="22"/>
        <v>Khác</v>
      </c>
      <c r="AZ18" s="114" t="str">
        <f t="shared" si="23"/>
        <v>Khác</v>
      </c>
      <c r="BA18" s="114" t="str">
        <f t="shared" si="24"/>
        <v>Khác</v>
      </c>
      <c r="BB18" s="114" t="str">
        <f t="shared" si="25"/>
        <v>Khác</v>
      </c>
      <c r="BC18" s="114" t="str">
        <f t="shared" si="26"/>
        <v>Khác</v>
      </c>
      <c r="BD18" s="114" t="str">
        <f t="shared" si="27"/>
        <v>Khác</v>
      </c>
      <c r="BE18" s="114" t="str">
        <f t="shared" si="28"/>
        <v>Khác</v>
      </c>
      <c r="BF18" s="114" t="str">
        <f t="shared" si="29"/>
        <v>Khác</v>
      </c>
      <c r="BG18" s="114" t="str">
        <f t="shared" si="30"/>
        <v>Khác</v>
      </c>
      <c r="BH18" s="114" t="str">
        <f t="shared" si="31"/>
        <v>Khác</v>
      </c>
      <c r="BI18" s="114" t="str">
        <f t="shared" si="32"/>
        <v>Khác</v>
      </c>
      <c r="BJ18" s="114" t="str">
        <f t="shared" si="33"/>
        <v>Khác</v>
      </c>
      <c r="BK18" s="114" t="str">
        <f t="shared" si="34"/>
        <v>Khác</v>
      </c>
      <c r="BL18" s="114" t="str">
        <f t="shared" si="35"/>
        <v>Khác</v>
      </c>
    </row>
    <row r="19" spans="1:64" s="12" customFormat="1" ht="13.5" x14ac:dyDescent="0.15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VLOOKUP(VALUE(A19),Time!$A$3:$D$33,2,1)</f>
        <v>#N/A</v>
      </c>
      <c r="H19" s="12" t="str">
        <f t="shared" si="10"/>
        <v/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11"/>
        <v>Khác</v>
      </c>
      <c r="Q19" s="114" t="str">
        <f t="shared" si="12"/>
        <v>Khác</v>
      </c>
      <c r="R19" s="114" t="str">
        <f t="shared" si="13"/>
        <v>Khác</v>
      </c>
      <c r="S19" s="114" t="str">
        <f t="shared" si="5"/>
        <v>Khác</v>
      </c>
      <c r="T19" s="114" t="str">
        <f t="shared" ref="T19:AP19" si="45">IF(S19="Khác",IF(ISNUMBER(SEARCH(T$7,$D19)),T$6,"Khác"),S19)</f>
        <v>Khác</v>
      </c>
      <c r="U19" s="114" t="str">
        <f t="shared" si="7"/>
        <v>Khác</v>
      </c>
      <c r="V19" s="114" t="str">
        <f t="shared" si="8"/>
        <v>Khác</v>
      </c>
      <c r="W19" s="114" t="str">
        <f t="shared" si="45"/>
        <v>Khác</v>
      </c>
      <c r="X19" s="114" t="str">
        <f t="shared" si="45"/>
        <v>Khác</v>
      </c>
      <c r="Y19" s="114" t="str">
        <f t="shared" si="45"/>
        <v>Khác</v>
      </c>
      <c r="Z19" s="114" t="str">
        <f t="shared" si="45"/>
        <v>Khác</v>
      </c>
      <c r="AA19" s="114" t="str">
        <f t="shared" si="45"/>
        <v>Khác</v>
      </c>
      <c r="AB19" s="114" t="str">
        <f t="shared" si="45"/>
        <v>Khác</v>
      </c>
      <c r="AC19" s="114" t="str">
        <f t="shared" si="45"/>
        <v>Khác</v>
      </c>
      <c r="AD19" s="114" t="str">
        <f t="shared" si="45"/>
        <v>Khác</v>
      </c>
      <c r="AE19" s="114" t="str">
        <f t="shared" si="45"/>
        <v>Khác</v>
      </c>
      <c r="AF19" s="114" t="str">
        <f t="shared" si="45"/>
        <v>Khác</v>
      </c>
      <c r="AG19" s="114" t="str">
        <f t="shared" si="45"/>
        <v>Khác</v>
      </c>
      <c r="AH19" s="114" t="str">
        <f t="shared" si="45"/>
        <v>Khác</v>
      </c>
      <c r="AI19" s="114" t="str">
        <f t="shared" si="45"/>
        <v>Khác</v>
      </c>
      <c r="AJ19" s="114" t="str">
        <f t="shared" si="45"/>
        <v>Khác</v>
      </c>
      <c r="AK19" s="114" t="str">
        <f t="shared" si="45"/>
        <v>Khác</v>
      </c>
      <c r="AL19" s="114" t="str">
        <f t="shared" si="45"/>
        <v>Khác</v>
      </c>
      <c r="AM19" s="114" t="str">
        <f t="shared" si="45"/>
        <v>Khác</v>
      </c>
      <c r="AN19" s="114" t="str">
        <f t="shared" si="45"/>
        <v>Khác</v>
      </c>
      <c r="AO19" s="114" t="str">
        <f t="shared" si="45"/>
        <v>Khác</v>
      </c>
      <c r="AP19" s="114" t="str">
        <f t="shared" si="45"/>
        <v>Khác</v>
      </c>
      <c r="AQ19" s="114" t="str">
        <f t="shared" si="15"/>
        <v>Khác</v>
      </c>
      <c r="AR19" s="114" t="str">
        <f t="shared" si="16"/>
        <v>Khác</v>
      </c>
      <c r="AS19" s="114" t="str">
        <f t="shared" si="17"/>
        <v>Khác</v>
      </c>
      <c r="AT19" s="114" t="str">
        <f t="shared" si="18"/>
        <v>Khác</v>
      </c>
      <c r="AU19" s="114" t="str">
        <f t="shared" si="19"/>
        <v>Khác</v>
      </c>
      <c r="AV19" s="114" t="str">
        <f t="shared" si="19"/>
        <v>Khác</v>
      </c>
      <c r="AW19" s="114" t="str">
        <f t="shared" si="20"/>
        <v>Khác</v>
      </c>
      <c r="AX19" s="114" t="str">
        <f t="shared" si="21"/>
        <v>Khác</v>
      </c>
      <c r="AY19" s="114" t="str">
        <f t="shared" si="22"/>
        <v>Khác</v>
      </c>
      <c r="AZ19" s="114" t="str">
        <f t="shared" si="23"/>
        <v>Khác</v>
      </c>
      <c r="BA19" s="114" t="str">
        <f t="shared" si="24"/>
        <v>Khác</v>
      </c>
      <c r="BB19" s="114" t="str">
        <f t="shared" si="25"/>
        <v>Khác</v>
      </c>
      <c r="BC19" s="114" t="str">
        <f t="shared" si="26"/>
        <v>Khác</v>
      </c>
      <c r="BD19" s="114" t="str">
        <f t="shared" si="27"/>
        <v>Khác</v>
      </c>
      <c r="BE19" s="114" t="str">
        <f t="shared" si="28"/>
        <v>Khác</v>
      </c>
      <c r="BF19" s="114" t="str">
        <f t="shared" si="29"/>
        <v>Khác</v>
      </c>
      <c r="BG19" s="114" t="str">
        <f t="shared" si="30"/>
        <v>Khác</v>
      </c>
      <c r="BH19" s="114" t="str">
        <f t="shared" si="31"/>
        <v>Khác</v>
      </c>
      <c r="BI19" s="114" t="str">
        <f t="shared" si="32"/>
        <v>Khác</v>
      </c>
      <c r="BJ19" s="114" t="str">
        <f t="shared" si="33"/>
        <v>Khác</v>
      </c>
      <c r="BK19" s="114" t="str">
        <f t="shared" si="34"/>
        <v>Khác</v>
      </c>
      <c r="BL19" s="114" t="str">
        <f t="shared" si="35"/>
        <v>Khác</v>
      </c>
    </row>
    <row r="20" spans="1:64" s="12" customFormat="1" ht="13.5" x14ac:dyDescent="0.15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VLOOKUP(VALUE(A20),Time!$A$3:$D$33,2,1)</f>
        <v>#N/A</v>
      </c>
      <c r="H20" s="12" t="str">
        <f t="shared" si="10"/>
        <v/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11"/>
        <v>Khác</v>
      </c>
      <c r="Q20" s="114" t="str">
        <f t="shared" si="12"/>
        <v>Khác</v>
      </c>
      <c r="R20" s="114" t="str">
        <f t="shared" si="13"/>
        <v>Khác</v>
      </c>
      <c r="S20" s="114" t="str">
        <f t="shared" si="5"/>
        <v>Khác</v>
      </c>
      <c r="T20" s="114" t="str">
        <f t="shared" ref="T20:AP20" si="46">IF(S20="Khác",IF(ISNUMBER(SEARCH(T$7,$D20)),T$6,"Khác"),S20)</f>
        <v>Khác</v>
      </c>
      <c r="U20" s="114" t="str">
        <f t="shared" si="7"/>
        <v>Khác</v>
      </c>
      <c r="V20" s="114" t="str">
        <f t="shared" si="8"/>
        <v>Khác</v>
      </c>
      <c r="W20" s="114" t="str">
        <f t="shared" si="46"/>
        <v>Khác</v>
      </c>
      <c r="X20" s="114" t="str">
        <f t="shared" si="46"/>
        <v>Khác</v>
      </c>
      <c r="Y20" s="114" t="str">
        <f t="shared" si="46"/>
        <v>Khác</v>
      </c>
      <c r="Z20" s="114" t="str">
        <f t="shared" si="46"/>
        <v>Khác</v>
      </c>
      <c r="AA20" s="114" t="str">
        <f t="shared" si="46"/>
        <v>Khác</v>
      </c>
      <c r="AB20" s="114" t="str">
        <f t="shared" si="46"/>
        <v>Khác</v>
      </c>
      <c r="AC20" s="114" t="str">
        <f t="shared" si="46"/>
        <v>Khác</v>
      </c>
      <c r="AD20" s="114" t="str">
        <f t="shared" si="46"/>
        <v>Khác</v>
      </c>
      <c r="AE20" s="114" t="str">
        <f t="shared" si="46"/>
        <v>Khác</v>
      </c>
      <c r="AF20" s="114" t="str">
        <f t="shared" si="46"/>
        <v>Khác</v>
      </c>
      <c r="AG20" s="114" t="str">
        <f t="shared" si="46"/>
        <v>Khác</v>
      </c>
      <c r="AH20" s="114" t="str">
        <f t="shared" si="46"/>
        <v>Khác</v>
      </c>
      <c r="AI20" s="114" t="str">
        <f t="shared" si="46"/>
        <v>Khác</v>
      </c>
      <c r="AJ20" s="114" t="str">
        <f t="shared" si="46"/>
        <v>Khác</v>
      </c>
      <c r="AK20" s="114" t="str">
        <f t="shared" si="46"/>
        <v>Khác</v>
      </c>
      <c r="AL20" s="114" t="str">
        <f t="shared" si="46"/>
        <v>Khác</v>
      </c>
      <c r="AM20" s="114" t="str">
        <f t="shared" si="46"/>
        <v>Khác</v>
      </c>
      <c r="AN20" s="114" t="str">
        <f t="shared" si="46"/>
        <v>Khác</v>
      </c>
      <c r="AO20" s="114" t="str">
        <f t="shared" si="46"/>
        <v>Khác</v>
      </c>
      <c r="AP20" s="114" t="str">
        <f t="shared" si="46"/>
        <v>Khác</v>
      </c>
      <c r="AQ20" s="114" t="str">
        <f t="shared" si="15"/>
        <v>Khác</v>
      </c>
      <c r="AR20" s="114" t="str">
        <f t="shared" si="16"/>
        <v>Khác</v>
      </c>
      <c r="AS20" s="114" t="str">
        <f t="shared" si="17"/>
        <v>Khác</v>
      </c>
      <c r="AT20" s="114" t="str">
        <f t="shared" si="18"/>
        <v>Khác</v>
      </c>
      <c r="AU20" s="114" t="str">
        <f t="shared" si="19"/>
        <v>Khác</v>
      </c>
      <c r="AV20" s="114" t="str">
        <f t="shared" si="19"/>
        <v>Khác</v>
      </c>
      <c r="AW20" s="114" t="str">
        <f t="shared" si="20"/>
        <v>Khác</v>
      </c>
      <c r="AX20" s="114" t="str">
        <f t="shared" si="21"/>
        <v>Khác</v>
      </c>
      <c r="AY20" s="114" t="str">
        <f t="shared" si="22"/>
        <v>Khác</v>
      </c>
      <c r="AZ20" s="114" t="str">
        <f t="shared" si="23"/>
        <v>Khác</v>
      </c>
      <c r="BA20" s="114" t="str">
        <f t="shared" si="24"/>
        <v>Khác</v>
      </c>
      <c r="BB20" s="114" t="str">
        <f t="shared" si="25"/>
        <v>Khác</v>
      </c>
      <c r="BC20" s="114" t="str">
        <f t="shared" si="26"/>
        <v>Khác</v>
      </c>
      <c r="BD20" s="114" t="str">
        <f t="shared" si="27"/>
        <v>Khác</v>
      </c>
      <c r="BE20" s="114" t="str">
        <f t="shared" si="28"/>
        <v>Khác</v>
      </c>
      <c r="BF20" s="114" t="str">
        <f t="shared" si="29"/>
        <v>Khác</v>
      </c>
      <c r="BG20" s="114" t="str">
        <f t="shared" si="30"/>
        <v>Khác</v>
      </c>
      <c r="BH20" s="114" t="str">
        <f t="shared" si="31"/>
        <v>Khác</v>
      </c>
      <c r="BI20" s="114" t="str">
        <f t="shared" si="32"/>
        <v>Khác</v>
      </c>
      <c r="BJ20" s="114" t="str">
        <f t="shared" si="33"/>
        <v>Khác</v>
      </c>
      <c r="BK20" s="114" t="str">
        <f t="shared" si="34"/>
        <v>Khác</v>
      </c>
      <c r="BL20" s="114" t="str">
        <f t="shared" si="35"/>
        <v>Khác</v>
      </c>
    </row>
    <row r="21" spans="1:64" s="12" customFormat="1" ht="13.5" x14ac:dyDescent="0.15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VLOOKUP(VALUE(A21),Time!$A$3:$D$33,2,1)</f>
        <v>#N/A</v>
      </c>
      <c r="H21" s="12" t="str">
        <f t="shared" si="10"/>
        <v/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11"/>
        <v>Khác</v>
      </c>
      <c r="Q21" s="114" t="str">
        <f t="shared" si="12"/>
        <v>Khác</v>
      </c>
      <c r="R21" s="114" t="str">
        <f t="shared" si="13"/>
        <v>Khác</v>
      </c>
      <c r="S21" s="114" t="str">
        <f t="shared" si="5"/>
        <v>Khác</v>
      </c>
      <c r="T21" s="114" t="str">
        <f t="shared" ref="T21:AP21" si="47">IF(S21="Khác",IF(ISNUMBER(SEARCH(T$7,$D21)),T$6,"Khác"),S21)</f>
        <v>Khác</v>
      </c>
      <c r="U21" s="114" t="str">
        <f t="shared" si="7"/>
        <v>Khác</v>
      </c>
      <c r="V21" s="114" t="str">
        <f t="shared" si="8"/>
        <v>Khác</v>
      </c>
      <c r="W21" s="114" t="str">
        <f t="shared" si="47"/>
        <v>Khác</v>
      </c>
      <c r="X21" s="114" t="str">
        <f t="shared" si="47"/>
        <v>Khác</v>
      </c>
      <c r="Y21" s="114" t="str">
        <f t="shared" si="47"/>
        <v>Khác</v>
      </c>
      <c r="Z21" s="114" t="str">
        <f t="shared" si="47"/>
        <v>Khác</v>
      </c>
      <c r="AA21" s="114" t="str">
        <f t="shared" si="47"/>
        <v>Khác</v>
      </c>
      <c r="AB21" s="114" t="str">
        <f t="shared" si="47"/>
        <v>Khác</v>
      </c>
      <c r="AC21" s="114" t="str">
        <f t="shared" si="47"/>
        <v>Khác</v>
      </c>
      <c r="AD21" s="114" t="str">
        <f t="shared" si="47"/>
        <v>Khác</v>
      </c>
      <c r="AE21" s="114" t="str">
        <f t="shared" si="47"/>
        <v>Khác</v>
      </c>
      <c r="AF21" s="114" t="str">
        <f t="shared" si="47"/>
        <v>Khác</v>
      </c>
      <c r="AG21" s="114" t="str">
        <f t="shared" si="47"/>
        <v>Khác</v>
      </c>
      <c r="AH21" s="114" t="str">
        <f t="shared" si="47"/>
        <v>Khác</v>
      </c>
      <c r="AI21" s="114" t="str">
        <f t="shared" si="47"/>
        <v>Khác</v>
      </c>
      <c r="AJ21" s="114" t="str">
        <f t="shared" si="47"/>
        <v>Khác</v>
      </c>
      <c r="AK21" s="114" t="str">
        <f t="shared" si="47"/>
        <v>Khác</v>
      </c>
      <c r="AL21" s="114" t="str">
        <f t="shared" si="47"/>
        <v>Khác</v>
      </c>
      <c r="AM21" s="114" t="str">
        <f t="shared" si="47"/>
        <v>Khác</v>
      </c>
      <c r="AN21" s="114" t="str">
        <f t="shared" si="47"/>
        <v>Khác</v>
      </c>
      <c r="AO21" s="114" t="str">
        <f t="shared" si="47"/>
        <v>Khác</v>
      </c>
      <c r="AP21" s="114" t="str">
        <f t="shared" si="47"/>
        <v>Khác</v>
      </c>
      <c r="AQ21" s="114" t="str">
        <f t="shared" si="15"/>
        <v>Khác</v>
      </c>
      <c r="AR21" s="114" t="str">
        <f t="shared" si="16"/>
        <v>Khác</v>
      </c>
      <c r="AS21" s="114" t="str">
        <f t="shared" si="17"/>
        <v>Khác</v>
      </c>
      <c r="AT21" s="114" t="str">
        <f t="shared" si="18"/>
        <v>Khác</v>
      </c>
      <c r="AU21" s="114" t="str">
        <f t="shared" si="19"/>
        <v>Khác</v>
      </c>
      <c r="AV21" s="114" t="str">
        <f t="shared" si="19"/>
        <v>Khác</v>
      </c>
      <c r="AW21" s="114" t="str">
        <f t="shared" si="20"/>
        <v>Khác</v>
      </c>
      <c r="AX21" s="114" t="str">
        <f t="shared" si="21"/>
        <v>Khác</v>
      </c>
      <c r="AY21" s="114" t="str">
        <f t="shared" si="22"/>
        <v>Khác</v>
      </c>
      <c r="AZ21" s="114" t="str">
        <f t="shared" si="23"/>
        <v>Khác</v>
      </c>
      <c r="BA21" s="114" t="str">
        <f t="shared" si="24"/>
        <v>Khác</v>
      </c>
      <c r="BB21" s="114" t="str">
        <f t="shared" si="25"/>
        <v>Khác</v>
      </c>
      <c r="BC21" s="114" t="str">
        <f t="shared" si="26"/>
        <v>Khác</v>
      </c>
      <c r="BD21" s="114" t="str">
        <f t="shared" si="27"/>
        <v>Khác</v>
      </c>
      <c r="BE21" s="114" t="str">
        <f t="shared" si="28"/>
        <v>Khác</v>
      </c>
      <c r="BF21" s="114" t="str">
        <f t="shared" si="29"/>
        <v>Khác</v>
      </c>
      <c r="BG21" s="114" t="str">
        <f t="shared" si="30"/>
        <v>Khác</v>
      </c>
      <c r="BH21" s="114" t="str">
        <f t="shared" si="31"/>
        <v>Khác</v>
      </c>
      <c r="BI21" s="114" t="str">
        <f t="shared" si="32"/>
        <v>Khác</v>
      </c>
      <c r="BJ21" s="114" t="str">
        <f t="shared" si="33"/>
        <v>Khác</v>
      </c>
      <c r="BK21" s="114" t="str">
        <f t="shared" si="34"/>
        <v>Khác</v>
      </c>
      <c r="BL21" s="114" t="str">
        <f t="shared" si="35"/>
        <v>Khác</v>
      </c>
    </row>
    <row r="22" spans="1:64" s="12" customFormat="1" ht="13.5" x14ac:dyDescent="0.15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VLOOKUP(VALUE(A22),Time!$A$3:$D$33,2,1)</f>
        <v>#N/A</v>
      </c>
      <c r="H22" s="12" t="str">
        <f t="shared" si="10"/>
        <v/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11"/>
        <v>Khác</v>
      </c>
      <c r="Q22" s="114" t="str">
        <f t="shared" si="12"/>
        <v>Khác</v>
      </c>
      <c r="R22" s="114" t="str">
        <f t="shared" si="13"/>
        <v>Khác</v>
      </c>
      <c r="S22" s="114" t="str">
        <f t="shared" si="5"/>
        <v>Khác</v>
      </c>
      <c r="T22" s="114" t="str">
        <f t="shared" ref="T22:AP22" si="48">IF(S22="Khác",IF(ISNUMBER(SEARCH(T$7,$D22)),T$6,"Khác"),S22)</f>
        <v>Khác</v>
      </c>
      <c r="U22" s="114" t="str">
        <f t="shared" si="7"/>
        <v>Khác</v>
      </c>
      <c r="V22" s="114" t="str">
        <f t="shared" si="8"/>
        <v>Khác</v>
      </c>
      <c r="W22" s="114" t="str">
        <f t="shared" si="48"/>
        <v>Khác</v>
      </c>
      <c r="X22" s="114" t="str">
        <f t="shared" si="48"/>
        <v>Khác</v>
      </c>
      <c r="Y22" s="114" t="str">
        <f t="shared" si="48"/>
        <v>Khác</v>
      </c>
      <c r="Z22" s="114" t="str">
        <f t="shared" si="48"/>
        <v>Khác</v>
      </c>
      <c r="AA22" s="114" t="str">
        <f t="shared" si="48"/>
        <v>Khác</v>
      </c>
      <c r="AB22" s="114" t="str">
        <f t="shared" si="48"/>
        <v>Khác</v>
      </c>
      <c r="AC22" s="114" t="str">
        <f t="shared" si="48"/>
        <v>Khác</v>
      </c>
      <c r="AD22" s="114" t="str">
        <f t="shared" si="48"/>
        <v>Khác</v>
      </c>
      <c r="AE22" s="114" t="str">
        <f t="shared" si="48"/>
        <v>Khác</v>
      </c>
      <c r="AF22" s="114" t="str">
        <f t="shared" si="48"/>
        <v>Khác</v>
      </c>
      <c r="AG22" s="114" t="str">
        <f t="shared" si="48"/>
        <v>Khác</v>
      </c>
      <c r="AH22" s="114" t="str">
        <f t="shared" si="48"/>
        <v>Khác</v>
      </c>
      <c r="AI22" s="114" t="str">
        <f t="shared" si="48"/>
        <v>Khác</v>
      </c>
      <c r="AJ22" s="114" t="str">
        <f t="shared" si="48"/>
        <v>Khác</v>
      </c>
      <c r="AK22" s="114" t="str">
        <f t="shared" si="48"/>
        <v>Khác</v>
      </c>
      <c r="AL22" s="114" t="str">
        <f t="shared" si="48"/>
        <v>Khác</v>
      </c>
      <c r="AM22" s="114" t="str">
        <f t="shared" si="48"/>
        <v>Khác</v>
      </c>
      <c r="AN22" s="114" t="str">
        <f t="shared" si="48"/>
        <v>Khác</v>
      </c>
      <c r="AO22" s="114" t="str">
        <f t="shared" si="48"/>
        <v>Khác</v>
      </c>
      <c r="AP22" s="114" t="str">
        <f t="shared" si="48"/>
        <v>Khác</v>
      </c>
      <c r="AQ22" s="114" t="str">
        <f t="shared" si="15"/>
        <v>Khác</v>
      </c>
      <c r="AR22" s="114" t="str">
        <f t="shared" si="16"/>
        <v>Khác</v>
      </c>
      <c r="AS22" s="114" t="str">
        <f t="shared" si="17"/>
        <v>Khác</v>
      </c>
      <c r="AT22" s="114" t="str">
        <f t="shared" si="18"/>
        <v>Khác</v>
      </c>
      <c r="AU22" s="114" t="str">
        <f t="shared" si="19"/>
        <v>Khác</v>
      </c>
      <c r="AV22" s="114" t="str">
        <f t="shared" si="19"/>
        <v>Khác</v>
      </c>
      <c r="AW22" s="114" t="str">
        <f t="shared" si="20"/>
        <v>Khác</v>
      </c>
      <c r="AX22" s="114" t="str">
        <f t="shared" si="21"/>
        <v>Khác</v>
      </c>
      <c r="AY22" s="114" t="str">
        <f t="shared" si="22"/>
        <v>Khác</v>
      </c>
      <c r="AZ22" s="114" t="str">
        <f t="shared" si="23"/>
        <v>Khác</v>
      </c>
      <c r="BA22" s="114" t="str">
        <f t="shared" si="24"/>
        <v>Khác</v>
      </c>
      <c r="BB22" s="114" t="str">
        <f t="shared" si="25"/>
        <v>Khác</v>
      </c>
      <c r="BC22" s="114" t="str">
        <f t="shared" si="26"/>
        <v>Khác</v>
      </c>
      <c r="BD22" s="114" t="str">
        <f t="shared" si="27"/>
        <v>Khác</v>
      </c>
      <c r="BE22" s="114" t="str">
        <f t="shared" si="28"/>
        <v>Khác</v>
      </c>
      <c r="BF22" s="114" t="str">
        <f t="shared" si="29"/>
        <v>Khác</v>
      </c>
      <c r="BG22" s="114" t="str">
        <f t="shared" si="30"/>
        <v>Khác</v>
      </c>
      <c r="BH22" s="114" t="str">
        <f t="shared" si="31"/>
        <v>Khác</v>
      </c>
      <c r="BI22" s="114" t="str">
        <f t="shared" si="32"/>
        <v>Khác</v>
      </c>
      <c r="BJ22" s="114" t="str">
        <f t="shared" si="33"/>
        <v>Khác</v>
      </c>
      <c r="BK22" s="114" t="str">
        <f t="shared" si="34"/>
        <v>Khác</v>
      </c>
      <c r="BL22" s="114" t="str">
        <f t="shared" si="35"/>
        <v>Khác</v>
      </c>
    </row>
    <row r="23" spans="1:64" s="12" customFormat="1" ht="13.5" x14ac:dyDescent="0.15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VLOOKUP(VALUE(A23),Time!$A$3:$D$33,2,1)</f>
        <v>#N/A</v>
      </c>
      <c r="H23" s="12" t="str">
        <f t="shared" si="10"/>
        <v/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11"/>
        <v>Khác</v>
      </c>
      <c r="Q23" s="114" t="str">
        <f t="shared" si="12"/>
        <v>Khác</v>
      </c>
      <c r="R23" s="114" t="str">
        <f t="shared" si="13"/>
        <v>Khác</v>
      </c>
      <c r="S23" s="114" t="str">
        <f t="shared" si="5"/>
        <v>Khác</v>
      </c>
      <c r="T23" s="114" t="str">
        <f t="shared" ref="T23:AP23" si="49">IF(S23="Khác",IF(ISNUMBER(SEARCH(T$7,$D23)),T$6,"Khác"),S23)</f>
        <v>Khác</v>
      </c>
      <c r="U23" s="114" t="str">
        <f t="shared" si="7"/>
        <v>Khác</v>
      </c>
      <c r="V23" s="114" t="str">
        <f t="shared" si="8"/>
        <v>Khác</v>
      </c>
      <c r="W23" s="114" t="str">
        <f t="shared" si="49"/>
        <v>Khác</v>
      </c>
      <c r="X23" s="114" t="str">
        <f t="shared" si="49"/>
        <v>Khác</v>
      </c>
      <c r="Y23" s="114" t="str">
        <f t="shared" si="49"/>
        <v>Khác</v>
      </c>
      <c r="Z23" s="114" t="str">
        <f t="shared" si="49"/>
        <v>Khác</v>
      </c>
      <c r="AA23" s="114" t="str">
        <f t="shared" si="49"/>
        <v>Khác</v>
      </c>
      <c r="AB23" s="114" t="str">
        <f t="shared" si="49"/>
        <v>Khác</v>
      </c>
      <c r="AC23" s="114" t="str">
        <f t="shared" si="49"/>
        <v>Khác</v>
      </c>
      <c r="AD23" s="114" t="str">
        <f t="shared" si="49"/>
        <v>Khác</v>
      </c>
      <c r="AE23" s="114" t="str">
        <f t="shared" si="49"/>
        <v>Khác</v>
      </c>
      <c r="AF23" s="114" t="str">
        <f t="shared" si="49"/>
        <v>Khác</v>
      </c>
      <c r="AG23" s="114" t="str">
        <f t="shared" si="49"/>
        <v>Khác</v>
      </c>
      <c r="AH23" s="114" t="str">
        <f t="shared" si="49"/>
        <v>Khác</v>
      </c>
      <c r="AI23" s="114" t="str">
        <f t="shared" si="49"/>
        <v>Khác</v>
      </c>
      <c r="AJ23" s="114" t="str">
        <f t="shared" si="49"/>
        <v>Khác</v>
      </c>
      <c r="AK23" s="114" t="str">
        <f t="shared" si="49"/>
        <v>Khác</v>
      </c>
      <c r="AL23" s="114" t="str">
        <f t="shared" si="49"/>
        <v>Khác</v>
      </c>
      <c r="AM23" s="114" t="str">
        <f t="shared" si="49"/>
        <v>Khác</v>
      </c>
      <c r="AN23" s="114" t="str">
        <f t="shared" si="49"/>
        <v>Khác</v>
      </c>
      <c r="AO23" s="114" t="str">
        <f t="shared" si="49"/>
        <v>Khác</v>
      </c>
      <c r="AP23" s="114" t="str">
        <f t="shared" si="49"/>
        <v>Khác</v>
      </c>
      <c r="AQ23" s="114" t="str">
        <f t="shared" si="15"/>
        <v>Khác</v>
      </c>
      <c r="AR23" s="114" t="str">
        <f t="shared" si="16"/>
        <v>Khác</v>
      </c>
      <c r="AS23" s="114" t="str">
        <f t="shared" si="17"/>
        <v>Khác</v>
      </c>
      <c r="AT23" s="114" t="str">
        <f t="shared" si="18"/>
        <v>Khác</v>
      </c>
      <c r="AU23" s="114" t="str">
        <f t="shared" si="19"/>
        <v>Khác</v>
      </c>
      <c r="AV23" s="114" t="str">
        <f t="shared" si="19"/>
        <v>Khác</v>
      </c>
      <c r="AW23" s="114" t="str">
        <f t="shared" si="20"/>
        <v>Khác</v>
      </c>
      <c r="AX23" s="114" t="str">
        <f t="shared" si="21"/>
        <v>Khác</v>
      </c>
      <c r="AY23" s="114" t="str">
        <f t="shared" si="22"/>
        <v>Khác</v>
      </c>
      <c r="AZ23" s="114" t="str">
        <f t="shared" si="23"/>
        <v>Khác</v>
      </c>
      <c r="BA23" s="114" t="str">
        <f t="shared" si="24"/>
        <v>Khác</v>
      </c>
      <c r="BB23" s="114" t="str">
        <f t="shared" si="25"/>
        <v>Khác</v>
      </c>
      <c r="BC23" s="114" t="str">
        <f t="shared" si="26"/>
        <v>Khác</v>
      </c>
      <c r="BD23" s="114" t="str">
        <f t="shared" si="27"/>
        <v>Khác</v>
      </c>
      <c r="BE23" s="114" t="str">
        <f t="shared" si="28"/>
        <v>Khác</v>
      </c>
      <c r="BF23" s="114" t="str">
        <f t="shared" si="29"/>
        <v>Khác</v>
      </c>
      <c r="BG23" s="114" t="str">
        <f t="shared" si="30"/>
        <v>Khác</v>
      </c>
      <c r="BH23" s="114" t="str">
        <f t="shared" si="31"/>
        <v>Khác</v>
      </c>
      <c r="BI23" s="114" t="str">
        <f t="shared" si="32"/>
        <v>Khác</v>
      </c>
      <c r="BJ23" s="114" t="str">
        <f t="shared" si="33"/>
        <v>Khác</v>
      </c>
      <c r="BK23" s="114" t="str">
        <f t="shared" si="34"/>
        <v>Khác</v>
      </c>
      <c r="BL23" s="114" t="str">
        <f t="shared" si="35"/>
        <v>Khác</v>
      </c>
    </row>
    <row r="24" spans="1:64" s="12" customFormat="1" ht="13.5" x14ac:dyDescent="0.15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VLOOKUP(VALUE(A24),Time!$A$3:$D$33,2,1)</f>
        <v>#N/A</v>
      </c>
      <c r="H24" s="12" t="str">
        <f t="shared" si="10"/>
        <v/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11"/>
        <v>Khác</v>
      </c>
      <c r="Q24" s="114" t="str">
        <f t="shared" si="12"/>
        <v>Khác</v>
      </c>
      <c r="R24" s="114" t="str">
        <f t="shared" si="13"/>
        <v>Khác</v>
      </c>
      <c r="S24" s="114" t="str">
        <f t="shared" si="5"/>
        <v>Khác</v>
      </c>
      <c r="T24" s="114" t="str">
        <f t="shared" ref="T24:AP24" si="50">IF(S24="Khác",IF(ISNUMBER(SEARCH(T$7,$D24)),T$6,"Khác"),S24)</f>
        <v>Khác</v>
      </c>
      <c r="U24" s="114" t="str">
        <f t="shared" si="7"/>
        <v>Khác</v>
      </c>
      <c r="V24" s="114" t="str">
        <f t="shared" si="8"/>
        <v>Khác</v>
      </c>
      <c r="W24" s="114" t="str">
        <f t="shared" si="50"/>
        <v>Khác</v>
      </c>
      <c r="X24" s="114" t="str">
        <f t="shared" si="50"/>
        <v>Khác</v>
      </c>
      <c r="Y24" s="114" t="str">
        <f t="shared" si="50"/>
        <v>Khác</v>
      </c>
      <c r="Z24" s="114" t="str">
        <f t="shared" si="50"/>
        <v>Khác</v>
      </c>
      <c r="AA24" s="114" t="str">
        <f t="shared" si="50"/>
        <v>Khác</v>
      </c>
      <c r="AB24" s="114" t="str">
        <f t="shared" si="50"/>
        <v>Khác</v>
      </c>
      <c r="AC24" s="114" t="str">
        <f t="shared" si="50"/>
        <v>Khác</v>
      </c>
      <c r="AD24" s="114" t="str">
        <f t="shared" si="50"/>
        <v>Khác</v>
      </c>
      <c r="AE24" s="114" t="str">
        <f t="shared" si="50"/>
        <v>Khác</v>
      </c>
      <c r="AF24" s="114" t="str">
        <f t="shared" si="50"/>
        <v>Khác</v>
      </c>
      <c r="AG24" s="114" t="str">
        <f t="shared" si="50"/>
        <v>Khác</v>
      </c>
      <c r="AH24" s="114" t="str">
        <f t="shared" si="50"/>
        <v>Khác</v>
      </c>
      <c r="AI24" s="114" t="str">
        <f t="shared" si="50"/>
        <v>Khác</v>
      </c>
      <c r="AJ24" s="114" t="str">
        <f t="shared" si="50"/>
        <v>Khác</v>
      </c>
      <c r="AK24" s="114" t="str">
        <f t="shared" si="50"/>
        <v>Khác</v>
      </c>
      <c r="AL24" s="114" t="str">
        <f t="shared" si="50"/>
        <v>Khác</v>
      </c>
      <c r="AM24" s="114" t="str">
        <f t="shared" si="50"/>
        <v>Khác</v>
      </c>
      <c r="AN24" s="114" t="str">
        <f t="shared" si="50"/>
        <v>Khác</v>
      </c>
      <c r="AO24" s="114" t="str">
        <f t="shared" si="50"/>
        <v>Khác</v>
      </c>
      <c r="AP24" s="114" t="str">
        <f t="shared" si="50"/>
        <v>Khác</v>
      </c>
      <c r="AQ24" s="114" t="str">
        <f t="shared" si="15"/>
        <v>Khác</v>
      </c>
      <c r="AR24" s="114" t="str">
        <f t="shared" si="16"/>
        <v>Khác</v>
      </c>
      <c r="AS24" s="114" t="str">
        <f t="shared" si="17"/>
        <v>Khác</v>
      </c>
      <c r="AT24" s="114" t="str">
        <f t="shared" si="18"/>
        <v>Khác</v>
      </c>
      <c r="AU24" s="114" t="str">
        <f t="shared" si="19"/>
        <v>Khác</v>
      </c>
      <c r="AV24" s="114" t="str">
        <f t="shared" si="19"/>
        <v>Khác</v>
      </c>
      <c r="AW24" s="114" t="str">
        <f t="shared" si="20"/>
        <v>Khác</v>
      </c>
      <c r="AX24" s="114" t="str">
        <f t="shared" si="21"/>
        <v>Khác</v>
      </c>
      <c r="AY24" s="114" t="str">
        <f t="shared" si="22"/>
        <v>Khác</v>
      </c>
      <c r="AZ24" s="114" t="str">
        <f t="shared" si="23"/>
        <v>Khác</v>
      </c>
      <c r="BA24" s="114" t="str">
        <f t="shared" si="24"/>
        <v>Khác</v>
      </c>
      <c r="BB24" s="114" t="str">
        <f t="shared" si="25"/>
        <v>Khác</v>
      </c>
      <c r="BC24" s="114" t="str">
        <f t="shared" si="26"/>
        <v>Khác</v>
      </c>
      <c r="BD24" s="114" t="str">
        <f t="shared" si="27"/>
        <v>Khác</v>
      </c>
      <c r="BE24" s="114" t="str">
        <f t="shared" si="28"/>
        <v>Khác</v>
      </c>
      <c r="BF24" s="114" t="str">
        <f t="shared" si="29"/>
        <v>Khác</v>
      </c>
      <c r="BG24" s="114" t="str">
        <f t="shared" si="30"/>
        <v>Khác</v>
      </c>
      <c r="BH24" s="114" t="str">
        <f t="shared" si="31"/>
        <v>Khác</v>
      </c>
      <c r="BI24" s="114" t="str">
        <f t="shared" si="32"/>
        <v>Khác</v>
      </c>
      <c r="BJ24" s="114" t="str">
        <f t="shared" si="33"/>
        <v>Khác</v>
      </c>
      <c r="BK24" s="114" t="str">
        <f t="shared" si="34"/>
        <v>Khác</v>
      </c>
      <c r="BL24" s="114" t="str">
        <f t="shared" si="35"/>
        <v>Khác</v>
      </c>
    </row>
    <row r="25" spans="1:64" s="12" customFormat="1" ht="13.5" x14ac:dyDescent="0.15">
      <c r="A25" s="123"/>
      <c r="B25" s="123"/>
      <c r="C25" s="123"/>
      <c r="D25" s="133"/>
      <c r="E25" s="134"/>
      <c r="F25" s="15" t="str">
        <f t="shared" si="0"/>
        <v>-</v>
      </c>
      <c r="G25" s="12" t="e">
        <f>VLOOKUP(VALUE(A25),Time!$A$3:$D$33,2,1)</f>
        <v>#N/A</v>
      </c>
      <c r="H25" s="12" t="str">
        <f t="shared" si="10"/>
        <v/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11"/>
        <v>Khác</v>
      </c>
      <c r="Q25" s="114" t="str">
        <f t="shared" si="12"/>
        <v>Khác</v>
      </c>
      <c r="R25" s="114" t="str">
        <f t="shared" si="13"/>
        <v>Khác</v>
      </c>
      <c r="S25" s="114" t="str">
        <f t="shared" si="5"/>
        <v>Khác</v>
      </c>
      <c r="T25" s="114" t="str">
        <f t="shared" ref="T25:AP25" si="51">IF(S25="Khác",IF(ISNUMBER(SEARCH(T$7,$D25)),T$6,"Khác"),S25)</f>
        <v>Khác</v>
      </c>
      <c r="U25" s="114" t="str">
        <f t="shared" si="7"/>
        <v>Khác</v>
      </c>
      <c r="V25" s="114" t="str">
        <f t="shared" si="8"/>
        <v>Khác</v>
      </c>
      <c r="W25" s="114" t="str">
        <f t="shared" si="51"/>
        <v>Khác</v>
      </c>
      <c r="X25" s="114" t="str">
        <f t="shared" si="51"/>
        <v>Khác</v>
      </c>
      <c r="Y25" s="114" t="str">
        <f t="shared" si="51"/>
        <v>Khác</v>
      </c>
      <c r="Z25" s="114" t="str">
        <f t="shared" si="51"/>
        <v>Khác</v>
      </c>
      <c r="AA25" s="114" t="str">
        <f t="shared" si="51"/>
        <v>Khác</v>
      </c>
      <c r="AB25" s="114" t="str">
        <f t="shared" si="51"/>
        <v>Khác</v>
      </c>
      <c r="AC25" s="114" t="str">
        <f t="shared" si="51"/>
        <v>Khác</v>
      </c>
      <c r="AD25" s="114" t="str">
        <f t="shared" si="51"/>
        <v>Khác</v>
      </c>
      <c r="AE25" s="114" t="str">
        <f t="shared" si="51"/>
        <v>Khác</v>
      </c>
      <c r="AF25" s="114" t="str">
        <f t="shared" si="51"/>
        <v>Khác</v>
      </c>
      <c r="AG25" s="114" t="str">
        <f t="shared" si="51"/>
        <v>Khác</v>
      </c>
      <c r="AH25" s="114" t="str">
        <f t="shared" si="51"/>
        <v>Khác</v>
      </c>
      <c r="AI25" s="114" t="str">
        <f t="shared" si="51"/>
        <v>Khác</v>
      </c>
      <c r="AJ25" s="114" t="str">
        <f t="shared" si="51"/>
        <v>Khác</v>
      </c>
      <c r="AK25" s="114" t="str">
        <f t="shared" si="51"/>
        <v>Khác</v>
      </c>
      <c r="AL25" s="114" t="str">
        <f t="shared" si="51"/>
        <v>Khác</v>
      </c>
      <c r="AM25" s="114" t="str">
        <f t="shared" si="51"/>
        <v>Khác</v>
      </c>
      <c r="AN25" s="114" t="str">
        <f t="shared" si="51"/>
        <v>Khác</v>
      </c>
      <c r="AO25" s="114" t="str">
        <f t="shared" si="51"/>
        <v>Khác</v>
      </c>
      <c r="AP25" s="114" t="str">
        <f t="shared" si="51"/>
        <v>Khác</v>
      </c>
      <c r="AQ25" s="114" t="str">
        <f t="shared" si="15"/>
        <v>Khác</v>
      </c>
      <c r="AR25" s="114" t="str">
        <f t="shared" si="16"/>
        <v>Khác</v>
      </c>
      <c r="AS25" s="114" t="str">
        <f t="shared" si="17"/>
        <v>Khác</v>
      </c>
      <c r="AT25" s="114" t="str">
        <f t="shared" si="18"/>
        <v>Khác</v>
      </c>
      <c r="AU25" s="114" t="str">
        <f t="shared" si="19"/>
        <v>Khác</v>
      </c>
      <c r="AV25" s="114" t="str">
        <f t="shared" si="19"/>
        <v>Khác</v>
      </c>
      <c r="AW25" s="114" t="str">
        <f t="shared" si="20"/>
        <v>Khác</v>
      </c>
      <c r="AX25" s="114" t="str">
        <f t="shared" si="21"/>
        <v>Khác</v>
      </c>
      <c r="AY25" s="114" t="str">
        <f t="shared" si="22"/>
        <v>Khác</v>
      </c>
      <c r="AZ25" s="114" t="str">
        <f t="shared" si="23"/>
        <v>Khác</v>
      </c>
      <c r="BA25" s="114" t="str">
        <f t="shared" si="24"/>
        <v>Khác</v>
      </c>
      <c r="BB25" s="114" t="str">
        <f t="shared" si="25"/>
        <v>Khác</v>
      </c>
      <c r="BC25" s="114" t="str">
        <f t="shared" si="26"/>
        <v>Khác</v>
      </c>
      <c r="BD25" s="114" t="str">
        <f t="shared" si="27"/>
        <v>Khác</v>
      </c>
      <c r="BE25" s="114" t="str">
        <f t="shared" si="28"/>
        <v>Khác</v>
      </c>
      <c r="BF25" s="114" t="str">
        <f t="shared" si="29"/>
        <v>Khác</v>
      </c>
      <c r="BG25" s="114" t="str">
        <f t="shared" si="30"/>
        <v>Khác</v>
      </c>
      <c r="BH25" s="114" t="str">
        <f t="shared" si="31"/>
        <v>Khác</v>
      </c>
      <c r="BI25" s="114" t="str">
        <f t="shared" si="32"/>
        <v>Khác</v>
      </c>
      <c r="BJ25" s="114" t="str">
        <f t="shared" si="33"/>
        <v>Khác</v>
      </c>
      <c r="BK25" s="114" t="str">
        <f t="shared" si="34"/>
        <v>Khác</v>
      </c>
      <c r="BL25" s="114" t="str">
        <f t="shared" si="35"/>
        <v>Khác</v>
      </c>
    </row>
    <row r="26" spans="1:64" s="12" customFormat="1" ht="13.5" x14ac:dyDescent="0.15">
      <c r="A26" s="123"/>
      <c r="B26" s="123"/>
      <c r="C26" s="123"/>
      <c r="D26" s="133"/>
      <c r="E26" s="134"/>
      <c r="F26" s="15" t="str">
        <f t="shared" si="0"/>
        <v>-</v>
      </c>
      <c r="G26" s="12" t="e">
        <f>VLOOKUP(VALUE(A26),Time!$A$3:$D$33,2,1)</f>
        <v>#N/A</v>
      </c>
      <c r="H26" s="12" t="str">
        <f t="shared" si="10"/>
        <v/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11"/>
        <v>Khác</v>
      </c>
      <c r="Q26" s="114" t="str">
        <f t="shared" si="12"/>
        <v>Khác</v>
      </c>
      <c r="R26" s="114" t="str">
        <f t="shared" si="13"/>
        <v>Khác</v>
      </c>
      <c r="S26" s="114" t="str">
        <f t="shared" si="5"/>
        <v>Khác</v>
      </c>
      <c r="T26" s="114" t="str">
        <f t="shared" ref="T26:AP26" si="52">IF(S26="Khác",IF(ISNUMBER(SEARCH(T$7,$D26)),T$6,"Khác"),S26)</f>
        <v>Khác</v>
      </c>
      <c r="U26" s="114" t="str">
        <f t="shared" si="7"/>
        <v>Khác</v>
      </c>
      <c r="V26" s="114" t="str">
        <f t="shared" si="8"/>
        <v>Khác</v>
      </c>
      <c r="W26" s="114" t="str">
        <f t="shared" si="52"/>
        <v>Khác</v>
      </c>
      <c r="X26" s="114" t="str">
        <f t="shared" si="52"/>
        <v>Khác</v>
      </c>
      <c r="Y26" s="114" t="str">
        <f t="shared" si="52"/>
        <v>Khác</v>
      </c>
      <c r="Z26" s="114" t="str">
        <f t="shared" si="52"/>
        <v>Khác</v>
      </c>
      <c r="AA26" s="114" t="str">
        <f t="shared" si="52"/>
        <v>Khác</v>
      </c>
      <c r="AB26" s="114" t="str">
        <f t="shared" si="52"/>
        <v>Khác</v>
      </c>
      <c r="AC26" s="114" t="str">
        <f t="shared" si="52"/>
        <v>Khác</v>
      </c>
      <c r="AD26" s="114" t="str">
        <f t="shared" si="52"/>
        <v>Khác</v>
      </c>
      <c r="AE26" s="114" t="str">
        <f t="shared" si="52"/>
        <v>Khác</v>
      </c>
      <c r="AF26" s="114" t="str">
        <f t="shared" si="52"/>
        <v>Khác</v>
      </c>
      <c r="AG26" s="114" t="str">
        <f t="shared" si="52"/>
        <v>Khác</v>
      </c>
      <c r="AH26" s="114" t="str">
        <f t="shared" si="52"/>
        <v>Khác</v>
      </c>
      <c r="AI26" s="114" t="str">
        <f t="shared" si="52"/>
        <v>Khác</v>
      </c>
      <c r="AJ26" s="114" t="str">
        <f t="shared" si="52"/>
        <v>Khác</v>
      </c>
      <c r="AK26" s="114" t="str">
        <f t="shared" si="52"/>
        <v>Khác</v>
      </c>
      <c r="AL26" s="114" t="str">
        <f t="shared" si="52"/>
        <v>Khác</v>
      </c>
      <c r="AM26" s="114" t="str">
        <f t="shared" si="52"/>
        <v>Khác</v>
      </c>
      <c r="AN26" s="114" t="str">
        <f t="shared" si="52"/>
        <v>Khác</v>
      </c>
      <c r="AO26" s="114" t="str">
        <f t="shared" si="52"/>
        <v>Khác</v>
      </c>
      <c r="AP26" s="114" t="str">
        <f t="shared" si="52"/>
        <v>Khác</v>
      </c>
      <c r="AQ26" s="114" t="str">
        <f t="shared" si="15"/>
        <v>Khác</v>
      </c>
      <c r="AR26" s="114" t="str">
        <f t="shared" si="16"/>
        <v>Khác</v>
      </c>
      <c r="AS26" s="114" t="str">
        <f t="shared" si="17"/>
        <v>Khác</v>
      </c>
      <c r="AT26" s="114" t="str">
        <f t="shared" si="18"/>
        <v>Khác</v>
      </c>
      <c r="AU26" s="114" t="str">
        <f t="shared" si="19"/>
        <v>Khác</v>
      </c>
      <c r="AV26" s="114" t="str">
        <f t="shared" si="19"/>
        <v>Khác</v>
      </c>
      <c r="AW26" s="114" t="str">
        <f t="shared" si="20"/>
        <v>Khác</v>
      </c>
      <c r="AX26" s="114" t="str">
        <f t="shared" si="21"/>
        <v>Khác</v>
      </c>
      <c r="AY26" s="114" t="str">
        <f t="shared" si="22"/>
        <v>Khác</v>
      </c>
      <c r="AZ26" s="114" t="str">
        <f t="shared" si="23"/>
        <v>Khác</v>
      </c>
      <c r="BA26" s="114" t="str">
        <f t="shared" si="24"/>
        <v>Khác</v>
      </c>
      <c r="BB26" s="114" t="str">
        <f t="shared" si="25"/>
        <v>Khác</v>
      </c>
      <c r="BC26" s="114" t="str">
        <f t="shared" si="26"/>
        <v>Khác</v>
      </c>
      <c r="BD26" s="114" t="str">
        <f t="shared" si="27"/>
        <v>Khác</v>
      </c>
      <c r="BE26" s="114" t="str">
        <f t="shared" si="28"/>
        <v>Khác</v>
      </c>
      <c r="BF26" s="114" t="str">
        <f t="shared" si="29"/>
        <v>Khác</v>
      </c>
      <c r="BG26" s="114" t="str">
        <f t="shared" si="30"/>
        <v>Khác</v>
      </c>
      <c r="BH26" s="114" t="str">
        <f t="shared" si="31"/>
        <v>Khác</v>
      </c>
      <c r="BI26" s="114" t="str">
        <f t="shared" si="32"/>
        <v>Khác</v>
      </c>
      <c r="BJ26" s="114" t="str">
        <f t="shared" si="33"/>
        <v>Khác</v>
      </c>
      <c r="BK26" s="114" t="str">
        <f t="shared" si="34"/>
        <v>Khác</v>
      </c>
      <c r="BL26" s="114" t="str">
        <f t="shared" si="35"/>
        <v>Khác</v>
      </c>
    </row>
    <row r="27" spans="1:64" s="12" customFormat="1" ht="13.5" x14ac:dyDescent="0.15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VLOOKUP(VALUE(A27),Time!$A$3:$D$33,2,1)</f>
        <v>#N/A</v>
      </c>
      <c r="H27" s="12" t="str">
        <f t="shared" si="10"/>
        <v/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11"/>
        <v>Khác</v>
      </c>
      <c r="Q27" s="114" t="str">
        <f t="shared" si="12"/>
        <v>Khác</v>
      </c>
      <c r="R27" s="114" t="str">
        <f t="shared" si="13"/>
        <v>Khác</v>
      </c>
      <c r="S27" s="114" t="str">
        <f t="shared" si="5"/>
        <v>Khác</v>
      </c>
      <c r="T27" s="114" t="str">
        <f t="shared" ref="T27:AP27" si="53">IF(S27="Khác",IF(ISNUMBER(SEARCH(T$7,$D27)),T$6,"Khác"),S27)</f>
        <v>Khác</v>
      </c>
      <c r="U27" s="114" t="str">
        <f t="shared" si="7"/>
        <v>Khác</v>
      </c>
      <c r="V27" s="114" t="str">
        <f t="shared" si="8"/>
        <v>Khác</v>
      </c>
      <c r="W27" s="114" t="str">
        <f t="shared" si="53"/>
        <v>Khác</v>
      </c>
      <c r="X27" s="114" t="str">
        <f t="shared" si="53"/>
        <v>Khác</v>
      </c>
      <c r="Y27" s="114" t="str">
        <f t="shared" si="53"/>
        <v>Khác</v>
      </c>
      <c r="Z27" s="114" t="str">
        <f t="shared" si="53"/>
        <v>Khác</v>
      </c>
      <c r="AA27" s="114" t="str">
        <f t="shared" si="53"/>
        <v>Khác</v>
      </c>
      <c r="AB27" s="114" t="str">
        <f t="shared" si="53"/>
        <v>Khác</v>
      </c>
      <c r="AC27" s="114" t="str">
        <f t="shared" si="53"/>
        <v>Khác</v>
      </c>
      <c r="AD27" s="114" t="str">
        <f t="shared" si="53"/>
        <v>Khác</v>
      </c>
      <c r="AE27" s="114" t="str">
        <f t="shared" si="53"/>
        <v>Khác</v>
      </c>
      <c r="AF27" s="114" t="str">
        <f t="shared" si="53"/>
        <v>Khác</v>
      </c>
      <c r="AG27" s="114" t="str">
        <f t="shared" si="53"/>
        <v>Khác</v>
      </c>
      <c r="AH27" s="114" t="str">
        <f t="shared" si="53"/>
        <v>Khác</v>
      </c>
      <c r="AI27" s="114" t="str">
        <f t="shared" si="53"/>
        <v>Khác</v>
      </c>
      <c r="AJ27" s="114" t="str">
        <f t="shared" si="53"/>
        <v>Khác</v>
      </c>
      <c r="AK27" s="114" t="str">
        <f t="shared" si="53"/>
        <v>Khác</v>
      </c>
      <c r="AL27" s="114" t="str">
        <f t="shared" si="53"/>
        <v>Khác</v>
      </c>
      <c r="AM27" s="114" t="str">
        <f t="shared" si="53"/>
        <v>Khác</v>
      </c>
      <c r="AN27" s="114" t="str">
        <f t="shared" si="53"/>
        <v>Khác</v>
      </c>
      <c r="AO27" s="114" t="str">
        <f t="shared" si="53"/>
        <v>Khác</v>
      </c>
      <c r="AP27" s="114" t="str">
        <f t="shared" si="53"/>
        <v>Khác</v>
      </c>
      <c r="AQ27" s="114" t="str">
        <f t="shared" si="15"/>
        <v>Khác</v>
      </c>
      <c r="AR27" s="114" t="str">
        <f t="shared" si="16"/>
        <v>Khác</v>
      </c>
      <c r="AS27" s="114" t="str">
        <f t="shared" si="17"/>
        <v>Khác</v>
      </c>
      <c r="AT27" s="114" t="str">
        <f t="shared" si="18"/>
        <v>Khác</v>
      </c>
      <c r="AU27" s="114" t="str">
        <f t="shared" si="19"/>
        <v>Khác</v>
      </c>
      <c r="AV27" s="114" t="str">
        <f t="shared" si="19"/>
        <v>Khác</v>
      </c>
      <c r="AW27" s="114" t="str">
        <f t="shared" si="20"/>
        <v>Khác</v>
      </c>
      <c r="AX27" s="114" t="str">
        <f t="shared" si="21"/>
        <v>Khác</v>
      </c>
      <c r="AY27" s="114" t="str">
        <f t="shared" si="22"/>
        <v>Khác</v>
      </c>
      <c r="AZ27" s="114" t="str">
        <f t="shared" si="23"/>
        <v>Khác</v>
      </c>
      <c r="BA27" s="114" t="str">
        <f t="shared" si="24"/>
        <v>Khác</v>
      </c>
      <c r="BB27" s="114" t="str">
        <f t="shared" si="25"/>
        <v>Khác</v>
      </c>
      <c r="BC27" s="114" t="str">
        <f t="shared" si="26"/>
        <v>Khác</v>
      </c>
      <c r="BD27" s="114" t="str">
        <f t="shared" si="27"/>
        <v>Khác</v>
      </c>
      <c r="BE27" s="114" t="str">
        <f t="shared" si="28"/>
        <v>Khác</v>
      </c>
      <c r="BF27" s="114" t="str">
        <f t="shared" si="29"/>
        <v>Khác</v>
      </c>
      <c r="BG27" s="114" t="str">
        <f t="shared" si="30"/>
        <v>Khác</v>
      </c>
      <c r="BH27" s="114" t="str">
        <f t="shared" si="31"/>
        <v>Khác</v>
      </c>
      <c r="BI27" s="114" t="str">
        <f t="shared" si="32"/>
        <v>Khác</v>
      </c>
      <c r="BJ27" s="114" t="str">
        <f t="shared" si="33"/>
        <v>Khác</v>
      </c>
      <c r="BK27" s="114" t="str">
        <f t="shared" si="34"/>
        <v>Khác</v>
      </c>
      <c r="BL27" s="114" t="str">
        <f t="shared" si="35"/>
        <v>Khác</v>
      </c>
    </row>
    <row r="28" spans="1:64" s="12" customFormat="1" ht="13.5" x14ac:dyDescent="0.15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VLOOKUP(VALUE(A28),Time!$A$3:$D$33,2,1)</f>
        <v>#N/A</v>
      </c>
      <c r="H28" s="12" t="str">
        <f t="shared" si="10"/>
        <v/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11"/>
        <v>Khác</v>
      </c>
      <c r="Q28" s="114" t="str">
        <f t="shared" si="12"/>
        <v>Khác</v>
      </c>
      <c r="R28" s="114" t="str">
        <f t="shared" si="13"/>
        <v>Khác</v>
      </c>
      <c r="S28" s="114" t="str">
        <f t="shared" si="5"/>
        <v>Khác</v>
      </c>
      <c r="T28" s="114" t="str">
        <f t="shared" ref="T28:AP28" si="54">IF(S28="Khác",IF(ISNUMBER(SEARCH(T$7,$D28)),T$6,"Khác"),S28)</f>
        <v>Khác</v>
      </c>
      <c r="U28" s="114" t="str">
        <f t="shared" si="7"/>
        <v>Khác</v>
      </c>
      <c r="V28" s="114" t="str">
        <f t="shared" si="8"/>
        <v>Khác</v>
      </c>
      <c r="W28" s="114" t="str">
        <f t="shared" si="54"/>
        <v>Khác</v>
      </c>
      <c r="X28" s="114" t="str">
        <f t="shared" si="54"/>
        <v>Khác</v>
      </c>
      <c r="Y28" s="114" t="str">
        <f t="shared" si="54"/>
        <v>Khác</v>
      </c>
      <c r="Z28" s="114" t="str">
        <f t="shared" si="54"/>
        <v>Khác</v>
      </c>
      <c r="AA28" s="114" t="str">
        <f t="shared" si="54"/>
        <v>Khác</v>
      </c>
      <c r="AB28" s="114" t="str">
        <f t="shared" si="54"/>
        <v>Khác</v>
      </c>
      <c r="AC28" s="114" t="str">
        <f t="shared" si="54"/>
        <v>Khác</v>
      </c>
      <c r="AD28" s="114" t="str">
        <f t="shared" si="54"/>
        <v>Khác</v>
      </c>
      <c r="AE28" s="114" t="str">
        <f t="shared" si="54"/>
        <v>Khác</v>
      </c>
      <c r="AF28" s="114" t="str">
        <f t="shared" si="54"/>
        <v>Khác</v>
      </c>
      <c r="AG28" s="114" t="str">
        <f t="shared" si="54"/>
        <v>Khác</v>
      </c>
      <c r="AH28" s="114" t="str">
        <f t="shared" si="54"/>
        <v>Khác</v>
      </c>
      <c r="AI28" s="114" t="str">
        <f t="shared" si="54"/>
        <v>Khác</v>
      </c>
      <c r="AJ28" s="114" t="str">
        <f t="shared" si="54"/>
        <v>Khác</v>
      </c>
      <c r="AK28" s="114" t="str">
        <f t="shared" si="54"/>
        <v>Khác</v>
      </c>
      <c r="AL28" s="114" t="str">
        <f t="shared" si="54"/>
        <v>Khác</v>
      </c>
      <c r="AM28" s="114" t="str">
        <f t="shared" si="54"/>
        <v>Khác</v>
      </c>
      <c r="AN28" s="114" t="str">
        <f t="shared" si="54"/>
        <v>Khác</v>
      </c>
      <c r="AO28" s="114" t="str">
        <f t="shared" si="54"/>
        <v>Khác</v>
      </c>
      <c r="AP28" s="114" t="str">
        <f t="shared" si="54"/>
        <v>Khác</v>
      </c>
      <c r="AQ28" s="114" t="str">
        <f t="shared" si="15"/>
        <v>Khác</v>
      </c>
      <c r="AR28" s="114" t="str">
        <f t="shared" si="16"/>
        <v>Khác</v>
      </c>
      <c r="AS28" s="114" t="str">
        <f t="shared" si="17"/>
        <v>Khác</v>
      </c>
      <c r="AT28" s="114" t="str">
        <f t="shared" si="18"/>
        <v>Khác</v>
      </c>
      <c r="AU28" s="114" t="str">
        <f t="shared" si="19"/>
        <v>Khác</v>
      </c>
      <c r="AV28" s="114" t="str">
        <f t="shared" si="19"/>
        <v>Khác</v>
      </c>
      <c r="AW28" s="114" t="str">
        <f t="shared" si="20"/>
        <v>Khác</v>
      </c>
      <c r="AX28" s="114" t="str">
        <f t="shared" si="21"/>
        <v>Khác</v>
      </c>
      <c r="AY28" s="114" t="str">
        <f t="shared" si="22"/>
        <v>Khác</v>
      </c>
      <c r="AZ28" s="114" t="str">
        <f t="shared" si="23"/>
        <v>Khác</v>
      </c>
      <c r="BA28" s="114" t="str">
        <f t="shared" si="24"/>
        <v>Khác</v>
      </c>
      <c r="BB28" s="114" t="str">
        <f t="shared" si="25"/>
        <v>Khác</v>
      </c>
      <c r="BC28" s="114" t="str">
        <f t="shared" si="26"/>
        <v>Khác</v>
      </c>
      <c r="BD28" s="114" t="str">
        <f t="shared" si="27"/>
        <v>Khác</v>
      </c>
      <c r="BE28" s="114" t="str">
        <f t="shared" si="28"/>
        <v>Khác</v>
      </c>
      <c r="BF28" s="114" t="str">
        <f t="shared" si="29"/>
        <v>Khác</v>
      </c>
      <c r="BG28" s="114" t="str">
        <f t="shared" si="30"/>
        <v>Khác</v>
      </c>
      <c r="BH28" s="114" t="str">
        <f t="shared" si="31"/>
        <v>Khác</v>
      </c>
      <c r="BI28" s="114" t="str">
        <f t="shared" si="32"/>
        <v>Khác</v>
      </c>
      <c r="BJ28" s="114" t="str">
        <f t="shared" si="33"/>
        <v>Khác</v>
      </c>
      <c r="BK28" s="114" t="str">
        <f t="shared" si="34"/>
        <v>Khác</v>
      </c>
      <c r="BL28" s="114" t="str">
        <f t="shared" si="35"/>
        <v>Khác</v>
      </c>
    </row>
    <row r="29" spans="1:64" s="12" customFormat="1" ht="13.5" x14ac:dyDescent="0.15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VLOOKUP(VALUE(A29),Time!$A$3:$D$33,2,1)</f>
        <v>#N/A</v>
      </c>
      <c r="H29" s="12" t="str">
        <f t="shared" si="10"/>
        <v/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11"/>
        <v>Khác</v>
      </c>
      <c r="Q29" s="114" t="str">
        <f t="shared" si="12"/>
        <v>Khác</v>
      </c>
      <c r="R29" s="114" t="str">
        <f t="shared" si="13"/>
        <v>Khác</v>
      </c>
      <c r="S29" s="114" t="str">
        <f>IF(R29="Khác",IF(ISNUMBER(SEARCH(S$7,$D29)),S$6,"Khác"),R29)</f>
        <v>Khác</v>
      </c>
      <c r="T29" s="114" t="str">
        <f t="shared" ref="T29:AP29" si="55">IF(S29="Khác",IF(ISNUMBER(SEARCH(T$7,$D29)),T$6,"Khác"),S29)</f>
        <v>Khác</v>
      </c>
      <c r="U29" s="114" t="str">
        <f t="shared" si="7"/>
        <v>Khác</v>
      </c>
      <c r="V29" s="114" t="str">
        <f t="shared" si="8"/>
        <v>Khác</v>
      </c>
      <c r="W29" s="114" t="str">
        <f t="shared" si="55"/>
        <v>Khác</v>
      </c>
      <c r="X29" s="114" t="str">
        <f t="shared" si="55"/>
        <v>Khác</v>
      </c>
      <c r="Y29" s="114" t="str">
        <f t="shared" si="55"/>
        <v>Khác</v>
      </c>
      <c r="Z29" s="114" t="str">
        <f t="shared" si="55"/>
        <v>Khác</v>
      </c>
      <c r="AA29" s="114" t="str">
        <f t="shared" si="55"/>
        <v>Khác</v>
      </c>
      <c r="AB29" s="114" t="str">
        <f t="shared" si="55"/>
        <v>Khác</v>
      </c>
      <c r="AC29" s="114" t="str">
        <f t="shared" si="55"/>
        <v>Khác</v>
      </c>
      <c r="AD29" s="114" t="str">
        <f t="shared" si="55"/>
        <v>Khác</v>
      </c>
      <c r="AE29" s="114" t="str">
        <f t="shared" si="55"/>
        <v>Khác</v>
      </c>
      <c r="AF29" s="114" t="str">
        <f t="shared" si="55"/>
        <v>Khác</v>
      </c>
      <c r="AG29" s="114" t="str">
        <f t="shared" si="55"/>
        <v>Khác</v>
      </c>
      <c r="AH29" s="114" t="str">
        <f t="shared" si="55"/>
        <v>Khác</v>
      </c>
      <c r="AI29" s="114" t="str">
        <f t="shared" si="55"/>
        <v>Khác</v>
      </c>
      <c r="AJ29" s="114" t="str">
        <f t="shared" si="55"/>
        <v>Khác</v>
      </c>
      <c r="AK29" s="114" t="str">
        <f t="shared" si="55"/>
        <v>Khác</v>
      </c>
      <c r="AL29" s="114" t="str">
        <f t="shared" si="55"/>
        <v>Khác</v>
      </c>
      <c r="AM29" s="114" t="str">
        <f t="shared" si="55"/>
        <v>Khác</v>
      </c>
      <c r="AN29" s="114" t="str">
        <f t="shared" si="55"/>
        <v>Khác</v>
      </c>
      <c r="AO29" s="114" t="str">
        <f t="shared" si="55"/>
        <v>Khác</v>
      </c>
      <c r="AP29" s="114" t="str">
        <f t="shared" si="55"/>
        <v>Khác</v>
      </c>
      <c r="AQ29" s="114" t="str">
        <f t="shared" si="15"/>
        <v>Khác</v>
      </c>
      <c r="AR29" s="114" t="str">
        <f t="shared" si="16"/>
        <v>Khác</v>
      </c>
      <c r="AS29" s="114" t="str">
        <f t="shared" si="17"/>
        <v>Khác</v>
      </c>
      <c r="AT29" s="114" t="str">
        <f t="shared" si="18"/>
        <v>Khác</v>
      </c>
      <c r="AU29" s="114" t="str">
        <f t="shared" si="19"/>
        <v>Khác</v>
      </c>
      <c r="AV29" s="114" t="str">
        <f t="shared" si="19"/>
        <v>Khác</v>
      </c>
      <c r="AW29" s="114" t="str">
        <f t="shared" si="20"/>
        <v>Khác</v>
      </c>
      <c r="AX29" s="114" t="str">
        <f t="shared" si="21"/>
        <v>Khác</v>
      </c>
      <c r="AY29" s="114" t="str">
        <f t="shared" si="22"/>
        <v>Khác</v>
      </c>
      <c r="AZ29" s="114" t="str">
        <f t="shared" si="23"/>
        <v>Khác</v>
      </c>
      <c r="BA29" s="114" t="str">
        <f t="shared" si="24"/>
        <v>Khác</v>
      </c>
      <c r="BB29" s="114" t="str">
        <f t="shared" si="25"/>
        <v>Khác</v>
      </c>
      <c r="BC29" s="114" t="str">
        <f t="shared" si="26"/>
        <v>Khác</v>
      </c>
      <c r="BD29" s="114" t="str">
        <f t="shared" si="27"/>
        <v>Khác</v>
      </c>
      <c r="BE29" s="114" t="str">
        <f t="shared" si="28"/>
        <v>Khác</v>
      </c>
      <c r="BF29" s="114" t="str">
        <f t="shared" si="29"/>
        <v>Khác</v>
      </c>
      <c r="BG29" s="114" t="str">
        <f t="shared" si="30"/>
        <v>Khác</v>
      </c>
      <c r="BH29" s="114" t="str">
        <f t="shared" si="31"/>
        <v>Khác</v>
      </c>
      <c r="BI29" s="114" t="str">
        <f t="shared" si="32"/>
        <v>Khác</v>
      </c>
      <c r="BJ29" s="114" t="str">
        <f t="shared" si="33"/>
        <v>Khác</v>
      </c>
      <c r="BK29" s="114" t="str">
        <f t="shared" si="34"/>
        <v>Khác</v>
      </c>
      <c r="BL29" s="114" t="str">
        <f t="shared" si="35"/>
        <v>Khác</v>
      </c>
    </row>
    <row r="30" spans="1:64" s="12" customFormat="1" ht="13.5" x14ac:dyDescent="0.15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VLOOKUP(VALUE(A30),Time!$A$3:$D$33,2,1)</f>
        <v>#N/A</v>
      </c>
      <c r="H30" s="12" t="str">
        <f t="shared" si="10"/>
        <v/>
      </c>
      <c r="I30" s="15" t="s">
        <v>139</v>
      </c>
      <c r="L30" s="114" t="str">
        <f t="shared" ref="L30:L93" si="56">IF(ISNUMBER(SEARCH(L$7,$D30)),L$6,"Khác")</f>
        <v>Khác</v>
      </c>
      <c r="M30" s="114" t="str">
        <f t="shared" ref="M30:M93" si="57">IF(L30="Khác",IF(ISNUMBER(SEARCH(M$7,$D30)),M$6,"Khác"),L30)</f>
        <v>Khác</v>
      </c>
      <c r="N30" s="114" t="str">
        <f t="shared" ref="N30:N93" si="58">IF(M30="Khác",IF(ISNUMBER(SEARCH(N$7,$D30)),N$6,"Khác"),M30)</f>
        <v>Khác</v>
      </c>
      <c r="O30" s="114" t="str">
        <f t="shared" ref="O30:O93" si="59">IF(N30="Khác",IF(ISNUMBER(SEARCH(O$7,$D30)),O$6,"Khác"),N30)</f>
        <v>Khác</v>
      </c>
      <c r="P30" s="114" t="str">
        <f t="shared" si="11"/>
        <v>Khác</v>
      </c>
      <c r="Q30" s="114" t="str">
        <f t="shared" si="12"/>
        <v>Khác</v>
      </c>
      <c r="R30" s="114" t="str">
        <f t="shared" si="13"/>
        <v>Khác</v>
      </c>
      <c r="S30" s="114" t="str">
        <f t="shared" ref="S30:S93" si="60">IF(R30="Khác",IF(ISNUMBER(SEARCH(S$7,$D30)),S$6,"Khác"),R30)</f>
        <v>Khác</v>
      </c>
      <c r="T30" s="114" t="str">
        <f t="shared" ref="T30:AP30" si="61">IF(S30="Khác",IF(ISNUMBER(SEARCH(T$7,$D30)),T$6,"Khác"),S30)</f>
        <v>Khác</v>
      </c>
      <c r="U30" s="114" t="str">
        <f t="shared" si="7"/>
        <v>Khác</v>
      </c>
      <c r="V30" s="114" t="str">
        <f t="shared" si="8"/>
        <v>Khác</v>
      </c>
      <c r="W30" s="114" t="str">
        <f t="shared" si="61"/>
        <v>Khác</v>
      </c>
      <c r="X30" s="114" t="str">
        <f t="shared" si="61"/>
        <v>Khác</v>
      </c>
      <c r="Y30" s="114" t="str">
        <f t="shared" si="61"/>
        <v>Khác</v>
      </c>
      <c r="Z30" s="114" t="str">
        <f t="shared" si="61"/>
        <v>Khác</v>
      </c>
      <c r="AA30" s="114" t="str">
        <f t="shared" si="61"/>
        <v>Khác</v>
      </c>
      <c r="AB30" s="114" t="str">
        <f t="shared" si="61"/>
        <v>Khác</v>
      </c>
      <c r="AC30" s="114" t="str">
        <f t="shared" si="61"/>
        <v>Khác</v>
      </c>
      <c r="AD30" s="114" t="str">
        <f t="shared" si="61"/>
        <v>Khác</v>
      </c>
      <c r="AE30" s="114" t="str">
        <f t="shared" si="61"/>
        <v>Khác</v>
      </c>
      <c r="AF30" s="114" t="str">
        <f t="shared" si="61"/>
        <v>Khác</v>
      </c>
      <c r="AG30" s="114" t="str">
        <f t="shared" si="61"/>
        <v>Khác</v>
      </c>
      <c r="AH30" s="114" t="str">
        <f t="shared" si="61"/>
        <v>Khác</v>
      </c>
      <c r="AI30" s="114" t="str">
        <f t="shared" si="61"/>
        <v>Khác</v>
      </c>
      <c r="AJ30" s="114" t="str">
        <f t="shared" si="61"/>
        <v>Khác</v>
      </c>
      <c r="AK30" s="114" t="str">
        <f t="shared" si="61"/>
        <v>Khác</v>
      </c>
      <c r="AL30" s="114" t="str">
        <f t="shared" si="61"/>
        <v>Khác</v>
      </c>
      <c r="AM30" s="114" t="str">
        <f t="shared" si="61"/>
        <v>Khác</v>
      </c>
      <c r="AN30" s="114" t="str">
        <f t="shared" si="61"/>
        <v>Khác</v>
      </c>
      <c r="AO30" s="114" t="str">
        <f t="shared" si="61"/>
        <v>Khác</v>
      </c>
      <c r="AP30" s="114" t="str">
        <f t="shared" si="61"/>
        <v>Khác</v>
      </c>
      <c r="AQ30" s="114" t="str">
        <f t="shared" si="15"/>
        <v>Khác</v>
      </c>
      <c r="AR30" s="114" t="str">
        <f t="shared" si="16"/>
        <v>Khác</v>
      </c>
      <c r="AS30" s="114" t="str">
        <f t="shared" si="17"/>
        <v>Khác</v>
      </c>
      <c r="AT30" s="114" t="str">
        <f t="shared" si="18"/>
        <v>Khác</v>
      </c>
      <c r="AU30" s="114" t="str">
        <f t="shared" si="19"/>
        <v>Khác</v>
      </c>
      <c r="AV30" s="114" t="str">
        <f t="shared" si="19"/>
        <v>Khác</v>
      </c>
      <c r="AW30" s="114" t="str">
        <f t="shared" si="20"/>
        <v>Khác</v>
      </c>
      <c r="AX30" s="114" t="str">
        <f t="shared" si="21"/>
        <v>Khác</v>
      </c>
      <c r="AY30" s="114" t="str">
        <f t="shared" si="22"/>
        <v>Khác</v>
      </c>
      <c r="AZ30" s="114" t="str">
        <f t="shared" si="23"/>
        <v>Khác</v>
      </c>
      <c r="BA30" s="114" t="str">
        <f t="shared" si="24"/>
        <v>Khác</v>
      </c>
      <c r="BB30" s="114" t="str">
        <f t="shared" si="25"/>
        <v>Khác</v>
      </c>
      <c r="BC30" s="114" t="str">
        <f t="shared" si="26"/>
        <v>Khác</v>
      </c>
      <c r="BD30" s="114" t="str">
        <f t="shared" si="27"/>
        <v>Khác</v>
      </c>
      <c r="BE30" s="114" t="str">
        <f t="shared" si="28"/>
        <v>Khác</v>
      </c>
      <c r="BF30" s="114" t="str">
        <f t="shared" si="29"/>
        <v>Khác</v>
      </c>
      <c r="BG30" s="114" t="str">
        <f t="shared" si="30"/>
        <v>Khác</v>
      </c>
      <c r="BH30" s="114" t="str">
        <f t="shared" si="31"/>
        <v>Khác</v>
      </c>
      <c r="BI30" s="114" t="str">
        <f t="shared" si="32"/>
        <v>Khác</v>
      </c>
      <c r="BJ30" s="114" t="str">
        <f t="shared" si="33"/>
        <v>Khác</v>
      </c>
      <c r="BK30" s="114" t="str">
        <f t="shared" si="34"/>
        <v>Khác</v>
      </c>
      <c r="BL30" s="114" t="str">
        <f t="shared" si="35"/>
        <v>Khác</v>
      </c>
    </row>
    <row r="31" spans="1:64" s="12" customFormat="1" ht="13.5" x14ac:dyDescent="0.15">
      <c r="A31" s="123"/>
      <c r="B31" s="123"/>
      <c r="C31" s="122"/>
      <c r="D31" s="157"/>
      <c r="E31" s="126"/>
      <c r="F31" s="15" t="str">
        <f t="shared" si="0"/>
        <v>-</v>
      </c>
      <c r="G31" s="12" t="e">
        <f>VLOOKUP(VALUE(A31),Time!$A$3:$D$33,2,1)</f>
        <v>#N/A</v>
      </c>
      <c r="H31" s="12" t="str">
        <f t="shared" si="10"/>
        <v/>
      </c>
      <c r="I31" s="15" t="s">
        <v>151</v>
      </c>
      <c r="L31" s="114" t="str">
        <f t="shared" si="56"/>
        <v>Khác</v>
      </c>
      <c r="M31" s="114" t="str">
        <f t="shared" si="57"/>
        <v>Khác</v>
      </c>
      <c r="N31" s="114" t="str">
        <f t="shared" si="58"/>
        <v>Khác</v>
      </c>
      <c r="O31" s="114" t="str">
        <f t="shared" si="59"/>
        <v>Khác</v>
      </c>
      <c r="P31" s="114" t="str">
        <f t="shared" si="11"/>
        <v>Khác</v>
      </c>
      <c r="Q31" s="114" t="str">
        <f t="shared" si="12"/>
        <v>Khác</v>
      </c>
      <c r="R31" s="114" t="str">
        <f t="shared" si="13"/>
        <v>Khác</v>
      </c>
      <c r="S31" s="114" t="str">
        <f t="shared" si="60"/>
        <v>Khác</v>
      </c>
      <c r="T31" s="114" t="str">
        <f t="shared" ref="T31:AP31" si="62">IF(S31="Khác",IF(ISNUMBER(SEARCH(T$7,$D31)),T$6,"Khác"),S31)</f>
        <v>Khác</v>
      </c>
      <c r="U31" s="114" t="str">
        <f t="shared" si="7"/>
        <v>Khác</v>
      </c>
      <c r="V31" s="114" t="str">
        <f t="shared" si="8"/>
        <v>Khác</v>
      </c>
      <c r="W31" s="114" t="str">
        <f t="shared" si="62"/>
        <v>Khác</v>
      </c>
      <c r="X31" s="114" t="str">
        <f t="shared" si="62"/>
        <v>Khác</v>
      </c>
      <c r="Y31" s="114" t="str">
        <f t="shared" si="62"/>
        <v>Khác</v>
      </c>
      <c r="Z31" s="114" t="str">
        <f t="shared" si="62"/>
        <v>Khác</v>
      </c>
      <c r="AA31" s="114" t="str">
        <f t="shared" si="62"/>
        <v>Khác</v>
      </c>
      <c r="AB31" s="114" t="str">
        <f t="shared" si="62"/>
        <v>Khác</v>
      </c>
      <c r="AC31" s="114" t="str">
        <f t="shared" si="62"/>
        <v>Khác</v>
      </c>
      <c r="AD31" s="114" t="str">
        <f t="shared" si="62"/>
        <v>Khác</v>
      </c>
      <c r="AE31" s="114" t="str">
        <f t="shared" si="62"/>
        <v>Khác</v>
      </c>
      <c r="AF31" s="114" t="str">
        <f t="shared" si="62"/>
        <v>Khác</v>
      </c>
      <c r="AG31" s="114" t="str">
        <f t="shared" si="62"/>
        <v>Khác</v>
      </c>
      <c r="AH31" s="114" t="str">
        <f t="shared" si="62"/>
        <v>Khác</v>
      </c>
      <c r="AI31" s="114" t="str">
        <f t="shared" si="62"/>
        <v>Khác</v>
      </c>
      <c r="AJ31" s="114" t="str">
        <f t="shared" si="62"/>
        <v>Khác</v>
      </c>
      <c r="AK31" s="114" t="str">
        <f t="shared" si="62"/>
        <v>Khác</v>
      </c>
      <c r="AL31" s="114" t="str">
        <f t="shared" si="62"/>
        <v>Khác</v>
      </c>
      <c r="AM31" s="114" t="str">
        <f t="shared" si="62"/>
        <v>Khác</v>
      </c>
      <c r="AN31" s="114" t="str">
        <f t="shared" si="62"/>
        <v>Khác</v>
      </c>
      <c r="AO31" s="114" t="str">
        <f t="shared" si="62"/>
        <v>Khác</v>
      </c>
      <c r="AP31" s="114" t="str">
        <f t="shared" si="62"/>
        <v>Khác</v>
      </c>
      <c r="AQ31" s="114" t="str">
        <f t="shared" si="15"/>
        <v>Khác</v>
      </c>
      <c r="AR31" s="114" t="str">
        <f t="shared" si="16"/>
        <v>Khác</v>
      </c>
      <c r="AS31" s="114" t="str">
        <f t="shared" si="17"/>
        <v>Khác</v>
      </c>
      <c r="AT31" s="114" t="str">
        <f t="shared" si="18"/>
        <v>Khác</v>
      </c>
      <c r="AU31" s="114" t="str">
        <f t="shared" si="19"/>
        <v>Khác</v>
      </c>
      <c r="AV31" s="114" t="str">
        <f t="shared" si="19"/>
        <v>Khác</v>
      </c>
      <c r="AW31" s="114" t="str">
        <f t="shared" si="20"/>
        <v>Khác</v>
      </c>
      <c r="AX31" s="114" t="str">
        <f t="shared" si="21"/>
        <v>Khác</v>
      </c>
      <c r="AY31" s="114" t="str">
        <f t="shared" si="22"/>
        <v>Khác</v>
      </c>
      <c r="AZ31" s="114" t="str">
        <f t="shared" si="23"/>
        <v>Khác</v>
      </c>
      <c r="BA31" s="114" t="str">
        <f t="shared" si="24"/>
        <v>Khác</v>
      </c>
      <c r="BB31" s="114" t="str">
        <f t="shared" si="25"/>
        <v>Khác</v>
      </c>
      <c r="BC31" s="114" t="str">
        <f t="shared" si="26"/>
        <v>Khác</v>
      </c>
      <c r="BD31" s="114" t="str">
        <f t="shared" si="27"/>
        <v>Khác</v>
      </c>
      <c r="BE31" s="114" t="str">
        <f t="shared" si="28"/>
        <v>Khác</v>
      </c>
      <c r="BF31" s="114" t="str">
        <f t="shared" si="29"/>
        <v>Khác</v>
      </c>
      <c r="BG31" s="114" t="str">
        <f t="shared" si="30"/>
        <v>Khác</v>
      </c>
      <c r="BH31" s="114" t="str">
        <f t="shared" si="31"/>
        <v>Khác</v>
      </c>
      <c r="BI31" s="114" t="str">
        <f t="shared" si="32"/>
        <v>Khác</v>
      </c>
      <c r="BJ31" s="114" t="str">
        <f t="shared" si="33"/>
        <v>Khác</v>
      </c>
      <c r="BK31" s="114" t="str">
        <f t="shared" si="34"/>
        <v>Khác</v>
      </c>
      <c r="BL31" s="114" t="str">
        <f t="shared" si="35"/>
        <v>Khác</v>
      </c>
    </row>
    <row r="32" spans="1:64" s="12" customFormat="1" ht="13.5" x14ac:dyDescent="0.15">
      <c r="A32" s="122"/>
      <c r="B32" s="122"/>
      <c r="C32" s="122"/>
      <c r="D32" s="166"/>
      <c r="E32" s="126"/>
      <c r="F32" s="15" t="str">
        <f t="shared" si="0"/>
        <v>-</v>
      </c>
      <c r="G32" s="12" t="e">
        <f>VLOOKUP(VALUE(A32),Time!$A$3:$D$33,2,1)</f>
        <v>#N/A</v>
      </c>
      <c r="H32" s="12" t="str">
        <f t="shared" si="10"/>
        <v/>
      </c>
      <c r="I32" s="15" t="s">
        <v>150</v>
      </c>
      <c r="L32" s="114" t="str">
        <f t="shared" si="56"/>
        <v>Khác</v>
      </c>
      <c r="M32" s="114" t="str">
        <f t="shared" si="57"/>
        <v>Khác</v>
      </c>
      <c r="N32" s="114" t="str">
        <f t="shared" si="58"/>
        <v>Khác</v>
      </c>
      <c r="O32" s="114" t="str">
        <f t="shared" si="59"/>
        <v>Khác</v>
      </c>
      <c r="P32" s="114" t="str">
        <f t="shared" si="11"/>
        <v>Khác</v>
      </c>
      <c r="Q32" s="114" t="str">
        <f t="shared" si="12"/>
        <v>Khác</v>
      </c>
      <c r="R32" s="114" t="str">
        <f t="shared" si="13"/>
        <v>Khác</v>
      </c>
      <c r="S32" s="114" t="str">
        <f t="shared" si="60"/>
        <v>Khác</v>
      </c>
      <c r="T32" s="114" t="str">
        <f t="shared" ref="T32:AP32" si="63">IF(S32="Khác",IF(ISNUMBER(SEARCH(T$7,$D32)),T$6,"Khác"),S32)</f>
        <v>Khác</v>
      </c>
      <c r="U32" s="114" t="str">
        <f t="shared" si="7"/>
        <v>Khác</v>
      </c>
      <c r="V32" s="114" t="str">
        <f t="shared" si="8"/>
        <v>Khác</v>
      </c>
      <c r="W32" s="114" t="str">
        <f t="shared" si="63"/>
        <v>Khác</v>
      </c>
      <c r="X32" s="114" t="str">
        <f t="shared" si="63"/>
        <v>Khác</v>
      </c>
      <c r="Y32" s="114" t="str">
        <f t="shared" si="63"/>
        <v>Khác</v>
      </c>
      <c r="Z32" s="114" t="str">
        <f t="shared" si="63"/>
        <v>Khác</v>
      </c>
      <c r="AA32" s="114" t="str">
        <f t="shared" si="63"/>
        <v>Khác</v>
      </c>
      <c r="AB32" s="114" t="str">
        <f t="shared" si="63"/>
        <v>Khác</v>
      </c>
      <c r="AC32" s="114" t="str">
        <f t="shared" si="63"/>
        <v>Khác</v>
      </c>
      <c r="AD32" s="114" t="str">
        <f t="shared" si="63"/>
        <v>Khác</v>
      </c>
      <c r="AE32" s="114" t="str">
        <f t="shared" si="63"/>
        <v>Khác</v>
      </c>
      <c r="AF32" s="114" t="str">
        <f t="shared" si="63"/>
        <v>Khác</v>
      </c>
      <c r="AG32" s="114" t="str">
        <f t="shared" si="63"/>
        <v>Khác</v>
      </c>
      <c r="AH32" s="114" t="str">
        <f t="shared" si="63"/>
        <v>Khác</v>
      </c>
      <c r="AI32" s="114" t="str">
        <f t="shared" si="63"/>
        <v>Khác</v>
      </c>
      <c r="AJ32" s="114" t="str">
        <f t="shared" si="63"/>
        <v>Khác</v>
      </c>
      <c r="AK32" s="114" t="str">
        <f t="shared" si="63"/>
        <v>Khác</v>
      </c>
      <c r="AL32" s="114" t="str">
        <f t="shared" si="63"/>
        <v>Khác</v>
      </c>
      <c r="AM32" s="114" t="str">
        <f t="shared" si="63"/>
        <v>Khác</v>
      </c>
      <c r="AN32" s="114" t="str">
        <f t="shared" si="63"/>
        <v>Khác</v>
      </c>
      <c r="AO32" s="114" t="str">
        <f t="shared" si="63"/>
        <v>Khác</v>
      </c>
      <c r="AP32" s="114" t="str">
        <f t="shared" si="63"/>
        <v>Khác</v>
      </c>
      <c r="AQ32" s="114" t="str">
        <f t="shared" si="15"/>
        <v>Khác</v>
      </c>
      <c r="AR32" s="114" t="str">
        <f t="shared" si="16"/>
        <v>Khác</v>
      </c>
      <c r="AS32" s="114" t="str">
        <f t="shared" si="17"/>
        <v>Khác</v>
      </c>
      <c r="AT32" s="114" t="str">
        <f t="shared" si="18"/>
        <v>Khác</v>
      </c>
      <c r="AU32" s="114" t="str">
        <f t="shared" si="19"/>
        <v>Khác</v>
      </c>
      <c r="AV32" s="114" t="str">
        <f t="shared" si="19"/>
        <v>Khác</v>
      </c>
      <c r="AW32" s="114" t="str">
        <f t="shared" si="20"/>
        <v>Khác</v>
      </c>
      <c r="AX32" s="114" t="str">
        <f t="shared" si="21"/>
        <v>Khác</v>
      </c>
      <c r="AY32" s="114" t="str">
        <f t="shared" si="22"/>
        <v>Khác</v>
      </c>
      <c r="AZ32" s="114" t="str">
        <f t="shared" si="23"/>
        <v>Khác</v>
      </c>
      <c r="BA32" s="114" t="str">
        <f t="shared" si="24"/>
        <v>Khác</v>
      </c>
      <c r="BB32" s="114" t="str">
        <f t="shared" si="25"/>
        <v>Khác</v>
      </c>
      <c r="BC32" s="114" t="str">
        <f t="shared" si="26"/>
        <v>Khác</v>
      </c>
      <c r="BD32" s="114" t="str">
        <f t="shared" si="27"/>
        <v>Khác</v>
      </c>
      <c r="BE32" s="114" t="str">
        <f t="shared" si="28"/>
        <v>Khác</v>
      </c>
      <c r="BF32" s="114" t="str">
        <f t="shared" si="29"/>
        <v>Khác</v>
      </c>
      <c r="BG32" s="114" t="str">
        <f t="shared" si="30"/>
        <v>Khác</v>
      </c>
      <c r="BH32" s="114" t="str">
        <f t="shared" si="31"/>
        <v>Khác</v>
      </c>
      <c r="BI32" s="114" t="str">
        <f t="shared" si="32"/>
        <v>Khác</v>
      </c>
      <c r="BJ32" s="114" t="str">
        <f t="shared" si="33"/>
        <v>Khác</v>
      </c>
      <c r="BK32" s="114" t="str">
        <f t="shared" si="34"/>
        <v>Khác</v>
      </c>
      <c r="BL32" s="114" t="str">
        <f t="shared" si="35"/>
        <v>Khác</v>
      </c>
    </row>
    <row r="33" spans="1:64" s="12" customFormat="1" ht="13.5" x14ac:dyDescent="0.15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VLOOKUP(VALUE(A33),Time!$A$3:$D$33,2,1)</f>
        <v>#N/A</v>
      </c>
      <c r="H33" s="12" t="str">
        <f t="shared" si="10"/>
        <v/>
      </c>
      <c r="I33" s="15" t="s">
        <v>147</v>
      </c>
      <c r="L33" s="114" t="str">
        <f t="shared" si="56"/>
        <v>Khác</v>
      </c>
      <c r="M33" s="114" t="str">
        <f t="shared" si="57"/>
        <v>Khác</v>
      </c>
      <c r="N33" s="114" t="str">
        <f t="shared" si="58"/>
        <v>Khác</v>
      </c>
      <c r="O33" s="114" t="str">
        <f t="shared" si="59"/>
        <v>Khác</v>
      </c>
      <c r="P33" s="114" t="str">
        <f t="shared" si="11"/>
        <v>Khác</v>
      </c>
      <c r="Q33" s="114" t="str">
        <f t="shared" si="12"/>
        <v>Khác</v>
      </c>
      <c r="R33" s="114" t="str">
        <f t="shared" si="13"/>
        <v>Khác</v>
      </c>
      <c r="S33" s="114" t="str">
        <f t="shared" si="60"/>
        <v>Khác</v>
      </c>
      <c r="T33" s="114" t="str">
        <f t="shared" ref="T33:AP33" si="64">IF(S33="Khác",IF(ISNUMBER(SEARCH(T$7,$D33)),T$6,"Khác"),S33)</f>
        <v>Khác</v>
      </c>
      <c r="U33" s="114" t="str">
        <f t="shared" si="7"/>
        <v>Khác</v>
      </c>
      <c r="V33" s="114" t="str">
        <f t="shared" si="8"/>
        <v>Khác</v>
      </c>
      <c r="W33" s="114" t="str">
        <f t="shared" si="64"/>
        <v>Khác</v>
      </c>
      <c r="X33" s="114" t="str">
        <f t="shared" si="64"/>
        <v>Khác</v>
      </c>
      <c r="Y33" s="114" t="str">
        <f t="shared" si="64"/>
        <v>Khác</v>
      </c>
      <c r="Z33" s="114" t="str">
        <f t="shared" si="64"/>
        <v>Khác</v>
      </c>
      <c r="AA33" s="114" t="str">
        <f t="shared" si="64"/>
        <v>Khác</v>
      </c>
      <c r="AB33" s="114" t="str">
        <f t="shared" si="64"/>
        <v>Khác</v>
      </c>
      <c r="AC33" s="114" t="str">
        <f t="shared" si="64"/>
        <v>Khác</v>
      </c>
      <c r="AD33" s="114" t="str">
        <f t="shared" si="64"/>
        <v>Khác</v>
      </c>
      <c r="AE33" s="114" t="str">
        <f t="shared" si="64"/>
        <v>Khác</v>
      </c>
      <c r="AF33" s="114" t="str">
        <f t="shared" si="64"/>
        <v>Khác</v>
      </c>
      <c r="AG33" s="114" t="str">
        <f t="shared" si="64"/>
        <v>Khác</v>
      </c>
      <c r="AH33" s="114" t="str">
        <f t="shared" si="64"/>
        <v>Khác</v>
      </c>
      <c r="AI33" s="114" t="str">
        <f t="shared" si="64"/>
        <v>Khác</v>
      </c>
      <c r="AJ33" s="114" t="str">
        <f t="shared" si="64"/>
        <v>Khác</v>
      </c>
      <c r="AK33" s="114" t="str">
        <f t="shared" si="64"/>
        <v>Khác</v>
      </c>
      <c r="AL33" s="114" t="str">
        <f t="shared" si="64"/>
        <v>Khác</v>
      </c>
      <c r="AM33" s="114" t="str">
        <f t="shared" si="64"/>
        <v>Khác</v>
      </c>
      <c r="AN33" s="114" t="str">
        <f t="shared" si="64"/>
        <v>Khác</v>
      </c>
      <c r="AO33" s="114" t="str">
        <f t="shared" si="64"/>
        <v>Khác</v>
      </c>
      <c r="AP33" s="114" t="str">
        <f t="shared" si="64"/>
        <v>Khác</v>
      </c>
      <c r="AQ33" s="114" t="str">
        <f t="shared" si="15"/>
        <v>Khác</v>
      </c>
      <c r="AR33" s="114" t="str">
        <f t="shared" si="16"/>
        <v>Khác</v>
      </c>
      <c r="AS33" s="114" t="str">
        <f t="shared" si="17"/>
        <v>Khác</v>
      </c>
      <c r="AT33" s="114" t="str">
        <f t="shared" si="18"/>
        <v>Khác</v>
      </c>
      <c r="AU33" s="114" t="str">
        <f t="shared" si="19"/>
        <v>Khác</v>
      </c>
      <c r="AV33" s="114" t="str">
        <f t="shared" si="19"/>
        <v>Khác</v>
      </c>
      <c r="AW33" s="114" t="str">
        <f t="shared" si="20"/>
        <v>Khác</v>
      </c>
      <c r="AX33" s="114" t="str">
        <f t="shared" si="21"/>
        <v>Khác</v>
      </c>
      <c r="AY33" s="114" t="str">
        <f t="shared" si="22"/>
        <v>Khác</v>
      </c>
      <c r="AZ33" s="114" t="str">
        <f t="shared" si="23"/>
        <v>Khác</v>
      </c>
      <c r="BA33" s="114" t="str">
        <f t="shared" si="24"/>
        <v>Khác</v>
      </c>
      <c r="BB33" s="114" t="str">
        <f t="shared" si="25"/>
        <v>Khác</v>
      </c>
      <c r="BC33" s="114" t="str">
        <f t="shared" si="26"/>
        <v>Khác</v>
      </c>
      <c r="BD33" s="114" t="str">
        <f t="shared" si="27"/>
        <v>Khác</v>
      </c>
      <c r="BE33" s="114" t="str">
        <f t="shared" si="28"/>
        <v>Khác</v>
      </c>
      <c r="BF33" s="114" t="str">
        <f t="shared" si="29"/>
        <v>Khác</v>
      </c>
      <c r="BG33" s="114" t="str">
        <f t="shared" si="30"/>
        <v>Khác</v>
      </c>
      <c r="BH33" s="114" t="str">
        <f t="shared" si="31"/>
        <v>Khác</v>
      </c>
      <c r="BI33" s="114" t="str">
        <f t="shared" si="32"/>
        <v>Khác</v>
      </c>
      <c r="BJ33" s="114" t="str">
        <f t="shared" si="33"/>
        <v>Khác</v>
      </c>
      <c r="BK33" s="114" t="str">
        <f t="shared" si="34"/>
        <v>Khác</v>
      </c>
      <c r="BL33" s="114" t="str">
        <f t="shared" si="35"/>
        <v>Khác</v>
      </c>
    </row>
    <row r="34" spans="1:64" s="12" customFormat="1" ht="13.5" x14ac:dyDescent="0.15">
      <c r="A34" s="122"/>
      <c r="B34" s="122"/>
      <c r="C34" s="122"/>
      <c r="D34" s="166"/>
      <c r="E34" s="126"/>
      <c r="F34" s="15" t="str">
        <f t="shared" si="0"/>
        <v>-</v>
      </c>
      <c r="G34" s="12" t="e">
        <f>VLOOKUP(VALUE(A34),Time!$A$3:$D$33,2,1)</f>
        <v>#N/A</v>
      </c>
      <c r="H34" s="12" t="str">
        <f t="shared" si="10"/>
        <v/>
      </c>
      <c r="I34" s="15" t="s">
        <v>155</v>
      </c>
      <c r="L34" s="114" t="str">
        <f t="shared" si="56"/>
        <v>Khác</v>
      </c>
      <c r="M34" s="114" t="str">
        <f t="shared" si="57"/>
        <v>Khác</v>
      </c>
      <c r="N34" s="114" t="str">
        <f t="shared" si="58"/>
        <v>Khác</v>
      </c>
      <c r="O34" s="114" t="str">
        <f t="shared" si="59"/>
        <v>Khác</v>
      </c>
      <c r="P34" s="114" t="str">
        <f t="shared" si="11"/>
        <v>Khác</v>
      </c>
      <c r="Q34" s="114" t="str">
        <f t="shared" si="12"/>
        <v>Khác</v>
      </c>
      <c r="R34" s="114" t="str">
        <f t="shared" si="13"/>
        <v>Khác</v>
      </c>
      <c r="S34" s="114" t="str">
        <f t="shared" si="60"/>
        <v>Khác</v>
      </c>
      <c r="T34" s="114" t="str">
        <f t="shared" ref="T34:AP34" si="65">IF(S34="Khác",IF(ISNUMBER(SEARCH(T$7,$D34)),T$6,"Khác"),S34)</f>
        <v>Khác</v>
      </c>
      <c r="U34" s="114" t="str">
        <f t="shared" si="7"/>
        <v>Khác</v>
      </c>
      <c r="V34" s="114" t="str">
        <f t="shared" si="8"/>
        <v>Khác</v>
      </c>
      <c r="W34" s="114" t="str">
        <f t="shared" si="65"/>
        <v>Khác</v>
      </c>
      <c r="X34" s="114" t="str">
        <f t="shared" si="65"/>
        <v>Khác</v>
      </c>
      <c r="Y34" s="114" t="str">
        <f t="shared" si="65"/>
        <v>Khác</v>
      </c>
      <c r="Z34" s="114" t="str">
        <f t="shared" si="65"/>
        <v>Khác</v>
      </c>
      <c r="AA34" s="114" t="str">
        <f t="shared" si="65"/>
        <v>Khác</v>
      </c>
      <c r="AB34" s="114" t="str">
        <f t="shared" si="65"/>
        <v>Khác</v>
      </c>
      <c r="AC34" s="114" t="str">
        <f t="shared" si="65"/>
        <v>Khác</v>
      </c>
      <c r="AD34" s="114" t="str">
        <f t="shared" si="65"/>
        <v>Khác</v>
      </c>
      <c r="AE34" s="114" t="str">
        <f t="shared" si="65"/>
        <v>Khác</v>
      </c>
      <c r="AF34" s="114" t="str">
        <f t="shared" si="65"/>
        <v>Khác</v>
      </c>
      <c r="AG34" s="114" t="str">
        <f t="shared" si="65"/>
        <v>Khác</v>
      </c>
      <c r="AH34" s="114" t="str">
        <f t="shared" si="65"/>
        <v>Khác</v>
      </c>
      <c r="AI34" s="114" t="str">
        <f t="shared" si="65"/>
        <v>Khác</v>
      </c>
      <c r="AJ34" s="114" t="str">
        <f t="shared" si="65"/>
        <v>Khác</v>
      </c>
      <c r="AK34" s="114" t="str">
        <f t="shared" si="65"/>
        <v>Khác</v>
      </c>
      <c r="AL34" s="114" t="str">
        <f t="shared" si="65"/>
        <v>Khác</v>
      </c>
      <c r="AM34" s="114" t="str">
        <f t="shared" si="65"/>
        <v>Khác</v>
      </c>
      <c r="AN34" s="114" t="str">
        <f t="shared" si="65"/>
        <v>Khác</v>
      </c>
      <c r="AO34" s="114" t="str">
        <f t="shared" si="65"/>
        <v>Khác</v>
      </c>
      <c r="AP34" s="114" t="str">
        <f t="shared" si="65"/>
        <v>Khác</v>
      </c>
      <c r="AQ34" s="114" t="str">
        <f t="shared" si="15"/>
        <v>Khác</v>
      </c>
      <c r="AR34" s="114" t="str">
        <f t="shared" si="16"/>
        <v>Khác</v>
      </c>
      <c r="AS34" s="114" t="str">
        <f t="shared" si="17"/>
        <v>Khác</v>
      </c>
      <c r="AT34" s="114" t="str">
        <f t="shared" si="18"/>
        <v>Khác</v>
      </c>
      <c r="AU34" s="114" t="str">
        <f t="shared" si="19"/>
        <v>Khác</v>
      </c>
      <c r="AV34" s="114" t="str">
        <f t="shared" si="19"/>
        <v>Khác</v>
      </c>
      <c r="AW34" s="114" t="str">
        <f t="shared" si="20"/>
        <v>Khác</v>
      </c>
      <c r="AX34" s="114" t="str">
        <f t="shared" si="21"/>
        <v>Khác</v>
      </c>
      <c r="AY34" s="114" t="str">
        <f t="shared" si="22"/>
        <v>Khác</v>
      </c>
      <c r="AZ34" s="114" t="str">
        <f t="shared" si="23"/>
        <v>Khác</v>
      </c>
      <c r="BA34" s="114" t="str">
        <f t="shared" si="24"/>
        <v>Khác</v>
      </c>
      <c r="BB34" s="114" t="str">
        <f t="shared" si="25"/>
        <v>Khác</v>
      </c>
      <c r="BC34" s="114" t="str">
        <f t="shared" si="26"/>
        <v>Khác</v>
      </c>
      <c r="BD34" s="114" t="str">
        <f t="shared" si="27"/>
        <v>Khác</v>
      </c>
      <c r="BE34" s="114" t="str">
        <f t="shared" si="28"/>
        <v>Khác</v>
      </c>
      <c r="BF34" s="114" t="str">
        <f t="shared" si="29"/>
        <v>Khác</v>
      </c>
      <c r="BG34" s="114" t="str">
        <f t="shared" si="30"/>
        <v>Khác</v>
      </c>
      <c r="BH34" s="114" t="str">
        <f t="shared" si="31"/>
        <v>Khác</v>
      </c>
      <c r="BI34" s="114" t="str">
        <f t="shared" si="32"/>
        <v>Khác</v>
      </c>
      <c r="BJ34" s="114" t="str">
        <f t="shared" si="33"/>
        <v>Khác</v>
      </c>
      <c r="BK34" s="114" t="str">
        <f t="shared" si="34"/>
        <v>Khác</v>
      </c>
      <c r="BL34" s="114" t="str">
        <f t="shared" si="35"/>
        <v>Khác</v>
      </c>
    </row>
    <row r="35" spans="1:64" s="12" customFormat="1" ht="13.5" x14ac:dyDescent="0.15">
      <c r="A35" s="123"/>
      <c r="B35" s="123"/>
      <c r="C35" s="123"/>
      <c r="D35" s="133"/>
      <c r="E35" s="134"/>
      <c r="F35" s="15" t="str">
        <f t="shared" si="0"/>
        <v>-</v>
      </c>
      <c r="G35" s="12" t="e">
        <f>VLOOKUP(VALUE(A35),Time!$A$3:$D$33,2,1)</f>
        <v>#N/A</v>
      </c>
      <c r="H35" s="12" t="str">
        <f t="shared" si="10"/>
        <v/>
      </c>
      <c r="I35" s="15" t="s">
        <v>164</v>
      </c>
      <c r="L35" s="114" t="str">
        <f t="shared" si="56"/>
        <v>Khác</v>
      </c>
      <c r="M35" s="114" t="str">
        <f t="shared" si="57"/>
        <v>Khác</v>
      </c>
      <c r="N35" s="114" t="str">
        <f t="shared" si="58"/>
        <v>Khác</v>
      </c>
      <c r="O35" s="114" t="str">
        <f t="shared" si="59"/>
        <v>Khác</v>
      </c>
      <c r="P35" s="114" t="str">
        <f t="shared" si="11"/>
        <v>Khác</v>
      </c>
      <c r="Q35" s="114" t="str">
        <f t="shared" si="12"/>
        <v>Khác</v>
      </c>
      <c r="R35" s="114" t="str">
        <f t="shared" si="13"/>
        <v>Khác</v>
      </c>
      <c r="S35" s="114" t="str">
        <f t="shared" si="60"/>
        <v>Khác</v>
      </c>
      <c r="T35" s="114" t="str">
        <f t="shared" ref="T35:AP35" si="66">IF(S35="Khác",IF(ISNUMBER(SEARCH(T$7,$D35)),T$6,"Khác"),S35)</f>
        <v>Khác</v>
      </c>
      <c r="U35" s="114" t="str">
        <f t="shared" si="7"/>
        <v>Khác</v>
      </c>
      <c r="V35" s="114" t="str">
        <f t="shared" si="8"/>
        <v>Khác</v>
      </c>
      <c r="W35" s="114" t="str">
        <f t="shared" si="66"/>
        <v>Khác</v>
      </c>
      <c r="X35" s="114" t="str">
        <f t="shared" si="66"/>
        <v>Khác</v>
      </c>
      <c r="Y35" s="114" t="str">
        <f t="shared" si="66"/>
        <v>Khác</v>
      </c>
      <c r="Z35" s="114" t="str">
        <f t="shared" si="66"/>
        <v>Khác</v>
      </c>
      <c r="AA35" s="114" t="str">
        <f t="shared" si="66"/>
        <v>Khác</v>
      </c>
      <c r="AB35" s="114" t="str">
        <f t="shared" si="66"/>
        <v>Khác</v>
      </c>
      <c r="AC35" s="114" t="str">
        <f t="shared" si="66"/>
        <v>Khác</v>
      </c>
      <c r="AD35" s="114" t="str">
        <f t="shared" si="66"/>
        <v>Khác</v>
      </c>
      <c r="AE35" s="114" t="str">
        <f t="shared" si="66"/>
        <v>Khác</v>
      </c>
      <c r="AF35" s="114" t="str">
        <f t="shared" si="66"/>
        <v>Khác</v>
      </c>
      <c r="AG35" s="114" t="str">
        <f t="shared" si="66"/>
        <v>Khác</v>
      </c>
      <c r="AH35" s="114" t="str">
        <f t="shared" si="66"/>
        <v>Khác</v>
      </c>
      <c r="AI35" s="114" t="str">
        <f t="shared" si="66"/>
        <v>Khác</v>
      </c>
      <c r="AJ35" s="114" t="str">
        <f t="shared" si="66"/>
        <v>Khác</v>
      </c>
      <c r="AK35" s="114" t="str">
        <f t="shared" si="66"/>
        <v>Khác</v>
      </c>
      <c r="AL35" s="114" t="str">
        <f t="shared" si="66"/>
        <v>Khác</v>
      </c>
      <c r="AM35" s="114" t="str">
        <f t="shared" si="66"/>
        <v>Khác</v>
      </c>
      <c r="AN35" s="114" t="str">
        <f t="shared" si="66"/>
        <v>Khác</v>
      </c>
      <c r="AO35" s="114" t="str">
        <f t="shared" si="66"/>
        <v>Khác</v>
      </c>
      <c r="AP35" s="114" t="str">
        <f t="shared" si="66"/>
        <v>Khác</v>
      </c>
      <c r="AQ35" s="114" t="str">
        <f t="shared" si="15"/>
        <v>Khác</v>
      </c>
      <c r="AR35" s="114" t="str">
        <f t="shared" si="16"/>
        <v>Khác</v>
      </c>
      <c r="AS35" s="114" t="str">
        <f t="shared" si="17"/>
        <v>Khác</v>
      </c>
      <c r="AT35" s="114" t="str">
        <f t="shared" si="18"/>
        <v>Khác</v>
      </c>
      <c r="AU35" s="114" t="str">
        <f t="shared" si="19"/>
        <v>Khác</v>
      </c>
      <c r="AV35" s="114" t="str">
        <f t="shared" si="19"/>
        <v>Khác</v>
      </c>
      <c r="AW35" s="114" t="str">
        <f t="shared" si="20"/>
        <v>Khác</v>
      </c>
      <c r="AX35" s="114" t="str">
        <f t="shared" si="21"/>
        <v>Khác</v>
      </c>
      <c r="AY35" s="114" t="str">
        <f t="shared" si="22"/>
        <v>Khác</v>
      </c>
      <c r="AZ35" s="114" t="str">
        <f t="shared" si="23"/>
        <v>Khác</v>
      </c>
      <c r="BA35" s="114" t="str">
        <f t="shared" si="24"/>
        <v>Khác</v>
      </c>
      <c r="BB35" s="114" t="str">
        <f t="shared" si="25"/>
        <v>Khác</v>
      </c>
      <c r="BC35" s="114" t="str">
        <f t="shared" si="26"/>
        <v>Khác</v>
      </c>
      <c r="BD35" s="114" t="str">
        <f t="shared" si="27"/>
        <v>Khác</v>
      </c>
      <c r="BE35" s="114" t="str">
        <f t="shared" si="28"/>
        <v>Khác</v>
      </c>
      <c r="BF35" s="114" t="str">
        <f t="shared" si="29"/>
        <v>Khác</v>
      </c>
      <c r="BG35" s="114" t="str">
        <f t="shared" si="30"/>
        <v>Khác</v>
      </c>
      <c r="BH35" s="114" t="str">
        <f t="shared" si="31"/>
        <v>Khác</v>
      </c>
      <c r="BI35" s="114" t="str">
        <f t="shared" si="32"/>
        <v>Khác</v>
      </c>
      <c r="BJ35" s="114" t="str">
        <f t="shared" si="33"/>
        <v>Khác</v>
      </c>
      <c r="BK35" s="114" t="str">
        <f t="shared" si="34"/>
        <v>Khác</v>
      </c>
      <c r="BL35" s="114" t="str">
        <f t="shared" si="35"/>
        <v>Khác</v>
      </c>
    </row>
    <row r="36" spans="1:64" s="12" customFormat="1" ht="13.5" x14ac:dyDescent="0.15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VLOOKUP(VALUE(A36),Time!$A$3:$D$33,2,1)</f>
        <v>#N/A</v>
      </c>
      <c r="H36" s="12" t="str">
        <f t="shared" si="10"/>
        <v/>
      </c>
      <c r="I36" s="15" t="s">
        <v>160</v>
      </c>
      <c r="L36" s="114" t="str">
        <f t="shared" si="56"/>
        <v>Khác</v>
      </c>
      <c r="M36" s="114" t="str">
        <f t="shared" si="57"/>
        <v>Khác</v>
      </c>
      <c r="N36" s="114" t="str">
        <f t="shared" si="58"/>
        <v>Khác</v>
      </c>
      <c r="O36" s="114" t="str">
        <f t="shared" si="59"/>
        <v>Khác</v>
      </c>
      <c r="P36" s="114" t="str">
        <f t="shared" si="11"/>
        <v>Khác</v>
      </c>
      <c r="Q36" s="114" t="str">
        <f t="shared" si="12"/>
        <v>Khác</v>
      </c>
      <c r="R36" s="114" t="str">
        <f t="shared" si="13"/>
        <v>Khác</v>
      </c>
      <c r="S36" s="114" t="str">
        <f t="shared" si="60"/>
        <v>Khác</v>
      </c>
      <c r="T36" s="114" t="str">
        <f t="shared" ref="T36:AP36" si="67">IF(S36="Khác",IF(ISNUMBER(SEARCH(T$7,$D36)),T$6,"Khác"),S36)</f>
        <v>Khác</v>
      </c>
      <c r="U36" s="114" t="str">
        <f t="shared" si="7"/>
        <v>Khác</v>
      </c>
      <c r="V36" s="114" t="str">
        <f t="shared" si="8"/>
        <v>Khác</v>
      </c>
      <c r="W36" s="114" t="str">
        <f t="shared" si="67"/>
        <v>Khác</v>
      </c>
      <c r="X36" s="114" t="str">
        <f t="shared" si="67"/>
        <v>Khác</v>
      </c>
      <c r="Y36" s="114" t="str">
        <f t="shared" si="67"/>
        <v>Khác</v>
      </c>
      <c r="Z36" s="114" t="str">
        <f t="shared" si="67"/>
        <v>Khác</v>
      </c>
      <c r="AA36" s="114" t="str">
        <f t="shared" si="67"/>
        <v>Khác</v>
      </c>
      <c r="AB36" s="114" t="str">
        <f t="shared" si="67"/>
        <v>Khác</v>
      </c>
      <c r="AC36" s="114" t="str">
        <f t="shared" si="67"/>
        <v>Khác</v>
      </c>
      <c r="AD36" s="114" t="str">
        <f t="shared" si="67"/>
        <v>Khác</v>
      </c>
      <c r="AE36" s="114" t="str">
        <f t="shared" si="67"/>
        <v>Khác</v>
      </c>
      <c r="AF36" s="114" t="str">
        <f t="shared" si="67"/>
        <v>Khác</v>
      </c>
      <c r="AG36" s="114" t="str">
        <f t="shared" si="67"/>
        <v>Khác</v>
      </c>
      <c r="AH36" s="114" t="str">
        <f t="shared" si="67"/>
        <v>Khác</v>
      </c>
      <c r="AI36" s="114" t="str">
        <f t="shared" si="67"/>
        <v>Khác</v>
      </c>
      <c r="AJ36" s="114" t="str">
        <f t="shared" si="67"/>
        <v>Khác</v>
      </c>
      <c r="AK36" s="114" t="str">
        <f t="shared" si="67"/>
        <v>Khác</v>
      </c>
      <c r="AL36" s="114" t="str">
        <f t="shared" si="67"/>
        <v>Khác</v>
      </c>
      <c r="AM36" s="114" t="str">
        <f t="shared" si="67"/>
        <v>Khác</v>
      </c>
      <c r="AN36" s="114" t="str">
        <f t="shared" si="67"/>
        <v>Khác</v>
      </c>
      <c r="AO36" s="114" t="str">
        <f t="shared" si="67"/>
        <v>Khác</v>
      </c>
      <c r="AP36" s="114" t="str">
        <f t="shared" si="67"/>
        <v>Khác</v>
      </c>
      <c r="AQ36" s="114" t="str">
        <f t="shared" si="15"/>
        <v>Khác</v>
      </c>
      <c r="AR36" s="114" t="str">
        <f t="shared" si="16"/>
        <v>Khác</v>
      </c>
      <c r="AS36" s="114" t="str">
        <f t="shared" si="17"/>
        <v>Khác</v>
      </c>
      <c r="AT36" s="114" t="str">
        <f t="shared" si="18"/>
        <v>Khác</v>
      </c>
      <c r="AU36" s="114" t="str">
        <f t="shared" si="19"/>
        <v>Khác</v>
      </c>
      <c r="AV36" s="114" t="str">
        <f t="shared" si="19"/>
        <v>Khác</v>
      </c>
      <c r="AW36" s="114" t="str">
        <f t="shared" si="20"/>
        <v>Khác</v>
      </c>
      <c r="AX36" s="114" t="str">
        <f t="shared" si="21"/>
        <v>Khác</v>
      </c>
      <c r="AY36" s="114" t="str">
        <f t="shared" si="22"/>
        <v>Khác</v>
      </c>
      <c r="AZ36" s="114" t="str">
        <f t="shared" si="23"/>
        <v>Khác</v>
      </c>
      <c r="BA36" s="114" t="str">
        <f t="shared" si="24"/>
        <v>Khác</v>
      </c>
      <c r="BB36" s="114" t="str">
        <f t="shared" si="25"/>
        <v>Khác</v>
      </c>
      <c r="BC36" s="114" t="str">
        <f t="shared" si="26"/>
        <v>Khác</v>
      </c>
      <c r="BD36" s="114" t="str">
        <f t="shared" si="27"/>
        <v>Khác</v>
      </c>
      <c r="BE36" s="114" t="str">
        <f t="shared" si="28"/>
        <v>Khác</v>
      </c>
      <c r="BF36" s="114" t="str">
        <f t="shared" si="29"/>
        <v>Khác</v>
      </c>
      <c r="BG36" s="114" t="str">
        <f t="shared" si="30"/>
        <v>Khác</v>
      </c>
      <c r="BH36" s="114" t="str">
        <f t="shared" si="31"/>
        <v>Khác</v>
      </c>
      <c r="BI36" s="114" t="str">
        <f t="shared" si="32"/>
        <v>Khác</v>
      </c>
      <c r="BJ36" s="114" t="str">
        <f t="shared" si="33"/>
        <v>Khác</v>
      </c>
      <c r="BK36" s="114" t="str">
        <f t="shared" si="34"/>
        <v>Khác</v>
      </c>
      <c r="BL36" s="114" t="str">
        <f t="shared" si="35"/>
        <v>Khác</v>
      </c>
    </row>
    <row r="37" spans="1:64" s="12" customFormat="1" ht="13.5" x14ac:dyDescent="0.15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VLOOKUP(VALUE(A37),Time!$A$3:$D$33,2,1)</f>
        <v>#N/A</v>
      </c>
      <c r="H37" s="12" t="str">
        <f t="shared" si="10"/>
        <v/>
      </c>
      <c r="I37" s="15" t="s">
        <v>153</v>
      </c>
      <c r="L37" s="114" t="str">
        <f t="shared" si="56"/>
        <v>Khác</v>
      </c>
      <c r="M37" s="114" t="str">
        <f t="shared" si="57"/>
        <v>Khác</v>
      </c>
      <c r="N37" s="114" t="str">
        <f t="shared" si="58"/>
        <v>Khác</v>
      </c>
      <c r="O37" s="114" t="str">
        <f t="shared" si="59"/>
        <v>Khác</v>
      </c>
      <c r="P37" s="114" t="str">
        <f t="shared" si="11"/>
        <v>Khác</v>
      </c>
      <c r="Q37" s="114" t="str">
        <f t="shared" si="12"/>
        <v>Khác</v>
      </c>
      <c r="R37" s="114" t="str">
        <f t="shared" si="13"/>
        <v>Khác</v>
      </c>
      <c r="S37" s="114" t="str">
        <f t="shared" si="60"/>
        <v>Khác</v>
      </c>
      <c r="T37" s="114" t="str">
        <f t="shared" ref="T37:AP37" si="68">IF(S37="Khác",IF(ISNUMBER(SEARCH(T$7,$D37)),T$6,"Khác"),S37)</f>
        <v>Khác</v>
      </c>
      <c r="U37" s="114" t="str">
        <f t="shared" si="7"/>
        <v>Khác</v>
      </c>
      <c r="V37" s="114" t="str">
        <f t="shared" si="8"/>
        <v>Khác</v>
      </c>
      <c r="W37" s="114" t="str">
        <f t="shared" si="68"/>
        <v>Khác</v>
      </c>
      <c r="X37" s="114" t="str">
        <f t="shared" si="68"/>
        <v>Khác</v>
      </c>
      <c r="Y37" s="114" t="str">
        <f t="shared" si="68"/>
        <v>Khác</v>
      </c>
      <c r="Z37" s="114" t="str">
        <f t="shared" si="68"/>
        <v>Khác</v>
      </c>
      <c r="AA37" s="114" t="str">
        <f t="shared" si="68"/>
        <v>Khác</v>
      </c>
      <c r="AB37" s="114" t="str">
        <f t="shared" si="68"/>
        <v>Khác</v>
      </c>
      <c r="AC37" s="114" t="str">
        <f t="shared" si="68"/>
        <v>Khác</v>
      </c>
      <c r="AD37" s="114" t="str">
        <f t="shared" si="68"/>
        <v>Khác</v>
      </c>
      <c r="AE37" s="114" t="str">
        <f t="shared" si="68"/>
        <v>Khác</v>
      </c>
      <c r="AF37" s="114" t="str">
        <f t="shared" si="68"/>
        <v>Khác</v>
      </c>
      <c r="AG37" s="114" t="str">
        <f t="shared" si="68"/>
        <v>Khác</v>
      </c>
      <c r="AH37" s="114" t="str">
        <f t="shared" si="68"/>
        <v>Khác</v>
      </c>
      <c r="AI37" s="114" t="str">
        <f t="shared" si="68"/>
        <v>Khác</v>
      </c>
      <c r="AJ37" s="114" t="str">
        <f t="shared" si="68"/>
        <v>Khác</v>
      </c>
      <c r="AK37" s="114" t="str">
        <f t="shared" si="68"/>
        <v>Khác</v>
      </c>
      <c r="AL37" s="114" t="str">
        <f t="shared" si="68"/>
        <v>Khác</v>
      </c>
      <c r="AM37" s="114" t="str">
        <f t="shared" si="68"/>
        <v>Khác</v>
      </c>
      <c r="AN37" s="114" t="str">
        <f t="shared" si="68"/>
        <v>Khác</v>
      </c>
      <c r="AO37" s="114" t="str">
        <f t="shared" si="68"/>
        <v>Khác</v>
      </c>
      <c r="AP37" s="114" t="str">
        <f t="shared" si="68"/>
        <v>Khác</v>
      </c>
      <c r="AQ37" s="114" t="str">
        <f t="shared" si="15"/>
        <v>Khác</v>
      </c>
      <c r="AR37" s="114" t="str">
        <f t="shared" si="16"/>
        <v>Khác</v>
      </c>
      <c r="AS37" s="114" t="str">
        <f t="shared" si="17"/>
        <v>Khác</v>
      </c>
      <c r="AT37" s="114" t="str">
        <f t="shared" si="18"/>
        <v>Khác</v>
      </c>
      <c r="AU37" s="114" t="str">
        <f t="shared" si="19"/>
        <v>Khác</v>
      </c>
      <c r="AV37" s="114" t="str">
        <f t="shared" si="19"/>
        <v>Khác</v>
      </c>
      <c r="AW37" s="114" t="str">
        <f t="shared" si="20"/>
        <v>Khác</v>
      </c>
      <c r="AX37" s="114" t="str">
        <f t="shared" si="21"/>
        <v>Khác</v>
      </c>
      <c r="AY37" s="114" t="str">
        <f t="shared" si="22"/>
        <v>Khác</v>
      </c>
      <c r="AZ37" s="114" t="str">
        <f t="shared" si="23"/>
        <v>Khác</v>
      </c>
      <c r="BA37" s="114" t="str">
        <f t="shared" si="24"/>
        <v>Khác</v>
      </c>
      <c r="BB37" s="114" t="str">
        <f t="shared" si="25"/>
        <v>Khác</v>
      </c>
      <c r="BC37" s="114" t="str">
        <f t="shared" si="26"/>
        <v>Khác</v>
      </c>
      <c r="BD37" s="114" t="str">
        <f t="shared" si="27"/>
        <v>Khác</v>
      </c>
      <c r="BE37" s="114" t="str">
        <f t="shared" si="28"/>
        <v>Khác</v>
      </c>
      <c r="BF37" s="114" t="str">
        <f t="shared" si="29"/>
        <v>Khác</v>
      </c>
      <c r="BG37" s="114" t="str">
        <f t="shared" si="30"/>
        <v>Khác</v>
      </c>
      <c r="BH37" s="114" t="str">
        <f t="shared" si="31"/>
        <v>Khác</v>
      </c>
      <c r="BI37" s="114" t="str">
        <f t="shared" si="32"/>
        <v>Khác</v>
      </c>
      <c r="BJ37" s="114" t="str">
        <f t="shared" si="33"/>
        <v>Khác</v>
      </c>
      <c r="BK37" s="114" t="str">
        <f t="shared" si="34"/>
        <v>Khác</v>
      </c>
      <c r="BL37" s="114" t="str">
        <f t="shared" si="35"/>
        <v>Khác</v>
      </c>
    </row>
    <row r="38" spans="1:64" s="12" customFormat="1" ht="23.25" x14ac:dyDescent="0.1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VLOOKUP(VALUE(A38),Time!$A$3:$D$33,2,1)</f>
        <v>#N/A</v>
      </c>
      <c r="H38" s="12" t="str">
        <f t="shared" si="10"/>
        <v/>
      </c>
      <c r="I38" s="163" t="s">
        <v>70</v>
      </c>
      <c r="L38" s="114" t="str">
        <f t="shared" si="56"/>
        <v>Khác</v>
      </c>
      <c r="M38" s="114" t="str">
        <f t="shared" si="57"/>
        <v>Khác</v>
      </c>
      <c r="N38" s="114" t="str">
        <f t="shared" si="58"/>
        <v>Khác</v>
      </c>
      <c r="O38" s="114" t="str">
        <f t="shared" si="59"/>
        <v>Khác</v>
      </c>
      <c r="P38" s="114" t="str">
        <f t="shared" si="11"/>
        <v>Khác</v>
      </c>
      <c r="Q38" s="114" t="str">
        <f t="shared" si="12"/>
        <v>Khác</v>
      </c>
      <c r="R38" s="114" t="str">
        <f t="shared" si="13"/>
        <v>Khác</v>
      </c>
      <c r="S38" s="114" t="str">
        <f t="shared" si="60"/>
        <v>Khác</v>
      </c>
      <c r="T38" s="114" t="str">
        <f t="shared" ref="T38:AP38" si="69">IF(S38="Khác",IF(ISNUMBER(SEARCH(T$7,$D38)),T$6,"Khác"),S38)</f>
        <v>Khác</v>
      </c>
      <c r="U38" s="114" t="str">
        <f t="shared" si="7"/>
        <v>Khác</v>
      </c>
      <c r="V38" s="114" t="str">
        <f t="shared" si="8"/>
        <v>Khác</v>
      </c>
      <c r="W38" s="114" t="str">
        <f t="shared" si="69"/>
        <v>Khác</v>
      </c>
      <c r="X38" s="114" t="str">
        <f t="shared" si="69"/>
        <v>Khác</v>
      </c>
      <c r="Y38" s="114" t="str">
        <f t="shared" si="69"/>
        <v>Khác</v>
      </c>
      <c r="Z38" s="114" t="str">
        <f t="shared" si="69"/>
        <v>Khác</v>
      </c>
      <c r="AA38" s="114" t="str">
        <f t="shared" si="69"/>
        <v>Khác</v>
      </c>
      <c r="AB38" s="114" t="str">
        <f t="shared" si="69"/>
        <v>Khác</v>
      </c>
      <c r="AC38" s="114" t="str">
        <f t="shared" si="69"/>
        <v>Khác</v>
      </c>
      <c r="AD38" s="114" t="str">
        <f t="shared" si="69"/>
        <v>Khác</v>
      </c>
      <c r="AE38" s="114" t="str">
        <f t="shared" si="69"/>
        <v>Khác</v>
      </c>
      <c r="AF38" s="114" t="str">
        <f t="shared" si="69"/>
        <v>Khác</v>
      </c>
      <c r="AG38" s="114" t="str">
        <f t="shared" si="69"/>
        <v>Khác</v>
      </c>
      <c r="AH38" s="114" t="str">
        <f t="shared" si="69"/>
        <v>Khác</v>
      </c>
      <c r="AI38" s="114" t="str">
        <f t="shared" si="69"/>
        <v>Khác</v>
      </c>
      <c r="AJ38" s="114" t="str">
        <f t="shared" si="69"/>
        <v>Khác</v>
      </c>
      <c r="AK38" s="114" t="str">
        <f t="shared" si="69"/>
        <v>Khác</v>
      </c>
      <c r="AL38" s="114" t="str">
        <f t="shared" si="69"/>
        <v>Khác</v>
      </c>
      <c r="AM38" s="114" t="str">
        <f t="shared" si="69"/>
        <v>Khác</v>
      </c>
      <c r="AN38" s="114" t="str">
        <f t="shared" si="69"/>
        <v>Khác</v>
      </c>
      <c r="AO38" s="114" t="str">
        <f t="shared" si="69"/>
        <v>Khác</v>
      </c>
      <c r="AP38" s="114" t="str">
        <f t="shared" si="69"/>
        <v>Khác</v>
      </c>
      <c r="AQ38" s="114" t="str">
        <f t="shared" si="15"/>
        <v>Khác</v>
      </c>
      <c r="AR38" s="114" t="str">
        <f t="shared" si="16"/>
        <v>Khác</v>
      </c>
      <c r="AS38" s="114" t="str">
        <f t="shared" si="17"/>
        <v>Khác</v>
      </c>
      <c r="AT38" s="114" t="str">
        <f t="shared" si="18"/>
        <v>Khác</v>
      </c>
      <c r="AU38" s="114" t="str">
        <f t="shared" si="19"/>
        <v>Khác</v>
      </c>
      <c r="AV38" s="114" t="str">
        <f t="shared" si="19"/>
        <v>Khác</v>
      </c>
      <c r="AW38" s="114" t="str">
        <f t="shared" si="20"/>
        <v>Khác</v>
      </c>
      <c r="AX38" s="114" t="str">
        <f t="shared" si="21"/>
        <v>Khác</v>
      </c>
      <c r="AY38" s="114" t="str">
        <f t="shared" si="22"/>
        <v>Khác</v>
      </c>
      <c r="AZ38" s="114" t="str">
        <f t="shared" si="23"/>
        <v>Khác</v>
      </c>
      <c r="BA38" s="114" t="str">
        <f t="shared" si="24"/>
        <v>Khác</v>
      </c>
      <c r="BB38" s="114" t="str">
        <f t="shared" si="25"/>
        <v>Khác</v>
      </c>
      <c r="BC38" s="114" t="str">
        <f t="shared" si="26"/>
        <v>Khác</v>
      </c>
      <c r="BD38" s="114" t="str">
        <f t="shared" si="27"/>
        <v>Khác</v>
      </c>
      <c r="BE38" s="114" t="str">
        <f t="shared" si="28"/>
        <v>Khác</v>
      </c>
      <c r="BF38" s="114" t="str">
        <f t="shared" si="29"/>
        <v>Khác</v>
      </c>
      <c r="BG38" s="114" t="str">
        <f t="shared" si="30"/>
        <v>Khác</v>
      </c>
      <c r="BH38" s="114" t="str">
        <f t="shared" si="31"/>
        <v>Khác</v>
      </c>
      <c r="BI38" s="114" t="str">
        <f t="shared" si="32"/>
        <v>Khác</v>
      </c>
      <c r="BJ38" s="114" t="str">
        <f t="shared" si="33"/>
        <v>Khác</v>
      </c>
      <c r="BK38" s="114" t="str">
        <f t="shared" si="34"/>
        <v>Khác</v>
      </c>
      <c r="BL38" s="114" t="str">
        <f t="shared" si="35"/>
        <v>Khác</v>
      </c>
    </row>
    <row r="39" spans="1:64" s="12" customFormat="1" ht="13.5" x14ac:dyDescent="0.15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VLOOKUP(VALUE(A39),Time!$A$3:$D$33,2,1)</f>
        <v>#N/A</v>
      </c>
      <c r="H39" s="12" t="str">
        <f t="shared" si="10"/>
        <v/>
      </c>
      <c r="I39" s="15" t="s">
        <v>71</v>
      </c>
      <c r="L39" s="114" t="str">
        <f t="shared" si="56"/>
        <v>Khác</v>
      </c>
      <c r="M39" s="114" t="str">
        <f t="shared" si="57"/>
        <v>Khác</v>
      </c>
      <c r="N39" s="114" t="str">
        <f t="shared" si="58"/>
        <v>Khác</v>
      </c>
      <c r="O39" s="114" t="str">
        <f t="shared" si="59"/>
        <v>Khác</v>
      </c>
      <c r="P39" s="114" t="str">
        <f t="shared" si="11"/>
        <v>Khác</v>
      </c>
      <c r="Q39" s="114" t="str">
        <f t="shared" si="12"/>
        <v>Khác</v>
      </c>
      <c r="R39" s="114" t="str">
        <f t="shared" si="13"/>
        <v>Khác</v>
      </c>
      <c r="S39" s="114" t="str">
        <f t="shared" si="60"/>
        <v>Khác</v>
      </c>
      <c r="T39" s="114" t="str">
        <f t="shared" ref="T39:AP39" si="70">IF(S39="Khác",IF(ISNUMBER(SEARCH(T$7,$D39)),T$6,"Khác"),S39)</f>
        <v>Khác</v>
      </c>
      <c r="U39" s="114" t="str">
        <f t="shared" si="7"/>
        <v>Khác</v>
      </c>
      <c r="V39" s="114" t="str">
        <f t="shared" si="8"/>
        <v>Khác</v>
      </c>
      <c r="W39" s="114" t="str">
        <f t="shared" si="70"/>
        <v>Khác</v>
      </c>
      <c r="X39" s="114" t="str">
        <f t="shared" si="70"/>
        <v>Khác</v>
      </c>
      <c r="Y39" s="114" t="str">
        <f t="shared" si="70"/>
        <v>Khác</v>
      </c>
      <c r="Z39" s="114" t="str">
        <f t="shared" si="70"/>
        <v>Khác</v>
      </c>
      <c r="AA39" s="114" t="str">
        <f t="shared" si="70"/>
        <v>Khác</v>
      </c>
      <c r="AB39" s="114" t="str">
        <f t="shared" si="70"/>
        <v>Khác</v>
      </c>
      <c r="AC39" s="114" t="str">
        <f t="shared" si="70"/>
        <v>Khác</v>
      </c>
      <c r="AD39" s="114" t="str">
        <f t="shared" si="70"/>
        <v>Khác</v>
      </c>
      <c r="AE39" s="114" t="str">
        <f t="shared" si="70"/>
        <v>Khác</v>
      </c>
      <c r="AF39" s="114" t="str">
        <f t="shared" si="70"/>
        <v>Khác</v>
      </c>
      <c r="AG39" s="114" t="str">
        <f t="shared" si="70"/>
        <v>Khác</v>
      </c>
      <c r="AH39" s="114" t="str">
        <f t="shared" si="70"/>
        <v>Khác</v>
      </c>
      <c r="AI39" s="114" t="str">
        <f t="shared" si="70"/>
        <v>Khác</v>
      </c>
      <c r="AJ39" s="114" t="str">
        <f t="shared" si="70"/>
        <v>Khác</v>
      </c>
      <c r="AK39" s="114" t="str">
        <f t="shared" si="70"/>
        <v>Khác</v>
      </c>
      <c r="AL39" s="114" t="str">
        <f t="shared" si="70"/>
        <v>Khác</v>
      </c>
      <c r="AM39" s="114" t="str">
        <f t="shared" si="70"/>
        <v>Khác</v>
      </c>
      <c r="AN39" s="114" t="str">
        <f t="shared" si="70"/>
        <v>Khác</v>
      </c>
      <c r="AO39" s="114" t="str">
        <f t="shared" si="70"/>
        <v>Khác</v>
      </c>
      <c r="AP39" s="114" t="str">
        <f t="shared" si="70"/>
        <v>Khác</v>
      </c>
      <c r="AQ39" s="114" t="str">
        <f t="shared" si="15"/>
        <v>Khác</v>
      </c>
      <c r="AR39" s="114" t="str">
        <f t="shared" si="16"/>
        <v>Khác</v>
      </c>
      <c r="AS39" s="114" t="str">
        <f t="shared" si="17"/>
        <v>Khác</v>
      </c>
      <c r="AT39" s="114" t="str">
        <f t="shared" si="18"/>
        <v>Khác</v>
      </c>
      <c r="AU39" s="114" t="str">
        <f t="shared" si="19"/>
        <v>Khác</v>
      </c>
      <c r="AV39" s="114" t="str">
        <f t="shared" si="19"/>
        <v>Khác</v>
      </c>
      <c r="AW39" s="114" t="str">
        <f t="shared" si="20"/>
        <v>Khác</v>
      </c>
      <c r="AX39" s="114" t="str">
        <f t="shared" si="21"/>
        <v>Khác</v>
      </c>
      <c r="AY39" s="114" t="str">
        <f t="shared" si="22"/>
        <v>Khác</v>
      </c>
      <c r="AZ39" s="114" t="str">
        <f t="shared" si="23"/>
        <v>Khác</v>
      </c>
      <c r="BA39" s="114" t="str">
        <f t="shared" si="24"/>
        <v>Khác</v>
      </c>
      <c r="BB39" s="114" t="str">
        <f t="shared" si="25"/>
        <v>Khác</v>
      </c>
      <c r="BC39" s="114" t="str">
        <f t="shared" si="26"/>
        <v>Khác</v>
      </c>
      <c r="BD39" s="114" t="str">
        <f t="shared" si="27"/>
        <v>Khác</v>
      </c>
      <c r="BE39" s="114" t="str">
        <f t="shared" si="28"/>
        <v>Khác</v>
      </c>
      <c r="BF39" s="114" t="str">
        <f t="shared" si="29"/>
        <v>Khác</v>
      </c>
      <c r="BG39" s="114" t="str">
        <f t="shared" si="30"/>
        <v>Khác</v>
      </c>
      <c r="BH39" s="114" t="str">
        <f t="shared" si="31"/>
        <v>Khác</v>
      </c>
      <c r="BI39" s="114" t="str">
        <f t="shared" si="32"/>
        <v>Khác</v>
      </c>
      <c r="BJ39" s="114" t="str">
        <f t="shared" si="33"/>
        <v>Khác</v>
      </c>
      <c r="BK39" s="114" t="str">
        <f t="shared" si="34"/>
        <v>Khác</v>
      </c>
      <c r="BL39" s="114" t="str">
        <f t="shared" si="35"/>
        <v>Khác</v>
      </c>
    </row>
    <row r="40" spans="1:64" s="12" customFormat="1" ht="13.5" x14ac:dyDescent="0.15">
      <c r="A40" s="122"/>
      <c r="B40" s="122"/>
      <c r="C40" s="122"/>
      <c r="D40" s="125"/>
      <c r="E40" s="126"/>
      <c r="F40" s="15" t="str">
        <f t="shared" si="0"/>
        <v>-</v>
      </c>
      <c r="G40" s="12" t="e">
        <f>VLOOKUP(VALUE(A40),Time!$A$3:$D$33,2,1)</f>
        <v>#N/A</v>
      </c>
      <c r="H40" s="12" t="str">
        <f t="shared" si="10"/>
        <v/>
      </c>
      <c r="I40" s="15" t="s">
        <v>178</v>
      </c>
      <c r="L40" s="114" t="str">
        <f t="shared" si="56"/>
        <v>Khác</v>
      </c>
      <c r="M40" s="114" t="str">
        <f t="shared" si="57"/>
        <v>Khác</v>
      </c>
      <c r="N40" s="114" t="str">
        <f t="shared" si="58"/>
        <v>Khác</v>
      </c>
      <c r="O40" s="114" t="str">
        <f t="shared" si="59"/>
        <v>Khác</v>
      </c>
      <c r="P40" s="114" t="str">
        <f t="shared" si="11"/>
        <v>Khác</v>
      </c>
      <c r="Q40" s="114" t="str">
        <f t="shared" si="12"/>
        <v>Khác</v>
      </c>
      <c r="R40" s="114" t="str">
        <f t="shared" si="13"/>
        <v>Khác</v>
      </c>
      <c r="S40" s="114" t="str">
        <f t="shared" si="60"/>
        <v>Khác</v>
      </c>
      <c r="T40" s="114" t="str">
        <f t="shared" ref="T40:AP40" si="71">IF(S40="Khác",IF(ISNUMBER(SEARCH(T$7,$D40)),T$6,"Khác"),S40)</f>
        <v>Khác</v>
      </c>
      <c r="U40" s="114" t="str">
        <f t="shared" si="7"/>
        <v>Khác</v>
      </c>
      <c r="V40" s="114" t="str">
        <f t="shared" si="8"/>
        <v>Khác</v>
      </c>
      <c r="W40" s="114" t="str">
        <f t="shared" si="71"/>
        <v>Khác</v>
      </c>
      <c r="X40" s="114" t="str">
        <f t="shared" si="71"/>
        <v>Khác</v>
      </c>
      <c r="Y40" s="114" t="str">
        <f t="shared" si="71"/>
        <v>Khác</v>
      </c>
      <c r="Z40" s="114" t="str">
        <f t="shared" si="71"/>
        <v>Khác</v>
      </c>
      <c r="AA40" s="114" t="str">
        <f t="shared" si="71"/>
        <v>Khác</v>
      </c>
      <c r="AB40" s="114" t="str">
        <f t="shared" si="71"/>
        <v>Khác</v>
      </c>
      <c r="AC40" s="114" t="str">
        <f t="shared" si="71"/>
        <v>Khác</v>
      </c>
      <c r="AD40" s="114" t="str">
        <f t="shared" si="71"/>
        <v>Khác</v>
      </c>
      <c r="AE40" s="114" t="str">
        <f t="shared" si="71"/>
        <v>Khác</v>
      </c>
      <c r="AF40" s="114" t="str">
        <f t="shared" si="71"/>
        <v>Khác</v>
      </c>
      <c r="AG40" s="114" t="str">
        <f t="shared" si="71"/>
        <v>Khác</v>
      </c>
      <c r="AH40" s="114" t="str">
        <f t="shared" si="71"/>
        <v>Khác</v>
      </c>
      <c r="AI40" s="114" t="str">
        <f t="shared" si="71"/>
        <v>Khác</v>
      </c>
      <c r="AJ40" s="114" t="str">
        <f t="shared" si="71"/>
        <v>Khác</v>
      </c>
      <c r="AK40" s="114" t="str">
        <f t="shared" si="71"/>
        <v>Khác</v>
      </c>
      <c r="AL40" s="114" t="str">
        <f t="shared" si="71"/>
        <v>Khác</v>
      </c>
      <c r="AM40" s="114" t="str">
        <f t="shared" si="71"/>
        <v>Khác</v>
      </c>
      <c r="AN40" s="114" t="str">
        <f t="shared" si="71"/>
        <v>Khác</v>
      </c>
      <c r="AO40" s="114" t="str">
        <f t="shared" si="71"/>
        <v>Khác</v>
      </c>
      <c r="AP40" s="114" t="str">
        <f t="shared" si="71"/>
        <v>Khác</v>
      </c>
      <c r="AQ40" s="114" t="str">
        <f t="shared" si="15"/>
        <v>Khác</v>
      </c>
      <c r="AR40" s="114" t="str">
        <f t="shared" si="16"/>
        <v>Khác</v>
      </c>
      <c r="AS40" s="114" t="str">
        <f t="shared" si="17"/>
        <v>Khác</v>
      </c>
      <c r="AT40" s="114" t="str">
        <f t="shared" si="18"/>
        <v>Khác</v>
      </c>
      <c r="AU40" s="114" t="str">
        <f t="shared" si="19"/>
        <v>Khác</v>
      </c>
      <c r="AV40" s="114" t="str">
        <f t="shared" si="19"/>
        <v>Khác</v>
      </c>
      <c r="AW40" s="114" t="str">
        <f t="shared" si="20"/>
        <v>Khác</v>
      </c>
      <c r="AX40" s="114" t="str">
        <f t="shared" si="21"/>
        <v>Khác</v>
      </c>
      <c r="AY40" s="114" t="str">
        <f t="shared" si="22"/>
        <v>Khác</v>
      </c>
      <c r="AZ40" s="114" t="str">
        <f t="shared" si="23"/>
        <v>Khác</v>
      </c>
      <c r="BA40" s="114" t="str">
        <f t="shared" si="24"/>
        <v>Khác</v>
      </c>
      <c r="BB40" s="114" t="str">
        <f t="shared" si="25"/>
        <v>Khác</v>
      </c>
      <c r="BC40" s="114" t="str">
        <f t="shared" si="26"/>
        <v>Khác</v>
      </c>
      <c r="BD40" s="114" t="str">
        <f t="shared" si="27"/>
        <v>Khác</v>
      </c>
      <c r="BE40" s="114" t="str">
        <f t="shared" si="28"/>
        <v>Khác</v>
      </c>
      <c r="BF40" s="114" t="str">
        <f t="shared" si="29"/>
        <v>Khác</v>
      </c>
      <c r="BG40" s="114" t="str">
        <f t="shared" si="30"/>
        <v>Khác</v>
      </c>
      <c r="BH40" s="114" t="str">
        <f t="shared" si="31"/>
        <v>Khác</v>
      </c>
      <c r="BI40" s="114" t="str">
        <f t="shared" si="32"/>
        <v>Khác</v>
      </c>
      <c r="BJ40" s="114" t="str">
        <f t="shared" si="33"/>
        <v>Khác</v>
      </c>
      <c r="BK40" s="114" t="str">
        <f t="shared" si="34"/>
        <v>Khác</v>
      </c>
      <c r="BL40" s="114" t="str">
        <f t="shared" si="35"/>
        <v>Khác</v>
      </c>
    </row>
    <row r="41" spans="1:64" s="12" customFormat="1" ht="13.5" x14ac:dyDescent="0.15">
      <c r="A41" s="122"/>
      <c r="B41" s="122"/>
      <c r="C41" s="122"/>
      <c r="D41" s="125"/>
      <c r="E41" s="126"/>
      <c r="F41" s="15" t="str">
        <f t="shared" si="0"/>
        <v>-</v>
      </c>
      <c r="G41" s="12" t="e">
        <f>VLOOKUP(VALUE(A41),Time!$A$3:$D$33,2,1)</f>
        <v>#N/A</v>
      </c>
      <c r="H41" s="12" t="str">
        <f t="shared" si="10"/>
        <v/>
      </c>
      <c r="I41" s="15"/>
      <c r="L41" s="114" t="str">
        <f t="shared" si="56"/>
        <v>Khác</v>
      </c>
      <c r="M41" s="114" t="str">
        <f t="shared" si="57"/>
        <v>Khác</v>
      </c>
      <c r="N41" s="114" t="str">
        <f t="shared" si="58"/>
        <v>Khác</v>
      </c>
      <c r="O41" s="114" t="str">
        <f t="shared" si="59"/>
        <v>Khác</v>
      </c>
      <c r="P41" s="114" t="str">
        <f t="shared" si="11"/>
        <v>Khác</v>
      </c>
      <c r="Q41" s="114" t="str">
        <f t="shared" si="12"/>
        <v>Khác</v>
      </c>
      <c r="R41" s="114" t="str">
        <f t="shared" si="13"/>
        <v>Khác</v>
      </c>
      <c r="S41" s="114" t="str">
        <f t="shared" si="60"/>
        <v>Khác</v>
      </c>
      <c r="T41" s="114" t="str">
        <f t="shared" ref="T41:AP41" si="72">IF(S41="Khác",IF(ISNUMBER(SEARCH(T$7,$D41)),T$6,"Khác"),S41)</f>
        <v>Khác</v>
      </c>
      <c r="U41" s="114" t="str">
        <f t="shared" si="7"/>
        <v>Khác</v>
      </c>
      <c r="V41" s="114" t="str">
        <f t="shared" si="8"/>
        <v>Khác</v>
      </c>
      <c r="W41" s="114" t="str">
        <f t="shared" si="72"/>
        <v>Khác</v>
      </c>
      <c r="X41" s="114" t="str">
        <f t="shared" si="72"/>
        <v>Khác</v>
      </c>
      <c r="Y41" s="114" t="str">
        <f t="shared" si="72"/>
        <v>Khác</v>
      </c>
      <c r="Z41" s="114" t="str">
        <f t="shared" si="72"/>
        <v>Khác</v>
      </c>
      <c r="AA41" s="114" t="str">
        <f t="shared" si="72"/>
        <v>Khác</v>
      </c>
      <c r="AB41" s="114" t="str">
        <f t="shared" si="72"/>
        <v>Khác</v>
      </c>
      <c r="AC41" s="114" t="str">
        <f t="shared" si="72"/>
        <v>Khác</v>
      </c>
      <c r="AD41" s="114" t="str">
        <f t="shared" si="72"/>
        <v>Khác</v>
      </c>
      <c r="AE41" s="114" t="str">
        <f t="shared" si="72"/>
        <v>Khác</v>
      </c>
      <c r="AF41" s="114" t="str">
        <f t="shared" si="72"/>
        <v>Khác</v>
      </c>
      <c r="AG41" s="114" t="str">
        <f t="shared" si="72"/>
        <v>Khác</v>
      </c>
      <c r="AH41" s="114" t="str">
        <f t="shared" si="72"/>
        <v>Khác</v>
      </c>
      <c r="AI41" s="114" t="str">
        <f t="shared" si="72"/>
        <v>Khác</v>
      </c>
      <c r="AJ41" s="114" t="str">
        <f t="shared" si="72"/>
        <v>Khác</v>
      </c>
      <c r="AK41" s="114" t="str">
        <f t="shared" si="72"/>
        <v>Khác</v>
      </c>
      <c r="AL41" s="114" t="str">
        <f t="shared" si="72"/>
        <v>Khác</v>
      </c>
      <c r="AM41" s="114" t="str">
        <f t="shared" si="72"/>
        <v>Khác</v>
      </c>
      <c r="AN41" s="114" t="str">
        <f t="shared" si="72"/>
        <v>Khác</v>
      </c>
      <c r="AO41" s="114" t="str">
        <f t="shared" si="72"/>
        <v>Khác</v>
      </c>
      <c r="AP41" s="114" t="str">
        <f t="shared" si="72"/>
        <v>Khác</v>
      </c>
      <c r="AQ41" s="114" t="str">
        <f t="shared" si="15"/>
        <v>Khác</v>
      </c>
      <c r="AR41" s="114" t="str">
        <f t="shared" si="16"/>
        <v>Khác</v>
      </c>
      <c r="AS41" s="114" t="str">
        <f t="shared" si="17"/>
        <v>Khác</v>
      </c>
      <c r="AT41" s="114" t="str">
        <f t="shared" si="18"/>
        <v>Khác</v>
      </c>
      <c r="AU41" s="114" t="str">
        <f t="shared" si="19"/>
        <v>Khác</v>
      </c>
      <c r="AV41" s="114" t="str">
        <f t="shared" si="19"/>
        <v>Khác</v>
      </c>
      <c r="AW41" s="114" t="str">
        <f t="shared" si="20"/>
        <v>Khác</v>
      </c>
      <c r="AX41" s="114" t="str">
        <f t="shared" si="21"/>
        <v>Khác</v>
      </c>
      <c r="AY41" s="114" t="str">
        <f t="shared" si="22"/>
        <v>Khác</v>
      </c>
      <c r="AZ41" s="114" t="str">
        <f t="shared" si="23"/>
        <v>Khác</v>
      </c>
      <c r="BA41" s="114" t="str">
        <f t="shared" si="24"/>
        <v>Khác</v>
      </c>
      <c r="BB41" s="114" t="str">
        <f t="shared" si="25"/>
        <v>Khác</v>
      </c>
      <c r="BC41" s="114" t="str">
        <f t="shared" si="26"/>
        <v>Khác</v>
      </c>
      <c r="BD41" s="114" t="str">
        <f t="shared" si="27"/>
        <v>Khác</v>
      </c>
      <c r="BE41" s="114" t="str">
        <f t="shared" si="28"/>
        <v>Khác</v>
      </c>
      <c r="BF41" s="114" t="str">
        <f t="shared" si="29"/>
        <v>Khác</v>
      </c>
      <c r="BG41" s="114" t="str">
        <f t="shared" si="30"/>
        <v>Khác</v>
      </c>
      <c r="BH41" s="114" t="str">
        <f t="shared" si="31"/>
        <v>Khác</v>
      </c>
      <c r="BI41" s="114" t="str">
        <f t="shared" si="32"/>
        <v>Khác</v>
      </c>
      <c r="BJ41" s="114" t="str">
        <f t="shared" si="33"/>
        <v>Khác</v>
      </c>
      <c r="BK41" s="114" t="str">
        <f t="shared" si="34"/>
        <v>Khác</v>
      </c>
      <c r="BL41" s="114" t="str">
        <f t="shared" si="35"/>
        <v>Khác</v>
      </c>
    </row>
    <row r="42" spans="1:64" s="12" customFormat="1" ht="13.5" x14ac:dyDescent="0.15">
      <c r="A42" s="122"/>
      <c r="B42" s="122"/>
      <c r="C42" s="122"/>
      <c r="D42" s="125"/>
      <c r="E42" s="126"/>
      <c r="F42" s="15" t="str">
        <f t="shared" si="0"/>
        <v>-</v>
      </c>
      <c r="G42" s="12" t="e">
        <f>VLOOKUP(VALUE(A42),Time!$A$3:$D$33,2,1)</f>
        <v>#N/A</v>
      </c>
      <c r="H42" s="12" t="str">
        <f t="shared" si="10"/>
        <v/>
      </c>
      <c r="I42" s="15"/>
      <c r="L42" s="114" t="str">
        <f t="shared" si="56"/>
        <v>Khác</v>
      </c>
      <c r="M42" s="114" t="str">
        <f t="shared" si="57"/>
        <v>Khác</v>
      </c>
      <c r="N42" s="114" t="str">
        <f t="shared" si="58"/>
        <v>Khác</v>
      </c>
      <c r="O42" s="114" t="str">
        <f t="shared" si="59"/>
        <v>Khác</v>
      </c>
      <c r="P42" s="114" t="str">
        <f t="shared" si="11"/>
        <v>Khác</v>
      </c>
      <c r="Q42" s="114" t="str">
        <f t="shared" si="12"/>
        <v>Khác</v>
      </c>
      <c r="R42" s="114" t="str">
        <f t="shared" si="13"/>
        <v>Khác</v>
      </c>
      <c r="S42" s="114" t="str">
        <f t="shared" si="60"/>
        <v>Khác</v>
      </c>
      <c r="T42" s="114" t="str">
        <f t="shared" ref="T42:AP42" si="73">IF(S42="Khác",IF(ISNUMBER(SEARCH(T$7,$D42)),T$6,"Khác"),S42)</f>
        <v>Khác</v>
      </c>
      <c r="U42" s="114" t="str">
        <f t="shared" si="7"/>
        <v>Khác</v>
      </c>
      <c r="V42" s="114" t="str">
        <f t="shared" si="8"/>
        <v>Khác</v>
      </c>
      <c r="W42" s="114" t="str">
        <f t="shared" si="73"/>
        <v>Khác</v>
      </c>
      <c r="X42" s="114" t="str">
        <f t="shared" si="73"/>
        <v>Khác</v>
      </c>
      <c r="Y42" s="114" t="str">
        <f t="shared" si="73"/>
        <v>Khác</v>
      </c>
      <c r="Z42" s="114" t="str">
        <f t="shared" si="73"/>
        <v>Khác</v>
      </c>
      <c r="AA42" s="114" t="str">
        <f t="shared" si="73"/>
        <v>Khác</v>
      </c>
      <c r="AB42" s="114" t="str">
        <f t="shared" si="73"/>
        <v>Khác</v>
      </c>
      <c r="AC42" s="114" t="str">
        <f t="shared" si="73"/>
        <v>Khác</v>
      </c>
      <c r="AD42" s="114" t="str">
        <f t="shared" si="73"/>
        <v>Khác</v>
      </c>
      <c r="AE42" s="114" t="str">
        <f t="shared" si="73"/>
        <v>Khác</v>
      </c>
      <c r="AF42" s="114" t="str">
        <f t="shared" si="73"/>
        <v>Khác</v>
      </c>
      <c r="AG42" s="114" t="str">
        <f t="shared" si="73"/>
        <v>Khác</v>
      </c>
      <c r="AH42" s="114" t="str">
        <f t="shared" si="73"/>
        <v>Khác</v>
      </c>
      <c r="AI42" s="114" t="str">
        <f t="shared" si="73"/>
        <v>Khác</v>
      </c>
      <c r="AJ42" s="114" t="str">
        <f t="shared" si="73"/>
        <v>Khác</v>
      </c>
      <c r="AK42" s="114" t="str">
        <f t="shared" si="73"/>
        <v>Khác</v>
      </c>
      <c r="AL42" s="114" t="str">
        <f t="shared" si="73"/>
        <v>Khác</v>
      </c>
      <c r="AM42" s="114" t="str">
        <f t="shared" si="73"/>
        <v>Khác</v>
      </c>
      <c r="AN42" s="114" t="str">
        <f t="shared" si="73"/>
        <v>Khác</v>
      </c>
      <c r="AO42" s="114" t="str">
        <f t="shared" si="73"/>
        <v>Khác</v>
      </c>
      <c r="AP42" s="114" t="str">
        <f t="shared" si="73"/>
        <v>Khác</v>
      </c>
      <c r="AQ42" s="114" t="str">
        <f t="shared" si="15"/>
        <v>Khác</v>
      </c>
      <c r="AR42" s="114" t="str">
        <f t="shared" si="16"/>
        <v>Khác</v>
      </c>
      <c r="AS42" s="114" t="str">
        <f t="shared" si="17"/>
        <v>Khác</v>
      </c>
      <c r="AT42" s="114" t="str">
        <f t="shared" si="18"/>
        <v>Khác</v>
      </c>
      <c r="AU42" s="114" t="str">
        <f t="shared" si="19"/>
        <v>Khác</v>
      </c>
      <c r="AV42" s="114" t="str">
        <f t="shared" si="19"/>
        <v>Khác</v>
      </c>
      <c r="AW42" s="114" t="str">
        <f t="shared" si="20"/>
        <v>Khác</v>
      </c>
      <c r="AX42" s="114" t="str">
        <f t="shared" si="21"/>
        <v>Khác</v>
      </c>
      <c r="AY42" s="114" t="str">
        <f t="shared" si="22"/>
        <v>Khác</v>
      </c>
      <c r="AZ42" s="114" t="str">
        <f t="shared" si="23"/>
        <v>Khác</v>
      </c>
      <c r="BA42" s="114" t="str">
        <f t="shared" si="24"/>
        <v>Khác</v>
      </c>
      <c r="BB42" s="114" t="str">
        <f t="shared" si="25"/>
        <v>Khác</v>
      </c>
      <c r="BC42" s="114" t="str">
        <f t="shared" si="26"/>
        <v>Khác</v>
      </c>
      <c r="BD42" s="114" t="str">
        <f t="shared" si="27"/>
        <v>Khác</v>
      </c>
      <c r="BE42" s="114" t="str">
        <f t="shared" si="28"/>
        <v>Khác</v>
      </c>
      <c r="BF42" s="114" t="str">
        <f t="shared" si="29"/>
        <v>Khác</v>
      </c>
      <c r="BG42" s="114" t="str">
        <f t="shared" si="30"/>
        <v>Khác</v>
      </c>
      <c r="BH42" s="114" t="str">
        <f t="shared" si="31"/>
        <v>Khác</v>
      </c>
      <c r="BI42" s="114" t="str">
        <f t="shared" si="32"/>
        <v>Khác</v>
      </c>
      <c r="BJ42" s="114" t="str">
        <f t="shared" si="33"/>
        <v>Khác</v>
      </c>
      <c r="BK42" s="114" t="str">
        <f t="shared" si="34"/>
        <v>Khác</v>
      </c>
      <c r="BL42" s="114" t="str">
        <f t="shared" si="35"/>
        <v>Khác</v>
      </c>
    </row>
    <row r="43" spans="1:64" s="12" customFormat="1" ht="13.5" x14ac:dyDescent="0.15">
      <c r="A43" s="122"/>
      <c r="B43" s="122"/>
      <c r="C43" s="122"/>
      <c r="D43" s="125"/>
      <c r="E43" s="126"/>
      <c r="F43" s="15" t="str">
        <f t="shared" si="0"/>
        <v>-</v>
      </c>
      <c r="G43" s="12" t="e">
        <f>VLOOKUP(VALUE(A43),Time!$A$3:$D$33,2,1)</f>
        <v>#N/A</v>
      </c>
      <c r="H43" s="12" t="str">
        <f t="shared" si="10"/>
        <v/>
      </c>
      <c r="I43" s="15"/>
      <c r="L43" s="114" t="str">
        <f t="shared" si="56"/>
        <v>Khác</v>
      </c>
      <c r="M43" s="114" t="str">
        <f t="shared" si="57"/>
        <v>Khác</v>
      </c>
      <c r="N43" s="114" t="str">
        <f t="shared" si="58"/>
        <v>Khác</v>
      </c>
      <c r="O43" s="114" t="str">
        <f t="shared" si="59"/>
        <v>Khác</v>
      </c>
      <c r="P43" s="114" t="str">
        <f t="shared" si="11"/>
        <v>Khác</v>
      </c>
      <c r="Q43" s="114" t="str">
        <f t="shared" si="12"/>
        <v>Khác</v>
      </c>
      <c r="R43" s="114" t="str">
        <f t="shared" si="13"/>
        <v>Khác</v>
      </c>
      <c r="S43" s="114" t="str">
        <f t="shared" si="60"/>
        <v>Khác</v>
      </c>
      <c r="T43" s="114" t="str">
        <f t="shared" ref="T43:AP43" si="74">IF(S43="Khác",IF(ISNUMBER(SEARCH(T$7,$D43)),T$6,"Khác"),S43)</f>
        <v>Khác</v>
      </c>
      <c r="U43" s="114" t="str">
        <f t="shared" si="7"/>
        <v>Khác</v>
      </c>
      <c r="V43" s="114" t="str">
        <f t="shared" si="8"/>
        <v>Khác</v>
      </c>
      <c r="W43" s="114" t="str">
        <f t="shared" si="74"/>
        <v>Khác</v>
      </c>
      <c r="X43" s="114" t="str">
        <f t="shared" si="74"/>
        <v>Khác</v>
      </c>
      <c r="Y43" s="114" t="str">
        <f t="shared" si="74"/>
        <v>Khác</v>
      </c>
      <c r="Z43" s="114" t="str">
        <f t="shared" si="74"/>
        <v>Khác</v>
      </c>
      <c r="AA43" s="114" t="str">
        <f t="shared" si="74"/>
        <v>Khác</v>
      </c>
      <c r="AB43" s="114" t="str">
        <f t="shared" si="74"/>
        <v>Khác</v>
      </c>
      <c r="AC43" s="114" t="str">
        <f t="shared" si="74"/>
        <v>Khác</v>
      </c>
      <c r="AD43" s="114" t="str">
        <f t="shared" si="74"/>
        <v>Khác</v>
      </c>
      <c r="AE43" s="114" t="str">
        <f t="shared" si="74"/>
        <v>Khác</v>
      </c>
      <c r="AF43" s="114" t="str">
        <f t="shared" si="74"/>
        <v>Khác</v>
      </c>
      <c r="AG43" s="114" t="str">
        <f t="shared" si="74"/>
        <v>Khác</v>
      </c>
      <c r="AH43" s="114" t="str">
        <f t="shared" si="74"/>
        <v>Khác</v>
      </c>
      <c r="AI43" s="114" t="str">
        <f t="shared" si="74"/>
        <v>Khác</v>
      </c>
      <c r="AJ43" s="114" t="str">
        <f t="shared" si="74"/>
        <v>Khác</v>
      </c>
      <c r="AK43" s="114" t="str">
        <f t="shared" si="74"/>
        <v>Khác</v>
      </c>
      <c r="AL43" s="114" t="str">
        <f t="shared" si="74"/>
        <v>Khác</v>
      </c>
      <c r="AM43" s="114" t="str">
        <f t="shared" si="74"/>
        <v>Khác</v>
      </c>
      <c r="AN43" s="114" t="str">
        <f t="shared" si="74"/>
        <v>Khác</v>
      </c>
      <c r="AO43" s="114" t="str">
        <f t="shared" si="74"/>
        <v>Khác</v>
      </c>
      <c r="AP43" s="114" t="str">
        <f t="shared" si="74"/>
        <v>Khác</v>
      </c>
      <c r="AQ43" s="114" t="str">
        <f t="shared" si="15"/>
        <v>Khác</v>
      </c>
      <c r="AR43" s="114" t="str">
        <f t="shared" si="16"/>
        <v>Khác</v>
      </c>
      <c r="AS43" s="114" t="str">
        <f t="shared" si="17"/>
        <v>Khác</v>
      </c>
      <c r="AT43" s="114" t="str">
        <f t="shared" si="18"/>
        <v>Khác</v>
      </c>
      <c r="AU43" s="114" t="str">
        <f t="shared" si="19"/>
        <v>Khác</v>
      </c>
      <c r="AV43" s="114" t="str">
        <f t="shared" si="19"/>
        <v>Khác</v>
      </c>
      <c r="AW43" s="114" t="str">
        <f t="shared" si="20"/>
        <v>Khác</v>
      </c>
      <c r="AX43" s="114" t="str">
        <f t="shared" si="21"/>
        <v>Khác</v>
      </c>
      <c r="AY43" s="114" t="str">
        <f t="shared" si="22"/>
        <v>Khác</v>
      </c>
      <c r="AZ43" s="114" t="str">
        <f t="shared" si="23"/>
        <v>Khác</v>
      </c>
      <c r="BA43" s="114" t="str">
        <f t="shared" si="24"/>
        <v>Khác</v>
      </c>
      <c r="BB43" s="114" t="str">
        <f t="shared" si="25"/>
        <v>Khác</v>
      </c>
      <c r="BC43" s="114" t="str">
        <f t="shared" si="26"/>
        <v>Khác</v>
      </c>
      <c r="BD43" s="114" t="str">
        <f t="shared" si="27"/>
        <v>Khác</v>
      </c>
      <c r="BE43" s="114" t="str">
        <f t="shared" si="28"/>
        <v>Khác</v>
      </c>
      <c r="BF43" s="114" t="str">
        <f t="shared" si="29"/>
        <v>Khác</v>
      </c>
      <c r="BG43" s="114" t="str">
        <f t="shared" si="30"/>
        <v>Khác</v>
      </c>
      <c r="BH43" s="114" t="str">
        <f t="shared" si="31"/>
        <v>Khác</v>
      </c>
      <c r="BI43" s="114" t="str">
        <f t="shared" si="32"/>
        <v>Khác</v>
      </c>
      <c r="BJ43" s="114" t="str">
        <f t="shared" si="33"/>
        <v>Khác</v>
      </c>
      <c r="BK43" s="114" t="str">
        <f t="shared" si="34"/>
        <v>Khác</v>
      </c>
      <c r="BL43" s="114" t="str">
        <f t="shared" si="35"/>
        <v>Khác</v>
      </c>
    </row>
    <row r="44" spans="1:64" s="12" customFormat="1" ht="13.5" x14ac:dyDescent="0.15">
      <c r="A44" s="122"/>
      <c r="B44" s="122"/>
      <c r="C44" s="122"/>
      <c r="D44" s="125"/>
      <c r="E44" s="126"/>
      <c r="F44" s="15" t="str">
        <f t="shared" si="0"/>
        <v>-</v>
      </c>
      <c r="G44" s="12" t="e">
        <f>VLOOKUP(VALUE(A44),Time!$A$3:$D$33,2,1)</f>
        <v>#N/A</v>
      </c>
      <c r="H44" s="12" t="str">
        <f t="shared" si="10"/>
        <v/>
      </c>
      <c r="I44" s="15"/>
      <c r="L44" s="114" t="str">
        <f t="shared" si="56"/>
        <v>Khác</v>
      </c>
      <c r="M44" s="114" t="str">
        <f t="shared" si="57"/>
        <v>Khác</v>
      </c>
      <c r="N44" s="114" t="str">
        <f t="shared" si="58"/>
        <v>Khác</v>
      </c>
      <c r="O44" s="114" t="str">
        <f t="shared" si="59"/>
        <v>Khác</v>
      </c>
      <c r="P44" s="114" t="str">
        <f t="shared" si="11"/>
        <v>Khác</v>
      </c>
      <c r="Q44" s="114" t="str">
        <f t="shared" si="12"/>
        <v>Khác</v>
      </c>
      <c r="R44" s="114" t="str">
        <f t="shared" si="13"/>
        <v>Khác</v>
      </c>
      <c r="S44" s="114" t="str">
        <f t="shared" si="60"/>
        <v>Khác</v>
      </c>
      <c r="T44" s="114" t="str">
        <f t="shared" ref="T44:AP44" si="75">IF(S44="Khác",IF(ISNUMBER(SEARCH(T$7,$D44)),T$6,"Khác"),S44)</f>
        <v>Khác</v>
      </c>
      <c r="U44" s="114" t="str">
        <f t="shared" si="7"/>
        <v>Khác</v>
      </c>
      <c r="V44" s="114" t="str">
        <f t="shared" si="8"/>
        <v>Khác</v>
      </c>
      <c r="W44" s="114" t="str">
        <f t="shared" si="75"/>
        <v>Khác</v>
      </c>
      <c r="X44" s="114" t="str">
        <f t="shared" si="75"/>
        <v>Khác</v>
      </c>
      <c r="Y44" s="114" t="str">
        <f t="shared" si="75"/>
        <v>Khác</v>
      </c>
      <c r="Z44" s="114" t="str">
        <f t="shared" si="75"/>
        <v>Khác</v>
      </c>
      <c r="AA44" s="114" t="str">
        <f t="shared" si="75"/>
        <v>Khác</v>
      </c>
      <c r="AB44" s="114" t="str">
        <f t="shared" si="75"/>
        <v>Khác</v>
      </c>
      <c r="AC44" s="114" t="str">
        <f t="shared" si="75"/>
        <v>Khác</v>
      </c>
      <c r="AD44" s="114" t="str">
        <f t="shared" si="75"/>
        <v>Khác</v>
      </c>
      <c r="AE44" s="114" t="str">
        <f t="shared" si="75"/>
        <v>Khác</v>
      </c>
      <c r="AF44" s="114" t="str">
        <f t="shared" si="75"/>
        <v>Khác</v>
      </c>
      <c r="AG44" s="114" t="str">
        <f t="shared" si="75"/>
        <v>Khác</v>
      </c>
      <c r="AH44" s="114" t="str">
        <f t="shared" si="75"/>
        <v>Khác</v>
      </c>
      <c r="AI44" s="114" t="str">
        <f t="shared" si="75"/>
        <v>Khác</v>
      </c>
      <c r="AJ44" s="114" t="str">
        <f t="shared" si="75"/>
        <v>Khác</v>
      </c>
      <c r="AK44" s="114" t="str">
        <f t="shared" si="75"/>
        <v>Khác</v>
      </c>
      <c r="AL44" s="114" t="str">
        <f t="shared" si="75"/>
        <v>Khác</v>
      </c>
      <c r="AM44" s="114" t="str">
        <f t="shared" si="75"/>
        <v>Khác</v>
      </c>
      <c r="AN44" s="114" t="str">
        <f t="shared" si="75"/>
        <v>Khác</v>
      </c>
      <c r="AO44" s="114" t="str">
        <f t="shared" si="75"/>
        <v>Khác</v>
      </c>
      <c r="AP44" s="114" t="str">
        <f t="shared" si="75"/>
        <v>Khác</v>
      </c>
      <c r="AQ44" s="114" t="str">
        <f t="shared" si="15"/>
        <v>Khác</v>
      </c>
      <c r="AR44" s="114" t="str">
        <f t="shared" si="16"/>
        <v>Khác</v>
      </c>
      <c r="AS44" s="114" t="str">
        <f t="shared" si="17"/>
        <v>Khác</v>
      </c>
      <c r="AT44" s="114" t="str">
        <f t="shared" si="18"/>
        <v>Khác</v>
      </c>
      <c r="AU44" s="114" t="str">
        <f t="shared" si="19"/>
        <v>Khác</v>
      </c>
      <c r="AV44" s="114" t="str">
        <f t="shared" si="19"/>
        <v>Khác</v>
      </c>
      <c r="AW44" s="114" t="str">
        <f t="shared" si="20"/>
        <v>Khác</v>
      </c>
      <c r="AX44" s="114" t="str">
        <f t="shared" si="21"/>
        <v>Khác</v>
      </c>
      <c r="AY44" s="114" t="str">
        <f t="shared" si="22"/>
        <v>Khác</v>
      </c>
      <c r="AZ44" s="114" t="str">
        <f t="shared" si="23"/>
        <v>Khác</v>
      </c>
      <c r="BA44" s="114" t="str">
        <f t="shared" si="24"/>
        <v>Khác</v>
      </c>
      <c r="BB44" s="114" t="str">
        <f t="shared" si="25"/>
        <v>Khác</v>
      </c>
      <c r="BC44" s="114" t="str">
        <f t="shared" si="26"/>
        <v>Khác</v>
      </c>
      <c r="BD44" s="114" t="str">
        <f t="shared" si="27"/>
        <v>Khác</v>
      </c>
      <c r="BE44" s="114" t="str">
        <f t="shared" si="28"/>
        <v>Khác</v>
      </c>
      <c r="BF44" s="114" t="str">
        <f t="shared" si="29"/>
        <v>Khác</v>
      </c>
      <c r="BG44" s="114" t="str">
        <f t="shared" si="30"/>
        <v>Khác</v>
      </c>
      <c r="BH44" s="114" t="str">
        <f t="shared" si="31"/>
        <v>Khác</v>
      </c>
      <c r="BI44" s="114" t="str">
        <f t="shared" si="32"/>
        <v>Khác</v>
      </c>
      <c r="BJ44" s="114" t="str">
        <f t="shared" si="33"/>
        <v>Khác</v>
      </c>
      <c r="BK44" s="114" t="str">
        <f t="shared" si="34"/>
        <v>Khác</v>
      </c>
      <c r="BL44" s="114" t="str">
        <f t="shared" si="35"/>
        <v>Khác</v>
      </c>
    </row>
    <row r="45" spans="1:64" s="13" customFormat="1" ht="13.5" x14ac:dyDescent="0.15">
      <c r="A45" s="122"/>
      <c r="B45" s="122"/>
      <c r="C45" s="122"/>
      <c r="D45" s="125"/>
      <c r="E45" s="126"/>
      <c r="F45" s="15" t="str">
        <f t="shared" si="0"/>
        <v>-</v>
      </c>
      <c r="G45" s="12" t="e">
        <f>VLOOKUP(VALUE(A45),Time!$A$3:$D$33,2,1)</f>
        <v>#N/A</v>
      </c>
      <c r="H45" s="12" t="str">
        <f t="shared" si="10"/>
        <v/>
      </c>
      <c r="K45" s="12"/>
      <c r="L45" s="114" t="str">
        <f t="shared" si="56"/>
        <v>Khác</v>
      </c>
      <c r="M45" s="114" t="str">
        <f t="shared" si="57"/>
        <v>Khác</v>
      </c>
      <c r="N45" s="114" t="str">
        <f t="shared" si="58"/>
        <v>Khác</v>
      </c>
      <c r="O45" s="114" t="str">
        <f t="shared" si="59"/>
        <v>Khác</v>
      </c>
      <c r="P45" s="114" t="str">
        <f t="shared" si="11"/>
        <v>Khác</v>
      </c>
      <c r="Q45" s="114" t="str">
        <f t="shared" si="12"/>
        <v>Khác</v>
      </c>
      <c r="R45" s="114" t="str">
        <f t="shared" si="13"/>
        <v>Khác</v>
      </c>
      <c r="S45" s="114" t="str">
        <f t="shared" si="60"/>
        <v>Khác</v>
      </c>
      <c r="T45" s="114" t="str">
        <f t="shared" ref="T45:AP45" si="76">IF(S45="Khác",IF(ISNUMBER(SEARCH(T$7,$D45)),T$6,"Khác"),S45)</f>
        <v>Khác</v>
      </c>
      <c r="U45" s="114" t="str">
        <f t="shared" si="7"/>
        <v>Khác</v>
      </c>
      <c r="V45" s="114" t="str">
        <f t="shared" si="8"/>
        <v>Khác</v>
      </c>
      <c r="W45" s="114" t="str">
        <f t="shared" si="76"/>
        <v>Khác</v>
      </c>
      <c r="X45" s="114" t="str">
        <f t="shared" si="76"/>
        <v>Khác</v>
      </c>
      <c r="Y45" s="114" t="str">
        <f t="shared" si="76"/>
        <v>Khác</v>
      </c>
      <c r="Z45" s="114" t="str">
        <f t="shared" si="76"/>
        <v>Khác</v>
      </c>
      <c r="AA45" s="114" t="str">
        <f t="shared" si="76"/>
        <v>Khác</v>
      </c>
      <c r="AB45" s="114" t="str">
        <f t="shared" si="76"/>
        <v>Khác</v>
      </c>
      <c r="AC45" s="114" t="str">
        <f t="shared" si="76"/>
        <v>Khác</v>
      </c>
      <c r="AD45" s="114" t="str">
        <f t="shared" si="76"/>
        <v>Khác</v>
      </c>
      <c r="AE45" s="114" t="str">
        <f t="shared" si="76"/>
        <v>Khác</v>
      </c>
      <c r="AF45" s="114" t="str">
        <f t="shared" si="76"/>
        <v>Khác</v>
      </c>
      <c r="AG45" s="114" t="str">
        <f t="shared" si="76"/>
        <v>Khác</v>
      </c>
      <c r="AH45" s="114" t="str">
        <f t="shared" si="76"/>
        <v>Khác</v>
      </c>
      <c r="AI45" s="114" t="str">
        <f t="shared" si="76"/>
        <v>Khác</v>
      </c>
      <c r="AJ45" s="114" t="str">
        <f t="shared" si="76"/>
        <v>Khác</v>
      </c>
      <c r="AK45" s="114" t="str">
        <f t="shared" si="76"/>
        <v>Khác</v>
      </c>
      <c r="AL45" s="114" t="str">
        <f t="shared" si="76"/>
        <v>Khác</v>
      </c>
      <c r="AM45" s="114" t="str">
        <f t="shared" si="76"/>
        <v>Khác</v>
      </c>
      <c r="AN45" s="114" t="str">
        <f t="shared" si="76"/>
        <v>Khác</v>
      </c>
      <c r="AO45" s="114" t="str">
        <f t="shared" si="76"/>
        <v>Khác</v>
      </c>
      <c r="AP45" s="114" t="str">
        <f t="shared" si="76"/>
        <v>Khác</v>
      </c>
      <c r="AQ45" s="114" t="str">
        <f t="shared" si="15"/>
        <v>Khác</v>
      </c>
      <c r="AR45" s="114" t="str">
        <f t="shared" si="16"/>
        <v>Khác</v>
      </c>
      <c r="AS45" s="114" t="str">
        <f t="shared" si="17"/>
        <v>Khác</v>
      </c>
      <c r="AT45" s="114" t="str">
        <f t="shared" si="18"/>
        <v>Khác</v>
      </c>
      <c r="AU45" s="114" t="str">
        <f t="shared" si="19"/>
        <v>Khác</v>
      </c>
      <c r="AV45" s="114" t="str">
        <f t="shared" si="19"/>
        <v>Khác</v>
      </c>
      <c r="AW45" s="114" t="str">
        <f t="shared" si="20"/>
        <v>Khác</v>
      </c>
      <c r="AX45" s="114" t="str">
        <f t="shared" si="21"/>
        <v>Khác</v>
      </c>
      <c r="AY45" s="114" t="str">
        <f t="shared" si="22"/>
        <v>Khác</v>
      </c>
      <c r="AZ45" s="114" t="str">
        <f t="shared" si="23"/>
        <v>Khác</v>
      </c>
      <c r="BA45" s="114" t="str">
        <f t="shared" si="24"/>
        <v>Khác</v>
      </c>
      <c r="BB45" s="114" t="str">
        <f t="shared" si="25"/>
        <v>Khác</v>
      </c>
      <c r="BC45" s="114" t="str">
        <f t="shared" si="26"/>
        <v>Khác</v>
      </c>
      <c r="BD45" s="114" t="str">
        <f t="shared" si="27"/>
        <v>Khác</v>
      </c>
      <c r="BE45" s="114" t="str">
        <f t="shared" si="28"/>
        <v>Khác</v>
      </c>
      <c r="BF45" s="114" t="str">
        <f t="shared" si="29"/>
        <v>Khác</v>
      </c>
      <c r="BG45" s="114" t="str">
        <f t="shared" si="30"/>
        <v>Khác</v>
      </c>
      <c r="BH45" s="114" t="str">
        <f t="shared" si="31"/>
        <v>Khác</v>
      </c>
      <c r="BI45" s="114" t="str">
        <f t="shared" si="32"/>
        <v>Khác</v>
      </c>
      <c r="BJ45" s="114" t="str">
        <f t="shared" si="33"/>
        <v>Khác</v>
      </c>
      <c r="BK45" s="114" t="str">
        <f t="shared" si="34"/>
        <v>Khác</v>
      </c>
      <c r="BL45" s="114" t="str">
        <f t="shared" si="35"/>
        <v>Khác</v>
      </c>
    </row>
    <row r="46" spans="1:64" s="12" customFormat="1" ht="13.5" x14ac:dyDescent="0.15">
      <c r="A46" s="122"/>
      <c r="B46" s="122"/>
      <c r="C46" s="122"/>
      <c r="D46" s="125"/>
      <c r="E46" s="126"/>
      <c r="F46" s="15" t="str">
        <f t="shared" si="0"/>
        <v>-</v>
      </c>
      <c r="G46" s="12" t="e">
        <f>VLOOKUP(VALUE(A46),Time!$A$3:$D$33,2,1)</f>
        <v>#N/A</v>
      </c>
      <c r="H46" s="12" t="str">
        <f t="shared" si="10"/>
        <v/>
      </c>
      <c r="L46" s="114" t="str">
        <f t="shared" si="56"/>
        <v>Khác</v>
      </c>
      <c r="M46" s="114" t="str">
        <f t="shared" si="57"/>
        <v>Khác</v>
      </c>
      <c r="N46" s="114" t="str">
        <f t="shared" si="58"/>
        <v>Khác</v>
      </c>
      <c r="O46" s="114" t="str">
        <f t="shared" si="59"/>
        <v>Khác</v>
      </c>
      <c r="P46" s="114" t="str">
        <f t="shared" si="11"/>
        <v>Khác</v>
      </c>
      <c r="Q46" s="114" t="str">
        <f t="shared" si="12"/>
        <v>Khác</v>
      </c>
      <c r="R46" s="114" t="str">
        <f t="shared" si="13"/>
        <v>Khác</v>
      </c>
      <c r="S46" s="114" t="str">
        <f t="shared" si="60"/>
        <v>Khác</v>
      </c>
      <c r="T46" s="114" t="str">
        <f t="shared" ref="T46:AP46" si="77">IF(S46="Khác",IF(ISNUMBER(SEARCH(T$7,$D46)),T$6,"Khác"),S46)</f>
        <v>Khác</v>
      </c>
      <c r="U46" s="114" t="str">
        <f t="shared" si="7"/>
        <v>Khác</v>
      </c>
      <c r="V46" s="114" t="str">
        <f t="shared" si="8"/>
        <v>Khác</v>
      </c>
      <c r="W46" s="114" t="str">
        <f t="shared" si="77"/>
        <v>Khác</v>
      </c>
      <c r="X46" s="114" t="str">
        <f t="shared" si="77"/>
        <v>Khác</v>
      </c>
      <c r="Y46" s="114" t="str">
        <f t="shared" si="77"/>
        <v>Khác</v>
      </c>
      <c r="Z46" s="114" t="str">
        <f t="shared" si="77"/>
        <v>Khác</v>
      </c>
      <c r="AA46" s="114" t="str">
        <f t="shared" si="77"/>
        <v>Khác</v>
      </c>
      <c r="AB46" s="114" t="str">
        <f t="shared" si="77"/>
        <v>Khác</v>
      </c>
      <c r="AC46" s="114" t="str">
        <f t="shared" si="77"/>
        <v>Khác</v>
      </c>
      <c r="AD46" s="114" t="str">
        <f t="shared" si="77"/>
        <v>Khác</v>
      </c>
      <c r="AE46" s="114" t="str">
        <f t="shared" si="77"/>
        <v>Khác</v>
      </c>
      <c r="AF46" s="114" t="str">
        <f t="shared" si="77"/>
        <v>Khác</v>
      </c>
      <c r="AG46" s="114" t="str">
        <f t="shared" si="77"/>
        <v>Khác</v>
      </c>
      <c r="AH46" s="114" t="str">
        <f t="shared" si="77"/>
        <v>Khác</v>
      </c>
      <c r="AI46" s="114" t="str">
        <f t="shared" si="77"/>
        <v>Khác</v>
      </c>
      <c r="AJ46" s="114" t="str">
        <f t="shared" si="77"/>
        <v>Khác</v>
      </c>
      <c r="AK46" s="114" t="str">
        <f t="shared" si="77"/>
        <v>Khác</v>
      </c>
      <c r="AL46" s="114" t="str">
        <f t="shared" si="77"/>
        <v>Khác</v>
      </c>
      <c r="AM46" s="114" t="str">
        <f t="shared" si="77"/>
        <v>Khác</v>
      </c>
      <c r="AN46" s="114" t="str">
        <f t="shared" si="77"/>
        <v>Khác</v>
      </c>
      <c r="AO46" s="114" t="str">
        <f t="shared" si="77"/>
        <v>Khác</v>
      </c>
      <c r="AP46" s="114" t="str">
        <f t="shared" si="77"/>
        <v>Khác</v>
      </c>
      <c r="AQ46" s="114" t="str">
        <f t="shared" si="15"/>
        <v>Khác</v>
      </c>
      <c r="AR46" s="114" t="str">
        <f t="shared" si="16"/>
        <v>Khác</v>
      </c>
      <c r="AS46" s="114" t="str">
        <f t="shared" si="17"/>
        <v>Khác</v>
      </c>
      <c r="AT46" s="114" t="str">
        <f t="shared" si="18"/>
        <v>Khác</v>
      </c>
      <c r="AU46" s="114" t="str">
        <f t="shared" si="19"/>
        <v>Khác</v>
      </c>
      <c r="AV46" s="114" t="str">
        <f t="shared" si="19"/>
        <v>Khác</v>
      </c>
      <c r="AW46" s="114" t="str">
        <f t="shared" si="20"/>
        <v>Khác</v>
      </c>
      <c r="AX46" s="114" t="str">
        <f t="shared" si="21"/>
        <v>Khác</v>
      </c>
      <c r="AY46" s="114" t="str">
        <f t="shared" si="22"/>
        <v>Khác</v>
      </c>
      <c r="AZ46" s="114" t="str">
        <f t="shared" si="23"/>
        <v>Khác</v>
      </c>
      <c r="BA46" s="114" t="str">
        <f t="shared" si="24"/>
        <v>Khác</v>
      </c>
      <c r="BB46" s="114" t="str">
        <f t="shared" si="25"/>
        <v>Khác</v>
      </c>
      <c r="BC46" s="114" t="str">
        <f t="shared" si="26"/>
        <v>Khác</v>
      </c>
      <c r="BD46" s="114" t="str">
        <f t="shared" si="27"/>
        <v>Khác</v>
      </c>
      <c r="BE46" s="114" t="str">
        <f t="shared" si="28"/>
        <v>Khác</v>
      </c>
      <c r="BF46" s="114" t="str">
        <f t="shared" si="29"/>
        <v>Khác</v>
      </c>
      <c r="BG46" s="114" t="str">
        <f t="shared" si="30"/>
        <v>Khác</v>
      </c>
      <c r="BH46" s="114" t="str">
        <f t="shared" si="31"/>
        <v>Khác</v>
      </c>
      <c r="BI46" s="114" t="str">
        <f t="shared" si="32"/>
        <v>Khác</v>
      </c>
      <c r="BJ46" s="114" t="str">
        <f t="shared" si="33"/>
        <v>Khác</v>
      </c>
      <c r="BK46" s="114" t="str">
        <f t="shared" si="34"/>
        <v>Khác</v>
      </c>
      <c r="BL46" s="114" t="str">
        <f t="shared" si="35"/>
        <v>Khác</v>
      </c>
    </row>
    <row r="47" spans="1:64" s="12" customFormat="1" ht="13.5" x14ac:dyDescent="0.15">
      <c r="A47" s="123"/>
      <c r="B47" s="123"/>
      <c r="C47" s="123"/>
      <c r="D47" s="133"/>
      <c r="E47" s="134"/>
      <c r="F47" s="15" t="str">
        <f t="shared" si="0"/>
        <v>-</v>
      </c>
      <c r="G47" s="12" t="e">
        <f>VLOOKUP(VALUE(A47),Time!$A$3:$D$33,2,1)</f>
        <v>#N/A</v>
      </c>
      <c r="H47" s="12" t="str">
        <f t="shared" si="10"/>
        <v/>
      </c>
      <c r="L47" s="114" t="str">
        <f t="shared" si="56"/>
        <v>Khác</v>
      </c>
      <c r="M47" s="114" t="str">
        <f t="shared" si="57"/>
        <v>Khác</v>
      </c>
      <c r="N47" s="114" t="str">
        <f t="shared" si="58"/>
        <v>Khác</v>
      </c>
      <c r="O47" s="114" t="str">
        <f t="shared" si="59"/>
        <v>Khác</v>
      </c>
      <c r="P47" s="114" t="str">
        <f t="shared" si="11"/>
        <v>Khác</v>
      </c>
      <c r="Q47" s="114" t="str">
        <f t="shared" si="12"/>
        <v>Khác</v>
      </c>
      <c r="R47" s="114" t="str">
        <f t="shared" si="13"/>
        <v>Khác</v>
      </c>
      <c r="S47" s="114" t="str">
        <f t="shared" si="60"/>
        <v>Khác</v>
      </c>
      <c r="T47" s="114" t="str">
        <f t="shared" ref="T47:AP47" si="78">IF(S47="Khác",IF(ISNUMBER(SEARCH(T$7,$D47)),T$6,"Khác"),S47)</f>
        <v>Khác</v>
      </c>
      <c r="U47" s="114" t="str">
        <f t="shared" si="7"/>
        <v>Khác</v>
      </c>
      <c r="V47" s="114" t="str">
        <f t="shared" si="8"/>
        <v>Khác</v>
      </c>
      <c r="W47" s="114" t="str">
        <f t="shared" si="78"/>
        <v>Khác</v>
      </c>
      <c r="X47" s="114" t="str">
        <f t="shared" si="78"/>
        <v>Khác</v>
      </c>
      <c r="Y47" s="114" t="str">
        <f t="shared" si="78"/>
        <v>Khác</v>
      </c>
      <c r="Z47" s="114" t="str">
        <f t="shared" si="78"/>
        <v>Khác</v>
      </c>
      <c r="AA47" s="114" t="str">
        <f t="shared" si="78"/>
        <v>Khác</v>
      </c>
      <c r="AB47" s="114" t="str">
        <f t="shared" si="78"/>
        <v>Khác</v>
      </c>
      <c r="AC47" s="114" t="str">
        <f t="shared" si="78"/>
        <v>Khác</v>
      </c>
      <c r="AD47" s="114" t="str">
        <f t="shared" si="78"/>
        <v>Khác</v>
      </c>
      <c r="AE47" s="114" t="str">
        <f t="shared" si="78"/>
        <v>Khác</v>
      </c>
      <c r="AF47" s="114" t="str">
        <f t="shared" si="78"/>
        <v>Khác</v>
      </c>
      <c r="AG47" s="114" t="str">
        <f t="shared" si="78"/>
        <v>Khác</v>
      </c>
      <c r="AH47" s="114" t="str">
        <f t="shared" si="78"/>
        <v>Khác</v>
      </c>
      <c r="AI47" s="114" t="str">
        <f t="shared" si="78"/>
        <v>Khác</v>
      </c>
      <c r="AJ47" s="114" t="str">
        <f t="shared" si="78"/>
        <v>Khác</v>
      </c>
      <c r="AK47" s="114" t="str">
        <f t="shared" si="78"/>
        <v>Khác</v>
      </c>
      <c r="AL47" s="114" t="str">
        <f t="shared" si="78"/>
        <v>Khác</v>
      </c>
      <c r="AM47" s="114" t="str">
        <f t="shared" si="78"/>
        <v>Khác</v>
      </c>
      <c r="AN47" s="114" t="str">
        <f t="shared" si="78"/>
        <v>Khác</v>
      </c>
      <c r="AO47" s="114" t="str">
        <f t="shared" si="78"/>
        <v>Khác</v>
      </c>
      <c r="AP47" s="114" t="str">
        <f t="shared" si="78"/>
        <v>Khác</v>
      </c>
      <c r="AQ47" s="114" t="str">
        <f t="shared" si="15"/>
        <v>Khác</v>
      </c>
      <c r="AR47" s="114" t="str">
        <f t="shared" si="16"/>
        <v>Khác</v>
      </c>
      <c r="AS47" s="114" t="str">
        <f t="shared" si="17"/>
        <v>Khác</v>
      </c>
      <c r="AT47" s="114" t="str">
        <f t="shared" si="18"/>
        <v>Khác</v>
      </c>
      <c r="AU47" s="114" t="str">
        <f t="shared" si="19"/>
        <v>Khác</v>
      </c>
      <c r="AV47" s="114" t="str">
        <f t="shared" si="19"/>
        <v>Khác</v>
      </c>
      <c r="AW47" s="114" t="str">
        <f t="shared" si="20"/>
        <v>Khác</v>
      </c>
      <c r="AX47" s="114" t="str">
        <f t="shared" si="21"/>
        <v>Khác</v>
      </c>
      <c r="AY47" s="114" t="str">
        <f t="shared" si="22"/>
        <v>Khác</v>
      </c>
      <c r="AZ47" s="114" t="str">
        <f t="shared" si="23"/>
        <v>Khác</v>
      </c>
      <c r="BA47" s="114" t="str">
        <f t="shared" si="24"/>
        <v>Khác</v>
      </c>
      <c r="BB47" s="114" t="str">
        <f t="shared" si="25"/>
        <v>Khác</v>
      </c>
      <c r="BC47" s="114" t="str">
        <f t="shared" si="26"/>
        <v>Khác</v>
      </c>
      <c r="BD47" s="114" t="str">
        <f t="shared" si="27"/>
        <v>Khác</v>
      </c>
      <c r="BE47" s="114" t="str">
        <f t="shared" si="28"/>
        <v>Khác</v>
      </c>
      <c r="BF47" s="114" t="str">
        <f t="shared" si="29"/>
        <v>Khác</v>
      </c>
      <c r="BG47" s="114" t="str">
        <f t="shared" si="30"/>
        <v>Khác</v>
      </c>
      <c r="BH47" s="114" t="str">
        <f t="shared" si="31"/>
        <v>Khác</v>
      </c>
      <c r="BI47" s="114" t="str">
        <f t="shared" si="32"/>
        <v>Khác</v>
      </c>
      <c r="BJ47" s="114" t="str">
        <f t="shared" si="33"/>
        <v>Khác</v>
      </c>
      <c r="BK47" s="114" t="str">
        <f t="shared" si="34"/>
        <v>Khác</v>
      </c>
      <c r="BL47" s="114" t="str">
        <f t="shared" si="35"/>
        <v>Khác</v>
      </c>
    </row>
    <row r="48" spans="1:64" s="12" customFormat="1" ht="13.5" x14ac:dyDescent="0.15">
      <c r="A48" s="122"/>
      <c r="B48" s="122"/>
      <c r="C48" s="122"/>
      <c r="D48" s="125"/>
      <c r="E48" s="126"/>
      <c r="F48" s="15" t="str">
        <f t="shared" si="0"/>
        <v>-</v>
      </c>
      <c r="G48" s="12" t="e">
        <f>VLOOKUP(VALUE(A48),Time!$A$3:$D$33,2,1)</f>
        <v>#N/A</v>
      </c>
      <c r="H48" s="12" t="str">
        <f t="shared" si="10"/>
        <v/>
      </c>
      <c r="L48" s="114" t="str">
        <f t="shared" si="56"/>
        <v>Khác</v>
      </c>
      <c r="M48" s="114" t="str">
        <f t="shared" si="57"/>
        <v>Khác</v>
      </c>
      <c r="N48" s="114" t="str">
        <f t="shared" si="58"/>
        <v>Khác</v>
      </c>
      <c r="O48" s="114" t="str">
        <f t="shared" si="59"/>
        <v>Khác</v>
      </c>
      <c r="P48" s="114" t="str">
        <f t="shared" si="11"/>
        <v>Khác</v>
      </c>
      <c r="Q48" s="114" t="str">
        <f t="shared" si="12"/>
        <v>Khác</v>
      </c>
      <c r="R48" s="114" t="str">
        <f t="shared" si="13"/>
        <v>Khác</v>
      </c>
      <c r="S48" s="114" t="str">
        <f t="shared" si="60"/>
        <v>Khác</v>
      </c>
      <c r="T48" s="114" t="str">
        <f t="shared" ref="T48:AP48" si="79">IF(S48="Khác",IF(ISNUMBER(SEARCH(T$7,$D48)),T$6,"Khác"),S48)</f>
        <v>Khác</v>
      </c>
      <c r="U48" s="114" t="str">
        <f t="shared" si="7"/>
        <v>Khác</v>
      </c>
      <c r="V48" s="114" t="str">
        <f t="shared" si="8"/>
        <v>Khác</v>
      </c>
      <c r="W48" s="114" t="str">
        <f t="shared" si="79"/>
        <v>Khác</v>
      </c>
      <c r="X48" s="114" t="str">
        <f t="shared" si="79"/>
        <v>Khác</v>
      </c>
      <c r="Y48" s="114" t="str">
        <f t="shared" si="79"/>
        <v>Khác</v>
      </c>
      <c r="Z48" s="114" t="str">
        <f t="shared" si="79"/>
        <v>Khác</v>
      </c>
      <c r="AA48" s="114" t="str">
        <f t="shared" si="79"/>
        <v>Khác</v>
      </c>
      <c r="AB48" s="114" t="str">
        <f t="shared" si="79"/>
        <v>Khác</v>
      </c>
      <c r="AC48" s="114" t="str">
        <f t="shared" si="79"/>
        <v>Khác</v>
      </c>
      <c r="AD48" s="114" t="str">
        <f t="shared" si="79"/>
        <v>Khác</v>
      </c>
      <c r="AE48" s="114" t="str">
        <f t="shared" si="79"/>
        <v>Khác</v>
      </c>
      <c r="AF48" s="114" t="str">
        <f t="shared" si="79"/>
        <v>Khác</v>
      </c>
      <c r="AG48" s="114" t="str">
        <f t="shared" si="79"/>
        <v>Khác</v>
      </c>
      <c r="AH48" s="114" t="str">
        <f t="shared" si="79"/>
        <v>Khác</v>
      </c>
      <c r="AI48" s="114" t="str">
        <f t="shared" si="79"/>
        <v>Khác</v>
      </c>
      <c r="AJ48" s="114" t="str">
        <f t="shared" si="79"/>
        <v>Khác</v>
      </c>
      <c r="AK48" s="114" t="str">
        <f t="shared" si="79"/>
        <v>Khác</v>
      </c>
      <c r="AL48" s="114" t="str">
        <f t="shared" si="79"/>
        <v>Khác</v>
      </c>
      <c r="AM48" s="114" t="str">
        <f t="shared" si="79"/>
        <v>Khác</v>
      </c>
      <c r="AN48" s="114" t="str">
        <f t="shared" si="79"/>
        <v>Khác</v>
      </c>
      <c r="AO48" s="114" t="str">
        <f t="shared" si="79"/>
        <v>Khác</v>
      </c>
      <c r="AP48" s="114" t="str">
        <f t="shared" si="79"/>
        <v>Khác</v>
      </c>
      <c r="AQ48" s="114" t="str">
        <f t="shared" si="15"/>
        <v>Khác</v>
      </c>
      <c r="AR48" s="114" t="str">
        <f t="shared" si="16"/>
        <v>Khác</v>
      </c>
      <c r="AS48" s="114" t="str">
        <f t="shared" si="17"/>
        <v>Khác</v>
      </c>
      <c r="AT48" s="114" t="str">
        <f t="shared" si="18"/>
        <v>Khác</v>
      </c>
      <c r="AU48" s="114" t="str">
        <f t="shared" si="19"/>
        <v>Khác</v>
      </c>
      <c r="AV48" s="114" t="str">
        <f t="shared" si="19"/>
        <v>Khác</v>
      </c>
      <c r="AW48" s="114" t="str">
        <f t="shared" si="20"/>
        <v>Khác</v>
      </c>
      <c r="AX48" s="114" t="str">
        <f t="shared" si="21"/>
        <v>Khác</v>
      </c>
      <c r="AY48" s="114" t="str">
        <f t="shared" si="22"/>
        <v>Khác</v>
      </c>
      <c r="AZ48" s="114" t="str">
        <f t="shared" si="23"/>
        <v>Khác</v>
      </c>
      <c r="BA48" s="114" t="str">
        <f t="shared" si="24"/>
        <v>Khác</v>
      </c>
      <c r="BB48" s="114" t="str">
        <f t="shared" si="25"/>
        <v>Khác</v>
      </c>
      <c r="BC48" s="114" t="str">
        <f t="shared" si="26"/>
        <v>Khác</v>
      </c>
      <c r="BD48" s="114" t="str">
        <f t="shared" si="27"/>
        <v>Khác</v>
      </c>
      <c r="BE48" s="114" t="str">
        <f t="shared" si="28"/>
        <v>Khác</v>
      </c>
      <c r="BF48" s="114" t="str">
        <f t="shared" si="29"/>
        <v>Khác</v>
      </c>
      <c r="BG48" s="114" t="str">
        <f t="shared" si="30"/>
        <v>Khác</v>
      </c>
      <c r="BH48" s="114" t="str">
        <f t="shared" si="31"/>
        <v>Khác</v>
      </c>
      <c r="BI48" s="114" t="str">
        <f t="shared" si="32"/>
        <v>Khác</v>
      </c>
      <c r="BJ48" s="114" t="str">
        <f t="shared" si="33"/>
        <v>Khác</v>
      </c>
      <c r="BK48" s="114" t="str">
        <f t="shared" si="34"/>
        <v>Khác</v>
      </c>
      <c r="BL48" s="114" t="str">
        <f t="shared" si="35"/>
        <v>Khác</v>
      </c>
    </row>
    <row r="49" spans="1:64" s="12" customFormat="1" ht="13.5" x14ac:dyDescent="0.15">
      <c r="A49" s="122"/>
      <c r="B49" s="122"/>
      <c r="C49" s="122"/>
      <c r="D49" s="125"/>
      <c r="E49" s="134"/>
      <c r="F49" s="15" t="str">
        <f t="shared" si="0"/>
        <v>-</v>
      </c>
      <c r="G49" s="12" t="e">
        <f>VLOOKUP(VALUE(A49),Time!$A$3:$D$33,2,1)</f>
        <v>#N/A</v>
      </c>
      <c r="H49" s="12" t="str">
        <f t="shared" si="10"/>
        <v/>
      </c>
      <c r="L49" s="114" t="str">
        <f t="shared" si="56"/>
        <v>Khác</v>
      </c>
      <c r="M49" s="114" t="str">
        <f t="shared" si="57"/>
        <v>Khác</v>
      </c>
      <c r="N49" s="114" t="str">
        <f t="shared" si="58"/>
        <v>Khác</v>
      </c>
      <c r="O49" s="114" t="str">
        <f t="shared" si="59"/>
        <v>Khác</v>
      </c>
      <c r="P49" s="114" t="str">
        <f t="shared" si="11"/>
        <v>Khác</v>
      </c>
      <c r="Q49" s="114" t="str">
        <f t="shared" si="12"/>
        <v>Khác</v>
      </c>
      <c r="R49" s="114" t="str">
        <f t="shared" si="13"/>
        <v>Khác</v>
      </c>
      <c r="S49" s="114" t="str">
        <f t="shared" si="60"/>
        <v>Khác</v>
      </c>
      <c r="T49" s="114" t="str">
        <f t="shared" ref="T49:AP49" si="80">IF(S49="Khác",IF(ISNUMBER(SEARCH(T$7,$D49)),T$6,"Khác"),S49)</f>
        <v>Khác</v>
      </c>
      <c r="U49" s="114" t="str">
        <f t="shared" si="7"/>
        <v>Khác</v>
      </c>
      <c r="V49" s="114" t="str">
        <f t="shared" si="8"/>
        <v>Khác</v>
      </c>
      <c r="W49" s="114" t="str">
        <f t="shared" si="80"/>
        <v>Khác</v>
      </c>
      <c r="X49" s="114" t="str">
        <f t="shared" si="80"/>
        <v>Khác</v>
      </c>
      <c r="Y49" s="114" t="str">
        <f t="shared" si="80"/>
        <v>Khác</v>
      </c>
      <c r="Z49" s="114" t="str">
        <f t="shared" si="80"/>
        <v>Khác</v>
      </c>
      <c r="AA49" s="114" t="str">
        <f t="shared" si="80"/>
        <v>Khác</v>
      </c>
      <c r="AB49" s="114" t="str">
        <f t="shared" si="80"/>
        <v>Khác</v>
      </c>
      <c r="AC49" s="114" t="str">
        <f t="shared" si="80"/>
        <v>Khác</v>
      </c>
      <c r="AD49" s="114" t="str">
        <f t="shared" si="80"/>
        <v>Khác</v>
      </c>
      <c r="AE49" s="114" t="str">
        <f t="shared" si="80"/>
        <v>Khác</v>
      </c>
      <c r="AF49" s="114" t="str">
        <f t="shared" si="80"/>
        <v>Khác</v>
      </c>
      <c r="AG49" s="114" t="str">
        <f t="shared" si="80"/>
        <v>Khác</v>
      </c>
      <c r="AH49" s="114" t="str">
        <f t="shared" si="80"/>
        <v>Khác</v>
      </c>
      <c r="AI49" s="114" t="str">
        <f t="shared" si="80"/>
        <v>Khác</v>
      </c>
      <c r="AJ49" s="114" t="str">
        <f t="shared" si="80"/>
        <v>Khác</v>
      </c>
      <c r="AK49" s="114" t="str">
        <f t="shared" si="80"/>
        <v>Khác</v>
      </c>
      <c r="AL49" s="114" t="str">
        <f t="shared" si="80"/>
        <v>Khác</v>
      </c>
      <c r="AM49" s="114" t="str">
        <f t="shared" si="80"/>
        <v>Khác</v>
      </c>
      <c r="AN49" s="114" t="str">
        <f t="shared" si="80"/>
        <v>Khác</v>
      </c>
      <c r="AO49" s="114" t="str">
        <f t="shared" si="80"/>
        <v>Khác</v>
      </c>
      <c r="AP49" s="114" t="str">
        <f t="shared" si="80"/>
        <v>Khác</v>
      </c>
      <c r="AQ49" s="114" t="str">
        <f t="shared" si="15"/>
        <v>Khác</v>
      </c>
      <c r="AR49" s="114" t="str">
        <f t="shared" si="16"/>
        <v>Khác</v>
      </c>
      <c r="AS49" s="114" t="str">
        <f t="shared" si="17"/>
        <v>Khác</v>
      </c>
      <c r="AT49" s="114" t="str">
        <f t="shared" si="18"/>
        <v>Khác</v>
      </c>
      <c r="AU49" s="114" t="str">
        <f t="shared" si="19"/>
        <v>Khác</v>
      </c>
      <c r="AV49" s="114" t="str">
        <f t="shared" si="19"/>
        <v>Khác</v>
      </c>
      <c r="AW49" s="114" t="str">
        <f t="shared" si="20"/>
        <v>Khác</v>
      </c>
      <c r="AX49" s="114" t="str">
        <f t="shared" si="21"/>
        <v>Khác</v>
      </c>
      <c r="AY49" s="114" t="str">
        <f t="shared" si="22"/>
        <v>Khác</v>
      </c>
      <c r="AZ49" s="114" t="str">
        <f t="shared" si="23"/>
        <v>Khác</v>
      </c>
      <c r="BA49" s="114" t="str">
        <f t="shared" si="24"/>
        <v>Khác</v>
      </c>
      <c r="BB49" s="114" t="str">
        <f t="shared" si="25"/>
        <v>Khác</v>
      </c>
      <c r="BC49" s="114" t="str">
        <f t="shared" si="26"/>
        <v>Khác</v>
      </c>
      <c r="BD49" s="114" t="str">
        <f t="shared" si="27"/>
        <v>Khác</v>
      </c>
      <c r="BE49" s="114" t="str">
        <f t="shared" si="28"/>
        <v>Khác</v>
      </c>
      <c r="BF49" s="114" t="str">
        <f t="shared" si="29"/>
        <v>Khác</v>
      </c>
      <c r="BG49" s="114" t="str">
        <f t="shared" si="30"/>
        <v>Khác</v>
      </c>
      <c r="BH49" s="114" t="str">
        <f t="shared" si="31"/>
        <v>Khác</v>
      </c>
      <c r="BI49" s="114" t="str">
        <f t="shared" si="32"/>
        <v>Khác</v>
      </c>
      <c r="BJ49" s="114" t="str">
        <f t="shared" si="33"/>
        <v>Khác</v>
      </c>
      <c r="BK49" s="114" t="str">
        <f t="shared" si="34"/>
        <v>Khác</v>
      </c>
      <c r="BL49" s="114" t="str">
        <f t="shared" si="35"/>
        <v>Khác</v>
      </c>
    </row>
    <row r="50" spans="1:64" s="12" customFormat="1" ht="13.5" x14ac:dyDescent="0.15">
      <c r="A50" s="122"/>
      <c r="B50" s="122"/>
      <c r="C50" s="122"/>
      <c r="D50" s="125"/>
      <c r="E50" s="167"/>
      <c r="F50" s="15" t="str">
        <f t="shared" si="0"/>
        <v>-</v>
      </c>
      <c r="G50" s="12" t="e">
        <f>VLOOKUP(VALUE(A50),Time!$A$3:$D$33,2,1)</f>
        <v>#N/A</v>
      </c>
      <c r="H50" s="12" t="str">
        <f t="shared" si="10"/>
        <v/>
      </c>
      <c r="L50" s="114" t="str">
        <f t="shared" si="56"/>
        <v>Khác</v>
      </c>
      <c r="M50" s="114" t="str">
        <f t="shared" si="57"/>
        <v>Khác</v>
      </c>
      <c r="N50" s="114" t="str">
        <f t="shared" si="58"/>
        <v>Khác</v>
      </c>
      <c r="O50" s="114" t="str">
        <f t="shared" si="59"/>
        <v>Khác</v>
      </c>
      <c r="P50" s="114" t="str">
        <f t="shared" si="11"/>
        <v>Khác</v>
      </c>
      <c r="Q50" s="114" t="str">
        <f t="shared" si="12"/>
        <v>Khác</v>
      </c>
      <c r="R50" s="114" t="str">
        <f t="shared" si="13"/>
        <v>Khác</v>
      </c>
      <c r="S50" s="114" t="str">
        <f t="shared" si="60"/>
        <v>Khác</v>
      </c>
      <c r="T50" s="114" t="str">
        <f t="shared" ref="T50:AP50" si="81">IF(S50="Khác",IF(ISNUMBER(SEARCH(T$7,$D50)),T$6,"Khác"),S50)</f>
        <v>Khác</v>
      </c>
      <c r="U50" s="114" t="str">
        <f t="shared" si="7"/>
        <v>Khác</v>
      </c>
      <c r="V50" s="114" t="str">
        <f t="shared" si="8"/>
        <v>Khác</v>
      </c>
      <c r="W50" s="114" t="str">
        <f t="shared" si="81"/>
        <v>Khác</v>
      </c>
      <c r="X50" s="114" t="str">
        <f t="shared" si="81"/>
        <v>Khác</v>
      </c>
      <c r="Y50" s="114" t="str">
        <f t="shared" si="81"/>
        <v>Khác</v>
      </c>
      <c r="Z50" s="114" t="str">
        <f t="shared" si="81"/>
        <v>Khác</v>
      </c>
      <c r="AA50" s="114" t="str">
        <f t="shared" si="81"/>
        <v>Khác</v>
      </c>
      <c r="AB50" s="114" t="str">
        <f t="shared" si="81"/>
        <v>Khác</v>
      </c>
      <c r="AC50" s="114" t="str">
        <f t="shared" si="81"/>
        <v>Khác</v>
      </c>
      <c r="AD50" s="114" t="str">
        <f t="shared" si="81"/>
        <v>Khác</v>
      </c>
      <c r="AE50" s="114" t="str">
        <f t="shared" si="81"/>
        <v>Khác</v>
      </c>
      <c r="AF50" s="114" t="str">
        <f t="shared" si="81"/>
        <v>Khác</v>
      </c>
      <c r="AG50" s="114" t="str">
        <f t="shared" si="81"/>
        <v>Khác</v>
      </c>
      <c r="AH50" s="114" t="str">
        <f t="shared" si="81"/>
        <v>Khác</v>
      </c>
      <c r="AI50" s="114" t="str">
        <f t="shared" si="81"/>
        <v>Khác</v>
      </c>
      <c r="AJ50" s="114" t="str">
        <f t="shared" si="81"/>
        <v>Khác</v>
      </c>
      <c r="AK50" s="114" t="str">
        <f t="shared" si="81"/>
        <v>Khác</v>
      </c>
      <c r="AL50" s="114" t="str">
        <f t="shared" si="81"/>
        <v>Khác</v>
      </c>
      <c r="AM50" s="114" t="str">
        <f t="shared" si="81"/>
        <v>Khác</v>
      </c>
      <c r="AN50" s="114" t="str">
        <f t="shared" si="81"/>
        <v>Khác</v>
      </c>
      <c r="AO50" s="114" t="str">
        <f t="shared" si="81"/>
        <v>Khác</v>
      </c>
      <c r="AP50" s="114" t="str">
        <f t="shared" si="81"/>
        <v>Khác</v>
      </c>
      <c r="AQ50" s="114" t="str">
        <f t="shared" si="15"/>
        <v>Khác</v>
      </c>
      <c r="AR50" s="114" t="str">
        <f t="shared" si="16"/>
        <v>Khác</v>
      </c>
      <c r="AS50" s="114" t="str">
        <f t="shared" si="17"/>
        <v>Khác</v>
      </c>
      <c r="AT50" s="114" t="str">
        <f t="shared" si="18"/>
        <v>Khác</v>
      </c>
      <c r="AU50" s="114" t="str">
        <f t="shared" si="19"/>
        <v>Khác</v>
      </c>
      <c r="AV50" s="114" t="str">
        <f t="shared" si="19"/>
        <v>Khác</v>
      </c>
      <c r="AW50" s="114" t="str">
        <f t="shared" si="20"/>
        <v>Khác</v>
      </c>
      <c r="AX50" s="114" t="str">
        <f t="shared" si="21"/>
        <v>Khác</v>
      </c>
      <c r="AY50" s="114" t="str">
        <f t="shared" si="22"/>
        <v>Khác</v>
      </c>
      <c r="AZ50" s="114" t="str">
        <f t="shared" si="23"/>
        <v>Khác</v>
      </c>
      <c r="BA50" s="114" t="str">
        <f t="shared" si="24"/>
        <v>Khác</v>
      </c>
      <c r="BB50" s="114" t="str">
        <f t="shared" si="25"/>
        <v>Khác</v>
      </c>
      <c r="BC50" s="114" t="str">
        <f t="shared" si="26"/>
        <v>Khác</v>
      </c>
      <c r="BD50" s="114" t="str">
        <f t="shared" si="27"/>
        <v>Khác</v>
      </c>
      <c r="BE50" s="114" t="str">
        <f t="shared" si="28"/>
        <v>Khác</v>
      </c>
      <c r="BF50" s="114" t="str">
        <f t="shared" si="29"/>
        <v>Khác</v>
      </c>
      <c r="BG50" s="114" t="str">
        <f t="shared" si="30"/>
        <v>Khác</v>
      </c>
      <c r="BH50" s="114" t="str">
        <f t="shared" si="31"/>
        <v>Khác</v>
      </c>
      <c r="BI50" s="114" t="str">
        <f t="shared" si="32"/>
        <v>Khác</v>
      </c>
      <c r="BJ50" s="114" t="str">
        <f t="shared" si="33"/>
        <v>Khác</v>
      </c>
      <c r="BK50" s="114" t="str">
        <f t="shared" si="34"/>
        <v>Khác</v>
      </c>
      <c r="BL50" s="114" t="str">
        <f t="shared" si="35"/>
        <v>Khác</v>
      </c>
    </row>
    <row r="51" spans="1:64" s="12" customFormat="1" ht="13.5" x14ac:dyDescent="0.15">
      <c r="A51" s="122"/>
      <c r="B51" s="122"/>
      <c r="C51" s="122"/>
      <c r="D51" s="125"/>
      <c r="E51" s="126"/>
      <c r="F51" s="15" t="str">
        <f t="shared" si="0"/>
        <v>-</v>
      </c>
      <c r="G51" s="12" t="e">
        <f>VLOOKUP(VALUE(A51),Time!$A$3:$D$33,2,1)</f>
        <v>#N/A</v>
      </c>
      <c r="H51" s="12" t="str">
        <f t="shared" si="10"/>
        <v/>
      </c>
      <c r="L51" s="114" t="str">
        <f t="shared" si="56"/>
        <v>Khác</v>
      </c>
      <c r="M51" s="114" t="str">
        <f t="shared" si="57"/>
        <v>Khác</v>
      </c>
      <c r="N51" s="114" t="str">
        <f t="shared" si="58"/>
        <v>Khác</v>
      </c>
      <c r="O51" s="114" t="str">
        <f t="shared" si="59"/>
        <v>Khác</v>
      </c>
      <c r="P51" s="114" t="str">
        <f t="shared" si="11"/>
        <v>Khác</v>
      </c>
      <c r="Q51" s="114" t="str">
        <f t="shared" si="12"/>
        <v>Khác</v>
      </c>
      <c r="R51" s="114" t="str">
        <f t="shared" si="13"/>
        <v>Khác</v>
      </c>
      <c r="S51" s="114" t="str">
        <f t="shared" si="60"/>
        <v>Khác</v>
      </c>
      <c r="T51" s="114" t="str">
        <f t="shared" ref="T51:AP51" si="82">IF(S51="Khác",IF(ISNUMBER(SEARCH(T$7,$D51)),T$6,"Khác"),S51)</f>
        <v>Khác</v>
      </c>
      <c r="U51" s="114" t="str">
        <f t="shared" si="7"/>
        <v>Khác</v>
      </c>
      <c r="V51" s="114" t="str">
        <f t="shared" si="8"/>
        <v>Khác</v>
      </c>
      <c r="W51" s="114" t="str">
        <f t="shared" si="82"/>
        <v>Khác</v>
      </c>
      <c r="X51" s="114" t="str">
        <f t="shared" si="82"/>
        <v>Khác</v>
      </c>
      <c r="Y51" s="114" t="str">
        <f t="shared" si="82"/>
        <v>Khác</v>
      </c>
      <c r="Z51" s="114" t="str">
        <f t="shared" si="82"/>
        <v>Khác</v>
      </c>
      <c r="AA51" s="114" t="str">
        <f t="shared" si="82"/>
        <v>Khác</v>
      </c>
      <c r="AB51" s="114" t="str">
        <f t="shared" si="82"/>
        <v>Khác</v>
      </c>
      <c r="AC51" s="114" t="str">
        <f t="shared" si="82"/>
        <v>Khác</v>
      </c>
      <c r="AD51" s="114" t="str">
        <f t="shared" si="82"/>
        <v>Khác</v>
      </c>
      <c r="AE51" s="114" t="str">
        <f t="shared" si="82"/>
        <v>Khác</v>
      </c>
      <c r="AF51" s="114" t="str">
        <f t="shared" si="82"/>
        <v>Khác</v>
      </c>
      <c r="AG51" s="114" t="str">
        <f t="shared" si="82"/>
        <v>Khác</v>
      </c>
      <c r="AH51" s="114" t="str">
        <f t="shared" si="82"/>
        <v>Khác</v>
      </c>
      <c r="AI51" s="114" t="str">
        <f t="shared" si="82"/>
        <v>Khác</v>
      </c>
      <c r="AJ51" s="114" t="str">
        <f t="shared" si="82"/>
        <v>Khác</v>
      </c>
      <c r="AK51" s="114" t="str">
        <f t="shared" si="82"/>
        <v>Khác</v>
      </c>
      <c r="AL51" s="114" t="str">
        <f t="shared" si="82"/>
        <v>Khác</v>
      </c>
      <c r="AM51" s="114" t="str">
        <f t="shared" si="82"/>
        <v>Khác</v>
      </c>
      <c r="AN51" s="114" t="str">
        <f t="shared" si="82"/>
        <v>Khác</v>
      </c>
      <c r="AO51" s="114" t="str">
        <f t="shared" si="82"/>
        <v>Khác</v>
      </c>
      <c r="AP51" s="114" t="str">
        <f t="shared" si="82"/>
        <v>Khác</v>
      </c>
      <c r="AQ51" s="114" t="str">
        <f t="shared" si="15"/>
        <v>Khác</v>
      </c>
      <c r="AR51" s="114" t="str">
        <f t="shared" si="16"/>
        <v>Khác</v>
      </c>
      <c r="AS51" s="114" t="str">
        <f t="shared" si="17"/>
        <v>Khác</v>
      </c>
      <c r="AT51" s="114" t="str">
        <f t="shared" si="18"/>
        <v>Khác</v>
      </c>
      <c r="AU51" s="114" t="str">
        <f t="shared" si="19"/>
        <v>Khác</v>
      </c>
      <c r="AV51" s="114" t="str">
        <f t="shared" si="19"/>
        <v>Khác</v>
      </c>
      <c r="AW51" s="114" t="str">
        <f t="shared" si="20"/>
        <v>Khác</v>
      </c>
      <c r="AX51" s="114" t="str">
        <f t="shared" si="21"/>
        <v>Khác</v>
      </c>
      <c r="AY51" s="114" t="str">
        <f t="shared" si="22"/>
        <v>Khác</v>
      </c>
      <c r="AZ51" s="114" t="str">
        <f t="shared" si="23"/>
        <v>Khác</v>
      </c>
      <c r="BA51" s="114" t="str">
        <f t="shared" si="24"/>
        <v>Khác</v>
      </c>
      <c r="BB51" s="114" t="str">
        <f t="shared" si="25"/>
        <v>Khác</v>
      </c>
      <c r="BC51" s="114" t="str">
        <f t="shared" si="26"/>
        <v>Khác</v>
      </c>
      <c r="BD51" s="114" t="str">
        <f t="shared" si="27"/>
        <v>Khác</v>
      </c>
      <c r="BE51" s="114" t="str">
        <f t="shared" si="28"/>
        <v>Khác</v>
      </c>
      <c r="BF51" s="114" t="str">
        <f t="shared" si="29"/>
        <v>Khác</v>
      </c>
      <c r="BG51" s="114" t="str">
        <f t="shared" si="30"/>
        <v>Khác</v>
      </c>
      <c r="BH51" s="114" t="str">
        <f t="shared" si="31"/>
        <v>Khác</v>
      </c>
      <c r="BI51" s="114" t="str">
        <f t="shared" si="32"/>
        <v>Khác</v>
      </c>
      <c r="BJ51" s="114" t="str">
        <f t="shared" si="33"/>
        <v>Khác</v>
      </c>
      <c r="BK51" s="114" t="str">
        <f t="shared" si="34"/>
        <v>Khác</v>
      </c>
      <c r="BL51" s="114" t="str">
        <f t="shared" si="35"/>
        <v>Khác</v>
      </c>
    </row>
    <row r="52" spans="1:64" s="12" customFormat="1" ht="13.5" x14ac:dyDescent="0.15">
      <c r="A52" s="123"/>
      <c r="B52" s="123"/>
      <c r="C52" s="123"/>
      <c r="D52" s="133"/>
      <c r="E52" s="134"/>
      <c r="F52" s="15" t="str">
        <f t="shared" si="0"/>
        <v>-</v>
      </c>
      <c r="G52" s="12" t="e">
        <f>VLOOKUP(VALUE(A52),Time!$A$3:$D$33,2,1)</f>
        <v>#N/A</v>
      </c>
      <c r="H52" s="12" t="str">
        <f t="shared" si="10"/>
        <v/>
      </c>
      <c r="L52" s="114" t="str">
        <f t="shared" si="56"/>
        <v>Khác</v>
      </c>
      <c r="M52" s="114" t="str">
        <f t="shared" si="57"/>
        <v>Khác</v>
      </c>
      <c r="N52" s="114" t="str">
        <f t="shared" si="58"/>
        <v>Khác</v>
      </c>
      <c r="O52" s="114" t="str">
        <f t="shared" si="59"/>
        <v>Khác</v>
      </c>
      <c r="P52" s="114" t="str">
        <f t="shared" si="11"/>
        <v>Khác</v>
      </c>
      <c r="Q52" s="114" t="str">
        <f t="shared" si="12"/>
        <v>Khác</v>
      </c>
      <c r="R52" s="114" t="str">
        <f t="shared" si="13"/>
        <v>Khác</v>
      </c>
      <c r="S52" s="114" t="str">
        <f t="shared" si="60"/>
        <v>Khác</v>
      </c>
      <c r="T52" s="114" t="str">
        <f t="shared" ref="T52:AP52" si="83">IF(S52="Khác",IF(ISNUMBER(SEARCH(T$7,$D52)),T$6,"Khác"),S52)</f>
        <v>Khác</v>
      </c>
      <c r="U52" s="114" t="str">
        <f t="shared" si="7"/>
        <v>Khác</v>
      </c>
      <c r="V52" s="114" t="str">
        <f t="shared" si="8"/>
        <v>Khác</v>
      </c>
      <c r="W52" s="114" t="str">
        <f t="shared" si="83"/>
        <v>Khác</v>
      </c>
      <c r="X52" s="114" t="str">
        <f t="shared" si="83"/>
        <v>Khác</v>
      </c>
      <c r="Y52" s="114" t="str">
        <f t="shared" si="83"/>
        <v>Khác</v>
      </c>
      <c r="Z52" s="114" t="str">
        <f t="shared" si="83"/>
        <v>Khác</v>
      </c>
      <c r="AA52" s="114" t="str">
        <f t="shared" si="83"/>
        <v>Khác</v>
      </c>
      <c r="AB52" s="114" t="str">
        <f t="shared" si="83"/>
        <v>Khác</v>
      </c>
      <c r="AC52" s="114" t="str">
        <f t="shared" si="83"/>
        <v>Khác</v>
      </c>
      <c r="AD52" s="114" t="str">
        <f t="shared" si="83"/>
        <v>Khác</v>
      </c>
      <c r="AE52" s="114" t="str">
        <f t="shared" si="83"/>
        <v>Khác</v>
      </c>
      <c r="AF52" s="114" t="str">
        <f t="shared" si="83"/>
        <v>Khác</v>
      </c>
      <c r="AG52" s="114" t="str">
        <f t="shared" si="83"/>
        <v>Khác</v>
      </c>
      <c r="AH52" s="114" t="str">
        <f t="shared" si="83"/>
        <v>Khác</v>
      </c>
      <c r="AI52" s="114" t="str">
        <f t="shared" si="83"/>
        <v>Khác</v>
      </c>
      <c r="AJ52" s="114" t="str">
        <f t="shared" si="83"/>
        <v>Khác</v>
      </c>
      <c r="AK52" s="114" t="str">
        <f t="shared" si="83"/>
        <v>Khác</v>
      </c>
      <c r="AL52" s="114" t="str">
        <f t="shared" si="83"/>
        <v>Khác</v>
      </c>
      <c r="AM52" s="114" t="str">
        <f t="shared" si="83"/>
        <v>Khác</v>
      </c>
      <c r="AN52" s="114" t="str">
        <f t="shared" si="83"/>
        <v>Khác</v>
      </c>
      <c r="AO52" s="114" t="str">
        <f t="shared" si="83"/>
        <v>Khác</v>
      </c>
      <c r="AP52" s="114" t="str">
        <f t="shared" si="83"/>
        <v>Khác</v>
      </c>
      <c r="AQ52" s="114" t="str">
        <f t="shared" si="15"/>
        <v>Khác</v>
      </c>
      <c r="AR52" s="114" t="str">
        <f t="shared" si="16"/>
        <v>Khác</v>
      </c>
      <c r="AS52" s="114" t="str">
        <f t="shared" si="17"/>
        <v>Khác</v>
      </c>
      <c r="AT52" s="114" t="str">
        <f t="shared" si="18"/>
        <v>Khác</v>
      </c>
      <c r="AU52" s="114" t="str">
        <f t="shared" si="19"/>
        <v>Khác</v>
      </c>
      <c r="AV52" s="114" t="str">
        <f t="shared" si="19"/>
        <v>Khác</v>
      </c>
      <c r="AW52" s="114" t="str">
        <f t="shared" si="20"/>
        <v>Khác</v>
      </c>
      <c r="AX52" s="114" t="str">
        <f t="shared" si="21"/>
        <v>Khác</v>
      </c>
      <c r="AY52" s="114" t="str">
        <f t="shared" si="22"/>
        <v>Khác</v>
      </c>
      <c r="AZ52" s="114" t="str">
        <f t="shared" si="23"/>
        <v>Khác</v>
      </c>
      <c r="BA52" s="114" t="str">
        <f t="shared" si="24"/>
        <v>Khác</v>
      </c>
      <c r="BB52" s="114" t="str">
        <f t="shared" si="25"/>
        <v>Khác</v>
      </c>
      <c r="BC52" s="114" t="str">
        <f t="shared" si="26"/>
        <v>Khác</v>
      </c>
      <c r="BD52" s="114" t="str">
        <f t="shared" si="27"/>
        <v>Khác</v>
      </c>
      <c r="BE52" s="114" t="str">
        <f t="shared" si="28"/>
        <v>Khác</v>
      </c>
      <c r="BF52" s="114" t="str">
        <f t="shared" si="29"/>
        <v>Khác</v>
      </c>
      <c r="BG52" s="114" t="str">
        <f t="shared" si="30"/>
        <v>Khác</v>
      </c>
      <c r="BH52" s="114" t="str">
        <f t="shared" si="31"/>
        <v>Khác</v>
      </c>
      <c r="BI52" s="114" t="str">
        <f t="shared" si="32"/>
        <v>Khác</v>
      </c>
      <c r="BJ52" s="114" t="str">
        <f t="shared" si="33"/>
        <v>Khác</v>
      </c>
      <c r="BK52" s="114" t="str">
        <f t="shared" si="34"/>
        <v>Khác</v>
      </c>
      <c r="BL52" s="114" t="str">
        <f t="shared" si="35"/>
        <v>Khác</v>
      </c>
    </row>
    <row r="53" spans="1:64" s="12" customFormat="1" ht="13.5" x14ac:dyDescent="0.15">
      <c r="A53" s="122"/>
      <c r="B53" s="122"/>
      <c r="C53" s="122"/>
      <c r="D53" s="125"/>
      <c r="E53" s="126"/>
      <c r="F53" s="15" t="str">
        <f t="shared" si="0"/>
        <v>-</v>
      </c>
      <c r="G53" s="12" t="e">
        <f>VLOOKUP(VALUE(A53),Time!$A$3:$D$33,2,1)</f>
        <v>#N/A</v>
      </c>
      <c r="H53" s="12" t="str">
        <f t="shared" si="10"/>
        <v/>
      </c>
      <c r="L53" s="114" t="str">
        <f t="shared" si="56"/>
        <v>Khác</v>
      </c>
      <c r="M53" s="114" t="str">
        <f t="shared" si="57"/>
        <v>Khác</v>
      </c>
      <c r="N53" s="114" t="str">
        <f t="shared" si="58"/>
        <v>Khác</v>
      </c>
      <c r="O53" s="114" t="str">
        <f t="shared" si="59"/>
        <v>Khác</v>
      </c>
      <c r="P53" s="114" t="str">
        <f t="shared" si="11"/>
        <v>Khác</v>
      </c>
      <c r="Q53" s="114" t="str">
        <f t="shared" si="12"/>
        <v>Khác</v>
      </c>
      <c r="R53" s="114" t="str">
        <f t="shared" si="13"/>
        <v>Khác</v>
      </c>
      <c r="S53" s="114" t="str">
        <f t="shared" si="60"/>
        <v>Khác</v>
      </c>
      <c r="T53" s="114" t="str">
        <f t="shared" ref="T53:AP53" si="84">IF(S53="Khác",IF(ISNUMBER(SEARCH(T$7,$D53)),T$6,"Khác"),S53)</f>
        <v>Khác</v>
      </c>
      <c r="U53" s="114" t="str">
        <f t="shared" si="7"/>
        <v>Khác</v>
      </c>
      <c r="V53" s="114" t="str">
        <f t="shared" si="8"/>
        <v>Khác</v>
      </c>
      <c r="W53" s="114" t="str">
        <f t="shared" si="84"/>
        <v>Khác</v>
      </c>
      <c r="X53" s="114" t="str">
        <f t="shared" si="84"/>
        <v>Khác</v>
      </c>
      <c r="Y53" s="114" t="str">
        <f t="shared" si="84"/>
        <v>Khác</v>
      </c>
      <c r="Z53" s="114" t="str">
        <f t="shared" si="84"/>
        <v>Khác</v>
      </c>
      <c r="AA53" s="114" t="str">
        <f t="shared" si="84"/>
        <v>Khác</v>
      </c>
      <c r="AB53" s="114" t="str">
        <f t="shared" si="84"/>
        <v>Khác</v>
      </c>
      <c r="AC53" s="114" t="str">
        <f t="shared" si="84"/>
        <v>Khác</v>
      </c>
      <c r="AD53" s="114" t="str">
        <f t="shared" si="84"/>
        <v>Khác</v>
      </c>
      <c r="AE53" s="114" t="str">
        <f t="shared" si="84"/>
        <v>Khác</v>
      </c>
      <c r="AF53" s="114" t="str">
        <f t="shared" si="84"/>
        <v>Khác</v>
      </c>
      <c r="AG53" s="114" t="str">
        <f t="shared" si="84"/>
        <v>Khác</v>
      </c>
      <c r="AH53" s="114" t="str">
        <f t="shared" si="84"/>
        <v>Khác</v>
      </c>
      <c r="AI53" s="114" t="str">
        <f t="shared" si="84"/>
        <v>Khác</v>
      </c>
      <c r="AJ53" s="114" t="str">
        <f t="shared" si="84"/>
        <v>Khác</v>
      </c>
      <c r="AK53" s="114" t="str">
        <f t="shared" si="84"/>
        <v>Khác</v>
      </c>
      <c r="AL53" s="114" t="str">
        <f t="shared" si="84"/>
        <v>Khác</v>
      </c>
      <c r="AM53" s="114" t="str">
        <f t="shared" si="84"/>
        <v>Khác</v>
      </c>
      <c r="AN53" s="114" t="str">
        <f t="shared" si="84"/>
        <v>Khác</v>
      </c>
      <c r="AO53" s="114" t="str">
        <f t="shared" si="84"/>
        <v>Khác</v>
      </c>
      <c r="AP53" s="114" t="str">
        <f t="shared" si="84"/>
        <v>Khác</v>
      </c>
      <c r="AQ53" s="114" t="str">
        <f t="shared" si="15"/>
        <v>Khác</v>
      </c>
      <c r="AR53" s="114" t="str">
        <f t="shared" si="16"/>
        <v>Khác</v>
      </c>
      <c r="AS53" s="114" t="str">
        <f t="shared" si="17"/>
        <v>Khác</v>
      </c>
      <c r="AT53" s="114" t="str">
        <f t="shared" si="18"/>
        <v>Khác</v>
      </c>
      <c r="AU53" s="114" t="str">
        <f t="shared" si="19"/>
        <v>Khác</v>
      </c>
      <c r="AV53" s="114" t="str">
        <f t="shared" si="19"/>
        <v>Khác</v>
      </c>
      <c r="AW53" s="114" t="str">
        <f t="shared" si="20"/>
        <v>Khác</v>
      </c>
      <c r="AX53" s="114" t="str">
        <f t="shared" si="21"/>
        <v>Khác</v>
      </c>
      <c r="AY53" s="114" t="str">
        <f t="shared" si="22"/>
        <v>Khác</v>
      </c>
      <c r="AZ53" s="114" t="str">
        <f t="shared" si="23"/>
        <v>Khác</v>
      </c>
      <c r="BA53" s="114" t="str">
        <f t="shared" si="24"/>
        <v>Khác</v>
      </c>
      <c r="BB53" s="114" t="str">
        <f t="shared" si="25"/>
        <v>Khác</v>
      </c>
      <c r="BC53" s="114" t="str">
        <f t="shared" si="26"/>
        <v>Khác</v>
      </c>
      <c r="BD53" s="114" t="str">
        <f t="shared" si="27"/>
        <v>Khác</v>
      </c>
      <c r="BE53" s="114" t="str">
        <f t="shared" si="28"/>
        <v>Khác</v>
      </c>
      <c r="BF53" s="114" t="str">
        <f t="shared" si="29"/>
        <v>Khác</v>
      </c>
      <c r="BG53" s="114" t="str">
        <f t="shared" si="30"/>
        <v>Khác</v>
      </c>
      <c r="BH53" s="114" t="str">
        <f t="shared" si="31"/>
        <v>Khác</v>
      </c>
      <c r="BI53" s="114" t="str">
        <f t="shared" si="32"/>
        <v>Khác</v>
      </c>
      <c r="BJ53" s="114" t="str">
        <f t="shared" si="33"/>
        <v>Khác</v>
      </c>
      <c r="BK53" s="114" t="str">
        <f t="shared" si="34"/>
        <v>Khác</v>
      </c>
      <c r="BL53" s="114" t="str">
        <f t="shared" si="35"/>
        <v>Khác</v>
      </c>
    </row>
    <row r="54" spans="1:64" s="12" customFormat="1" ht="13.5" x14ac:dyDescent="0.15">
      <c r="A54" s="122"/>
      <c r="B54" s="122"/>
      <c r="C54" s="122"/>
      <c r="D54" s="124"/>
      <c r="E54" s="126"/>
      <c r="F54" s="15" t="str">
        <f t="shared" si="0"/>
        <v>-</v>
      </c>
      <c r="G54" s="12" t="e">
        <f>VLOOKUP(VALUE(A54),Time!$A$3:$D$33,2,1)</f>
        <v>#N/A</v>
      </c>
      <c r="H54" s="12" t="str">
        <f t="shared" si="10"/>
        <v/>
      </c>
      <c r="L54" s="114" t="str">
        <f t="shared" si="56"/>
        <v>Khác</v>
      </c>
      <c r="M54" s="114" t="str">
        <f t="shared" si="57"/>
        <v>Khác</v>
      </c>
      <c r="N54" s="114" t="str">
        <f t="shared" si="58"/>
        <v>Khác</v>
      </c>
      <c r="O54" s="114" t="str">
        <f t="shared" si="59"/>
        <v>Khác</v>
      </c>
      <c r="P54" s="114" t="str">
        <f t="shared" si="11"/>
        <v>Khác</v>
      </c>
      <c r="Q54" s="114" t="str">
        <f t="shared" si="12"/>
        <v>Khác</v>
      </c>
      <c r="R54" s="114" t="str">
        <f t="shared" si="13"/>
        <v>Khác</v>
      </c>
      <c r="S54" s="114" t="str">
        <f t="shared" si="60"/>
        <v>Khác</v>
      </c>
      <c r="T54" s="114" t="str">
        <f t="shared" ref="T54:AP54" si="85">IF(S54="Khác",IF(ISNUMBER(SEARCH(T$7,$D54)),T$6,"Khác"),S54)</f>
        <v>Khác</v>
      </c>
      <c r="U54" s="114" t="str">
        <f t="shared" si="7"/>
        <v>Khác</v>
      </c>
      <c r="V54" s="114" t="str">
        <f t="shared" si="8"/>
        <v>Khác</v>
      </c>
      <c r="W54" s="114" t="str">
        <f t="shared" si="85"/>
        <v>Khác</v>
      </c>
      <c r="X54" s="114" t="str">
        <f t="shared" si="85"/>
        <v>Khác</v>
      </c>
      <c r="Y54" s="114" t="str">
        <f t="shared" si="85"/>
        <v>Khác</v>
      </c>
      <c r="Z54" s="114" t="str">
        <f t="shared" si="85"/>
        <v>Khác</v>
      </c>
      <c r="AA54" s="114" t="str">
        <f t="shared" si="85"/>
        <v>Khác</v>
      </c>
      <c r="AB54" s="114" t="str">
        <f t="shared" si="85"/>
        <v>Khác</v>
      </c>
      <c r="AC54" s="114" t="str">
        <f t="shared" si="85"/>
        <v>Khác</v>
      </c>
      <c r="AD54" s="114" t="str">
        <f t="shared" si="85"/>
        <v>Khác</v>
      </c>
      <c r="AE54" s="114" t="str">
        <f t="shared" si="85"/>
        <v>Khác</v>
      </c>
      <c r="AF54" s="114" t="str">
        <f t="shared" si="85"/>
        <v>Khác</v>
      </c>
      <c r="AG54" s="114" t="str">
        <f t="shared" si="85"/>
        <v>Khác</v>
      </c>
      <c r="AH54" s="114" t="str">
        <f t="shared" si="85"/>
        <v>Khác</v>
      </c>
      <c r="AI54" s="114" t="str">
        <f t="shared" si="85"/>
        <v>Khác</v>
      </c>
      <c r="AJ54" s="114" t="str">
        <f t="shared" si="85"/>
        <v>Khác</v>
      </c>
      <c r="AK54" s="114" t="str">
        <f t="shared" si="85"/>
        <v>Khác</v>
      </c>
      <c r="AL54" s="114" t="str">
        <f t="shared" si="85"/>
        <v>Khác</v>
      </c>
      <c r="AM54" s="114" t="str">
        <f t="shared" si="85"/>
        <v>Khác</v>
      </c>
      <c r="AN54" s="114" t="str">
        <f t="shared" si="85"/>
        <v>Khác</v>
      </c>
      <c r="AO54" s="114" t="str">
        <f t="shared" si="85"/>
        <v>Khác</v>
      </c>
      <c r="AP54" s="114" t="str">
        <f t="shared" si="85"/>
        <v>Khác</v>
      </c>
      <c r="AQ54" s="114" t="str">
        <f t="shared" si="15"/>
        <v>Khác</v>
      </c>
      <c r="AR54" s="114" t="str">
        <f t="shared" si="16"/>
        <v>Khác</v>
      </c>
      <c r="AS54" s="114" t="str">
        <f t="shared" si="17"/>
        <v>Khác</v>
      </c>
      <c r="AT54" s="114" t="str">
        <f t="shared" si="18"/>
        <v>Khác</v>
      </c>
      <c r="AU54" s="114" t="str">
        <f t="shared" si="19"/>
        <v>Khác</v>
      </c>
      <c r="AV54" s="114" t="str">
        <f t="shared" si="19"/>
        <v>Khác</v>
      </c>
      <c r="AW54" s="114" t="str">
        <f t="shared" si="20"/>
        <v>Khác</v>
      </c>
      <c r="AX54" s="114" t="str">
        <f t="shared" si="21"/>
        <v>Khác</v>
      </c>
      <c r="AY54" s="114" t="str">
        <f t="shared" si="22"/>
        <v>Khác</v>
      </c>
      <c r="AZ54" s="114" t="str">
        <f t="shared" si="23"/>
        <v>Khác</v>
      </c>
      <c r="BA54" s="114" t="str">
        <f t="shared" si="24"/>
        <v>Khác</v>
      </c>
      <c r="BB54" s="114" t="str">
        <f t="shared" si="25"/>
        <v>Khác</v>
      </c>
      <c r="BC54" s="114" t="str">
        <f t="shared" si="26"/>
        <v>Khác</v>
      </c>
      <c r="BD54" s="114" t="str">
        <f t="shared" si="27"/>
        <v>Khác</v>
      </c>
      <c r="BE54" s="114" t="str">
        <f t="shared" si="28"/>
        <v>Khác</v>
      </c>
      <c r="BF54" s="114" t="str">
        <f t="shared" si="29"/>
        <v>Khác</v>
      </c>
      <c r="BG54" s="114" t="str">
        <f t="shared" si="30"/>
        <v>Khác</v>
      </c>
      <c r="BH54" s="114" t="str">
        <f t="shared" si="31"/>
        <v>Khác</v>
      </c>
      <c r="BI54" s="114" t="str">
        <f t="shared" si="32"/>
        <v>Khác</v>
      </c>
      <c r="BJ54" s="114" t="str">
        <f t="shared" si="33"/>
        <v>Khác</v>
      </c>
      <c r="BK54" s="114" t="str">
        <f t="shared" si="34"/>
        <v>Khác</v>
      </c>
      <c r="BL54" s="114" t="str">
        <f t="shared" si="35"/>
        <v>Khác</v>
      </c>
    </row>
    <row r="55" spans="1:64" s="12" customFormat="1" ht="13.5" x14ac:dyDescent="0.15">
      <c r="A55" s="122"/>
      <c r="B55" s="122"/>
      <c r="C55" s="122"/>
      <c r="D55" s="125"/>
      <c r="E55" s="126"/>
      <c r="F55" s="15" t="str">
        <f t="shared" si="0"/>
        <v>-</v>
      </c>
      <c r="G55" s="12" t="e">
        <f>VLOOKUP(VALUE(A55),Time!$A$3:$D$33,2,1)</f>
        <v>#N/A</v>
      </c>
      <c r="H55" s="12" t="str">
        <f t="shared" si="10"/>
        <v/>
      </c>
      <c r="L55" s="114" t="str">
        <f t="shared" si="56"/>
        <v>Khác</v>
      </c>
      <c r="M55" s="114" t="str">
        <f t="shared" si="57"/>
        <v>Khác</v>
      </c>
      <c r="N55" s="114" t="str">
        <f t="shared" si="58"/>
        <v>Khác</v>
      </c>
      <c r="O55" s="114" t="str">
        <f t="shared" si="59"/>
        <v>Khác</v>
      </c>
      <c r="P55" s="114" t="str">
        <f t="shared" si="11"/>
        <v>Khác</v>
      </c>
      <c r="Q55" s="114" t="str">
        <f t="shared" si="12"/>
        <v>Khác</v>
      </c>
      <c r="R55" s="114" t="str">
        <f t="shared" si="13"/>
        <v>Khác</v>
      </c>
      <c r="S55" s="114" t="str">
        <f t="shared" si="60"/>
        <v>Khác</v>
      </c>
      <c r="T55" s="114" t="str">
        <f t="shared" ref="T55:AP55" si="86">IF(S55="Khác",IF(ISNUMBER(SEARCH(T$7,$D55)),T$6,"Khác"),S55)</f>
        <v>Khác</v>
      </c>
      <c r="U55" s="114" t="str">
        <f t="shared" si="7"/>
        <v>Khác</v>
      </c>
      <c r="V55" s="114" t="str">
        <f t="shared" si="8"/>
        <v>Khác</v>
      </c>
      <c r="W55" s="114" t="str">
        <f t="shared" si="86"/>
        <v>Khác</v>
      </c>
      <c r="X55" s="114" t="str">
        <f t="shared" si="86"/>
        <v>Khác</v>
      </c>
      <c r="Y55" s="114" t="str">
        <f t="shared" si="86"/>
        <v>Khác</v>
      </c>
      <c r="Z55" s="114" t="str">
        <f t="shared" si="86"/>
        <v>Khác</v>
      </c>
      <c r="AA55" s="114" t="str">
        <f t="shared" si="86"/>
        <v>Khác</v>
      </c>
      <c r="AB55" s="114" t="str">
        <f t="shared" si="86"/>
        <v>Khác</v>
      </c>
      <c r="AC55" s="114" t="str">
        <f t="shared" si="86"/>
        <v>Khác</v>
      </c>
      <c r="AD55" s="114" t="str">
        <f t="shared" si="86"/>
        <v>Khác</v>
      </c>
      <c r="AE55" s="114" t="str">
        <f t="shared" si="86"/>
        <v>Khác</v>
      </c>
      <c r="AF55" s="114" t="str">
        <f t="shared" si="86"/>
        <v>Khác</v>
      </c>
      <c r="AG55" s="114" t="str">
        <f t="shared" si="86"/>
        <v>Khác</v>
      </c>
      <c r="AH55" s="114" t="str">
        <f t="shared" si="86"/>
        <v>Khác</v>
      </c>
      <c r="AI55" s="114" t="str">
        <f t="shared" si="86"/>
        <v>Khác</v>
      </c>
      <c r="AJ55" s="114" t="str">
        <f t="shared" si="86"/>
        <v>Khác</v>
      </c>
      <c r="AK55" s="114" t="str">
        <f t="shared" si="86"/>
        <v>Khác</v>
      </c>
      <c r="AL55" s="114" t="str">
        <f t="shared" si="86"/>
        <v>Khác</v>
      </c>
      <c r="AM55" s="114" t="str">
        <f t="shared" si="86"/>
        <v>Khác</v>
      </c>
      <c r="AN55" s="114" t="str">
        <f t="shared" si="86"/>
        <v>Khác</v>
      </c>
      <c r="AO55" s="114" t="str">
        <f t="shared" si="86"/>
        <v>Khác</v>
      </c>
      <c r="AP55" s="114" t="str">
        <f t="shared" si="86"/>
        <v>Khác</v>
      </c>
      <c r="AQ55" s="114" t="str">
        <f t="shared" si="15"/>
        <v>Khác</v>
      </c>
      <c r="AR55" s="114" t="str">
        <f t="shared" si="16"/>
        <v>Khác</v>
      </c>
      <c r="AS55" s="114" t="str">
        <f t="shared" si="17"/>
        <v>Khác</v>
      </c>
      <c r="AT55" s="114" t="str">
        <f t="shared" si="18"/>
        <v>Khác</v>
      </c>
      <c r="AU55" s="114" t="str">
        <f t="shared" si="19"/>
        <v>Khác</v>
      </c>
      <c r="AV55" s="114" t="str">
        <f t="shared" si="19"/>
        <v>Khác</v>
      </c>
      <c r="AW55" s="114" t="str">
        <f t="shared" si="20"/>
        <v>Khác</v>
      </c>
      <c r="AX55" s="114" t="str">
        <f t="shared" si="21"/>
        <v>Khác</v>
      </c>
      <c r="AY55" s="114" t="str">
        <f t="shared" si="22"/>
        <v>Khác</v>
      </c>
      <c r="AZ55" s="114" t="str">
        <f t="shared" si="23"/>
        <v>Khác</v>
      </c>
      <c r="BA55" s="114" t="str">
        <f t="shared" si="24"/>
        <v>Khác</v>
      </c>
      <c r="BB55" s="114" t="str">
        <f t="shared" si="25"/>
        <v>Khác</v>
      </c>
      <c r="BC55" s="114" t="str">
        <f t="shared" si="26"/>
        <v>Khác</v>
      </c>
      <c r="BD55" s="114" t="str">
        <f t="shared" si="27"/>
        <v>Khác</v>
      </c>
      <c r="BE55" s="114" t="str">
        <f t="shared" si="28"/>
        <v>Khác</v>
      </c>
      <c r="BF55" s="114" t="str">
        <f t="shared" si="29"/>
        <v>Khác</v>
      </c>
      <c r="BG55" s="114" t="str">
        <f t="shared" si="30"/>
        <v>Khác</v>
      </c>
      <c r="BH55" s="114" t="str">
        <f t="shared" si="31"/>
        <v>Khác</v>
      </c>
      <c r="BI55" s="114" t="str">
        <f t="shared" si="32"/>
        <v>Khác</v>
      </c>
      <c r="BJ55" s="114" t="str">
        <f t="shared" si="33"/>
        <v>Khác</v>
      </c>
      <c r="BK55" s="114" t="str">
        <f t="shared" si="34"/>
        <v>Khác</v>
      </c>
      <c r="BL55" s="114" t="str">
        <f t="shared" si="35"/>
        <v>Khác</v>
      </c>
    </row>
    <row r="56" spans="1:64" s="12" customFormat="1" ht="13.5" x14ac:dyDescent="0.15">
      <c r="A56" s="122"/>
      <c r="B56" s="122"/>
      <c r="C56" s="122"/>
      <c r="D56" s="125"/>
      <c r="E56" s="126"/>
      <c r="F56" s="15" t="str">
        <f t="shared" si="0"/>
        <v>-</v>
      </c>
      <c r="G56" s="12" t="e">
        <f>VLOOKUP(VALUE(A56),Time!$A$3:$D$33,2,1)</f>
        <v>#N/A</v>
      </c>
      <c r="H56" s="12" t="str">
        <f t="shared" si="10"/>
        <v/>
      </c>
      <c r="L56" s="114" t="str">
        <f t="shared" si="56"/>
        <v>Khác</v>
      </c>
      <c r="M56" s="114" t="str">
        <f t="shared" si="57"/>
        <v>Khác</v>
      </c>
      <c r="N56" s="114" t="str">
        <f t="shared" si="58"/>
        <v>Khác</v>
      </c>
      <c r="O56" s="114" t="str">
        <f t="shared" si="59"/>
        <v>Khác</v>
      </c>
      <c r="P56" s="114" t="str">
        <f t="shared" si="11"/>
        <v>Khác</v>
      </c>
      <c r="Q56" s="114" t="str">
        <f t="shared" si="12"/>
        <v>Khác</v>
      </c>
      <c r="R56" s="114" t="str">
        <f t="shared" si="13"/>
        <v>Khác</v>
      </c>
      <c r="S56" s="114" t="str">
        <f t="shared" si="60"/>
        <v>Khác</v>
      </c>
      <c r="T56" s="114" t="str">
        <f t="shared" ref="T56:AP56" si="87">IF(S56="Khác",IF(ISNUMBER(SEARCH(T$7,$D56)),T$6,"Khác"),S56)</f>
        <v>Khác</v>
      </c>
      <c r="U56" s="114" t="str">
        <f t="shared" si="7"/>
        <v>Khác</v>
      </c>
      <c r="V56" s="114" t="str">
        <f t="shared" si="8"/>
        <v>Khác</v>
      </c>
      <c r="W56" s="114" t="str">
        <f t="shared" si="87"/>
        <v>Khác</v>
      </c>
      <c r="X56" s="114" t="str">
        <f t="shared" si="87"/>
        <v>Khác</v>
      </c>
      <c r="Y56" s="114" t="str">
        <f t="shared" si="87"/>
        <v>Khác</v>
      </c>
      <c r="Z56" s="114" t="str">
        <f t="shared" si="87"/>
        <v>Khác</v>
      </c>
      <c r="AA56" s="114" t="str">
        <f t="shared" si="87"/>
        <v>Khác</v>
      </c>
      <c r="AB56" s="114" t="str">
        <f t="shared" si="87"/>
        <v>Khác</v>
      </c>
      <c r="AC56" s="114" t="str">
        <f t="shared" si="87"/>
        <v>Khác</v>
      </c>
      <c r="AD56" s="114" t="str">
        <f t="shared" si="87"/>
        <v>Khác</v>
      </c>
      <c r="AE56" s="114" t="str">
        <f t="shared" si="87"/>
        <v>Khác</v>
      </c>
      <c r="AF56" s="114" t="str">
        <f t="shared" si="87"/>
        <v>Khác</v>
      </c>
      <c r="AG56" s="114" t="str">
        <f t="shared" si="87"/>
        <v>Khác</v>
      </c>
      <c r="AH56" s="114" t="str">
        <f t="shared" si="87"/>
        <v>Khác</v>
      </c>
      <c r="AI56" s="114" t="str">
        <f t="shared" si="87"/>
        <v>Khác</v>
      </c>
      <c r="AJ56" s="114" t="str">
        <f t="shared" si="87"/>
        <v>Khác</v>
      </c>
      <c r="AK56" s="114" t="str">
        <f t="shared" si="87"/>
        <v>Khác</v>
      </c>
      <c r="AL56" s="114" t="str">
        <f t="shared" si="87"/>
        <v>Khác</v>
      </c>
      <c r="AM56" s="114" t="str">
        <f t="shared" si="87"/>
        <v>Khác</v>
      </c>
      <c r="AN56" s="114" t="str">
        <f t="shared" si="87"/>
        <v>Khác</v>
      </c>
      <c r="AO56" s="114" t="str">
        <f t="shared" si="87"/>
        <v>Khác</v>
      </c>
      <c r="AP56" s="114" t="str">
        <f t="shared" si="87"/>
        <v>Khác</v>
      </c>
      <c r="AQ56" s="114" t="str">
        <f t="shared" si="15"/>
        <v>Khác</v>
      </c>
      <c r="AR56" s="114" t="str">
        <f t="shared" si="16"/>
        <v>Khác</v>
      </c>
      <c r="AS56" s="114" t="str">
        <f t="shared" si="17"/>
        <v>Khác</v>
      </c>
      <c r="AT56" s="114" t="str">
        <f t="shared" si="18"/>
        <v>Khác</v>
      </c>
      <c r="AU56" s="114" t="str">
        <f t="shared" si="19"/>
        <v>Khác</v>
      </c>
      <c r="AV56" s="114" t="str">
        <f t="shared" si="19"/>
        <v>Khác</v>
      </c>
      <c r="AW56" s="114" t="str">
        <f t="shared" si="20"/>
        <v>Khác</v>
      </c>
      <c r="AX56" s="114" t="str">
        <f t="shared" si="21"/>
        <v>Khác</v>
      </c>
      <c r="AY56" s="114" t="str">
        <f t="shared" si="22"/>
        <v>Khác</v>
      </c>
      <c r="AZ56" s="114" t="str">
        <f t="shared" si="23"/>
        <v>Khác</v>
      </c>
      <c r="BA56" s="114" t="str">
        <f t="shared" si="24"/>
        <v>Khác</v>
      </c>
      <c r="BB56" s="114" t="str">
        <f t="shared" si="25"/>
        <v>Khác</v>
      </c>
      <c r="BC56" s="114" t="str">
        <f t="shared" si="26"/>
        <v>Khác</v>
      </c>
      <c r="BD56" s="114" t="str">
        <f t="shared" si="27"/>
        <v>Khác</v>
      </c>
      <c r="BE56" s="114" t="str">
        <f t="shared" si="28"/>
        <v>Khác</v>
      </c>
      <c r="BF56" s="114" t="str">
        <f t="shared" si="29"/>
        <v>Khác</v>
      </c>
      <c r="BG56" s="114" t="str">
        <f t="shared" si="30"/>
        <v>Khác</v>
      </c>
      <c r="BH56" s="114" t="str">
        <f t="shared" si="31"/>
        <v>Khác</v>
      </c>
      <c r="BI56" s="114" t="str">
        <f t="shared" si="32"/>
        <v>Khác</v>
      </c>
      <c r="BJ56" s="114" t="str">
        <f t="shared" si="33"/>
        <v>Khác</v>
      </c>
      <c r="BK56" s="114" t="str">
        <f t="shared" si="34"/>
        <v>Khác</v>
      </c>
      <c r="BL56" s="114" t="str">
        <f t="shared" si="35"/>
        <v>Khác</v>
      </c>
    </row>
    <row r="57" spans="1:64" s="12" customFormat="1" x14ac:dyDescent="0.15">
      <c r="A57" s="122"/>
      <c r="B57" s="122"/>
      <c r="C57" s="122"/>
      <c r="D57" s="135"/>
      <c r="E57" s="136"/>
      <c r="F57" s="15" t="str">
        <f t="shared" si="0"/>
        <v>-</v>
      </c>
      <c r="G57" s="12" t="e">
        <f>VLOOKUP(VALUE(A57),Time!$A$3:$D$33,2,1)</f>
        <v>#N/A</v>
      </c>
      <c r="H57" s="12" t="str">
        <f t="shared" si="10"/>
        <v/>
      </c>
      <c r="I57" s="138"/>
      <c r="L57" s="114" t="str">
        <f t="shared" si="56"/>
        <v>Khác</v>
      </c>
      <c r="M57" s="114" t="str">
        <f t="shared" si="57"/>
        <v>Khác</v>
      </c>
      <c r="N57" s="114" t="str">
        <f t="shared" si="58"/>
        <v>Khác</v>
      </c>
      <c r="O57" s="114" t="str">
        <f t="shared" si="59"/>
        <v>Khác</v>
      </c>
      <c r="P57" s="114" t="str">
        <f t="shared" si="11"/>
        <v>Khác</v>
      </c>
      <c r="Q57" s="114" t="str">
        <f t="shared" si="12"/>
        <v>Khác</v>
      </c>
      <c r="R57" s="114" t="str">
        <f t="shared" si="13"/>
        <v>Khác</v>
      </c>
      <c r="S57" s="114" t="str">
        <f t="shared" si="60"/>
        <v>Khác</v>
      </c>
      <c r="T57" s="114" t="str">
        <f t="shared" ref="T57:AP57" si="88">IF(S57="Khác",IF(ISNUMBER(SEARCH(T$7,$D57)),T$6,"Khác"),S57)</f>
        <v>Khác</v>
      </c>
      <c r="U57" s="114" t="str">
        <f t="shared" si="7"/>
        <v>Khác</v>
      </c>
      <c r="V57" s="114" t="str">
        <f t="shared" si="8"/>
        <v>Khác</v>
      </c>
      <c r="W57" s="114" t="str">
        <f t="shared" si="88"/>
        <v>Khác</v>
      </c>
      <c r="X57" s="114" t="str">
        <f t="shared" si="88"/>
        <v>Khác</v>
      </c>
      <c r="Y57" s="114" t="str">
        <f t="shared" si="88"/>
        <v>Khác</v>
      </c>
      <c r="Z57" s="114" t="str">
        <f t="shared" si="88"/>
        <v>Khác</v>
      </c>
      <c r="AA57" s="114" t="str">
        <f t="shared" si="88"/>
        <v>Khác</v>
      </c>
      <c r="AB57" s="114" t="str">
        <f t="shared" si="88"/>
        <v>Khác</v>
      </c>
      <c r="AC57" s="114" t="str">
        <f t="shared" si="88"/>
        <v>Khác</v>
      </c>
      <c r="AD57" s="114" t="str">
        <f t="shared" si="88"/>
        <v>Khác</v>
      </c>
      <c r="AE57" s="114" t="str">
        <f t="shared" si="88"/>
        <v>Khác</v>
      </c>
      <c r="AF57" s="114" t="str">
        <f t="shared" si="88"/>
        <v>Khác</v>
      </c>
      <c r="AG57" s="114" t="str">
        <f t="shared" si="88"/>
        <v>Khác</v>
      </c>
      <c r="AH57" s="114" t="str">
        <f t="shared" si="88"/>
        <v>Khác</v>
      </c>
      <c r="AI57" s="114" t="str">
        <f t="shared" si="88"/>
        <v>Khác</v>
      </c>
      <c r="AJ57" s="114" t="str">
        <f t="shared" si="88"/>
        <v>Khác</v>
      </c>
      <c r="AK57" s="114" t="str">
        <f t="shared" si="88"/>
        <v>Khác</v>
      </c>
      <c r="AL57" s="114" t="str">
        <f t="shared" si="88"/>
        <v>Khác</v>
      </c>
      <c r="AM57" s="114" t="str">
        <f t="shared" si="88"/>
        <v>Khác</v>
      </c>
      <c r="AN57" s="114" t="str">
        <f t="shared" si="88"/>
        <v>Khác</v>
      </c>
      <c r="AO57" s="114" t="str">
        <f t="shared" si="88"/>
        <v>Khác</v>
      </c>
      <c r="AP57" s="114" t="str">
        <f t="shared" si="88"/>
        <v>Khác</v>
      </c>
      <c r="AQ57" s="114" t="str">
        <f t="shared" si="15"/>
        <v>Khác</v>
      </c>
      <c r="AR57" s="114" t="str">
        <f t="shared" si="16"/>
        <v>Khác</v>
      </c>
      <c r="AS57" s="114" t="str">
        <f t="shared" si="17"/>
        <v>Khác</v>
      </c>
      <c r="AT57" s="114" t="str">
        <f t="shared" si="18"/>
        <v>Khác</v>
      </c>
      <c r="AU57" s="114" t="str">
        <f t="shared" si="19"/>
        <v>Khác</v>
      </c>
      <c r="AV57" s="114" t="str">
        <f t="shared" si="19"/>
        <v>Khác</v>
      </c>
      <c r="AW57" s="114" t="str">
        <f t="shared" si="20"/>
        <v>Khác</v>
      </c>
      <c r="AX57" s="114" t="str">
        <f t="shared" si="21"/>
        <v>Khác</v>
      </c>
      <c r="AY57" s="114" t="str">
        <f t="shared" si="22"/>
        <v>Khác</v>
      </c>
      <c r="AZ57" s="114" t="str">
        <f t="shared" si="23"/>
        <v>Khác</v>
      </c>
      <c r="BA57" s="114" t="str">
        <f t="shared" si="24"/>
        <v>Khác</v>
      </c>
      <c r="BB57" s="114" t="str">
        <f t="shared" si="25"/>
        <v>Khác</v>
      </c>
      <c r="BC57" s="114" t="str">
        <f t="shared" si="26"/>
        <v>Khác</v>
      </c>
      <c r="BD57" s="114" t="str">
        <f t="shared" si="27"/>
        <v>Khác</v>
      </c>
      <c r="BE57" s="114" t="str">
        <f t="shared" si="28"/>
        <v>Khác</v>
      </c>
      <c r="BF57" s="114" t="str">
        <f t="shared" si="29"/>
        <v>Khác</v>
      </c>
      <c r="BG57" s="114" t="str">
        <f t="shared" si="30"/>
        <v>Khác</v>
      </c>
      <c r="BH57" s="114" t="str">
        <f t="shared" si="31"/>
        <v>Khác</v>
      </c>
      <c r="BI57" s="114" t="str">
        <f t="shared" si="32"/>
        <v>Khác</v>
      </c>
      <c r="BJ57" s="114" t="str">
        <f t="shared" si="33"/>
        <v>Khác</v>
      </c>
      <c r="BK57" s="114" t="str">
        <f t="shared" si="34"/>
        <v>Khác</v>
      </c>
      <c r="BL57" s="114" t="str">
        <f t="shared" si="35"/>
        <v>Khác</v>
      </c>
    </row>
    <row r="58" spans="1:64" s="13" customFormat="1" ht="13.5" x14ac:dyDescent="0.15">
      <c r="A58" s="122"/>
      <c r="B58" s="122"/>
      <c r="C58" s="122"/>
      <c r="D58" s="125"/>
      <c r="E58" s="126"/>
      <c r="F58" s="15" t="str">
        <f t="shared" si="0"/>
        <v>-</v>
      </c>
      <c r="G58" s="12" t="e">
        <f>VLOOKUP(VALUE(A58),Time!$A$3:$D$33,2,1)</f>
        <v>#N/A</v>
      </c>
      <c r="H58" s="12" t="str">
        <f t="shared" si="10"/>
        <v/>
      </c>
      <c r="I58" s="138"/>
      <c r="K58" s="12"/>
      <c r="L58" s="114" t="str">
        <f t="shared" si="56"/>
        <v>Khác</v>
      </c>
      <c r="M58" s="114" t="str">
        <f t="shared" si="57"/>
        <v>Khác</v>
      </c>
      <c r="N58" s="114" t="str">
        <f t="shared" si="58"/>
        <v>Khác</v>
      </c>
      <c r="O58" s="114" t="str">
        <f t="shared" si="59"/>
        <v>Khác</v>
      </c>
      <c r="P58" s="114" t="str">
        <f t="shared" si="11"/>
        <v>Khác</v>
      </c>
      <c r="Q58" s="114" t="str">
        <f t="shared" si="12"/>
        <v>Khác</v>
      </c>
      <c r="R58" s="114" t="str">
        <f t="shared" si="13"/>
        <v>Khác</v>
      </c>
      <c r="S58" s="114" t="str">
        <f t="shared" si="60"/>
        <v>Khác</v>
      </c>
      <c r="T58" s="114" t="str">
        <f t="shared" ref="T58:AP58" si="89">IF(S58="Khác",IF(ISNUMBER(SEARCH(T$7,$D58)),T$6,"Khác"),S58)</f>
        <v>Khác</v>
      </c>
      <c r="U58" s="114" t="str">
        <f t="shared" si="7"/>
        <v>Khác</v>
      </c>
      <c r="V58" s="114" t="str">
        <f t="shared" si="8"/>
        <v>Khác</v>
      </c>
      <c r="W58" s="114" t="str">
        <f t="shared" si="89"/>
        <v>Khác</v>
      </c>
      <c r="X58" s="114" t="str">
        <f t="shared" si="89"/>
        <v>Khác</v>
      </c>
      <c r="Y58" s="114" t="str">
        <f t="shared" si="89"/>
        <v>Khác</v>
      </c>
      <c r="Z58" s="114" t="str">
        <f t="shared" si="89"/>
        <v>Khác</v>
      </c>
      <c r="AA58" s="114" t="str">
        <f t="shared" si="89"/>
        <v>Khác</v>
      </c>
      <c r="AB58" s="114" t="str">
        <f t="shared" si="89"/>
        <v>Khác</v>
      </c>
      <c r="AC58" s="114" t="str">
        <f t="shared" si="89"/>
        <v>Khác</v>
      </c>
      <c r="AD58" s="114" t="str">
        <f t="shared" si="89"/>
        <v>Khác</v>
      </c>
      <c r="AE58" s="114" t="str">
        <f t="shared" si="89"/>
        <v>Khác</v>
      </c>
      <c r="AF58" s="114" t="str">
        <f t="shared" si="89"/>
        <v>Khác</v>
      </c>
      <c r="AG58" s="114" t="str">
        <f t="shared" si="89"/>
        <v>Khác</v>
      </c>
      <c r="AH58" s="114" t="str">
        <f t="shared" si="89"/>
        <v>Khác</v>
      </c>
      <c r="AI58" s="114" t="str">
        <f t="shared" si="89"/>
        <v>Khác</v>
      </c>
      <c r="AJ58" s="114" t="str">
        <f t="shared" si="89"/>
        <v>Khác</v>
      </c>
      <c r="AK58" s="114" t="str">
        <f t="shared" si="89"/>
        <v>Khác</v>
      </c>
      <c r="AL58" s="114" t="str">
        <f t="shared" si="89"/>
        <v>Khác</v>
      </c>
      <c r="AM58" s="114" t="str">
        <f t="shared" si="89"/>
        <v>Khác</v>
      </c>
      <c r="AN58" s="114" t="str">
        <f t="shared" si="89"/>
        <v>Khác</v>
      </c>
      <c r="AO58" s="114" t="str">
        <f t="shared" si="89"/>
        <v>Khác</v>
      </c>
      <c r="AP58" s="114" t="str">
        <f t="shared" si="89"/>
        <v>Khác</v>
      </c>
      <c r="AQ58" s="114" t="str">
        <f t="shared" si="15"/>
        <v>Khác</v>
      </c>
      <c r="AR58" s="114" t="str">
        <f t="shared" si="16"/>
        <v>Khác</v>
      </c>
      <c r="AS58" s="114" t="str">
        <f t="shared" si="17"/>
        <v>Khác</v>
      </c>
      <c r="AT58" s="114" t="str">
        <f t="shared" si="18"/>
        <v>Khác</v>
      </c>
      <c r="AU58" s="114" t="str">
        <f t="shared" si="19"/>
        <v>Khác</v>
      </c>
      <c r="AV58" s="114" t="str">
        <f t="shared" si="19"/>
        <v>Khác</v>
      </c>
      <c r="AW58" s="114" t="str">
        <f t="shared" si="20"/>
        <v>Khác</v>
      </c>
      <c r="AX58" s="114" t="str">
        <f t="shared" si="21"/>
        <v>Khác</v>
      </c>
      <c r="AY58" s="114" t="str">
        <f t="shared" si="22"/>
        <v>Khác</v>
      </c>
      <c r="AZ58" s="114" t="str">
        <f t="shared" si="23"/>
        <v>Khác</v>
      </c>
      <c r="BA58" s="114" t="str">
        <f t="shared" si="24"/>
        <v>Khác</v>
      </c>
      <c r="BB58" s="114" t="str">
        <f t="shared" si="25"/>
        <v>Khác</v>
      </c>
      <c r="BC58" s="114" t="str">
        <f t="shared" si="26"/>
        <v>Khác</v>
      </c>
      <c r="BD58" s="114" t="str">
        <f t="shared" si="27"/>
        <v>Khác</v>
      </c>
      <c r="BE58" s="114" t="str">
        <f t="shared" si="28"/>
        <v>Khác</v>
      </c>
      <c r="BF58" s="114" t="str">
        <f t="shared" si="29"/>
        <v>Khác</v>
      </c>
      <c r="BG58" s="114" t="str">
        <f t="shared" si="30"/>
        <v>Khác</v>
      </c>
      <c r="BH58" s="114" t="str">
        <f t="shared" si="31"/>
        <v>Khác</v>
      </c>
      <c r="BI58" s="114" t="str">
        <f t="shared" si="32"/>
        <v>Khác</v>
      </c>
      <c r="BJ58" s="114" t="str">
        <f t="shared" si="33"/>
        <v>Khác</v>
      </c>
      <c r="BK58" s="114" t="str">
        <f t="shared" si="34"/>
        <v>Khác</v>
      </c>
      <c r="BL58" s="114" t="str">
        <f t="shared" si="35"/>
        <v>Khác</v>
      </c>
    </row>
    <row r="59" spans="1:64" s="12" customFormat="1" ht="13.5" x14ac:dyDescent="0.15">
      <c r="A59" s="122"/>
      <c r="B59" s="122"/>
      <c r="C59" s="122"/>
      <c r="D59" s="125"/>
      <c r="E59" s="126"/>
      <c r="F59" s="15" t="str">
        <f t="shared" si="0"/>
        <v>-</v>
      </c>
      <c r="G59" s="12" t="e">
        <f>VLOOKUP(VALUE(A59),Time!$A$3:$D$33,2,1)</f>
        <v>#N/A</v>
      </c>
      <c r="H59" s="12" t="str">
        <f t="shared" si="10"/>
        <v/>
      </c>
      <c r="I59" s="138"/>
      <c r="L59" s="114" t="str">
        <f t="shared" si="56"/>
        <v>Khác</v>
      </c>
      <c r="M59" s="114" t="str">
        <f t="shared" si="57"/>
        <v>Khác</v>
      </c>
      <c r="N59" s="114" t="str">
        <f t="shared" si="58"/>
        <v>Khác</v>
      </c>
      <c r="O59" s="114" t="str">
        <f t="shared" si="59"/>
        <v>Khác</v>
      </c>
      <c r="P59" s="114" t="str">
        <f t="shared" si="11"/>
        <v>Khác</v>
      </c>
      <c r="Q59" s="114" t="str">
        <f t="shared" si="12"/>
        <v>Khác</v>
      </c>
      <c r="R59" s="114" t="str">
        <f t="shared" si="13"/>
        <v>Khác</v>
      </c>
      <c r="S59" s="114" t="str">
        <f t="shared" si="60"/>
        <v>Khác</v>
      </c>
      <c r="T59" s="114" t="str">
        <f t="shared" ref="T59:AP59" si="90">IF(S59="Khác",IF(ISNUMBER(SEARCH(T$7,$D59)),T$6,"Khác"),S59)</f>
        <v>Khác</v>
      </c>
      <c r="U59" s="114" t="str">
        <f t="shared" si="7"/>
        <v>Khác</v>
      </c>
      <c r="V59" s="114" t="str">
        <f t="shared" si="8"/>
        <v>Khác</v>
      </c>
      <c r="W59" s="114" t="str">
        <f t="shared" si="90"/>
        <v>Khác</v>
      </c>
      <c r="X59" s="114" t="str">
        <f t="shared" si="90"/>
        <v>Khác</v>
      </c>
      <c r="Y59" s="114" t="str">
        <f t="shared" si="90"/>
        <v>Khác</v>
      </c>
      <c r="Z59" s="114" t="str">
        <f t="shared" si="90"/>
        <v>Khác</v>
      </c>
      <c r="AA59" s="114" t="str">
        <f t="shared" si="90"/>
        <v>Khác</v>
      </c>
      <c r="AB59" s="114" t="str">
        <f t="shared" si="90"/>
        <v>Khác</v>
      </c>
      <c r="AC59" s="114" t="str">
        <f t="shared" si="90"/>
        <v>Khác</v>
      </c>
      <c r="AD59" s="114" t="str">
        <f t="shared" si="90"/>
        <v>Khác</v>
      </c>
      <c r="AE59" s="114" t="str">
        <f t="shared" si="90"/>
        <v>Khác</v>
      </c>
      <c r="AF59" s="114" t="str">
        <f t="shared" si="90"/>
        <v>Khác</v>
      </c>
      <c r="AG59" s="114" t="str">
        <f t="shared" si="90"/>
        <v>Khác</v>
      </c>
      <c r="AH59" s="114" t="str">
        <f t="shared" si="90"/>
        <v>Khác</v>
      </c>
      <c r="AI59" s="114" t="str">
        <f t="shared" si="90"/>
        <v>Khác</v>
      </c>
      <c r="AJ59" s="114" t="str">
        <f t="shared" si="90"/>
        <v>Khác</v>
      </c>
      <c r="AK59" s="114" t="str">
        <f t="shared" si="90"/>
        <v>Khác</v>
      </c>
      <c r="AL59" s="114" t="str">
        <f t="shared" si="90"/>
        <v>Khác</v>
      </c>
      <c r="AM59" s="114" t="str">
        <f t="shared" si="90"/>
        <v>Khác</v>
      </c>
      <c r="AN59" s="114" t="str">
        <f t="shared" si="90"/>
        <v>Khác</v>
      </c>
      <c r="AO59" s="114" t="str">
        <f t="shared" si="90"/>
        <v>Khác</v>
      </c>
      <c r="AP59" s="114" t="str">
        <f t="shared" si="90"/>
        <v>Khác</v>
      </c>
      <c r="AQ59" s="114" t="str">
        <f t="shared" si="15"/>
        <v>Khác</v>
      </c>
      <c r="AR59" s="114" t="str">
        <f t="shared" si="16"/>
        <v>Khác</v>
      </c>
      <c r="AS59" s="114" t="str">
        <f t="shared" si="17"/>
        <v>Khác</v>
      </c>
      <c r="AT59" s="114" t="str">
        <f t="shared" si="18"/>
        <v>Khác</v>
      </c>
      <c r="AU59" s="114" t="str">
        <f t="shared" si="19"/>
        <v>Khác</v>
      </c>
      <c r="AV59" s="114" t="str">
        <f t="shared" si="19"/>
        <v>Khác</v>
      </c>
      <c r="AW59" s="114" t="str">
        <f t="shared" si="20"/>
        <v>Khác</v>
      </c>
      <c r="AX59" s="114" t="str">
        <f t="shared" si="21"/>
        <v>Khác</v>
      </c>
      <c r="AY59" s="114" t="str">
        <f t="shared" si="22"/>
        <v>Khác</v>
      </c>
      <c r="AZ59" s="114" t="str">
        <f t="shared" si="23"/>
        <v>Khác</v>
      </c>
      <c r="BA59" s="114" t="str">
        <f t="shared" si="24"/>
        <v>Khác</v>
      </c>
      <c r="BB59" s="114" t="str">
        <f t="shared" si="25"/>
        <v>Khác</v>
      </c>
      <c r="BC59" s="114" t="str">
        <f t="shared" si="26"/>
        <v>Khác</v>
      </c>
      <c r="BD59" s="114" t="str">
        <f t="shared" si="27"/>
        <v>Khác</v>
      </c>
      <c r="BE59" s="114" t="str">
        <f t="shared" si="28"/>
        <v>Khác</v>
      </c>
      <c r="BF59" s="114" t="str">
        <f t="shared" si="29"/>
        <v>Khác</v>
      </c>
      <c r="BG59" s="114" t="str">
        <f t="shared" si="30"/>
        <v>Khác</v>
      </c>
      <c r="BH59" s="114" t="str">
        <f t="shared" si="31"/>
        <v>Khác</v>
      </c>
      <c r="BI59" s="114" t="str">
        <f t="shared" si="32"/>
        <v>Khác</v>
      </c>
      <c r="BJ59" s="114" t="str">
        <f t="shared" si="33"/>
        <v>Khác</v>
      </c>
      <c r="BK59" s="114" t="str">
        <f t="shared" si="34"/>
        <v>Khác</v>
      </c>
      <c r="BL59" s="114" t="str">
        <f t="shared" si="35"/>
        <v>Khác</v>
      </c>
    </row>
    <row r="60" spans="1:64" s="12" customFormat="1" ht="13.5" x14ac:dyDescent="0.15">
      <c r="A60" s="122"/>
      <c r="B60" s="122"/>
      <c r="C60" s="122"/>
      <c r="D60" s="125"/>
      <c r="E60" s="126"/>
      <c r="F60" s="15" t="str">
        <f t="shared" si="0"/>
        <v>-</v>
      </c>
      <c r="G60" s="12" t="e">
        <f>VLOOKUP(VALUE(A60),Time!$A$3:$D$33,2,1)</f>
        <v>#N/A</v>
      </c>
      <c r="H60" s="12" t="str">
        <f t="shared" si="10"/>
        <v/>
      </c>
      <c r="I60" s="138"/>
      <c r="L60" s="114" t="str">
        <f t="shared" si="56"/>
        <v>Khác</v>
      </c>
      <c r="M60" s="114" t="str">
        <f t="shared" si="57"/>
        <v>Khác</v>
      </c>
      <c r="N60" s="114" t="str">
        <f t="shared" si="58"/>
        <v>Khác</v>
      </c>
      <c r="O60" s="114" t="str">
        <f t="shared" si="59"/>
        <v>Khác</v>
      </c>
      <c r="P60" s="114" t="str">
        <f t="shared" si="11"/>
        <v>Khác</v>
      </c>
      <c r="Q60" s="114" t="str">
        <f t="shared" si="12"/>
        <v>Khác</v>
      </c>
      <c r="R60" s="114" t="str">
        <f t="shared" si="13"/>
        <v>Khác</v>
      </c>
      <c r="S60" s="114" t="str">
        <f t="shared" si="60"/>
        <v>Khác</v>
      </c>
      <c r="T60" s="114" t="str">
        <f t="shared" ref="T60:AP60" si="91">IF(S60="Khác",IF(ISNUMBER(SEARCH(T$7,$D60)),T$6,"Khác"),S60)</f>
        <v>Khác</v>
      </c>
      <c r="U60" s="114" t="str">
        <f t="shared" si="7"/>
        <v>Khác</v>
      </c>
      <c r="V60" s="114" t="str">
        <f t="shared" si="8"/>
        <v>Khác</v>
      </c>
      <c r="W60" s="114" t="str">
        <f t="shared" si="91"/>
        <v>Khác</v>
      </c>
      <c r="X60" s="114" t="str">
        <f t="shared" si="91"/>
        <v>Khác</v>
      </c>
      <c r="Y60" s="114" t="str">
        <f t="shared" si="91"/>
        <v>Khác</v>
      </c>
      <c r="Z60" s="114" t="str">
        <f t="shared" si="91"/>
        <v>Khác</v>
      </c>
      <c r="AA60" s="114" t="str">
        <f t="shared" si="91"/>
        <v>Khác</v>
      </c>
      <c r="AB60" s="114" t="str">
        <f t="shared" si="91"/>
        <v>Khác</v>
      </c>
      <c r="AC60" s="114" t="str">
        <f t="shared" si="91"/>
        <v>Khác</v>
      </c>
      <c r="AD60" s="114" t="str">
        <f t="shared" si="91"/>
        <v>Khác</v>
      </c>
      <c r="AE60" s="114" t="str">
        <f t="shared" si="91"/>
        <v>Khác</v>
      </c>
      <c r="AF60" s="114" t="str">
        <f t="shared" si="91"/>
        <v>Khác</v>
      </c>
      <c r="AG60" s="114" t="str">
        <f t="shared" si="91"/>
        <v>Khác</v>
      </c>
      <c r="AH60" s="114" t="str">
        <f t="shared" si="91"/>
        <v>Khác</v>
      </c>
      <c r="AI60" s="114" t="str">
        <f t="shared" si="91"/>
        <v>Khác</v>
      </c>
      <c r="AJ60" s="114" t="str">
        <f t="shared" si="91"/>
        <v>Khác</v>
      </c>
      <c r="AK60" s="114" t="str">
        <f t="shared" si="91"/>
        <v>Khác</v>
      </c>
      <c r="AL60" s="114" t="str">
        <f t="shared" si="91"/>
        <v>Khác</v>
      </c>
      <c r="AM60" s="114" t="str">
        <f t="shared" si="91"/>
        <v>Khác</v>
      </c>
      <c r="AN60" s="114" t="str">
        <f t="shared" si="91"/>
        <v>Khác</v>
      </c>
      <c r="AO60" s="114" t="str">
        <f t="shared" si="91"/>
        <v>Khác</v>
      </c>
      <c r="AP60" s="114" t="str">
        <f t="shared" si="91"/>
        <v>Khác</v>
      </c>
      <c r="AQ60" s="114" t="str">
        <f t="shared" si="15"/>
        <v>Khác</v>
      </c>
      <c r="AR60" s="114" t="str">
        <f t="shared" si="16"/>
        <v>Khác</v>
      </c>
      <c r="AS60" s="114" t="str">
        <f t="shared" si="17"/>
        <v>Khác</v>
      </c>
      <c r="AT60" s="114" t="str">
        <f t="shared" si="18"/>
        <v>Khác</v>
      </c>
      <c r="AU60" s="114" t="str">
        <f t="shared" si="19"/>
        <v>Khác</v>
      </c>
      <c r="AV60" s="114" t="str">
        <f t="shared" si="19"/>
        <v>Khác</v>
      </c>
      <c r="AW60" s="114" t="str">
        <f t="shared" si="20"/>
        <v>Khác</v>
      </c>
      <c r="AX60" s="114" t="str">
        <f t="shared" si="21"/>
        <v>Khác</v>
      </c>
      <c r="AY60" s="114" t="str">
        <f t="shared" si="22"/>
        <v>Khác</v>
      </c>
      <c r="AZ60" s="114" t="str">
        <f t="shared" si="23"/>
        <v>Khác</v>
      </c>
      <c r="BA60" s="114" t="str">
        <f t="shared" si="24"/>
        <v>Khác</v>
      </c>
      <c r="BB60" s="114" t="str">
        <f t="shared" si="25"/>
        <v>Khác</v>
      </c>
      <c r="BC60" s="114" t="str">
        <f t="shared" si="26"/>
        <v>Khác</v>
      </c>
      <c r="BD60" s="114" t="str">
        <f t="shared" si="27"/>
        <v>Khác</v>
      </c>
      <c r="BE60" s="114" t="str">
        <f t="shared" si="28"/>
        <v>Khác</v>
      </c>
      <c r="BF60" s="114" t="str">
        <f t="shared" si="29"/>
        <v>Khác</v>
      </c>
      <c r="BG60" s="114" t="str">
        <f t="shared" si="30"/>
        <v>Khác</v>
      </c>
      <c r="BH60" s="114" t="str">
        <f t="shared" si="31"/>
        <v>Khác</v>
      </c>
      <c r="BI60" s="114" t="str">
        <f t="shared" si="32"/>
        <v>Khác</v>
      </c>
      <c r="BJ60" s="114" t="str">
        <f t="shared" si="33"/>
        <v>Khác</v>
      </c>
      <c r="BK60" s="114" t="str">
        <f t="shared" si="34"/>
        <v>Khác</v>
      </c>
      <c r="BL60" s="114" t="str">
        <f t="shared" si="35"/>
        <v>Khác</v>
      </c>
    </row>
    <row r="61" spans="1:64" s="12" customFormat="1" ht="13.5" x14ac:dyDescent="0.15">
      <c r="A61" s="122"/>
      <c r="B61" s="122"/>
      <c r="C61" s="122"/>
      <c r="D61" s="125"/>
      <c r="E61" s="126"/>
      <c r="F61" s="15" t="str">
        <f t="shared" si="0"/>
        <v>-</v>
      </c>
      <c r="G61" s="12" t="e">
        <f>VLOOKUP(VALUE(A61),Time!$A$3:$D$33,2,1)</f>
        <v>#N/A</v>
      </c>
      <c r="H61" s="12" t="str">
        <f t="shared" si="10"/>
        <v/>
      </c>
      <c r="I61" s="138"/>
      <c r="L61" s="114" t="str">
        <f t="shared" si="56"/>
        <v>Khác</v>
      </c>
      <c r="M61" s="114" t="str">
        <f t="shared" si="57"/>
        <v>Khác</v>
      </c>
      <c r="N61" s="114" t="str">
        <f t="shared" si="58"/>
        <v>Khác</v>
      </c>
      <c r="O61" s="114" t="str">
        <f t="shared" si="59"/>
        <v>Khác</v>
      </c>
      <c r="P61" s="114" t="str">
        <f t="shared" si="11"/>
        <v>Khác</v>
      </c>
      <c r="Q61" s="114" t="str">
        <f t="shared" si="12"/>
        <v>Khác</v>
      </c>
      <c r="R61" s="114" t="str">
        <f t="shared" si="13"/>
        <v>Khác</v>
      </c>
      <c r="S61" s="114" t="str">
        <f t="shared" si="60"/>
        <v>Khác</v>
      </c>
      <c r="T61" s="114" t="str">
        <f t="shared" ref="T61:AP61" si="92">IF(S61="Khác",IF(ISNUMBER(SEARCH(T$7,$D61)),T$6,"Khác"),S61)</f>
        <v>Khác</v>
      </c>
      <c r="U61" s="114" t="str">
        <f t="shared" si="7"/>
        <v>Khác</v>
      </c>
      <c r="V61" s="114" t="str">
        <f t="shared" si="8"/>
        <v>Khác</v>
      </c>
      <c r="W61" s="114" t="str">
        <f t="shared" si="92"/>
        <v>Khác</v>
      </c>
      <c r="X61" s="114" t="str">
        <f t="shared" si="92"/>
        <v>Khác</v>
      </c>
      <c r="Y61" s="114" t="str">
        <f t="shared" si="92"/>
        <v>Khác</v>
      </c>
      <c r="Z61" s="114" t="str">
        <f t="shared" si="92"/>
        <v>Khác</v>
      </c>
      <c r="AA61" s="114" t="str">
        <f t="shared" si="92"/>
        <v>Khác</v>
      </c>
      <c r="AB61" s="114" t="str">
        <f t="shared" si="92"/>
        <v>Khác</v>
      </c>
      <c r="AC61" s="114" t="str">
        <f t="shared" si="92"/>
        <v>Khác</v>
      </c>
      <c r="AD61" s="114" t="str">
        <f t="shared" si="92"/>
        <v>Khác</v>
      </c>
      <c r="AE61" s="114" t="str">
        <f t="shared" si="92"/>
        <v>Khác</v>
      </c>
      <c r="AF61" s="114" t="str">
        <f t="shared" si="92"/>
        <v>Khác</v>
      </c>
      <c r="AG61" s="114" t="str">
        <f t="shared" si="92"/>
        <v>Khác</v>
      </c>
      <c r="AH61" s="114" t="str">
        <f t="shared" si="92"/>
        <v>Khác</v>
      </c>
      <c r="AI61" s="114" t="str">
        <f t="shared" si="92"/>
        <v>Khác</v>
      </c>
      <c r="AJ61" s="114" t="str">
        <f t="shared" si="92"/>
        <v>Khác</v>
      </c>
      <c r="AK61" s="114" t="str">
        <f t="shared" si="92"/>
        <v>Khác</v>
      </c>
      <c r="AL61" s="114" t="str">
        <f t="shared" si="92"/>
        <v>Khác</v>
      </c>
      <c r="AM61" s="114" t="str">
        <f t="shared" si="92"/>
        <v>Khác</v>
      </c>
      <c r="AN61" s="114" t="str">
        <f t="shared" si="92"/>
        <v>Khác</v>
      </c>
      <c r="AO61" s="114" t="str">
        <f t="shared" si="92"/>
        <v>Khác</v>
      </c>
      <c r="AP61" s="114" t="str">
        <f t="shared" si="92"/>
        <v>Khác</v>
      </c>
      <c r="AQ61" s="114" t="str">
        <f t="shared" si="15"/>
        <v>Khác</v>
      </c>
      <c r="AR61" s="114" t="str">
        <f t="shared" si="16"/>
        <v>Khác</v>
      </c>
      <c r="AS61" s="114" t="str">
        <f t="shared" si="17"/>
        <v>Khác</v>
      </c>
      <c r="AT61" s="114" t="str">
        <f t="shared" si="18"/>
        <v>Khác</v>
      </c>
      <c r="AU61" s="114" t="str">
        <f t="shared" si="19"/>
        <v>Khác</v>
      </c>
      <c r="AV61" s="114" t="str">
        <f t="shared" si="19"/>
        <v>Khác</v>
      </c>
      <c r="AW61" s="114" t="str">
        <f t="shared" si="20"/>
        <v>Khác</v>
      </c>
      <c r="AX61" s="114" t="str">
        <f t="shared" si="21"/>
        <v>Khác</v>
      </c>
      <c r="AY61" s="114" t="str">
        <f t="shared" si="22"/>
        <v>Khác</v>
      </c>
      <c r="AZ61" s="114" t="str">
        <f t="shared" si="23"/>
        <v>Khác</v>
      </c>
      <c r="BA61" s="114" t="str">
        <f t="shared" si="24"/>
        <v>Khác</v>
      </c>
      <c r="BB61" s="114" t="str">
        <f t="shared" si="25"/>
        <v>Khác</v>
      </c>
      <c r="BC61" s="114" t="str">
        <f t="shared" si="26"/>
        <v>Khác</v>
      </c>
      <c r="BD61" s="114" t="str">
        <f t="shared" si="27"/>
        <v>Khác</v>
      </c>
      <c r="BE61" s="114" t="str">
        <f t="shared" si="28"/>
        <v>Khác</v>
      </c>
      <c r="BF61" s="114" t="str">
        <f t="shared" si="29"/>
        <v>Khác</v>
      </c>
      <c r="BG61" s="114" t="str">
        <f t="shared" si="30"/>
        <v>Khác</v>
      </c>
      <c r="BH61" s="114" t="str">
        <f t="shared" si="31"/>
        <v>Khác</v>
      </c>
      <c r="BI61" s="114" t="str">
        <f t="shared" si="32"/>
        <v>Khác</v>
      </c>
      <c r="BJ61" s="114" t="str">
        <f t="shared" si="33"/>
        <v>Khác</v>
      </c>
      <c r="BK61" s="114" t="str">
        <f t="shared" si="34"/>
        <v>Khác</v>
      </c>
      <c r="BL61" s="114" t="str">
        <f t="shared" si="35"/>
        <v>Khác</v>
      </c>
    </row>
    <row r="62" spans="1:64" s="12" customFormat="1" ht="13.5" x14ac:dyDescent="0.15">
      <c r="A62" s="122"/>
      <c r="B62" s="122"/>
      <c r="C62" s="122"/>
      <c r="D62" s="125"/>
      <c r="E62" s="126"/>
      <c r="F62" s="15" t="str">
        <f t="shared" si="0"/>
        <v>-</v>
      </c>
      <c r="G62" s="12" t="e">
        <f>VLOOKUP(VALUE(A62),Time!$A$3:$D$33,2,1)</f>
        <v>#N/A</v>
      </c>
      <c r="H62" s="12" t="str">
        <f t="shared" si="10"/>
        <v/>
      </c>
      <c r="I62" s="138"/>
      <c r="L62" s="114" t="str">
        <f t="shared" si="56"/>
        <v>Khác</v>
      </c>
      <c r="M62" s="114" t="str">
        <f t="shared" si="57"/>
        <v>Khác</v>
      </c>
      <c r="N62" s="114" t="str">
        <f t="shared" si="58"/>
        <v>Khác</v>
      </c>
      <c r="O62" s="114" t="str">
        <f t="shared" si="59"/>
        <v>Khác</v>
      </c>
      <c r="P62" s="114" t="str">
        <f t="shared" si="11"/>
        <v>Khác</v>
      </c>
      <c r="Q62" s="114" t="str">
        <f t="shared" si="12"/>
        <v>Khác</v>
      </c>
      <c r="R62" s="114" t="str">
        <f t="shared" si="13"/>
        <v>Khác</v>
      </c>
      <c r="S62" s="114" t="str">
        <f t="shared" si="60"/>
        <v>Khác</v>
      </c>
      <c r="T62" s="114" t="str">
        <f t="shared" ref="T62:AP62" si="93">IF(S62="Khác",IF(ISNUMBER(SEARCH(T$7,$D62)),T$6,"Khác"),S62)</f>
        <v>Khác</v>
      </c>
      <c r="U62" s="114" t="str">
        <f t="shared" si="7"/>
        <v>Khác</v>
      </c>
      <c r="V62" s="114" t="str">
        <f t="shared" si="8"/>
        <v>Khác</v>
      </c>
      <c r="W62" s="114" t="str">
        <f t="shared" si="93"/>
        <v>Khác</v>
      </c>
      <c r="X62" s="114" t="str">
        <f t="shared" si="93"/>
        <v>Khác</v>
      </c>
      <c r="Y62" s="114" t="str">
        <f t="shared" si="93"/>
        <v>Khác</v>
      </c>
      <c r="Z62" s="114" t="str">
        <f t="shared" si="93"/>
        <v>Khác</v>
      </c>
      <c r="AA62" s="114" t="str">
        <f t="shared" si="93"/>
        <v>Khác</v>
      </c>
      <c r="AB62" s="114" t="str">
        <f t="shared" si="93"/>
        <v>Khác</v>
      </c>
      <c r="AC62" s="114" t="str">
        <f t="shared" si="93"/>
        <v>Khác</v>
      </c>
      <c r="AD62" s="114" t="str">
        <f t="shared" si="93"/>
        <v>Khác</v>
      </c>
      <c r="AE62" s="114" t="str">
        <f t="shared" si="93"/>
        <v>Khác</v>
      </c>
      <c r="AF62" s="114" t="str">
        <f t="shared" si="93"/>
        <v>Khác</v>
      </c>
      <c r="AG62" s="114" t="str">
        <f t="shared" si="93"/>
        <v>Khác</v>
      </c>
      <c r="AH62" s="114" t="str">
        <f t="shared" si="93"/>
        <v>Khác</v>
      </c>
      <c r="AI62" s="114" t="str">
        <f t="shared" si="93"/>
        <v>Khác</v>
      </c>
      <c r="AJ62" s="114" t="str">
        <f t="shared" si="93"/>
        <v>Khác</v>
      </c>
      <c r="AK62" s="114" t="str">
        <f t="shared" si="93"/>
        <v>Khác</v>
      </c>
      <c r="AL62" s="114" t="str">
        <f t="shared" si="93"/>
        <v>Khác</v>
      </c>
      <c r="AM62" s="114" t="str">
        <f t="shared" si="93"/>
        <v>Khác</v>
      </c>
      <c r="AN62" s="114" t="str">
        <f t="shared" si="93"/>
        <v>Khác</v>
      </c>
      <c r="AO62" s="114" t="str">
        <f t="shared" si="93"/>
        <v>Khác</v>
      </c>
      <c r="AP62" s="114" t="str">
        <f t="shared" si="93"/>
        <v>Khác</v>
      </c>
      <c r="AQ62" s="114" t="str">
        <f t="shared" si="15"/>
        <v>Khác</v>
      </c>
      <c r="AR62" s="114" t="str">
        <f t="shared" si="16"/>
        <v>Khác</v>
      </c>
      <c r="AS62" s="114" t="str">
        <f t="shared" si="17"/>
        <v>Khác</v>
      </c>
      <c r="AT62" s="114" t="str">
        <f t="shared" si="18"/>
        <v>Khác</v>
      </c>
      <c r="AU62" s="114" t="str">
        <f t="shared" si="19"/>
        <v>Khác</v>
      </c>
      <c r="AV62" s="114" t="str">
        <f t="shared" si="19"/>
        <v>Khác</v>
      </c>
      <c r="AW62" s="114" t="str">
        <f t="shared" si="20"/>
        <v>Khác</v>
      </c>
      <c r="AX62" s="114" t="str">
        <f t="shared" si="21"/>
        <v>Khác</v>
      </c>
      <c r="AY62" s="114" t="str">
        <f t="shared" si="22"/>
        <v>Khác</v>
      </c>
      <c r="AZ62" s="114" t="str">
        <f t="shared" si="23"/>
        <v>Khác</v>
      </c>
      <c r="BA62" s="114" t="str">
        <f t="shared" si="24"/>
        <v>Khác</v>
      </c>
      <c r="BB62" s="114" t="str">
        <f t="shared" si="25"/>
        <v>Khác</v>
      </c>
      <c r="BC62" s="114" t="str">
        <f t="shared" si="26"/>
        <v>Khác</v>
      </c>
      <c r="BD62" s="114" t="str">
        <f t="shared" si="27"/>
        <v>Khác</v>
      </c>
      <c r="BE62" s="114" t="str">
        <f t="shared" si="28"/>
        <v>Khác</v>
      </c>
      <c r="BF62" s="114" t="str">
        <f t="shared" si="29"/>
        <v>Khác</v>
      </c>
      <c r="BG62" s="114" t="str">
        <f t="shared" si="30"/>
        <v>Khác</v>
      </c>
      <c r="BH62" s="114" t="str">
        <f t="shared" si="31"/>
        <v>Khác</v>
      </c>
      <c r="BI62" s="114" t="str">
        <f t="shared" si="32"/>
        <v>Khác</v>
      </c>
      <c r="BJ62" s="114" t="str">
        <f t="shared" si="33"/>
        <v>Khác</v>
      </c>
      <c r="BK62" s="114" t="str">
        <f t="shared" si="34"/>
        <v>Khác</v>
      </c>
      <c r="BL62" s="114" t="str">
        <f t="shared" si="35"/>
        <v>Khác</v>
      </c>
    </row>
    <row r="63" spans="1:64" s="12" customFormat="1" ht="13.5" x14ac:dyDescent="0.15">
      <c r="A63" s="122"/>
      <c r="B63" s="122"/>
      <c r="C63" s="122"/>
      <c r="D63" s="125"/>
      <c r="E63" s="126"/>
      <c r="F63" s="15" t="str">
        <f t="shared" si="0"/>
        <v>-</v>
      </c>
      <c r="G63" s="12" t="e">
        <f>VLOOKUP(VALUE(A63),Time!$A$3:$D$33,2,1)</f>
        <v>#N/A</v>
      </c>
      <c r="H63" s="12" t="str">
        <f t="shared" si="10"/>
        <v/>
      </c>
      <c r="I63" s="138"/>
      <c r="L63" s="114" t="str">
        <f t="shared" si="56"/>
        <v>Khác</v>
      </c>
      <c r="M63" s="114" t="str">
        <f t="shared" si="57"/>
        <v>Khác</v>
      </c>
      <c r="N63" s="114" t="str">
        <f t="shared" si="58"/>
        <v>Khác</v>
      </c>
      <c r="O63" s="114" t="str">
        <f t="shared" si="59"/>
        <v>Khác</v>
      </c>
      <c r="P63" s="114" t="str">
        <f t="shared" si="11"/>
        <v>Khác</v>
      </c>
      <c r="Q63" s="114" t="str">
        <f t="shared" si="12"/>
        <v>Khác</v>
      </c>
      <c r="R63" s="114" t="str">
        <f t="shared" si="13"/>
        <v>Khác</v>
      </c>
      <c r="S63" s="114" t="str">
        <f t="shared" si="60"/>
        <v>Khác</v>
      </c>
      <c r="T63" s="114" t="str">
        <f t="shared" ref="T63:AP63" si="94">IF(S63="Khác",IF(ISNUMBER(SEARCH(T$7,$D63)),T$6,"Khác"),S63)</f>
        <v>Khác</v>
      </c>
      <c r="U63" s="114" t="str">
        <f t="shared" si="7"/>
        <v>Khác</v>
      </c>
      <c r="V63" s="114" t="str">
        <f t="shared" si="8"/>
        <v>Khác</v>
      </c>
      <c r="W63" s="114" t="str">
        <f t="shared" si="94"/>
        <v>Khác</v>
      </c>
      <c r="X63" s="114" t="str">
        <f t="shared" si="94"/>
        <v>Khác</v>
      </c>
      <c r="Y63" s="114" t="str">
        <f t="shared" si="94"/>
        <v>Khác</v>
      </c>
      <c r="Z63" s="114" t="str">
        <f t="shared" si="94"/>
        <v>Khác</v>
      </c>
      <c r="AA63" s="114" t="str">
        <f t="shared" si="94"/>
        <v>Khác</v>
      </c>
      <c r="AB63" s="114" t="str">
        <f t="shared" si="94"/>
        <v>Khác</v>
      </c>
      <c r="AC63" s="114" t="str">
        <f t="shared" si="94"/>
        <v>Khác</v>
      </c>
      <c r="AD63" s="114" t="str">
        <f t="shared" si="94"/>
        <v>Khác</v>
      </c>
      <c r="AE63" s="114" t="str">
        <f t="shared" si="94"/>
        <v>Khác</v>
      </c>
      <c r="AF63" s="114" t="str">
        <f t="shared" si="94"/>
        <v>Khác</v>
      </c>
      <c r="AG63" s="114" t="str">
        <f t="shared" si="94"/>
        <v>Khác</v>
      </c>
      <c r="AH63" s="114" t="str">
        <f t="shared" si="94"/>
        <v>Khác</v>
      </c>
      <c r="AI63" s="114" t="str">
        <f t="shared" si="94"/>
        <v>Khác</v>
      </c>
      <c r="AJ63" s="114" t="str">
        <f t="shared" si="94"/>
        <v>Khác</v>
      </c>
      <c r="AK63" s="114" t="str">
        <f t="shared" si="94"/>
        <v>Khác</v>
      </c>
      <c r="AL63" s="114" t="str">
        <f t="shared" si="94"/>
        <v>Khác</v>
      </c>
      <c r="AM63" s="114" t="str">
        <f t="shared" si="94"/>
        <v>Khác</v>
      </c>
      <c r="AN63" s="114" t="str">
        <f t="shared" si="94"/>
        <v>Khác</v>
      </c>
      <c r="AO63" s="114" t="str">
        <f t="shared" si="94"/>
        <v>Khác</v>
      </c>
      <c r="AP63" s="114" t="str">
        <f t="shared" si="94"/>
        <v>Khác</v>
      </c>
      <c r="AQ63" s="114" t="str">
        <f t="shared" si="15"/>
        <v>Khác</v>
      </c>
      <c r="AR63" s="114" t="str">
        <f t="shared" si="16"/>
        <v>Khác</v>
      </c>
      <c r="AS63" s="114" t="str">
        <f t="shared" si="17"/>
        <v>Khác</v>
      </c>
      <c r="AT63" s="114" t="str">
        <f t="shared" si="18"/>
        <v>Khác</v>
      </c>
      <c r="AU63" s="114" t="str">
        <f t="shared" si="19"/>
        <v>Khác</v>
      </c>
      <c r="AV63" s="114" t="str">
        <f t="shared" si="19"/>
        <v>Khác</v>
      </c>
      <c r="AW63" s="114" t="str">
        <f t="shared" si="20"/>
        <v>Khác</v>
      </c>
      <c r="AX63" s="114" t="str">
        <f t="shared" si="21"/>
        <v>Khác</v>
      </c>
      <c r="AY63" s="114" t="str">
        <f t="shared" si="22"/>
        <v>Khác</v>
      </c>
      <c r="AZ63" s="114" t="str">
        <f t="shared" si="23"/>
        <v>Khác</v>
      </c>
      <c r="BA63" s="114" t="str">
        <f t="shared" si="24"/>
        <v>Khác</v>
      </c>
      <c r="BB63" s="114" t="str">
        <f t="shared" si="25"/>
        <v>Khác</v>
      </c>
      <c r="BC63" s="114" t="str">
        <f t="shared" si="26"/>
        <v>Khác</v>
      </c>
      <c r="BD63" s="114" t="str">
        <f t="shared" si="27"/>
        <v>Khác</v>
      </c>
      <c r="BE63" s="114" t="str">
        <f t="shared" si="28"/>
        <v>Khác</v>
      </c>
      <c r="BF63" s="114" t="str">
        <f t="shared" si="29"/>
        <v>Khác</v>
      </c>
      <c r="BG63" s="114" t="str">
        <f t="shared" si="30"/>
        <v>Khác</v>
      </c>
      <c r="BH63" s="114" t="str">
        <f t="shared" si="31"/>
        <v>Khác</v>
      </c>
      <c r="BI63" s="114" t="str">
        <f t="shared" si="32"/>
        <v>Khác</v>
      </c>
      <c r="BJ63" s="114" t="str">
        <f t="shared" si="33"/>
        <v>Khác</v>
      </c>
      <c r="BK63" s="114" t="str">
        <f t="shared" si="34"/>
        <v>Khác</v>
      </c>
      <c r="BL63" s="114" t="str">
        <f t="shared" si="35"/>
        <v>Khác</v>
      </c>
    </row>
    <row r="64" spans="1:64" s="12" customFormat="1" ht="13.5" x14ac:dyDescent="0.15">
      <c r="A64" s="122"/>
      <c r="B64" s="122"/>
      <c r="C64" s="122"/>
      <c r="D64" s="125"/>
      <c r="E64" s="126"/>
      <c r="F64" s="15" t="str">
        <f t="shared" si="0"/>
        <v>-</v>
      </c>
      <c r="G64" s="12" t="e">
        <f>VLOOKUP(VALUE(A64),Time!$A$3:$D$33,2,1)</f>
        <v>#N/A</v>
      </c>
      <c r="H64" s="12" t="str">
        <f t="shared" si="10"/>
        <v/>
      </c>
      <c r="I64" s="138"/>
      <c r="L64" s="114" t="str">
        <f t="shared" si="56"/>
        <v>Khác</v>
      </c>
      <c r="M64" s="114" t="str">
        <f t="shared" si="57"/>
        <v>Khác</v>
      </c>
      <c r="N64" s="114" t="str">
        <f t="shared" si="58"/>
        <v>Khác</v>
      </c>
      <c r="O64" s="114" t="str">
        <f t="shared" si="59"/>
        <v>Khác</v>
      </c>
      <c r="P64" s="114" t="str">
        <f t="shared" si="11"/>
        <v>Khác</v>
      </c>
      <c r="Q64" s="114" t="str">
        <f t="shared" si="12"/>
        <v>Khác</v>
      </c>
      <c r="R64" s="114" t="str">
        <f t="shared" si="13"/>
        <v>Khác</v>
      </c>
      <c r="S64" s="114" t="str">
        <f t="shared" si="60"/>
        <v>Khác</v>
      </c>
      <c r="T64" s="114" t="str">
        <f t="shared" ref="T64:AP64" si="95">IF(S64="Khác",IF(ISNUMBER(SEARCH(T$7,$D64)),T$6,"Khác"),S64)</f>
        <v>Khác</v>
      </c>
      <c r="U64" s="114" t="str">
        <f t="shared" si="7"/>
        <v>Khác</v>
      </c>
      <c r="V64" s="114" t="str">
        <f t="shared" si="8"/>
        <v>Khác</v>
      </c>
      <c r="W64" s="114" t="str">
        <f t="shared" si="95"/>
        <v>Khác</v>
      </c>
      <c r="X64" s="114" t="str">
        <f t="shared" si="95"/>
        <v>Khác</v>
      </c>
      <c r="Y64" s="114" t="str">
        <f t="shared" si="95"/>
        <v>Khác</v>
      </c>
      <c r="Z64" s="114" t="str">
        <f t="shared" si="95"/>
        <v>Khác</v>
      </c>
      <c r="AA64" s="114" t="str">
        <f t="shared" si="95"/>
        <v>Khác</v>
      </c>
      <c r="AB64" s="114" t="str">
        <f t="shared" si="95"/>
        <v>Khác</v>
      </c>
      <c r="AC64" s="114" t="str">
        <f t="shared" si="95"/>
        <v>Khác</v>
      </c>
      <c r="AD64" s="114" t="str">
        <f t="shared" si="95"/>
        <v>Khác</v>
      </c>
      <c r="AE64" s="114" t="str">
        <f t="shared" si="95"/>
        <v>Khác</v>
      </c>
      <c r="AF64" s="114" t="str">
        <f t="shared" si="95"/>
        <v>Khác</v>
      </c>
      <c r="AG64" s="114" t="str">
        <f t="shared" si="95"/>
        <v>Khác</v>
      </c>
      <c r="AH64" s="114" t="str">
        <f t="shared" si="95"/>
        <v>Khác</v>
      </c>
      <c r="AI64" s="114" t="str">
        <f t="shared" si="95"/>
        <v>Khác</v>
      </c>
      <c r="AJ64" s="114" t="str">
        <f t="shared" si="95"/>
        <v>Khác</v>
      </c>
      <c r="AK64" s="114" t="str">
        <f t="shared" si="95"/>
        <v>Khác</v>
      </c>
      <c r="AL64" s="114" t="str">
        <f t="shared" si="95"/>
        <v>Khác</v>
      </c>
      <c r="AM64" s="114" t="str">
        <f t="shared" si="95"/>
        <v>Khác</v>
      </c>
      <c r="AN64" s="114" t="str">
        <f t="shared" si="95"/>
        <v>Khác</v>
      </c>
      <c r="AO64" s="114" t="str">
        <f t="shared" si="95"/>
        <v>Khác</v>
      </c>
      <c r="AP64" s="114" t="str">
        <f t="shared" si="95"/>
        <v>Khác</v>
      </c>
      <c r="AQ64" s="114" t="str">
        <f t="shared" si="15"/>
        <v>Khác</v>
      </c>
      <c r="AR64" s="114" t="str">
        <f t="shared" si="16"/>
        <v>Khác</v>
      </c>
      <c r="AS64" s="114" t="str">
        <f t="shared" si="17"/>
        <v>Khác</v>
      </c>
      <c r="AT64" s="114" t="str">
        <f t="shared" si="18"/>
        <v>Khác</v>
      </c>
      <c r="AU64" s="114" t="str">
        <f t="shared" si="19"/>
        <v>Khác</v>
      </c>
      <c r="AV64" s="114" t="str">
        <f t="shared" si="19"/>
        <v>Khác</v>
      </c>
      <c r="AW64" s="114" t="str">
        <f t="shared" si="20"/>
        <v>Khác</v>
      </c>
      <c r="AX64" s="114" t="str">
        <f t="shared" si="21"/>
        <v>Khác</v>
      </c>
      <c r="AY64" s="114" t="str">
        <f t="shared" si="22"/>
        <v>Khác</v>
      </c>
      <c r="AZ64" s="114" t="str">
        <f t="shared" si="23"/>
        <v>Khác</v>
      </c>
      <c r="BA64" s="114" t="str">
        <f t="shared" si="24"/>
        <v>Khác</v>
      </c>
      <c r="BB64" s="114" t="str">
        <f t="shared" si="25"/>
        <v>Khác</v>
      </c>
      <c r="BC64" s="114" t="str">
        <f t="shared" si="26"/>
        <v>Khác</v>
      </c>
      <c r="BD64" s="114" t="str">
        <f t="shared" si="27"/>
        <v>Khác</v>
      </c>
      <c r="BE64" s="114" t="str">
        <f t="shared" si="28"/>
        <v>Khác</v>
      </c>
      <c r="BF64" s="114" t="str">
        <f t="shared" si="29"/>
        <v>Khác</v>
      </c>
      <c r="BG64" s="114" t="str">
        <f t="shared" si="30"/>
        <v>Khác</v>
      </c>
      <c r="BH64" s="114" t="str">
        <f t="shared" si="31"/>
        <v>Khác</v>
      </c>
      <c r="BI64" s="114" t="str">
        <f t="shared" si="32"/>
        <v>Khác</v>
      </c>
      <c r="BJ64" s="114" t="str">
        <f t="shared" si="33"/>
        <v>Khác</v>
      </c>
      <c r="BK64" s="114" t="str">
        <f t="shared" si="34"/>
        <v>Khác</v>
      </c>
      <c r="BL64" s="114" t="str">
        <f t="shared" si="35"/>
        <v>Khác</v>
      </c>
    </row>
    <row r="65" spans="1:64" s="12" customFormat="1" ht="13.5" x14ac:dyDescent="0.15">
      <c r="A65" s="122"/>
      <c r="B65" s="122"/>
      <c r="C65" s="122"/>
      <c r="D65" s="125"/>
      <c r="E65" s="126"/>
      <c r="F65" s="15" t="str">
        <f t="shared" si="0"/>
        <v>-</v>
      </c>
      <c r="G65" s="12" t="e">
        <f>VLOOKUP(VALUE(A65),Time!$A$3:$D$33,2,1)</f>
        <v>#N/A</v>
      </c>
      <c r="H65" s="12" t="str">
        <f t="shared" si="10"/>
        <v/>
      </c>
      <c r="I65" s="138"/>
      <c r="L65" s="114" t="str">
        <f t="shared" si="56"/>
        <v>Khác</v>
      </c>
      <c r="M65" s="114" t="str">
        <f t="shared" si="57"/>
        <v>Khác</v>
      </c>
      <c r="N65" s="114" t="str">
        <f t="shared" si="58"/>
        <v>Khác</v>
      </c>
      <c r="O65" s="114" t="str">
        <f t="shared" si="59"/>
        <v>Khác</v>
      </c>
      <c r="P65" s="114" t="str">
        <f t="shared" si="11"/>
        <v>Khác</v>
      </c>
      <c r="Q65" s="114" t="str">
        <f t="shared" si="12"/>
        <v>Khác</v>
      </c>
      <c r="R65" s="114" t="str">
        <f t="shared" si="13"/>
        <v>Khác</v>
      </c>
      <c r="S65" s="114" t="str">
        <f t="shared" si="60"/>
        <v>Khác</v>
      </c>
      <c r="T65" s="114" t="str">
        <f t="shared" ref="T65:AP65" si="96">IF(S65="Khác",IF(ISNUMBER(SEARCH(T$7,$D65)),T$6,"Khác"),S65)</f>
        <v>Khác</v>
      </c>
      <c r="U65" s="114" t="str">
        <f t="shared" si="7"/>
        <v>Khác</v>
      </c>
      <c r="V65" s="114" t="str">
        <f t="shared" si="8"/>
        <v>Khác</v>
      </c>
      <c r="W65" s="114" t="str">
        <f t="shared" si="96"/>
        <v>Khác</v>
      </c>
      <c r="X65" s="114" t="str">
        <f t="shared" si="96"/>
        <v>Khác</v>
      </c>
      <c r="Y65" s="114" t="str">
        <f t="shared" si="96"/>
        <v>Khác</v>
      </c>
      <c r="Z65" s="114" t="str">
        <f t="shared" si="96"/>
        <v>Khác</v>
      </c>
      <c r="AA65" s="114" t="str">
        <f t="shared" si="96"/>
        <v>Khác</v>
      </c>
      <c r="AB65" s="114" t="str">
        <f t="shared" si="96"/>
        <v>Khác</v>
      </c>
      <c r="AC65" s="114" t="str">
        <f t="shared" si="96"/>
        <v>Khác</v>
      </c>
      <c r="AD65" s="114" t="str">
        <f t="shared" si="96"/>
        <v>Khác</v>
      </c>
      <c r="AE65" s="114" t="str">
        <f t="shared" si="96"/>
        <v>Khác</v>
      </c>
      <c r="AF65" s="114" t="str">
        <f t="shared" si="96"/>
        <v>Khác</v>
      </c>
      <c r="AG65" s="114" t="str">
        <f t="shared" si="96"/>
        <v>Khác</v>
      </c>
      <c r="AH65" s="114" t="str">
        <f t="shared" si="96"/>
        <v>Khác</v>
      </c>
      <c r="AI65" s="114" t="str">
        <f t="shared" si="96"/>
        <v>Khác</v>
      </c>
      <c r="AJ65" s="114" t="str">
        <f t="shared" si="96"/>
        <v>Khác</v>
      </c>
      <c r="AK65" s="114" t="str">
        <f t="shared" si="96"/>
        <v>Khác</v>
      </c>
      <c r="AL65" s="114" t="str">
        <f t="shared" si="96"/>
        <v>Khác</v>
      </c>
      <c r="AM65" s="114" t="str">
        <f t="shared" si="96"/>
        <v>Khác</v>
      </c>
      <c r="AN65" s="114" t="str">
        <f t="shared" si="96"/>
        <v>Khác</v>
      </c>
      <c r="AO65" s="114" t="str">
        <f t="shared" si="96"/>
        <v>Khác</v>
      </c>
      <c r="AP65" s="114" t="str">
        <f t="shared" si="96"/>
        <v>Khác</v>
      </c>
      <c r="AQ65" s="114" t="str">
        <f t="shared" si="15"/>
        <v>Khác</v>
      </c>
      <c r="AR65" s="114" t="str">
        <f t="shared" si="16"/>
        <v>Khác</v>
      </c>
      <c r="AS65" s="114" t="str">
        <f t="shared" si="17"/>
        <v>Khác</v>
      </c>
      <c r="AT65" s="114" t="str">
        <f t="shared" si="18"/>
        <v>Khác</v>
      </c>
      <c r="AU65" s="114" t="str">
        <f t="shared" si="19"/>
        <v>Khác</v>
      </c>
      <c r="AV65" s="114" t="str">
        <f t="shared" si="19"/>
        <v>Khác</v>
      </c>
      <c r="AW65" s="114" t="str">
        <f t="shared" si="20"/>
        <v>Khác</v>
      </c>
      <c r="AX65" s="114" t="str">
        <f t="shared" si="21"/>
        <v>Khác</v>
      </c>
      <c r="AY65" s="114" t="str">
        <f t="shared" si="22"/>
        <v>Khác</v>
      </c>
      <c r="AZ65" s="114" t="str">
        <f t="shared" si="23"/>
        <v>Khác</v>
      </c>
      <c r="BA65" s="114" t="str">
        <f t="shared" si="24"/>
        <v>Khác</v>
      </c>
      <c r="BB65" s="114" t="str">
        <f t="shared" si="25"/>
        <v>Khác</v>
      </c>
      <c r="BC65" s="114" t="str">
        <f t="shared" si="26"/>
        <v>Khác</v>
      </c>
      <c r="BD65" s="114" t="str">
        <f t="shared" si="27"/>
        <v>Khác</v>
      </c>
      <c r="BE65" s="114" t="str">
        <f t="shared" si="28"/>
        <v>Khác</v>
      </c>
      <c r="BF65" s="114" t="str">
        <f t="shared" si="29"/>
        <v>Khác</v>
      </c>
      <c r="BG65" s="114" t="str">
        <f t="shared" si="30"/>
        <v>Khác</v>
      </c>
      <c r="BH65" s="114" t="str">
        <f t="shared" si="31"/>
        <v>Khác</v>
      </c>
      <c r="BI65" s="114" t="str">
        <f t="shared" si="32"/>
        <v>Khác</v>
      </c>
      <c r="BJ65" s="114" t="str">
        <f t="shared" si="33"/>
        <v>Khác</v>
      </c>
      <c r="BK65" s="114" t="str">
        <f t="shared" si="34"/>
        <v>Khác</v>
      </c>
      <c r="BL65" s="114" t="str">
        <f t="shared" si="35"/>
        <v>Khác</v>
      </c>
    </row>
    <row r="66" spans="1:64" s="12" customFormat="1" ht="13.5" x14ac:dyDescent="0.15">
      <c r="A66" s="122"/>
      <c r="B66" s="122"/>
      <c r="C66" s="122"/>
      <c r="D66" s="125"/>
      <c r="E66" s="126"/>
      <c r="F66" s="15" t="str">
        <f t="shared" si="0"/>
        <v>-</v>
      </c>
      <c r="G66" s="12" t="e">
        <f>VLOOKUP(VALUE(A66),Time!$A$3:$D$33,2,1)</f>
        <v>#N/A</v>
      </c>
      <c r="H66" s="12" t="str">
        <f t="shared" si="10"/>
        <v/>
      </c>
      <c r="I66" s="138"/>
      <c r="L66" s="114" t="str">
        <f t="shared" si="56"/>
        <v>Khác</v>
      </c>
      <c r="M66" s="114" t="str">
        <f t="shared" si="57"/>
        <v>Khác</v>
      </c>
      <c r="N66" s="114" t="str">
        <f t="shared" si="58"/>
        <v>Khác</v>
      </c>
      <c r="O66" s="114" t="str">
        <f t="shared" si="59"/>
        <v>Khác</v>
      </c>
      <c r="P66" s="114" t="str">
        <f t="shared" si="11"/>
        <v>Khác</v>
      </c>
      <c r="Q66" s="114" t="str">
        <f t="shared" si="12"/>
        <v>Khác</v>
      </c>
      <c r="R66" s="114" t="str">
        <f t="shared" si="13"/>
        <v>Khác</v>
      </c>
      <c r="S66" s="114" t="str">
        <f t="shared" si="60"/>
        <v>Khác</v>
      </c>
      <c r="T66" s="114" t="str">
        <f t="shared" ref="T66:AP66" si="97">IF(S66="Khác",IF(ISNUMBER(SEARCH(T$7,$D66)),T$6,"Khác"),S66)</f>
        <v>Khác</v>
      </c>
      <c r="U66" s="114" t="str">
        <f t="shared" si="7"/>
        <v>Khác</v>
      </c>
      <c r="V66" s="114" t="str">
        <f t="shared" si="8"/>
        <v>Khác</v>
      </c>
      <c r="W66" s="114" t="str">
        <f t="shared" si="97"/>
        <v>Khác</v>
      </c>
      <c r="X66" s="114" t="str">
        <f t="shared" si="97"/>
        <v>Khác</v>
      </c>
      <c r="Y66" s="114" t="str">
        <f t="shared" si="97"/>
        <v>Khác</v>
      </c>
      <c r="Z66" s="114" t="str">
        <f t="shared" si="97"/>
        <v>Khác</v>
      </c>
      <c r="AA66" s="114" t="str">
        <f t="shared" si="97"/>
        <v>Khác</v>
      </c>
      <c r="AB66" s="114" t="str">
        <f t="shared" si="97"/>
        <v>Khác</v>
      </c>
      <c r="AC66" s="114" t="str">
        <f t="shared" si="97"/>
        <v>Khác</v>
      </c>
      <c r="AD66" s="114" t="str">
        <f t="shared" si="97"/>
        <v>Khác</v>
      </c>
      <c r="AE66" s="114" t="str">
        <f t="shared" si="97"/>
        <v>Khác</v>
      </c>
      <c r="AF66" s="114" t="str">
        <f t="shared" si="97"/>
        <v>Khác</v>
      </c>
      <c r="AG66" s="114" t="str">
        <f t="shared" si="97"/>
        <v>Khác</v>
      </c>
      <c r="AH66" s="114" t="str">
        <f t="shared" si="97"/>
        <v>Khác</v>
      </c>
      <c r="AI66" s="114" t="str">
        <f t="shared" si="97"/>
        <v>Khác</v>
      </c>
      <c r="AJ66" s="114" t="str">
        <f t="shared" si="97"/>
        <v>Khác</v>
      </c>
      <c r="AK66" s="114" t="str">
        <f t="shared" si="97"/>
        <v>Khác</v>
      </c>
      <c r="AL66" s="114" t="str">
        <f t="shared" si="97"/>
        <v>Khác</v>
      </c>
      <c r="AM66" s="114" t="str">
        <f t="shared" si="97"/>
        <v>Khác</v>
      </c>
      <c r="AN66" s="114" t="str">
        <f t="shared" si="97"/>
        <v>Khác</v>
      </c>
      <c r="AO66" s="114" t="str">
        <f t="shared" si="97"/>
        <v>Khác</v>
      </c>
      <c r="AP66" s="114" t="str">
        <f t="shared" si="97"/>
        <v>Khác</v>
      </c>
      <c r="AQ66" s="114" t="str">
        <f t="shared" si="15"/>
        <v>Khác</v>
      </c>
      <c r="AR66" s="114" t="str">
        <f t="shared" si="16"/>
        <v>Khác</v>
      </c>
      <c r="AS66" s="114" t="str">
        <f t="shared" si="17"/>
        <v>Khác</v>
      </c>
      <c r="AT66" s="114" t="str">
        <f t="shared" si="18"/>
        <v>Khác</v>
      </c>
      <c r="AU66" s="114" t="str">
        <f t="shared" si="19"/>
        <v>Khác</v>
      </c>
      <c r="AV66" s="114" t="str">
        <f t="shared" si="19"/>
        <v>Khác</v>
      </c>
      <c r="AW66" s="114" t="str">
        <f t="shared" si="20"/>
        <v>Khác</v>
      </c>
      <c r="AX66" s="114" t="str">
        <f t="shared" si="21"/>
        <v>Khác</v>
      </c>
      <c r="AY66" s="114" t="str">
        <f t="shared" si="22"/>
        <v>Khác</v>
      </c>
      <c r="AZ66" s="114" t="str">
        <f t="shared" si="23"/>
        <v>Khác</v>
      </c>
      <c r="BA66" s="114" t="str">
        <f t="shared" si="24"/>
        <v>Khác</v>
      </c>
      <c r="BB66" s="114" t="str">
        <f t="shared" si="25"/>
        <v>Khác</v>
      </c>
      <c r="BC66" s="114" t="str">
        <f t="shared" si="26"/>
        <v>Khác</v>
      </c>
      <c r="BD66" s="114" t="str">
        <f t="shared" si="27"/>
        <v>Khác</v>
      </c>
      <c r="BE66" s="114" t="str">
        <f t="shared" si="28"/>
        <v>Khác</v>
      </c>
      <c r="BF66" s="114" t="str">
        <f t="shared" si="29"/>
        <v>Khác</v>
      </c>
      <c r="BG66" s="114" t="str">
        <f t="shared" si="30"/>
        <v>Khác</v>
      </c>
      <c r="BH66" s="114" t="str">
        <f t="shared" si="31"/>
        <v>Khác</v>
      </c>
      <c r="BI66" s="114" t="str">
        <f t="shared" si="32"/>
        <v>Khác</v>
      </c>
      <c r="BJ66" s="114" t="str">
        <f t="shared" si="33"/>
        <v>Khác</v>
      </c>
      <c r="BK66" s="114" t="str">
        <f t="shared" si="34"/>
        <v>Khác</v>
      </c>
      <c r="BL66" s="114" t="str">
        <f t="shared" si="35"/>
        <v>Khác</v>
      </c>
    </row>
    <row r="67" spans="1:64" s="12" customFormat="1" ht="13.5" x14ac:dyDescent="0.15">
      <c r="A67" s="122"/>
      <c r="B67" s="122"/>
      <c r="C67" s="122"/>
      <c r="D67" s="125"/>
      <c r="E67" s="126"/>
      <c r="F67" s="15" t="str">
        <f t="shared" si="0"/>
        <v>-</v>
      </c>
      <c r="G67" s="12" t="e">
        <f>VLOOKUP(VALUE(A67),Time!$A$3:$D$33,2,1)</f>
        <v>#N/A</v>
      </c>
      <c r="H67" s="12" t="str">
        <f t="shared" si="10"/>
        <v/>
      </c>
      <c r="I67" s="138"/>
      <c r="L67" s="114" t="str">
        <f t="shared" si="56"/>
        <v>Khác</v>
      </c>
      <c r="M67" s="114" t="str">
        <f t="shared" si="57"/>
        <v>Khác</v>
      </c>
      <c r="N67" s="114" t="str">
        <f t="shared" si="58"/>
        <v>Khác</v>
      </c>
      <c r="O67" s="114" t="str">
        <f t="shared" si="59"/>
        <v>Khác</v>
      </c>
      <c r="P67" s="114" t="str">
        <f t="shared" si="11"/>
        <v>Khác</v>
      </c>
      <c r="Q67" s="114" t="str">
        <f t="shared" si="12"/>
        <v>Khác</v>
      </c>
      <c r="R67" s="114" t="str">
        <f t="shared" si="13"/>
        <v>Khác</v>
      </c>
      <c r="S67" s="114" t="str">
        <f t="shared" si="60"/>
        <v>Khác</v>
      </c>
      <c r="T67" s="114" t="str">
        <f t="shared" ref="T67:AP67" si="98">IF(S67="Khác",IF(ISNUMBER(SEARCH(T$7,$D67)),T$6,"Khác"),S67)</f>
        <v>Khác</v>
      </c>
      <c r="U67" s="114" t="str">
        <f t="shared" si="7"/>
        <v>Khác</v>
      </c>
      <c r="V67" s="114" t="str">
        <f t="shared" si="8"/>
        <v>Khác</v>
      </c>
      <c r="W67" s="114" t="str">
        <f t="shared" si="98"/>
        <v>Khác</v>
      </c>
      <c r="X67" s="114" t="str">
        <f t="shared" si="98"/>
        <v>Khác</v>
      </c>
      <c r="Y67" s="114" t="str">
        <f t="shared" si="98"/>
        <v>Khác</v>
      </c>
      <c r="Z67" s="114" t="str">
        <f t="shared" si="98"/>
        <v>Khác</v>
      </c>
      <c r="AA67" s="114" t="str">
        <f t="shared" si="98"/>
        <v>Khác</v>
      </c>
      <c r="AB67" s="114" t="str">
        <f t="shared" si="98"/>
        <v>Khác</v>
      </c>
      <c r="AC67" s="114" t="str">
        <f t="shared" si="98"/>
        <v>Khác</v>
      </c>
      <c r="AD67" s="114" t="str">
        <f t="shared" si="98"/>
        <v>Khác</v>
      </c>
      <c r="AE67" s="114" t="str">
        <f t="shared" si="98"/>
        <v>Khác</v>
      </c>
      <c r="AF67" s="114" t="str">
        <f t="shared" si="98"/>
        <v>Khác</v>
      </c>
      <c r="AG67" s="114" t="str">
        <f t="shared" si="98"/>
        <v>Khác</v>
      </c>
      <c r="AH67" s="114" t="str">
        <f t="shared" si="98"/>
        <v>Khác</v>
      </c>
      <c r="AI67" s="114" t="str">
        <f t="shared" si="98"/>
        <v>Khác</v>
      </c>
      <c r="AJ67" s="114" t="str">
        <f t="shared" si="98"/>
        <v>Khác</v>
      </c>
      <c r="AK67" s="114" t="str">
        <f t="shared" si="98"/>
        <v>Khác</v>
      </c>
      <c r="AL67" s="114" t="str">
        <f t="shared" si="98"/>
        <v>Khác</v>
      </c>
      <c r="AM67" s="114" t="str">
        <f t="shared" si="98"/>
        <v>Khác</v>
      </c>
      <c r="AN67" s="114" t="str">
        <f t="shared" si="98"/>
        <v>Khác</v>
      </c>
      <c r="AO67" s="114" t="str">
        <f t="shared" si="98"/>
        <v>Khác</v>
      </c>
      <c r="AP67" s="114" t="str">
        <f t="shared" si="98"/>
        <v>Khác</v>
      </c>
      <c r="AQ67" s="114" t="str">
        <f t="shared" si="15"/>
        <v>Khác</v>
      </c>
      <c r="AR67" s="114" t="str">
        <f t="shared" si="16"/>
        <v>Khác</v>
      </c>
      <c r="AS67" s="114" t="str">
        <f t="shared" si="17"/>
        <v>Khác</v>
      </c>
      <c r="AT67" s="114" t="str">
        <f t="shared" si="18"/>
        <v>Khác</v>
      </c>
      <c r="AU67" s="114" t="str">
        <f t="shared" si="19"/>
        <v>Khác</v>
      </c>
      <c r="AV67" s="114" t="str">
        <f t="shared" si="19"/>
        <v>Khác</v>
      </c>
      <c r="AW67" s="114" t="str">
        <f t="shared" si="20"/>
        <v>Khác</v>
      </c>
      <c r="AX67" s="114" t="str">
        <f t="shared" si="21"/>
        <v>Khác</v>
      </c>
      <c r="AY67" s="114" t="str">
        <f t="shared" si="22"/>
        <v>Khác</v>
      </c>
      <c r="AZ67" s="114" t="str">
        <f t="shared" si="23"/>
        <v>Khác</v>
      </c>
      <c r="BA67" s="114" t="str">
        <f t="shared" si="24"/>
        <v>Khác</v>
      </c>
      <c r="BB67" s="114" t="str">
        <f t="shared" si="25"/>
        <v>Khác</v>
      </c>
      <c r="BC67" s="114" t="str">
        <f t="shared" si="26"/>
        <v>Khác</v>
      </c>
      <c r="BD67" s="114" t="str">
        <f t="shared" si="27"/>
        <v>Khác</v>
      </c>
      <c r="BE67" s="114" t="str">
        <f t="shared" si="28"/>
        <v>Khác</v>
      </c>
      <c r="BF67" s="114" t="str">
        <f t="shared" si="29"/>
        <v>Khác</v>
      </c>
      <c r="BG67" s="114" t="str">
        <f t="shared" si="30"/>
        <v>Khác</v>
      </c>
      <c r="BH67" s="114" t="str">
        <f t="shared" si="31"/>
        <v>Khác</v>
      </c>
      <c r="BI67" s="114" t="str">
        <f t="shared" si="32"/>
        <v>Khác</v>
      </c>
      <c r="BJ67" s="114" t="str">
        <f t="shared" si="33"/>
        <v>Khác</v>
      </c>
      <c r="BK67" s="114" t="str">
        <f t="shared" si="34"/>
        <v>Khác</v>
      </c>
      <c r="BL67" s="114" t="str">
        <f t="shared" si="35"/>
        <v>Khác</v>
      </c>
    </row>
    <row r="68" spans="1:64" s="12" customFormat="1" ht="13.5" x14ac:dyDescent="0.15">
      <c r="A68" s="123"/>
      <c r="B68" s="123"/>
      <c r="C68" s="122"/>
      <c r="D68" s="125"/>
      <c r="E68" s="126"/>
      <c r="F68" s="15" t="str">
        <f t="shared" si="0"/>
        <v>-</v>
      </c>
      <c r="G68" s="12" t="e">
        <f>VLOOKUP(VALUE(A68),Time!$A$3:$D$33,2,1)</f>
        <v>#N/A</v>
      </c>
      <c r="H68" s="12" t="str">
        <f t="shared" si="10"/>
        <v/>
      </c>
      <c r="I68" s="138"/>
      <c r="L68" s="114" t="str">
        <f t="shared" si="56"/>
        <v>Khác</v>
      </c>
      <c r="M68" s="114" t="str">
        <f t="shared" si="57"/>
        <v>Khác</v>
      </c>
      <c r="N68" s="114" t="str">
        <f t="shared" si="58"/>
        <v>Khác</v>
      </c>
      <c r="O68" s="114" t="str">
        <f t="shared" si="59"/>
        <v>Khác</v>
      </c>
      <c r="P68" s="114" t="str">
        <f t="shared" si="11"/>
        <v>Khác</v>
      </c>
      <c r="Q68" s="114" t="str">
        <f t="shared" si="12"/>
        <v>Khác</v>
      </c>
      <c r="R68" s="114" t="str">
        <f t="shared" si="13"/>
        <v>Khác</v>
      </c>
      <c r="S68" s="114" t="str">
        <f t="shared" si="60"/>
        <v>Khác</v>
      </c>
      <c r="T68" s="114" t="str">
        <f t="shared" ref="T68:AP68" si="99">IF(S68="Khác",IF(ISNUMBER(SEARCH(T$7,$D68)),T$6,"Khác"),S68)</f>
        <v>Khác</v>
      </c>
      <c r="U68" s="114" t="str">
        <f t="shared" si="7"/>
        <v>Khác</v>
      </c>
      <c r="V68" s="114" t="str">
        <f t="shared" si="8"/>
        <v>Khác</v>
      </c>
      <c r="W68" s="114" t="str">
        <f t="shared" si="99"/>
        <v>Khác</v>
      </c>
      <c r="X68" s="114" t="str">
        <f t="shared" si="99"/>
        <v>Khác</v>
      </c>
      <c r="Y68" s="114" t="str">
        <f t="shared" si="99"/>
        <v>Khác</v>
      </c>
      <c r="Z68" s="114" t="str">
        <f t="shared" si="99"/>
        <v>Khác</v>
      </c>
      <c r="AA68" s="114" t="str">
        <f t="shared" si="99"/>
        <v>Khác</v>
      </c>
      <c r="AB68" s="114" t="str">
        <f t="shared" si="99"/>
        <v>Khác</v>
      </c>
      <c r="AC68" s="114" t="str">
        <f t="shared" si="99"/>
        <v>Khác</v>
      </c>
      <c r="AD68" s="114" t="str">
        <f t="shared" si="99"/>
        <v>Khác</v>
      </c>
      <c r="AE68" s="114" t="str">
        <f t="shared" si="99"/>
        <v>Khác</v>
      </c>
      <c r="AF68" s="114" t="str">
        <f t="shared" si="99"/>
        <v>Khác</v>
      </c>
      <c r="AG68" s="114" t="str">
        <f t="shared" si="99"/>
        <v>Khác</v>
      </c>
      <c r="AH68" s="114" t="str">
        <f t="shared" si="99"/>
        <v>Khác</v>
      </c>
      <c r="AI68" s="114" t="str">
        <f t="shared" si="99"/>
        <v>Khác</v>
      </c>
      <c r="AJ68" s="114" t="str">
        <f t="shared" si="99"/>
        <v>Khác</v>
      </c>
      <c r="AK68" s="114" t="str">
        <f t="shared" si="99"/>
        <v>Khác</v>
      </c>
      <c r="AL68" s="114" t="str">
        <f t="shared" si="99"/>
        <v>Khác</v>
      </c>
      <c r="AM68" s="114" t="str">
        <f t="shared" si="99"/>
        <v>Khác</v>
      </c>
      <c r="AN68" s="114" t="str">
        <f t="shared" si="99"/>
        <v>Khác</v>
      </c>
      <c r="AO68" s="114" t="str">
        <f t="shared" si="99"/>
        <v>Khác</v>
      </c>
      <c r="AP68" s="114" t="str">
        <f t="shared" si="99"/>
        <v>Khác</v>
      </c>
      <c r="AQ68" s="114" t="str">
        <f t="shared" si="15"/>
        <v>Khác</v>
      </c>
      <c r="AR68" s="114" t="str">
        <f t="shared" si="16"/>
        <v>Khác</v>
      </c>
      <c r="AS68" s="114" t="str">
        <f t="shared" si="17"/>
        <v>Khác</v>
      </c>
      <c r="AT68" s="114" t="str">
        <f t="shared" si="18"/>
        <v>Khác</v>
      </c>
      <c r="AU68" s="114" t="str">
        <f t="shared" si="19"/>
        <v>Khác</v>
      </c>
      <c r="AV68" s="114" t="str">
        <f t="shared" si="19"/>
        <v>Khác</v>
      </c>
      <c r="AW68" s="114" t="str">
        <f t="shared" si="20"/>
        <v>Khác</v>
      </c>
      <c r="AX68" s="114" t="str">
        <f t="shared" si="21"/>
        <v>Khác</v>
      </c>
      <c r="AY68" s="114" t="str">
        <f t="shared" si="22"/>
        <v>Khác</v>
      </c>
      <c r="AZ68" s="114" t="str">
        <f t="shared" si="23"/>
        <v>Khác</v>
      </c>
      <c r="BA68" s="114" t="str">
        <f t="shared" si="24"/>
        <v>Khác</v>
      </c>
      <c r="BB68" s="114" t="str">
        <f t="shared" si="25"/>
        <v>Khác</v>
      </c>
      <c r="BC68" s="114" t="str">
        <f t="shared" si="26"/>
        <v>Khác</v>
      </c>
      <c r="BD68" s="114" t="str">
        <f t="shared" si="27"/>
        <v>Khác</v>
      </c>
      <c r="BE68" s="114" t="str">
        <f t="shared" si="28"/>
        <v>Khác</v>
      </c>
      <c r="BF68" s="114" t="str">
        <f t="shared" si="29"/>
        <v>Khác</v>
      </c>
      <c r="BG68" s="114" t="str">
        <f t="shared" si="30"/>
        <v>Khác</v>
      </c>
      <c r="BH68" s="114" t="str">
        <f t="shared" si="31"/>
        <v>Khác</v>
      </c>
      <c r="BI68" s="114" t="str">
        <f t="shared" si="32"/>
        <v>Khác</v>
      </c>
      <c r="BJ68" s="114" t="str">
        <f t="shared" si="33"/>
        <v>Khác</v>
      </c>
      <c r="BK68" s="114" t="str">
        <f t="shared" si="34"/>
        <v>Khác</v>
      </c>
      <c r="BL68" s="114" t="str">
        <f t="shared" si="35"/>
        <v>Khác</v>
      </c>
    </row>
    <row r="69" spans="1:64" s="12" customFormat="1" ht="13.5" x14ac:dyDescent="0.15">
      <c r="A69" s="123"/>
      <c r="B69" s="123"/>
      <c r="C69" s="122"/>
      <c r="D69" s="125"/>
      <c r="E69" s="126"/>
      <c r="F69" s="15" t="str">
        <f t="shared" si="0"/>
        <v>-</v>
      </c>
      <c r="G69" s="12" t="e">
        <f>VLOOKUP(VALUE(A69),Time!$A$3:$D$33,2,1)</f>
        <v>#N/A</v>
      </c>
      <c r="H69" s="12" t="str">
        <f t="shared" si="10"/>
        <v/>
      </c>
      <c r="I69" s="138"/>
      <c r="L69" s="114" t="str">
        <f t="shared" si="56"/>
        <v>Khác</v>
      </c>
      <c r="M69" s="114" t="str">
        <f t="shared" si="57"/>
        <v>Khác</v>
      </c>
      <c r="N69" s="114" t="str">
        <f t="shared" si="58"/>
        <v>Khác</v>
      </c>
      <c r="O69" s="114" t="str">
        <f t="shared" si="59"/>
        <v>Khác</v>
      </c>
      <c r="P69" s="114" t="str">
        <f t="shared" si="11"/>
        <v>Khác</v>
      </c>
      <c r="Q69" s="114" t="str">
        <f t="shared" si="12"/>
        <v>Khác</v>
      </c>
      <c r="R69" s="114" t="str">
        <f t="shared" si="13"/>
        <v>Khác</v>
      </c>
      <c r="S69" s="114" t="str">
        <f t="shared" si="60"/>
        <v>Khác</v>
      </c>
      <c r="T69" s="114" t="str">
        <f t="shared" ref="T69:AP69" si="100">IF(S69="Khác",IF(ISNUMBER(SEARCH(T$7,$D69)),T$6,"Khác"),S69)</f>
        <v>Khác</v>
      </c>
      <c r="U69" s="114" t="str">
        <f t="shared" si="7"/>
        <v>Khác</v>
      </c>
      <c r="V69" s="114" t="str">
        <f t="shared" si="8"/>
        <v>Khác</v>
      </c>
      <c r="W69" s="114" t="str">
        <f t="shared" si="100"/>
        <v>Khác</v>
      </c>
      <c r="X69" s="114" t="str">
        <f t="shared" si="100"/>
        <v>Khác</v>
      </c>
      <c r="Y69" s="114" t="str">
        <f t="shared" si="100"/>
        <v>Khác</v>
      </c>
      <c r="Z69" s="114" t="str">
        <f t="shared" si="100"/>
        <v>Khác</v>
      </c>
      <c r="AA69" s="114" t="str">
        <f t="shared" si="100"/>
        <v>Khác</v>
      </c>
      <c r="AB69" s="114" t="str">
        <f t="shared" si="100"/>
        <v>Khác</v>
      </c>
      <c r="AC69" s="114" t="str">
        <f t="shared" si="100"/>
        <v>Khác</v>
      </c>
      <c r="AD69" s="114" t="str">
        <f t="shared" si="100"/>
        <v>Khác</v>
      </c>
      <c r="AE69" s="114" t="str">
        <f t="shared" si="100"/>
        <v>Khác</v>
      </c>
      <c r="AF69" s="114" t="str">
        <f t="shared" si="100"/>
        <v>Khác</v>
      </c>
      <c r="AG69" s="114" t="str">
        <f t="shared" si="100"/>
        <v>Khác</v>
      </c>
      <c r="AH69" s="114" t="str">
        <f t="shared" si="100"/>
        <v>Khác</v>
      </c>
      <c r="AI69" s="114" t="str">
        <f t="shared" si="100"/>
        <v>Khác</v>
      </c>
      <c r="AJ69" s="114" t="str">
        <f t="shared" si="100"/>
        <v>Khác</v>
      </c>
      <c r="AK69" s="114" t="str">
        <f t="shared" si="100"/>
        <v>Khác</v>
      </c>
      <c r="AL69" s="114" t="str">
        <f t="shared" si="100"/>
        <v>Khác</v>
      </c>
      <c r="AM69" s="114" t="str">
        <f t="shared" si="100"/>
        <v>Khác</v>
      </c>
      <c r="AN69" s="114" t="str">
        <f t="shared" si="100"/>
        <v>Khác</v>
      </c>
      <c r="AO69" s="114" t="str">
        <f t="shared" si="100"/>
        <v>Khác</v>
      </c>
      <c r="AP69" s="114" t="str">
        <f t="shared" si="100"/>
        <v>Khác</v>
      </c>
      <c r="AQ69" s="114" t="str">
        <f t="shared" si="15"/>
        <v>Khác</v>
      </c>
      <c r="AR69" s="114" t="str">
        <f t="shared" si="16"/>
        <v>Khác</v>
      </c>
      <c r="AS69" s="114" t="str">
        <f t="shared" si="17"/>
        <v>Khác</v>
      </c>
      <c r="AT69" s="114" t="str">
        <f t="shared" si="18"/>
        <v>Khác</v>
      </c>
      <c r="AU69" s="114" t="str">
        <f t="shared" si="19"/>
        <v>Khác</v>
      </c>
      <c r="AV69" s="114" t="str">
        <f t="shared" si="19"/>
        <v>Khác</v>
      </c>
      <c r="AW69" s="114" t="str">
        <f t="shared" si="20"/>
        <v>Khác</v>
      </c>
      <c r="AX69" s="114" t="str">
        <f t="shared" si="21"/>
        <v>Khác</v>
      </c>
      <c r="AY69" s="114" t="str">
        <f t="shared" si="22"/>
        <v>Khác</v>
      </c>
      <c r="AZ69" s="114" t="str">
        <f t="shared" si="23"/>
        <v>Khác</v>
      </c>
      <c r="BA69" s="114" t="str">
        <f t="shared" si="24"/>
        <v>Khác</v>
      </c>
      <c r="BB69" s="114" t="str">
        <f t="shared" si="25"/>
        <v>Khác</v>
      </c>
      <c r="BC69" s="114" t="str">
        <f t="shared" si="26"/>
        <v>Khác</v>
      </c>
      <c r="BD69" s="114" t="str">
        <f t="shared" si="27"/>
        <v>Khác</v>
      </c>
      <c r="BE69" s="114" t="str">
        <f t="shared" si="28"/>
        <v>Khác</v>
      </c>
      <c r="BF69" s="114" t="str">
        <f t="shared" si="29"/>
        <v>Khác</v>
      </c>
      <c r="BG69" s="114" t="str">
        <f t="shared" si="30"/>
        <v>Khác</v>
      </c>
      <c r="BH69" s="114" t="str">
        <f t="shared" si="31"/>
        <v>Khác</v>
      </c>
      <c r="BI69" s="114" t="str">
        <f t="shared" si="32"/>
        <v>Khác</v>
      </c>
      <c r="BJ69" s="114" t="str">
        <f t="shared" si="33"/>
        <v>Khác</v>
      </c>
      <c r="BK69" s="114" t="str">
        <f t="shared" si="34"/>
        <v>Khác</v>
      </c>
      <c r="BL69" s="114" t="str">
        <f t="shared" si="35"/>
        <v>Khác</v>
      </c>
    </row>
    <row r="70" spans="1:64" s="12" customFormat="1" ht="13.5" x14ac:dyDescent="0.15">
      <c r="A70" s="123"/>
      <c r="B70" s="123"/>
      <c r="C70" s="122"/>
      <c r="D70" s="124"/>
      <c r="E70" s="126"/>
      <c r="F70" s="15" t="str">
        <f t="shared" si="0"/>
        <v>-</v>
      </c>
      <c r="G70" s="12" t="e">
        <f>VLOOKUP(VALUE(A70),Time!$A$3:$D$33,2,1)</f>
        <v>#N/A</v>
      </c>
      <c r="H70" s="12" t="str">
        <f t="shared" si="10"/>
        <v/>
      </c>
      <c r="I70" s="138"/>
      <c r="L70" s="114" t="str">
        <f t="shared" si="56"/>
        <v>Khác</v>
      </c>
      <c r="M70" s="114" t="str">
        <f t="shared" si="57"/>
        <v>Khác</v>
      </c>
      <c r="N70" s="114" t="str">
        <f t="shared" si="58"/>
        <v>Khác</v>
      </c>
      <c r="O70" s="114" t="str">
        <f t="shared" si="59"/>
        <v>Khác</v>
      </c>
      <c r="P70" s="114" t="str">
        <f t="shared" si="11"/>
        <v>Khác</v>
      </c>
      <c r="Q70" s="114" t="str">
        <f t="shared" si="12"/>
        <v>Khác</v>
      </c>
      <c r="R70" s="114" t="str">
        <f t="shared" si="13"/>
        <v>Khác</v>
      </c>
      <c r="S70" s="114" t="str">
        <f t="shared" si="60"/>
        <v>Khác</v>
      </c>
      <c r="T70" s="114" t="str">
        <f t="shared" ref="T70:AP70" si="101">IF(S70="Khác",IF(ISNUMBER(SEARCH(T$7,$D70)),T$6,"Khác"),S70)</f>
        <v>Khác</v>
      </c>
      <c r="U70" s="114" t="str">
        <f t="shared" si="7"/>
        <v>Khác</v>
      </c>
      <c r="V70" s="114" t="str">
        <f t="shared" si="8"/>
        <v>Khác</v>
      </c>
      <c r="W70" s="114" t="str">
        <f t="shared" si="101"/>
        <v>Khác</v>
      </c>
      <c r="X70" s="114" t="str">
        <f t="shared" si="101"/>
        <v>Khác</v>
      </c>
      <c r="Y70" s="114" t="str">
        <f t="shared" si="101"/>
        <v>Khác</v>
      </c>
      <c r="Z70" s="114" t="str">
        <f t="shared" si="101"/>
        <v>Khác</v>
      </c>
      <c r="AA70" s="114" t="str">
        <f t="shared" si="101"/>
        <v>Khác</v>
      </c>
      <c r="AB70" s="114" t="str">
        <f t="shared" si="101"/>
        <v>Khác</v>
      </c>
      <c r="AC70" s="114" t="str">
        <f t="shared" si="101"/>
        <v>Khác</v>
      </c>
      <c r="AD70" s="114" t="str">
        <f t="shared" si="101"/>
        <v>Khác</v>
      </c>
      <c r="AE70" s="114" t="str">
        <f t="shared" si="101"/>
        <v>Khác</v>
      </c>
      <c r="AF70" s="114" t="str">
        <f t="shared" si="101"/>
        <v>Khác</v>
      </c>
      <c r="AG70" s="114" t="str">
        <f t="shared" si="101"/>
        <v>Khác</v>
      </c>
      <c r="AH70" s="114" t="str">
        <f t="shared" si="101"/>
        <v>Khác</v>
      </c>
      <c r="AI70" s="114" t="str">
        <f t="shared" si="101"/>
        <v>Khác</v>
      </c>
      <c r="AJ70" s="114" t="str">
        <f t="shared" si="101"/>
        <v>Khác</v>
      </c>
      <c r="AK70" s="114" t="str">
        <f t="shared" si="101"/>
        <v>Khác</v>
      </c>
      <c r="AL70" s="114" t="str">
        <f t="shared" si="101"/>
        <v>Khác</v>
      </c>
      <c r="AM70" s="114" t="str">
        <f t="shared" si="101"/>
        <v>Khác</v>
      </c>
      <c r="AN70" s="114" t="str">
        <f t="shared" si="101"/>
        <v>Khác</v>
      </c>
      <c r="AO70" s="114" t="str">
        <f t="shared" si="101"/>
        <v>Khác</v>
      </c>
      <c r="AP70" s="114" t="str">
        <f t="shared" si="101"/>
        <v>Khác</v>
      </c>
      <c r="AQ70" s="114" t="str">
        <f t="shared" si="15"/>
        <v>Khác</v>
      </c>
      <c r="AR70" s="114" t="str">
        <f t="shared" si="16"/>
        <v>Khác</v>
      </c>
      <c r="AS70" s="114" t="str">
        <f t="shared" si="17"/>
        <v>Khác</v>
      </c>
      <c r="AT70" s="114" t="str">
        <f t="shared" si="18"/>
        <v>Khác</v>
      </c>
      <c r="AU70" s="114" t="str">
        <f t="shared" si="19"/>
        <v>Khác</v>
      </c>
      <c r="AV70" s="114" t="str">
        <f t="shared" si="19"/>
        <v>Khác</v>
      </c>
      <c r="AW70" s="114" t="str">
        <f t="shared" si="20"/>
        <v>Khác</v>
      </c>
      <c r="AX70" s="114" t="str">
        <f t="shared" si="21"/>
        <v>Khác</v>
      </c>
      <c r="AY70" s="114" t="str">
        <f t="shared" si="22"/>
        <v>Khác</v>
      </c>
      <c r="AZ70" s="114" t="str">
        <f t="shared" si="23"/>
        <v>Khác</v>
      </c>
      <c r="BA70" s="114" t="str">
        <f t="shared" si="24"/>
        <v>Khác</v>
      </c>
      <c r="BB70" s="114" t="str">
        <f t="shared" si="25"/>
        <v>Khác</v>
      </c>
      <c r="BC70" s="114" t="str">
        <f t="shared" si="26"/>
        <v>Khác</v>
      </c>
      <c r="BD70" s="114" t="str">
        <f t="shared" si="27"/>
        <v>Khác</v>
      </c>
      <c r="BE70" s="114" t="str">
        <f t="shared" si="28"/>
        <v>Khác</v>
      </c>
      <c r="BF70" s="114" t="str">
        <f t="shared" si="29"/>
        <v>Khác</v>
      </c>
      <c r="BG70" s="114" t="str">
        <f t="shared" si="30"/>
        <v>Khác</v>
      </c>
      <c r="BH70" s="114" t="str">
        <f t="shared" si="31"/>
        <v>Khác</v>
      </c>
      <c r="BI70" s="114" t="str">
        <f t="shared" si="32"/>
        <v>Khác</v>
      </c>
      <c r="BJ70" s="114" t="str">
        <f t="shared" si="33"/>
        <v>Khác</v>
      </c>
      <c r="BK70" s="114" t="str">
        <f t="shared" si="34"/>
        <v>Khác</v>
      </c>
      <c r="BL70" s="114" t="str">
        <f t="shared" si="35"/>
        <v>Khác</v>
      </c>
    </row>
    <row r="71" spans="1:64" s="12" customFormat="1" ht="13.5" x14ac:dyDescent="0.15">
      <c r="A71" s="123"/>
      <c r="B71" s="123"/>
      <c r="C71" s="122"/>
      <c r="D71" s="124"/>
      <c r="E71" s="126"/>
      <c r="F71" s="15" t="str">
        <f t="shared" si="0"/>
        <v>-</v>
      </c>
      <c r="G71" s="12" t="e">
        <f>VLOOKUP(VALUE(A71),Time!$A$3:$D$33,2,1)</f>
        <v>#N/A</v>
      </c>
      <c r="H71" s="12" t="str">
        <f t="shared" si="10"/>
        <v/>
      </c>
      <c r="I71" s="138"/>
      <c r="L71" s="114" t="str">
        <f t="shared" si="56"/>
        <v>Khác</v>
      </c>
      <c r="M71" s="114" t="str">
        <f t="shared" si="57"/>
        <v>Khác</v>
      </c>
      <c r="N71" s="114" t="str">
        <f t="shared" si="58"/>
        <v>Khác</v>
      </c>
      <c r="O71" s="114" t="str">
        <f t="shared" si="59"/>
        <v>Khác</v>
      </c>
      <c r="P71" s="114" t="str">
        <f t="shared" si="11"/>
        <v>Khác</v>
      </c>
      <c r="Q71" s="114" t="str">
        <f t="shared" si="12"/>
        <v>Khác</v>
      </c>
      <c r="R71" s="114" t="str">
        <f t="shared" si="13"/>
        <v>Khác</v>
      </c>
      <c r="S71" s="114" t="str">
        <f t="shared" si="60"/>
        <v>Khác</v>
      </c>
      <c r="T71" s="114" t="str">
        <f t="shared" ref="T71:AP71" si="102">IF(S71="Khác",IF(ISNUMBER(SEARCH(T$7,$D71)),T$6,"Khác"),S71)</f>
        <v>Khác</v>
      </c>
      <c r="U71" s="114" t="str">
        <f t="shared" si="7"/>
        <v>Khác</v>
      </c>
      <c r="V71" s="114" t="str">
        <f t="shared" si="8"/>
        <v>Khác</v>
      </c>
      <c r="W71" s="114" t="str">
        <f t="shared" si="102"/>
        <v>Khác</v>
      </c>
      <c r="X71" s="114" t="str">
        <f t="shared" si="102"/>
        <v>Khác</v>
      </c>
      <c r="Y71" s="114" t="str">
        <f t="shared" si="102"/>
        <v>Khác</v>
      </c>
      <c r="Z71" s="114" t="str">
        <f t="shared" si="102"/>
        <v>Khác</v>
      </c>
      <c r="AA71" s="114" t="str">
        <f t="shared" si="102"/>
        <v>Khác</v>
      </c>
      <c r="AB71" s="114" t="str">
        <f t="shared" si="102"/>
        <v>Khác</v>
      </c>
      <c r="AC71" s="114" t="str">
        <f t="shared" si="102"/>
        <v>Khác</v>
      </c>
      <c r="AD71" s="114" t="str">
        <f t="shared" si="102"/>
        <v>Khác</v>
      </c>
      <c r="AE71" s="114" t="str">
        <f t="shared" si="102"/>
        <v>Khác</v>
      </c>
      <c r="AF71" s="114" t="str">
        <f t="shared" si="102"/>
        <v>Khác</v>
      </c>
      <c r="AG71" s="114" t="str">
        <f t="shared" si="102"/>
        <v>Khác</v>
      </c>
      <c r="AH71" s="114" t="str">
        <f t="shared" si="102"/>
        <v>Khác</v>
      </c>
      <c r="AI71" s="114" t="str">
        <f t="shared" si="102"/>
        <v>Khác</v>
      </c>
      <c r="AJ71" s="114" t="str">
        <f t="shared" si="102"/>
        <v>Khác</v>
      </c>
      <c r="AK71" s="114" t="str">
        <f t="shared" si="102"/>
        <v>Khác</v>
      </c>
      <c r="AL71" s="114" t="str">
        <f t="shared" si="102"/>
        <v>Khác</v>
      </c>
      <c r="AM71" s="114" t="str">
        <f t="shared" si="102"/>
        <v>Khác</v>
      </c>
      <c r="AN71" s="114" t="str">
        <f t="shared" si="102"/>
        <v>Khác</v>
      </c>
      <c r="AO71" s="114" t="str">
        <f t="shared" si="102"/>
        <v>Khác</v>
      </c>
      <c r="AP71" s="114" t="str">
        <f t="shared" si="102"/>
        <v>Khác</v>
      </c>
      <c r="AQ71" s="114" t="str">
        <f t="shared" si="15"/>
        <v>Khác</v>
      </c>
      <c r="AR71" s="114" t="str">
        <f t="shared" si="16"/>
        <v>Khác</v>
      </c>
      <c r="AS71" s="114" t="str">
        <f t="shared" si="17"/>
        <v>Khác</v>
      </c>
      <c r="AT71" s="114" t="str">
        <f t="shared" si="18"/>
        <v>Khác</v>
      </c>
      <c r="AU71" s="114" t="str">
        <f t="shared" si="19"/>
        <v>Khác</v>
      </c>
      <c r="AV71" s="114" t="str">
        <f t="shared" si="19"/>
        <v>Khác</v>
      </c>
      <c r="AW71" s="114" t="str">
        <f t="shared" si="20"/>
        <v>Khác</v>
      </c>
      <c r="AX71" s="114" t="str">
        <f t="shared" si="21"/>
        <v>Khác</v>
      </c>
      <c r="AY71" s="114" t="str">
        <f t="shared" si="22"/>
        <v>Khác</v>
      </c>
      <c r="AZ71" s="114" t="str">
        <f t="shared" si="23"/>
        <v>Khác</v>
      </c>
      <c r="BA71" s="114" t="str">
        <f t="shared" si="24"/>
        <v>Khác</v>
      </c>
      <c r="BB71" s="114" t="str">
        <f t="shared" si="25"/>
        <v>Khác</v>
      </c>
      <c r="BC71" s="114" t="str">
        <f t="shared" si="26"/>
        <v>Khác</v>
      </c>
      <c r="BD71" s="114" t="str">
        <f t="shared" si="27"/>
        <v>Khác</v>
      </c>
      <c r="BE71" s="114" t="str">
        <f t="shared" si="28"/>
        <v>Khác</v>
      </c>
      <c r="BF71" s="114" t="str">
        <f t="shared" si="29"/>
        <v>Khác</v>
      </c>
      <c r="BG71" s="114" t="str">
        <f t="shared" si="30"/>
        <v>Khác</v>
      </c>
      <c r="BH71" s="114" t="str">
        <f t="shared" si="31"/>
        <v>Khác</v>
      </c>
      <c r="BI71" s="114" t="str">
        <f t="shared" si="32"/>
        <v>Khác</v>
      </c>
      <c r="BJ71" s="114" t="str">
        <f t="shared" si="33"/>
        <v>Khác</v>
      </c>
      <c r="BK71" s="114" t="str">
        <f t="shared" si="34"/>
        <v>Khác</v>
      </c>
      <c r="BL71" s="114" t="str">
        <f t="shared" si="35"/>
        <v>Khác</v>
      </c>
    </row>
    <row r="72" spans="1:64" s="12" customFormat="1" ht="13.5" x14ac:dyDescent="0.15">
      <c r="A72" s="123"/>
      <c r="B72" s="123"/>
      <c r="C72" s="122"/>
      <c r="D72" s="124"/>
      <c r="E72" s="126"/>
      <c r="F72" s="15" t="str">
        <f t="shared" ref="F72:F135" si="103">IF(H72="","-",IF(H72="Thu","Thu",BL72))</f>
        <v>-</v>
      </c>
      <c r="G72" s="12" t="e">
        <f>VLOOKUP(VALUE(A72),Time!$A$3:$D$33,2,1)</f>
        <v>#N/A</v>
      </c>
      <c r="H72" s="12" t="str">
        <f t="shared" si="10"/>
        <v/>
      </c>
      <c r="I72" s="138"/>
      <c r="L72" s="114" t="str">
        <f t="shared" si="56"/>
        <v>Khác</v>
      </c>
      <c r="M72" s="114" t="str">
        <f t="shared" si="57"/>
        <v>Khác</v>
      </c>
      <c r="N72" s="114" t="str">
        <f t="shared" si="58"/>
        <v>Khác</v>
      </c>
      <c r="O72" s="114" t="str">
        <f t="shared" si="59"/>
        <v>Khác</v>
      </c>
      <c r="P72" s="114" t="str">
        <f t="shared" si="11"/>
        <v>Khác</v>
      </c>
      <c r="Q72" s="114" t="str">
        <f t="shared" si="12"/>
        <v>Khác</v>
      </c>
      <c r="R72" s="114" t="str">
        <f t="shared" si="13"/>
        <v>Khác</v>
      </c>
      <c r="S72" s="114" t="str">
        <f t="shared" si="60"/>
        <v>Khác</v>
      </c>
      <c r="T72" s="114" t="str">
        <f t="shared" ref="T72:AP72" si="104">IF(S72="Khác",IF(ISNUMBER(SEARCH(T$7,$D72)),T$6,"Khác"),S72)</f>
        <v>Khác</v>
      </c>
      <c r="U72" s="114" t="str">
        <f t="shared" ref="U72:V76" si="105">IF(T72="Khác",IF(ISNUMBER(SEARCH(U$7,$D72)),U$6,"Khác"),T72)</f>
        <v>Khác</v>
      </c>
      <c r="V72" s="114" t="str">
        <f t="shared" si="105"/>
        <v>Khác</v>
      </c>
      <c r="W72" s="114" t="str">
        <f t="shared" si="104"/>
        <v>Khác</v>
      </c>
      <c r="X72" s="114" t="str">
        <f t="shared" si="104"/>
        <v>Khác</v>
      </c>
      <c r="Y72" s="114" t="str">
        <f t="shared" si="104"/>
        <v>Khác</v>
      </c>
      <c r="Z72" s="114" t="str">
        <f t="shared" si="104"/>
        <v>Khác</v>
      </c>
      <c r="AA72" s="114" t="str">
        <f t="shared" si="104"/>
        <v>Khác</v>
      </c>
      <c r="AB72" s="114" t="str">
        <f t="shared" si="104"/>
        <v>Khác</v>
      </c>
      <c r="AC72" s="114" t="str">
        <f t="shared" si="104"/>
        <v>Khác</v>
      </c>
      <c r="AD72" s="114" t="str">
        <f t="shared" si="104"/>
        <v>Khác</v>
      </c>
      <c r="AE72" s="114" t="str">
        <f t="shared" si="104"/>
        <v>Khác</v>
      </c>
      <c r="AF72" s="114" t="str">
        <f t="shared" si="104"/>
        <v>Khác</v>
      </c>
      <c r="AG72" s="114" t="str">
        <f t="shared" si="104"/>
        <v>Khác</v>
      </c>
      <c r="AH72" s="114" t="str">
        <f t="shared" si="104"/>
        <v>Khác</v>
      </c>
      <c r="AI72" s="114" t="str">
        <f t="shared" si="104"/>
        <v>Khác</v>
      </c>
      <c r="AJ72" s="114" t="str">
        <f t="shared" si="104"/>
        <v>Khác</v>
      </c>
      <c r="AK72" s="114" t="str">
        <f t="shared" si="104"/>
        <v>Khác</v>
      </c>
      <c r="AL72" s="114" t="str">
        <f t="shared" si="104"/>
        <v>Khác</v>
      </c>
      <c r="AM72" s="114" t="str">
        <f t="shared" si="104"/>
        <v>Khác</v>
      </c>
      <c r="AN72" s="114" t="str">
        <f t="shared" si="104"/>
        <v>Khác</v>
      </c>
      <c r="AO72" s="114" t="str">
        <f t="shared" si="104"/>
        <v>Khác</v>
      </c>
      <c r="AP72" s="114" t="str">
        <f t="shared" si="104"/>
        <v>Khác</v>
      </c>
      <c r="AQ72" s="114" t="str">
        <f t="shared" si="15"/>
        <v>Khác</v>
      </c>
      <c r="AR72" s="114" t="str">
        <f t="shared" si="16"/>
        <v>Khác</v>
      </c>
      <c r="AS72" s="114" t="str">
        <f t="shared" si="17"/>
        <v>Khác</v>
      </c>
      <c r="AT72" s="114" t="str">
        <f t="shared" si="18"/>
        <v>Khác</v>
      </c>
      <c r="AU72" s="114" t="str">
        <f t="shared" si="19"/>
        <v>Khác</v>
      </c>
      <c r="AV72" s="114" t="str">
        <f t="shared" si="19"/>
        <v>Khác</v>
      </c>
      <c r="AW72" s="114" t="str">
        <f t="shared" si="20"/>
        <v>Khác</v>
      </c>
      <c r="AX72" s="114" t="str">
        <f t="shared" si="21"/>
        <v>Khác</v>
      </c>
      <c r="AY72" s="114" t="str">
        <f t="shared" si="22"/>
        <v>Khác</v>
      </c>
      <c r="AZ72" s="114" t="str">
        <f t="shared" si="23"/>
        <v>Khác</v>
      </c>
      <c r="BA72" s="114" t="str">
        <f t="shared" si="24"/>
        <v>Khác</v>
      </c>
      <c r="BB72" s="114" t="str">
        <f t="shared" si="25"/>
        <v>Khác</v>
      </c>
      <c r="BC72" s="114" t="str">
        <f t="shared" si="26"/>
        <v>Khác</v>
      </c>
      <c r="BD72" s="114" t="str">
        <f t="shared" si="27"/>
        <v>Khác</v>
      </c>
      <c r="BE72" s="114" t="str">
        <f t="shared" si="28"/>
        <v>Khác</v>
      </c>
      <c r="BF72" s="114" t="str">
        <f t="shared" si="29"/>
        <v>Khác</v>
      </c>
      <c r="BG72" s="114" t="str">
        <f t="shared" si="30"/>
        <v>Khác</v>
      </c>
      <c r="BH72" s="114" t="str">
        <f t="shared" si="31"/>
        <v>Khác</v>
      </c>
      <c r="BI72" s="114" t="str">
        <f t="shared" si="32"/>
        <v>Khác</v>
      </c>
      <c r="BJ72" s="114" t="str">
        <f t="shared" si="33"/>
        <v>Khác</v>
      </c>
      <c r="BK72" s="114" t="str">
        <f t="shared" si="34"/>
        <v>Khác</v>
      </c>
      <c r="BL72" s="114" t="str">
        <f t="shared" si="35"/>
        <v>Khác</v>
      </c>
    </row>
    <row r="73" spans="1:64" s="12" customFormat="1" ht="13.5" x14ac:dyDescent="0.15">
      <c r="A73" s="123"/>
      <c r="B73" s="123"/>
      <c r="C73" s="122"/>
      <c r="D73" s="137"/>
      <c r="E73" s="126"/>
      <c r="F73" s="15" t="str">
        <f t="shared" si="103"/>
        <v>-</v>
      </c>
      <c r="G73" s="12" t="e">
        <f>VLOOKUP(VALUE(A73),Time!$A$3:$D$33,2,1)</f>
        <v>#N/A</v>
      </c>
      <c r="H73" s="12" t="str">
        <f t="shared" ref="H73:H136" si="106">IF(MID(C73,2,1)="c","Chi",IF(C73&lt;&gt;"","Thu",""))</f>
        <v/>
      </c>
      <c r="I73" s="138"/>
      <c r="L73" s="114" t="str">
        <f t="shared" si="56"/>
        <v>Khác</v>
      </c>
      <c r="M73" s="114" t="str">
        <f t="shared" si="57"/>
        <v>Khác</v>
      </c>
      <c r="N73" s="114" t="str">
        <f t="shared" si="58"/>
        <v>Khác</v>
      </c>
      <c r="O73" s="114" t="str">
        <f t="shared" si="59"/>
        <v>Khác</v>
      </c>
      <c r="P73" s="114" t="str">
        <f t="shared" ref="P73:P136" si="107">IF(O73="Khác",IF(ISNUMBER(SEARCH(P$7,$D73)),P$6,"Khác"),O73)</f>
        <v>Khác</v>
      </c>
      <c r="Q73" s="114" t="str">
        <f t="shared" ref="Q73:Q136" si="108">IF(P73="Khác",IF(ISNUMBER(SEARCH(Q$7,$D73)),Q$6,"Khác"),P73)</f>
        <v>Khác</v>
      </c>
      <c r="R73" s="114" t="str">
        <f t="shared" ref="R73:R136" si="109">IF(Q73="Khác",IF(ISNUMBER(SEARCH(R$7,$D73)),R$6,"Khác"),Q73)</f>
        <v>Khác</v>
      </c>
      <c r="S73" s="114" t="str">
        <f t="shared" si="60"/>
        <v>Khác</v>
      </c>
      <c r="T73" s="114" t="str">
        <f t="shared" ref="T73:AP73" si="110">IF(S73="Khác",IF(ISNUMBER(SEARCH(T$7,$D73)),T$6,"Khác"),S73)</f>
        <v>Khác</v>
      </c>
      <c r="U73" s="114" t="str">
        <f t="shared" si="105"/>
        <v>Khác</v>
      </c>
      <c r="V73" s="114" t="str">
        <f t="shared" si="105"/>
        <v>Khác</v>
      </c>
      <c r="W73" s="114" t="str">
        <f t="shared" si="110"/>
        <v>Khác</v>
      </c>
      <c r="X73" s="114" t="str">
        <f t="shared" si="110"/>
        <v>Khác</v>
      </c>
      <c r="Y73" s="114" t="str">
        <f t="shared" si="110"/>
        <v>Khác</v>
      </c>
      <c r="Z73" s="114" t="str">
        <f t="shared" si="110"/>
        <v>Khác</v>
      </c>
      <c r="AA73" s="114" t="str">
        <f t="shared" si="110"/>
        <v>Khác</v>
      </c>
      <c r="AB73" s="114" t="str">
        <f t="shared" si="110"/>
        <v>Khác</v>
      </c>
      <c r="AC73" s="114" t="str">
        <f t="shared" si="110"/>
        <v>Khác</v>
      </c>
      <c r="AD73" s="114" t="str">
        <f t="shared" si="110"/>
        <v>Khác</v>
      </c>
      <c r="AE73" s="114" t="str">
        <f t="shared" si="110"/>
        <v>Khác</v>
      </c>
      <c r="AF73" s="114" t="str">
        <f t="shared" si="110"/>
        <v>Khác</v>
      </c>
      <c r="AG73" s="114" t="str">
        <f t="shared" si="110"/>
        <v>Khác</v>
      </c>
      <c r="AH73" s="114" t="str">
        <f t="shared" si="110"/>
        <v>Khác</v>
      </c>
      <c r="AI73" s="114" t="str">
        <f t="shared" si="110"/>
        <v>Khác</v>
      </c>
      <c r="AJ73" s="114" t="str">
        <f t="shared" si="110"/>
        <v>Khác</v>
      </c>
      <c r="AK73" s="114" t="str">
        <f t="shared" si="110"/>
        <v>Khác</v>
      </c>
      <c r="AL73" s="114" t="str">
        <f t="shared" si="110"/>
        <v>Khác</v>
      </c>
      <c r="AM73" s="114" t="str">
        <f t="shared" si="110"/>
        <v>Khác</v>
      </c>
      <c r="AN73" s="114" t="str">
        <f t="shared" si="110"/>
        <v>Khác</v>
      </c>
      <c r="AO73" s="114" t="str">
        <f t="shared" si="110"/>
        <v>Khác</v>
      </c>
      <c r="AP73" s="114" t="str">
        <f t="shared" si="110"/>
        <v>Khác</v>
      </c>
      <c r="AQ73" s="114" t="str">
        <f t="shared" ref="AQ73:AQ136" si="111">IF(AP73="Khác",IF(ISNUMBER(SEARCH(AQ$7,$D73)),AQ$6,"Khác"),AP73)</f>
        <v>Khác</v>
      </c>
      <c r="AR73" s="114" t="str">
        <f t="shared" ref="AR73:AR136" si="112">IF(AQ73="Khác",IF(ISNUMBER(SEARCH(AR$7,$D73)),AR$6,"Khác"),AQ73)</f>
        <v>Khác</v>
      </c>
      <c r="AS73" s="114" t="str">
        <f t="shared" ref="AS73:AS136" si="113">IF(AR73="Khác",IF(ISNUMBER(SEARCH(AS$7,$D73)),AS$6,"Khác"),AR73)</f>
        <v>Khác</v>
      </c>
      <c r="AT73" s="114" t="str">
        <f t="shared" ref="AT73:AT136" si="114">IF(AS73="Khác",IF(ISNUMBER(SEARCH(AT$7,$D73)),AT$6,"Khác"),AS73)</f>
        <v>Khác</v>
      </c>
      <c r="AU73" s="114" t="str">
        <f t="shared" ref="AU73:AV136" si="115">IF(AT73="Khác",IF(ISNUMBER(SEARCH(AU$7,$D73)),AU$6,"Khác"),AT73)</f>
        <v>Khác</v>
      </c>
      <c r="AV73" s="114" t="str">
        <f t="shared" si="115"/>
        <v>Khác</v>
      </c>
      <c r="AW73" s="114" t="str">
        <f t="shared" ref="AW73:AW136" si="116">IF(AV73="Khác",IF(AND(ISNUMBER(SEARCH("phí",$D73)),ISNUMBER(SEARCH("ngân hàng",$D73))),AW$6,"Khác"),AV73)</f>
        <v>Khác</v>
      </c>
      <c r="AX73" s="114" t="str">
        <f t="shared" ref="AX73:AX136" si="117">IF(AW73="Khác",IF(AND(ISNUMBER(SEARCH("Điện",$D73)),ISNUMBER(SEARCH("VP",$D73))),AX$6,"Khác"),AW73)</f>
        <v>Khác</v>
      </c>
      <c r="AY73" s="114" t="str">
        <f t="shared" ref="AY73:AY136" si="118">IF(AX73="Khác",IF(AND(ISNUMBER(SEARCH("Nước",$D73)),ISNUMBER(SEARCH("VP",$D73))),AY$6,"Khác"),AX73)</f>
        <v>Khác</v>
      </c>
      <c r="AZ73" s="114" t="str">
        <f t="shared" ref="AZ73:AZ136" si="119">IF(AY73="Khác",IF(AND(ISNUMBER(SEARCH("Điện",$D73)),ISNUMBER(SEARCH("Kho",$D73))),AZ$6,"Khác"),AY73)</f>
        <v>Khác</v>
      </c>
      <c r="BA73" s="114" t="str">
        <f t="shared" ref="BA73:BA136" si="120">IF(AZ73="Khác",IF(AND(ISNUMBER(SEARCH("Nước",$D73)),ISNUMBER(SEARCH("Kho",$D73))),BA$6,"Khác"),AZ73)</f>
        <v>Khác</v>
      </c>
      <c r="BB73" s="114" t="str">
        <f t="shared" ref="BB73:BB136" si="121">IF(BA73="Khác",IF(AND(ISNUMBER(SEARCH("TT",$D73)),ISNUMBER(SEARCH("Chi Phí hoàn trả bảo hành",$D73))),BB$6,"Khác"),BA73)</f>
        <v>Khác</v>
      </c>
      <c r="BC73" s="114" t="str">
        <f t="shared" ref="BC73:BC136" si="122">IF(BB73="Khác",IF(AND(ISNUMBER(SEARCH("TT",$D73)),ISNUMBER(SEARCH("Đơn hàng",$D73))),BC$6,"Khác"),BB73)</f>
        <v>Khác</v>
      </c>
      <c r="BD73" s="114" t="str">
        <f t="shared" ref="BD73:BD136" si="123">IF(BC73="Khác",IF(AND(ISNUMBER(SEARCH("TT",$D73)),ISNUMBER(SEARCH("hoàn công",$D73))),BD$6,"Khác"),BC73)</f>
        <v>Khác</v>
      </c>
      <c r="BE73" s="114" t="str">
        <f t="shared" ref="BE73:BE136" si="124">IF(BD73="Khác",IF(AND(ISNUMBER(SEARCH("TT",$D73)),ISNUMBER(SEARCH("công nhân",$D73))),BE$6,"Khác"),BD73)</f>
        <v>Khác</v>
      </c>
      <c r="BF73" s="114" t="str">
        <f t="shared" ref="BF73:BF136" si="125">IF(BE73="Khác",IF(AND(ISNUMBER(SEARCH("phí",$D73)),ISNUMBER(SEARCH("cước",$D73))),BF$6,"Khác"),BE73)</f>
        <v>Khác</v>
      </c>
      <c r="BG73" s="114" t="str">
        <f t="shared" ref="BG73:BG136" si="126">IF(BF73="Khác",IF(AND(ISNUMBER(SEARCH("TT",$D73)),ISNUMBER(SEARCH("- ",$D73))),BG$6,"Khác"),BF73)</f>
        <v>Khác</v>
      </c>
      <c r="BH73" s="114" t="str">
        <f t="shared" ref="BH73:BH136" si="127">IF(BG73="Khác",IF(ISNUMBER(SEARCH("tạm ứng",$D73)),BH$6,"Khác"),BG73)</f>
        <v>Khác</v>
      </c>
      <c r="BI73" s="114" t="str">
        <f t="shared" ref="BI73:BI136" si="128">IF(BH73="Khác",IF(ISNUMBER(SEARCH("chi phí dịch vụ hàng hóa",$D73)),BI$6,"Khác"),BH73)</f>
        <v>Khác</v>
      </c>
      <c r="BJ73" s="114" t="str">
        <f t="shared" ref="BJ73:BJ136" si="129">IF(BI73="Khác",IF(ISNUMBER(SEARCH("cung cấp vật tư cho kho",$D73)),BJ$6,"Khác"),BI73)</f>
        <v>Khác</v>
      </c>
      <c r="BK73" s="114" t="str">
        <f t="shared" ref="BK73:BK136" si="130">IF(BJ73="Khác",IF(ISNUMBER(SEARCH("cô tạp vụ",$D73)),BK$6,"Khác"),BJ73)</f>
        <v>Khác</v>
      </c>
      <c r="BL73" s="114" t="str">
        <f t="shared" ref="BL73:BL136" si="131">IF(BK73="Khác",IF(ISNUMBER(SEARCH("thuê văn phòng Hà Nội",$D73)),BL$6,"Khác"),BK73)</f>
        <v>Khác</v>
      </c>
    </row>
    <row r="74" spans="1:64" s="12" customFormat="1" ht="13.5" x14ac:dyDescent="0.15">
      <c r="A74" s="123"/>
      <c r="B74" s="123"/>
      <c r="C74" s="122"/>
      <c r="D74" s="125"/>
      <c r="E74" s="126"/>
      <c r="F74" s="15" t="str">
        <f t="shared" si="103"/>
        <v>-</v>
      </c>
      <c r="G74" s="12" t="e">
        <f>VLOOKUP(VALUE(A74),Time!$A$3:$D$33,2,1)</f>
        <v>#N/A</v>
      </c>
      <c r="H74" s="12" t="str">
        <f t="shared" si="106"/>
        <v/>
      </c>
      <c r="I74" s="138"/>
      <c r="L74" s="114" t="str">
        <f t="shared" si="56"/>
        <v>Khác</v>
      </c>
      <c r="M74" s="114" t="str">
        <f t="shared" si="57"/>
        <v>Khác</v>
      </c>
      <c r="N74" s="114" t="str">
        <f t="shared" si="58"/>
        <v>Khác</v>
      </c>
      <c r="O74" s="114" t="str">
        <f t="shared" si="59"/>
        <v>Khác</v>
      </c>
      <c r="P74" s="114" t="str">
        <f t="shared" si="107"/>
        <v>Khác</v>
      </c>
      <c r="Q74" s="114" t="str">
        <f t="shared" si="108"/>
        <v>Khác</v>
      </c>
      <c r="R74" s="114" t="str">
        <f t="shared" si="109"/>
        <v>Khác</v>
      </c>
      <c r="S74" s="114" t="str">
        <f t="shared" si="60"/>
        <v>Khác</v>
      </c>
      <c r="T74" s="114" t="str">
        <f t="shared" ref="T74:AP74" si="132">IF(S74="Khác",IF(ISNUMBER(SEARCH(T$7,$D74)),T$6,"Khác"),S74)</f>
        <v>Khác</v>
      </c>
      <c r="U74" s="114" t="str">
        <f t="shared" si="105"/>
        <v>Khác</v>
      </c>
      <c r="V74" s="114" t="str">
        <f t="shared" si="105"/>
        <v>Khác</v>
      </c>
      <c r="W74" s="114" t="str">
        <f t="shared" si="132"/>
        <v>Khác</v>
      </c>
      <c r="X74" s="114" t="str">
        <f t="shared" si="132"/>
        <v>Khác</v>
      </c>
      <c r="Y74" s="114" t="str">
        <f t="shared" si="132"/>
        <v>Khác</v>
      </c>
      <c r="Z74" s="114" t="str">
        <f t="shared" si="132"/>
        <v>Khác</v>
      </c>
      <c r="AA74" s="114" t="str">
        <f t="shared" si="132"/>
        <v>Khác</v>
      </c>
      <c r="AB74" s="114" t="str">
        <f t="shared" si="132"/>
        <v>Khác</v>
      </c>
      <c r="AC74" s="114" t="str">
        <f t="shared" si="132"/>
        <v>Khác</v>
      </c>
      <c r="AD74" s="114" t="str">
        <f t="shared" si="132"/>
        <v>Khác</v>
      </c>
      <c r="AE74" s="114" t="str">
        <f t="shared" si="132"/>
        <v>Khác</v>
      </c>
      <c r="AF74" s="114" t="str">
        <f t="shared" si="132"/>
        <v>Khác</v>
      </c>
      <c r="AG74" s="114" t="str">
        <f t="shared" si="132"/>
        <v>Khác</v>
      </c>
      <c r="AH74" s="114" t="str">
        <f t="shared" si="132"/>
        <v>Khác</v>
      </c>
      <c r="AI74" s="114" t="str">
        <f t="shared" si="132"/>
        <v>Khác</v>
      </c>
      <c r="AJ74" s="114" t="str">
        <f t="shared" si="132"/>
        <v>Khác</v>
      </c>
      <c r="AK74" s="114" t="str">
        <f t="shared" si="132"/>
        <v>Khác</v>
      </c>
      <c r="AL74" s="114" t="str">
        <f t="shared" si="132"/>
        <v>Khác</v>
      </c>
      <c r="AM74" s="114" t="str">
        <f t="shared" si="132"/>
        <v>Khác</v>
      </c>
      <c r="AN74" s="114" t="str">
        <f t="shared" si="132"/>
        <v>Khác</v>
      </c>
      <c r="AO74" s="114" t="str">
        <f t="shared" si="132"/>
        <v>Khác</v>
      </c>
      <c r="AP74" s="114" t="str">
        <f t="shared" si="132"/>
        <v>Khác</v>
      </c>
      <c r="AQ74" s="114" t="str">
        <f t="shared" si="111"/>
        <v>Khác</v>
      </c>
      <c r="AR74" s="114" t="str">
        <f t="shared" si="112"/>
        <v>Khác</v>
      </c>
      <c r="AS74" s="114" t="str">
        <f t="shared" si="113"/>
        <v>Khác</v>
      </c>
      <c r="AT74" s="114" t="str">
        <f t="shared" si="114"/>
        <v>Khác</v>
      </c>
      <c r="AU74" s="114" t="str">
        <f t="shared" si="115"/>
        <v>Khác</v>
      </c>
      <c r="AV74" s="114" t="str">
        <f t="shared" si="115"/>
        <v>Khác</v>
      </c>
      <c r="AW74" s="114" t="str">
        <f t="shared" si="116"/>
        <v>Khác</v>
      </c>
      <c r="AX74" s="114" t="str">
        <f t="shared" si="117"/>
        <v>Khác</v>
      </c>
      <c r="AY74" s="114" t="str">
        <f t="shared" si="118"/>
        <v>Khác</v>
      </c>
      <c r="AZ74" s="114" t="str">
        <f t="shared" si="119"/>
        <v>Khác</v>
      </c>
      <c r="BA74" s="114" t="str">
        <f t="shared" si="120"/>
        <v>Khác</v>
      </c>
      <c r="BB74" s="114" t="str">
        <f t="shared" si="121"/>
        <v>Khác</v>
      </c>
      <c r="BC74" s="114" t="str">
        <f t="shared" si="122"/>
        <v>Khác</v>
      </c>
      <c r="BD74" s="114" t="str">
        <f t="shared" si="123"/>
        <v>Khác</v>
      </c>
      <c r="BE74" s="114" t="str">
        <f t="shared" si="124"/>
        <v>Khác</v>
      </c>
      <c r="BF74" s="114" t="str">
        <f t="shared" si="125"/>
        <v>Khác</v>
      </c>
      <c r="BG74" s="114" t="str">
        <f t="shared" si="126"/>
        <v>Khác</v>
      </c>
      <c r="BH74" s="114" t="str">
        <f t="shared" si="127"/>
        <v>Khác</v>
      </c>
      <c r="BI74" s="114" t="str">
        <f t="shared" si="128"/>
        <v>Khác</v>
      </c>
      <c r="BJ74" s="114" t="str">
        <f t="shared" si="129"/>
        <v>Khác</v>
      </c>
      <c r="BK74" s="114" t="str">
        <f t="shared" si="130"/>
        <v>Khác</v>
      </c>
      <c r="BL74" s="114" t="str">
        <f t="shared" si="131"/>
        <v>Khác</v>
      </c>
    </row>
    <row r="75" spans="1:64" s="12" customFormat="1" ht="13.5" x14ac:dyDescent="0.15">
      <c r="A75" s="123"/>
      <c r="B75" s="123"/>
      <c r="C75" s="122"/>
      <c r="D75" s="125"/>
      <c r="E75" s="126"/>
      <c r="F75" s="15" t="str">
        <f t="shared" si="103"/>
        <v>-</v>
      </c>
      <c r="G75" s="12" t="e">
        <f>VLOOKUP(VALUE(A75),Time!$A$3:$D$33,2,1)</f>
        <v>#N/A</v>
      </c>
      <c r="H75" s="12" t="str">
        <f t="shared" si="106"/>
        <v/>
      </c>
      <c r="I75" s="138"/>
      <c r="L75" s="114" t="str">
        <f t="shared" si="56"/>
        <v>Khác</v>
      </c>
      <c r="M75" s="114" t="str">
        <f t="shared" si="57"/>
        <v>Khác</v>
      </c>
      <c r="N75" s="114" t="str">
        <f t="shared" si="58"/>
        <v>Khác</v>
      </c>
      <c r="O75" s="114" t="str">
        <f t="shared" si="59"/>
        <v>Khác</v>
      </c>
      <c r="P75" s="114" t="str">
        <f t="shared" si="107"/>
        <v>Khác</v>
      </c>
      <c r="Q75" s="114" t="str">
        <f t="shared" si="108"/>
        <v>Khác</v>
      </c>
      <c r="R75" s="114" t="str">
        <f t="shared" si="109"/>
        <v>Khác</v>
      </c>
      <c r="S75" s="114" t="str">
        <f t="shared" si="60"/>
        <v>Khác</v>
      </c>
      <c r="T75" s="114" t="str">
        <f t="shared" ref="T75:AP75" si="133">IF(S75="Khác",IF(ISNUMBER(SEARCH(T$7,$D75)),T$6,"Khác"),S75)</f>
        <v>Khác</v>
      </c>
      <c r="U75" s="114" t="str">
        <f t="shared" si="105"/>
        <v>Khác</v>
      </c>
      <c r="V75" s="114" t="str">
        <f t="shared" si="105"/>
        <v>Khác</v>
      </c>
      <c r="W75" s="114" t="str">
        <f t="shared" si="133"/>
        <v>Khác</v>
      </c>
      <c r="X75" s="114" t="str">
        <f t="shared" si="133"/>
        <v>Khác</v>
      </c>
      <c r="Y75" s="114" t="str">
        <f t="shared" si="133"/>
        <v>Khác</v>
      </c>
      <c r="Z75" s="114" t="str">
        <f t="shared" si="133"/>
        <v>Khác</v>
      </c>
      <c r="AA75" s="114" t="str">
        <f t="shared" si="133"/>
        <v>Khác</v>
      </c>
      <c r="AB75" s="114" t="str">
        <f t="shared" si="133"/>
        <v>Khác</v>
      </c>
      <c r="AC75" s="114" t="str">
        <f t="shared" si="133"/>
        <v>Khác</v>
      </c>
      <c r="AD75" s="114" t="str">
        <f t="shared" si="133"/>
        <v>Khác</v>
      </c>
      <c r="AE75" s="114" t="str">
        <f t="shared" si="133"/>
        <v>Khác</v>
      </c>
      <c r="AF75" s="114" t="str">
        <f t="shared" si="133"/>
        <v>Khác</v>
      </c>
      <c r="AG75" s="114" t="str">
        <f t="shared" si="133"/>
        <v>Khác</v>
      </c>
      <c r="AH75" s="114" t="str">
        <f t="shared" si="133"/>
        <v>Khác</v>
      </c>
      <c r="AI75" s="114" t="str">
        <f t="shared" si="133"/>
        <v>Khác</v>
      </c>
      <c r="AJ75" s="114" t="str">
        <f t="shared" si="133"/>
        <v>Khác</v>
      </c>
      <c r="AK75" s="114" t="str">
        <f t="shared" si="133"/>
        <v>Khác</v>
      </c>
      <c r="AL75" s="114" t="str">
        <f t="shared" si="133"/>
        <v>Khác</v>
      </c>
      <c r="AM75" s="114" t="str">
        <f t="shared" si="133"/>
        <v>Khác</v>
      </c>
      <c r="AN75" s="114" t="str">
        <f t="shared" si="133"/>
        <v>Khác</v>
      </c>
      <c r="AO75" s="114" t="str">
        <f t="shared" si="133"/>
        <v>Khác</v>
      </c>
      <c r="AP75" s="114" t="str">
        <f t="shared" si="133"/>
        <v>Khác</v>
      </c>
      <c r="AQ75" s="114" t="str">
        <f t="shared" si="111"/>
        <v>Khác</v>
      </c>
      <c r="AR75" s="114" t="str">
        <f t="shared" si="112"/>
        <v>Khác</v>
      </c>
      <c r="AS75" s="114" t="str">
        <f t="shared" si="113"/>
        <v>Khác</v>
      </c>
      <c r="AT75" s="114" t="str">
        <f t="shared" si="114"/>
        <v>Khác</v>
      </c>
      <c r="AU75" s="114" t="str">
        <f t="shared" si="115"/>
        <v>Khác</v>
      </c>
      <c r="AV75" s="114" t="str">
        <f t="shared" si="115"/>
        <v>Khác</v>
      </c>
      <c r="AW75" s="114" t="str">
        <f t="shared" si="116"/>
        <v>Khác</v>
      </c>
      <c r="AX75" s="114" t="str">
        <f t="shared" si="117"/>
        <v>Khác</v>
      </c>
      <c r="AY75" s="114" t="str">
        <f t="shared" si="118"/>
        <v>Khác</v>
      </c>
      <c r="AZ75" s="114" t="str">
        <f t="shared" si="119"/>
        <v>Khác</v>
      </c>
      <c r="BA75" s="114" t="str">
        <f t="shared" si="120"/>
        <v>Khác</v>
      </c>
      <c r="BB75" s="114" t="str">
        <f t="shared" si="121"/>
        <v>Khác</v>
      </c>
      <c r="BC75" s="114" t="str">
        <f t="shared" si="122"/>
        <v>Khác</v>
      </c>
      <c r="BD75" s="114" t="str">
        <f t="shared" si="123"/>
        <v>Khác</v>
      </c>
      <c r="BE75" s="114" t="str">
        <f t="shared" si="124"/>
        <v>Khác</v>
      </c>
      <c r="BF75" s="114" t="str">
        <f t="shared" si="125"/>
        <v>Khác</v>
      </c>
      <c r="BG75" s="114" t="str">
        <f t="shared" si="126"/>
        <v>Khác</v>
      </c>
      <c r="BH75" s="114" t="str">
        <f t="shared" si="127"/>
        <v>Khác</v>
      </c>
      <c r="BI75" s="114" t="str">
        <f t="shared" si="128"/>
        <v>Khác</v>
      </c>
      <c r="BJ75" s="114" t="str">
        <f t="shared" si="129"/>
        <v>Khác</v>
      </c>
      <c r="BK75" s="114" t="str">
        <f t="shared" si="130"/>
        <v>Khác</v>
      </c>
      <c r="BL75" s="114" t="str">
        <f t="shared" si="131"/>
        <v>Khác</v>
      </c>
    </row>
    <row r="76" spans="1:64" s="13" customFormat="1" ht="13.5" x14ac:dyDescent="0.15">
      <c r="A76" s="123"/>
      <c r="B76" s="123"/>
      <c r="C76" s="122"/>
      <c r="D76" s="125"/>
      <c r="E76" s="126"/>
      <c r="F76" s="15" t="str">
        <f t="shared" si="103"/>
        <v>-</v>
      </c>
      <c r="G76" s="12" t="e">
        <f>VLOOKUP(VALUE(A76),Time!$A$3:$D$33,2,1)</f>
        <v>#N/A</v>
      </c>
      <c r="H76" s="12" t="str">
        <f t="shared" si="106"/>
        <v/>
      </c>
      <c r="I76" s="139"/>
      <c r="K76" s="12"/>
      <c r="L76" s="114" t="str">
        <f t="shared" si="56"/>
        <v>Khác</v>
      </c>
      <c r="M76" s="114" t="str">
        <f t="shared" si="57"/>
        <v>Khác</v>
      </c>
      <c r="N76" s="114" t="str">
        <f t="shared" si="58"/>
        <v>Khác</v>
      </c>
      <c r="O76" s="114" t="str">
        <f t="shared" si="59"/>
        <v>Khác</v>
      </c>
      <c r="P76" s="114" t="str">
        <f t="shared" si="107"/>
        <v>Khác</v>
      </c>
      <c r="Q76" s="114" t="str">
        <f t="shared" si="108"/>
        <v>Khác</v>
      </c>
      <c r="R76" s="114" t="str">
        <f t="shared" si="109"/>
        <v>Khác</v>
      </c>
      <c r="S76" s="114" t="str">
        <f t="shared" si="60"/>
        <v>Khác</v>
      </c>
      <c r="T76" s="114" t="str">
        <f t="shared" ref="T76:AP76" si="134">IF(S76="Khác",IF(ISNUMBER(SEARCH(T$7,$D76)),T$6,"Khác"),S76)</f>
        <v>Khác</v>
      </c>
      <c r="U76" s="114" t="str">
        <f t="shared" si="105"/>
        <v>Khác</v>
      </c>
      <c r="V76" s="114" t="str">
        <f t="shared" si="105"/>
        <v>Khác</v>
      </c>
      <c r="W76" s="114" t="str">
        <f t="shared" si="134"/>
        <v>Khác</v>
      </c>
      <c r="X76" s="114" t="str">
        <f t="shared" si="134"/>
        <v>Khác</v>
      </c>
      <c r="Y76" s="114" t="str">
        <f t="shared" si="134"/>
        <v>Khác</v>
      </c>
      <c r="Z76" s="114" t="str">
        <f t="shared" si="134"/>
        <v>Khác</v>
      </c>
      <c r="AA76" s="114" t="str">
        <f t="shared" si="134"/>
        <v>Khác</v>
      </c>
      <c r="AB76" s="114" t="str">
        <f t="shared" si="134"/>
        <v>Khác</v>
      </c>
      <c r="AC76" s="114" t="str">
        <f t="shared" si="134"/>
        <v>Khác</v>
      </c>
      <c r="AD76" s="114" t="str">
        <f t="shared" si="134"/>
        <v>Khác</v>
      </c>
      <c r="AE76" s="114" t="str">
        <f t="shared" si="134"/>
        <v>Khác</v>
      </c>
      <c r="AF76" s="114" t="str">
        <f t="shared" si="134"/>
        <v>Khác</v>
      </c>
      <c r="AG76" s="114" t="str">
        <f t="shared" si="134"/>
        <v>Khác</v>
      </c>
      <c r="AH76" s="114" t="str">
        <f t="shared" si="134"/>
        <v>Khác</v>
      </c>
      <c r="AI76" s="114" t="str">
        <f t="shared" si="134"/>
        <v>Khác</v>
      </c>
      <c r="AJ76" s="114" t="str">
        <f t="shared" si="134"/>
        <v>Khác</v>
      </c>
      <c r="AK76" s="114" t="str">
        <f t="shared" si="134"/>
        <v>Khác</v>
      </c>
      <c r="AL76" s="114" t="str">
        <f t="shared" si="134"/>
        <v>Khác</v>
      </c>
      <c r="AM76" s="114" t="str">
        <f t="shared" si="134"/>
        <v>Khác</v>
      </c>
      <c r="AN76" s="114" t="str">
        <f t="shared" si="134"/>
        <v>Khác</v>
      </c>
      <c r="AO76" s="114" t="str">
        <f t="shared" si="134"/>
        <v>Khác</v>
      </c>
      <c r="AP76" s="114" t="str">
        <f t="shared" si="134"/>
        <v>Khác</v>
      </c>
      <c r="AQ76" s="114" t="str">
        <f t="shared" si="111"/>
        <v>Khác</v>
      </c>
      <c r="AR76" s="114" t="str">
        <f t="shared" si="112"/>
        <v>Khác</v>
      </c>
      <c r="AS76" s="114" t="str">
        <f t="shared" si="113"/>
        <v>Khác</v>
      </c>
      <c r="AT76" s="114" t="str">
        <f t="shared" si="114"/>
        <v>Khác</v>
      </c>
      <c r="AU76" s="114" t="str">
        <f t="shared" si="115"/>
        <v>Khác</v>
      </c>
      <c r="AV76" s="114" t="str">
        <f t="shared" si="115"/>
        <v>Khác</v>
      </c>
      <c r="AW76" s="114" t="str">
        <f t="shared" si="116"/>
        <v>Khác</v>
      </c>
      <c r="AX76" s="114" t="str">
        <f t="shared" si="117"/>
        <v>Khác</v>
      </c>
      <c r="AY76" s="114" t="str">
        <f t="shared" si="118"/>
        <v>Khác</v>
      </c>
      <c r="AZ76" s="114" t="str">
        <f t="shared" si="119"/>
        <v>Khác</v>
      </c>
      <c r="BA76" s="114" t="str">
        <f t="shared" si="120"/>
        <v>Khác</v>
      </c>
      <c r="BB76" s="114" t="str">
        <f t="shared" si="121"/>
        <v>Khác</v>
      </c>
      <c r="BC76" s="114" t="str">
        <f t="shared" si="122"/>
        <v>Khác</v>
      </c>
      <c r="BD76" s="114" t="str">
        <f t="shared" si="123"/>
        <v>Khác</v>
      </c>
      <c r="BE76" s="114" t="str">
        <f t="shared" si="124"/>
        <v>Khác</v>
      </c>
      <c r="BF76" s="114" t="str">
        <f t="shared" si="125"/>
        <v>Khác</v>
      </c>
      <c r="BG76" s="114" t="str">
        <f t="shared" si="126"/>
        <v>Khác</v>
      </c>
      <c r="BH76" s="114" t="str">
        <f t="shared" si="127"/>
        <v>Khác</v>
      </c>
      <c r="BI76" s="114" t="str">
        <f t="shared" si="128"/>
        <v>Khác</v>
      </c>
      <c r="BJ76" s="114" t="str">
        <f t="shared" si="129"/>
        <v>Khác</v>
      </c>
      <c r="BK76" s="114" t="str">
        <f t="shared" si="130"/>
        <v>Khác</v>
      </c>
      <c r="BL76" s="114" t="str">
        <f t="shared" si="131"/>
        <v>Khác</v>
      </c>
    </row>
    <row r="77" spans="1:64" s="13" customFormat="1" ht="13.5" x14ac:dyDescent="0.15">
      <c r="A77" s="123"/>
      <c r="B77" s="123"/>
      <c r="C77" s="122"/>
      <c r="D77" s="125"/>
      <c r="E77" s="126"/>
      <c r="F77" s="15" t="str">
        <f t="shared" si="103"/>
        <v>-</v>
      </c>
      <c r="G77" s="12" t="e">
        <f>VLOOKUP(VALUE(A77),Time!$A$3:$D$33,2,1)</f>
        <v>#N/A</v>
      </c>
      <c r="H77" s="12" t="str">
        <f t="shared" si="106"/>
        <v/>
      </c>
      <c r="I77" s="139"/>
      <c r="K77" s="12"/>
      <c r="L77" s="114" t="str">
        <f t="shared" si="56"/>
        <v>Khác</v>
      </c>
      <c r="M77" s="114" t="str">
        <f t="shared" si="57"/>
        <v>Khác</v>
      </c>
      <c r="N77" s="114" t="str">
        <f t="shared" si="58"/>
        <v>Khác</v>
      </c>
      <c r="O77" s="114" t="str">
        <f t="shared" si="59"/>
        <v>Khác</v>
      </c>
      <c r="P77" s="114" t="str">
        <f t="shared" si="107"/>
        <v>Khác</v>
      </c>
      <c r="Q77" s="114" t="str">
        <f t="shared" si="108"/>
        <v>Khác</v>
      </c>
      <c r="R77" s="114" t="str">
        <f t="shared" si="109"/>
        <v>Khác</v>
      </c>
      <c r="S77" s="114" t="str">
        <f t="shared" si="60"/>
        <v>Khác</v>
      </c>
      <c r="T77" s="114" t="str">
        <f t="shared" ref="T77:AP77" si="135">IF(S77="Khác",IF(ISNUMBER(SEARCH(T$7,$D77)),T$6,"Khác"),S77)</f>
        <v>Khác</v>
      </c>
      <c r="U77" s="114" t="str">
        <f t="shared" ref="U77:U138" si="136">IF(T77="Khác",IF(ISNUMBER(SEARCH(U$7,$D77)),U$6,"Khác"),T77)</f>
        <v>Khác</v>
      </c>
      <c r="V77" s="114" t="str">
        <f t="shared" ref="V77:V138" si="137">IF(U77="Khác",IF(ISNUMBER(SEARCH(V$7,$D77)),V$6,"Khác"),U77)</f>
        <v>Khác</v>
      </c>
      <c r="W77" s="114" t="str">
        <f t="shared" si="135"/>
        <v>Khác</v>
      </c>
      <c r="X77" s="114" t="str">
        <f t="shared" si="135"/>
        <v>Khác</v>
      </c>
      <c r="Y77" s="114" t="str">
        <f t="shared" si="135"/>
        <v>Khác</v>
      </c>
      <c r="Z77" s="114" t="str">
        <f t="shared" si="135"/>
        <v>Khác</v>
      </c>
      <c r="AA77" s="114" t="str">
        <f t="shared" si="135"/>
        <v>Khác</v>
      </c>
      <c r="AB77" s="114" t="str">
        <f t="shared" si="135"/>
        <v>Khác</v>
      </c>
      <c r="AC77" s="114" t="str">
        <f t="shared" si="135"/>
        <v>Khác</v>
      </c>
      <c r="AD77" s="114" t="str">
        <f t="shared" si="135"/>
        <v>Khác</v>
      </c>
      <c r="AE77" s="114" t="str">
        <f t="shared" si="135"/>
        <v>Khác</v>
      </c>
      <c r="AF77" s="114" t="str">
        <f t="shared" si="135"/>
        <v>Khác</v>
      </c>
      <c r="AG77" s="114" t="str">
        <f t="shared" si="135"/>
        <v>Khác</v>
      </c>
      <c r="AH77" s="114" t="str">
        <f t="shared" si="135"/>
        <v>Khác</v>
      </c>
      <c r="AI77" s="114" t="str">
        <f t="shared" si="135"/>
        <v>Khác</v>
      </c>
      <c r="AJ77" s="114" t="str">
        <f t="shared" si="135"/>
        <v>Khác</v>
      </c>
      <c r="AK77" s="114" t="str">
        <f t="shared" si="135"/>
        <v>Khác</v>
      </c>
      <c r="AL77" s="114" t="str">
        <f t="shared" si="135"/>
        <v>Khác</v>
      </c>
      <c r="AM77" s="114" t="str">
        <f t="shared" si="135"/>
        <v>Khác</v>
      </c>
      <c r="AN77" s="114" t="str">
        <f t="shared" si="135"/>
        <v>Khác</v>
      </c>
      <c r="AO77" s="114" t="str">
        <f t="shared" si="135"/>
        <v>Khác</v>
      </c>
      <c r="AP77" s="114" t="str">
        <f t="shared" si="135"/>
        <v>Khác</v>
      </c>
      <c r="AQ77" s="114" t="str">
        <f t="shared" si="111"/>
        <v>Khác</v>
      </c>
      <c r="AR77" s="114" t="str">
        <f t="shared" si="112"/>
        <v>Khác</v>
      </c>
      <c r="AS77" s="114" t="str">
        <f t="shared" si="113"/>
        <v>Khác</v>
      </c>
      <c r="AT77" s="114" t="str">
        <f t="shared" si="114"/>
        <v>Khác</v>
      </c>
      <c r="AU77" s="114" t="str">
        <f t="shared" si="115"/>
        <v>Khác</v>
      </c>
      <c r="AV77" s="114" t="str">
        <f t="shared" si="115"/>
        <v>Khác</v>
      </c>
      <c r="AW77" s="114" t="str">
        <f t="shared" si="116"/>
        <v>Khác</v>
      </c>
      <c r="AX77" s="114" t="str">
        <f t="shared" si="117"/>
        <v>Khác</v>
      </c>
      <c r="AY77" s="114" t="str">
        <f t="shared" si="118"/>
        <v>Khác</v>
      </c>
      <c r="AZ77" s="114" t="str">
        <f t="shared" si="119"/>
        <v>Khác</v>
      </c>
      <c r="BA77" s="114" t="str">
        <f t="shared" si="120"/>
        <v>Khác</v>
      </c>
      <c r="BB77" s="114" t="str">
        <f t="shared" si="121"/>
        <v>Khác</v>
      </c>
      <c r="BC77" s="114" t="str">
        <f t="shared" si="122"/>
        <v>Khác</v>
      </c>
      <c r="BD77" s="114" t="str">
        <f t="shared" si="123"/>
        <v>Khác</v>
      </c>
      <c r="BE77" s="114" t="str">
        <f t="shared" si="124"/>
        <v>Khác</v>
      </c>
      <c r="BF77" s="114" t="str">
        <f t="shared" si="125"/>
        <v>Khác</v>
      </c>
      <c r="BG77" s="114" t="str">
        <f t="shared" si="126"/>
        <v>Khác</v>
      </c>
      <c r="BH77" s="114" t="str">
        <f t="shared" si="127"/>
        <v>Khác</v>
      </c>
      <c r="BI77" s="114" t="str">
        <f t="shared" si="128"/>
        <v>Khác</v>
      </c>
      <c r="BJ77" s="114" t="str">
        <f t="shared" si="129"/>
        <v>Khác</v>
      </c>
      <c r="BK77" s="114" t="str">
        <f t="shared" si="130"/>
        <v>Khác</v>
      </c>
      <c r="BL77" s="114" t="str">
        <f t="shared" si="131"/>
        <v>Khác</v>
      </c>
    </row>
    <row r="78" spans="1:64" s="12" customFormat="1" ht="13.5" x14ac:dyDescent="0.15">
      <c r="A78" s="123"/>
      <c r="B78" s="123"/>
      <c r="C78" s="122"/>
      <c r="D78" s="125"/>
      <c r="E78" s="126"/>
      <c r="F78" s="15" t="str">
        <f t="shared" si="103"/>
        <v>-</v>
      </c>
      <c r="G78" s="12" t="e">
        <f>VLOOKUP(VALUE(A78),Time!$A$3:$D$33,2,1)</f>
        <v>#N/A</v>
      </c>
      <c r="H78" s="12" t="str">
        <f t="shared" si="106"/>
        <v/>
      </c>
      <c r="I78" s="138"/>
      <c r="L78" s="114" t="str">
        <f t="shared" si="56"/>
        <v>Khác</v>
      </c>
      <c r="M78" s="114" t="str">
        <f t="shared" si="57"/>
        <v>Khác</v>
      </c>
      <c r="N78" s="114" t="str">
        <f t="shared" si="58"/>
        <v>Khác</v>
      </c>
      <c r="O78" s="114" t="str">
        <f t="shared" si="59"/>
        <v>Khác</v>
      </c>
      <c r="P78" s="114" t="str">
        <f t="shared" si="107"/>
        <v>Khác</v>
      </c>
      <c r="Q78" s="114" t="str">
        <f t="shared" si="108"/>
        <v>Khác</v>
      </c>
      <c r="R78" s="114" t="str">
        <f t="shared" si="109"/>
        <v>Khác</v>
      </c>
      <c r="S78" s="114" t="str">
        <f t="shared" si="60"/>
        <v>Khác</v>
      </c>
      <c r="T78" s="114" t="str">
        <f t="shared" ref="T78:AP78" si="138">IF(S78="Khác",IF(ISNUMBER(SEARCH(T$7,$D78)),T$6,"Khác"),S78)</f>
        <v>Khác</v>
      </c>
      <c r="U78" s="114" t="str">
        <f t="shared" si="136"/>
        <v>Khác</v>
      </c>
      <c r="V78" s="114" t="str">
        <f t="shared" si="137"/>
        <v>Khác</v>
      </c>
      <c r="W78" s="114" t="str">
        <f t="shared" si="138"/>
        <v>Khác</v>
      </c>
      <c r="X78" s="114" t="str">
        <f t="shared" si="138"/>
        <v>Khác</v>
      </c>
      <c r="Y78" s="114" t="str">
        <f t="shared" si="138"/>
        <v>Khác</v>
      </c>
      <c r="Z78" s="114" t="str">
        <f t="shared" si="138"/>
        <v>Khác</v>
      </c>
      <c r="AA78" s="114" t="str">
        <f t="shared" si="138"/>
        <v>Khác</v>
      </c>
      <c r="AB78" s="114" t="str">
        <f t="shared" si="138"/>
        <v>Khác</v>
      </c>
      <c r="AC78" s="114" t="str">
        <f t="shared" si="138"/>
        <v>Khác</v>
      </c>
      <c r="AD78" s="114" t="str">
        <f t="shared" si="138"/>
        <v>Khác</v>
      </c>
      <c r="AE78" s="114" t="str">
        <f t="shared" si="138"/>
        <v>Khác</v>
      </c>
      <c r="AF78" s="114" t="str">
        <f t="shared" si="138"/>
        <v>Khác</v>
      </c>
      <c r="AG78" s="114" t="str">
        <f t="shared" si="138"/>
        <v>Khác</v>
      </c>
      <c r="AH78" s="114" t="str">
        <f t="shared" si="138"/>
        <v>Khác</v>
      </c>
      <c r="AI78" s="114" t="str">
        <f t="shared" si="138"/>
        <v>Khác</v>
      </c>
      <c r="AJ78" s="114" t="str">
        <f t="shared" si="138"/>
        <v>Khác</v>
      </c>
      <c r="AK78" s="114" t="str">
        <f t="shared" si="138"/>
        <v>Khác</v>
      </c>
      <c r="AL78" s="114" t="str">
        <f t="shared" si="138"/>
        <v>Khác</v>
      </c>
      <c r="AM78" s="114" t="str">
        <f t="shared" si="138"/>
        <v>Khác</v>
      </c>
      <c r="AN78" s="114" t="str">
        <f t="shared" si="138"/>
        <v>Khác</v>
      </c>
      <c r="AO78" s="114" t="str">
        <f t="shared" si="138"/>
        <v>Khác</v>
      </c>
      <c r="AP78" s="114" t="str">
        <f t="shared" si="138"/>
        <v>Khác</v>
      </c>
      <c r="AQ78" s="114" t="str">
        <f t="shared" si="111"/>
        <v>Khác</v>
      </c>
      <c r="AR78" s="114" t="str">
        <f t="shared" si="112"/>
        <v>Khác</v>
      </c>
      <c r="AS78" s="114" t="str">
        <f t="shared" si="113"/>
        <v>Khác</v>
      </c>
      <c r="AT78" s="114" t="str">
        <f t="shared" si="114"/>
        <v>Khác</v>
      </c>
      <c r="AU78" s="114" t="str">
        <f t="shared" si="115"/>
        <v>Khác</v>
      </c>
      <c r="AV78" s="114" t="str">
        <f t="shared" si="115"/>
        <v>Khác</v>
      </c>
      <c r="AW78" s="114" t="str">
        <f t="shared" si="116"/>
        <v>Khác</v>
      </c>
      <c r="AX78" s="114" t="str">
        <f t="shared" si="117"/>
        <v>Khác</v>
      </c>
      <c r="AY78" s="114" t="str">
        <f t="shared" si="118"/>
        <v>Khác</v>
      </c>
      <c r="AZ78" s="114" t="str">
        <f t="shared" si="119"/>
        <v>Khác</v>
      </c>
      <c r="BA78" s="114" t="str">
        <f t="shared" si="120"/>
        <v>Khác</v>
      </c>
      <c r="BB78" s="114" t="str">
        <f t="shared" si="121"/>
        <v>Khác</v>
      </c>
      <c r="BC78" s="114" t="str">
        <f t="shared" si="122"/>
        <v>Khác</v>
      </c>
      <c r="BD78" s="114" t="str">
        <f t="shared" si="123"/>
        <v>Khác</v>
      </c>
      <c r="BE78" s="114" t="str">
        <f t="shared" si="124"/>
        <v>Khác</v>
      </c>
      <c r="BF78" s="114" t="str">
        <f t="shared" si="125"/>
        <v>Khác</v>
      </c>
      <c r="BG78" s="114" t="str">
        <f t="shared" si="126"/>
        <v>Khác</v>
      </c>
      <c r="BH78" s="114" t="str">
        <f t="shared" si="127"/>
        <v>Khác</v>
      </c>
      <c r="BI78" s="114" t="str">
        <f t="shared" si="128"/>
        <v>Khác</v>
      </c>
      <c r="BJ78" s="114" t="str">
        <f t="shared" si="129"/>
        <v>Khác</v>
      </c>
      <c r="BK78" s="114" t="str">
        <f t="shared" si="130"/>
        <v>Khác</v>
      </c>
      <c r="BL78" s="114" t="str">
        <f t="shared" si="131"/>
        <v>Khác</v>
      </c>
    </row>
    <row r="79" spans="1:64" s="12" customFormat="1" ht="13.5" x14ac:dyDescent="0.15">
      <c r="A79" s="123"/>
      <c r="B79" s="123"/>
      <c r="C79" s="122"/>
      <c r="D79" s="125"/>
      <c r="E79" s="126"/>
      <c r="F79" s="15" t="str">
        <f t="shared" si="103"/>
        <v>-</v>
      </c>
      <c r="G79" s="12" t="e">
        <f>VLOOKUP(VALUE(A79),Time!$A$3:$D$33,2,1)</f>
        <v>#N/A</v>
      </c>
      <c r="H79" s="12" t="str">
        <f t="shared" si="106"/>
        <v/>
      </c>
      <c r="I79" s="138"/>
      <c r="L79" s="114" t="str">
        <f t="shared" si="56"/>
        <v>Khác</v>
      </c>
      <c r="M79" s="114" t="str">
        <f t="shared" si="57"/>
        <v>Khác</v>
      </c>
      <c r="N79" s="114" t="str">
        <f t="shared" si="58"/>
        <v>Khác</v>
      </c>
      <c r="O79" s="114" t="str">
        <f t="shared" si="59"/>
        <v>Khác</v>
      </c>
      <c r="P79" s="114" t="str">
        <f t="shared" si="107"/>
        <v>Khác</v>
      </c>
      <c r="Q79" s="114" t="str">
        <f t="shared" si="108"/>
        <v>Khác</v>
      </c>
      <c r="R79" s="114" t="str">
        <f t="shared" si="109"/>
        <v>Khác</v>
      </c>
      <c r="S79" s="114" t="str">
        <f t="shared" si="60"/>
        <v>Khác</v>
      </c>
      <c r="T79" s="114" t="str">
        <f t="shared" ref="T79:AP79" si="139">IF(S79="Khác",IF(ISNUMBER(SEARCH(T$7,$D79)),T$6,"Khác"),S79)</f>
        <v>Khác</v>
      </c>
      <c r="U79" s="114" t="str">
        <f t="shared" si="136"/>
        <v>Khác</v>
      </c>
      <c r="V79" s="114" t="str">
        <f t="shared" si="137"/>
        <v>Khác</v>
      </c>
      <c r="W79" s="114" t="str">
        <f t="shared" si="139"/>
        <v>Khác</v>
      </c>
      <c r="X79" s="114" t="str">
        <f t="shared" si="139"/>
        <v>Khác</v>
      </c>
      <c r="Y79" s="114" t="str">
        <f t="shared" si="139"/>
        <v>Khác</v>
      </c>
      <c r="Z79" s="114" t="str">
        <f t="shared" si="139"/>
        <v>Khác</v>
      </c>
      <c r="AA79" s="114" t="str">
        <f t="shared" si="139"/>
        <v>Khác</v>
      </c>
      <c r="AB79" s="114" t="str">
        <f t="shared" si="139"/>
        <v>Khác</v>
      </c>
      <c r="AC79" s="114" t="str">
        <f t="shared" si="139"/>
        <v>Khác</v>
      </c>
      <c r="AD79" s="114" t="str">
        <f t="shared" si="139"/>
        <v>Khác</v>
      </c>
      <c r="AE79" s="114" t="str">
        <f t="shared" si="139"/>
        <v>Khác</v>
      </c>
      <c r="AF79" s="114" t="str">
        <f t="shared" si="139"/>
        <v>Khác</v>
      </c>
      <c r="AG79" s="114" t="str">
        <f t="shared" si="139"/>
        <v>Khác</v>
      </c>
      <c r="AH79" s="114" t="str">
        <f t="shared" si="139"/>
        <v>Khác</v>
      </c>
      <c r="AI79" s="114" t="str">
        <f t="shared" si="139"/>
        <v>Khác</v>
      </c>
      <c r="AJ79" s="114" t="str">
        <f t="shared" si="139"/>
        <v>Khác</v>
      </c>
      <c r="AK79" s="114" t="str">
        <f t="shared" si="139"/>
        <v>Khác</v>
      </c>
      <c r="AL79" s="114" t="str">
        <f t="shared" si="139"/>
        <v>Khác</v>
      </c>
      <c r="AM79" s="114" t="str">
        <f t="shared" si="139"/>
        <v>Khác</v>
      </c>
      <c r="AN79" s="114" t="str">
        <f t="shared" si="139"/>
        <v>Khác</v>
      </c>
      <c r="AO79" s="114" t="str">
        <f t="shared" si="139"/>
        <v>Khác</v>
      </c>
      <c r="AP79" s="114" t="str">
        <f t="shared" si="139"/>
        <v>Khác</v>
      </c>
      <c r="AQ79" s="114" t="str">
        <f t="shared" si="111"/>
        <v>Khác</v>
      </c>
      <c r="AR79" s="114" t="str">
        <f t="shared" si="112"/>
        <v>Khác</v>
      </c>
      <c r="AS79" s="114" t="str">
        <f t="shared" si="113"/>
        <v>Khác</v>
      </c>
      <c r="AT79" s="114" t="str">
        <f t="shared" si="114"/>
        <v>Khác</v>
      </c>
      <c r="AU79" s="114" t="str">
        <f t="shared" si="115"/>
        <v>Khác</v>
      </c>
      <c r="AV79" s="114" t="str">
        <f t="shared" si="115"/>
        <v>Khác</v>
      </c>
      <c r="AW79" s="114" t="str">
        <f t="shared" si="116"/>
        <v>Khác</v>
      </c>
      <c r="AX79" s="114" t="str">
        <f t="shared" si="117"/>
        <v>Khác</v>
      </c>
      <c r="AY79" s="114" t="str">
        <f t="shared" si="118"/>
        <v>Khác</v>
      </c>
      <c r="AZ79" s="114" t="str">
        <f t="shared" si="119"/>
        <v>Khác</v>
      </c>
      <c r="BA79" s="114" t="str">
        <f t="shared" si="120"/>
        <v>Khác</v>
      </c>
      <c r="BB79" s="114" t="str">
        <f t="shared" si="121"/>
        <v>Khác</v>
      </c>
      <c r="BC79" s="114" t="str">
        <f t="shared" si="122"/>
        <v>Khác</v>
      </c>
      <c r="BD79" s="114" t="str">
        <f t="shared" si="123"/>
        <v>Khác</v>
      </c>
      <c r="BE79" s="114" t="str">
        <f t="shared" si="124"/>
        <v>Khác</v>
      </c>
      <c r="BF79" s="114" t="str">
        <f t="shared" si="125"/>
        <v>Khác</v>
      </c>
      <c r="BG79" s="114" t="str">
        <f t="shared" si="126"/>
        <v>Khác</v>
      </c>
      <c r="BH79" s="114" t="str">
        <f t="shared" si="127"/>
        <v>Khác</v>
      </c>
      <c r="BI79" s="114" t="str">
        <f t="shared" si="128"/>
        <v>Khác</v>
      </c>
      <c r="BJ79" s="114" t="str">
        <f t="shared" si="129"/>
        <v>Khác</v>
      </c>
      <c r="BK79" s="114" t="str">
        <f t="shared" si="130"/>
        <v>Khác</v>
      </c>
      <c r="BL79" s="114" t="str">
        <f t="shared" si="131"/>
        <v>Khác</v>
      </c>
    </row>
    <row r="80" spans="1:64" s="12" customFormat="1" ht="13.5" x14ac:dyDescent="0.15">
      <c r="A80" s="122"/>
      <c r="B80" s="122"/>
      <c r="C80" s="122"/>
      <c r="D80" s="133"/>
      <c r="E80" s="134"/>
      <c r="F80" s="15" t="str">
        <f t="shared" si="103"/>
        <v>-</v>
      </c>
      <c r="G80" s="12" t="e">
        <f>VLOOKUP(VALUE(A80),Time!$A$3:$D$33,2,1)</f>
        <v>#N/A</v>
      </c>
      <c r="H80" s="12" t="str">
        <f t="shared" si="106"/>
        <v/>
      </c>
      <c r="I80" s="138"/>
      <c r="L80" s="114" t="str">
        <f t="shared" si="56"/>
        <v>Khác</v>
      </c>
      <c r="M80" s="114" t="str">
        <f t="shared" si="57"/>
        <v>Khác</v>
      </c>
      <c r="N80" s="114" t="str">
        <f t="shared" si="58"/>
        <v>Khác</v>
      </c>
      <c r="O80" s="114" t="str">
        <f t="shared" si="59"/>
        <v>Khác</v>
      </c>
      <c r="P80" s="114" t="str">
        <f t="shared" si="107"/>
        <v>Khác</v>
      </c>
      <c r="Q80" s="114" t="str">
        <f t="shared" si="108"/>
        <v>Khác</v>
      </c>
      <c r="R80" s="114" t="str">
        <f t="shared" si="109"/>
        <v>Khác</v>
      </c>
      <c r="S80" s="114" t="str">
        <f t="shared" si="60"/>
        <v>Khác</v>
      </c>
      <c r="T80" s="114" t="str">
        <f t="shared" ref="T80:AP80" si="140">IF(S80="Khác",IF(ISNUMBER(SEARCH(T$7,$D80)),T$6,"Khác"),S80)</f>
        <v>Khác</v>
      </c>
      <c r="U80" s="114" t="str">
        <f t="shared" si="136"/>
        <v>Khác</v>
      </c>
      <c r="V80" s="114" t="str">
        <f t="shared" si="137"/>
        <v>Khác</v>
      </c>
      <c r="W80" s="114" t="str">
        <f t="shared" si="140"/>
        <v>Khác</v>
      </c>
      <c r="X80" s="114" t="str">
        <f t="shared" si="140"/>
        <v>Khác</v>
      </c>
      <c r="Y80" s="114" t="str">
        <f t="shared" si="140"/>
        <v>Khác</v>
      </c>
      <c r="Z80" s="114" t="str">
        <f t="shared" si="140"/>
        <v>Khác</v>
      </c>
      <c r="AA80" s="114" t="str">
        <f t="shared" si="140"/>
        <v>Khác</v>
      </c>
      <c r="AB80" s="114" t="str">
        <f t="shared" si="140"/>
        <v>Khác</v>
      </c>
      <c r="AC80" s="114" t="str">
        <f t="shared" si="140"/>
        <v>Khác</v>
      </c>
      <c r="AD80" s="114" t="str">
        <f t="shared" si="140"/>
        <v>Khác</v>
      </c>
      <c r="AE80" s="114" t="str">
        <f t="shared" si="140"/>
        <v>Khác</v>
      </c>
      <c r="AF80" s="114" t="str">
        <f t="shared" si="140"/>
        <v>Khác</v>
      </c>
      <c r="AG80" s="114" t="str">
        <f t="shared" si="140"/>
        <v>Khác</v>
      </c>
      <c r="AH80" s="114" t="str">
        <f t="shared" si="140"/>
        <v>Khác</v>
      </c>
      <c r="AI80" s="114" t="str">
        <f t="shared" si="140"/>
        <v>Khác</v>
      </c>
      <c r="AJ80" s="114" t="str">
        <f t="shared" si="140"/>
        <v>Khác</v>
      </c>
      <c r="AK80" s="114" t="str">
        <f t="shared" si="140"/>
        <v>Khác</v>
      </c>
      <c r="AL80" s="114" t="str">
        <f t="shared" si="140"/>
        <v>Khác</v>
      </c>
      <c r="AM80" s="114" t="str">
        <f t="shared" si="140"/>
        <v>Khác</v>
      </c>
      <c r="AN80" s="114" t="str">
        <f t="shared" si="140"/>
        <v>Khác</v>
      </c>
      <c r="AO80" s="114" t="str">
        <f t="shared" si="140"/>
        <v>Khác</v>
      </c>
      <c r="AP80" s="114" t="str">
        <f t="shared" si="140"/>
        <v>Khác</v>
      </c>
      <c r="AQ80" s="114" t="str">
        <f t="shared" si="111"/>
        <v>Khác</v>
      </c>
      <c r="AR80" s="114" t="str">
        <f t="shared" si="112"/>
        <v>Khác</v>
      </c>
      <c r="AS80" s="114" t="str">
        <f t="shared" si="113"/>
        <v>Khác</v>
      </c>
      <c r="AT80" s="114" t="str">
        <f t="shared" si="114"/>
        <v>Khác</v>
      </c>
      <c r="AU80" s="114" t="str">
        <f t="shared" si="115"/>
        <v>Khác</v>
      </c>
      <c r="AV80" s="114" t="str">
        <f t="shared" si="115"/>
        <v>Khác</v>
      </c>
      <c r="AW80" s="114" t="str">
        <f t="shared" si="116"/>
        <v>Khác</v>
      </c>
      <c r="AX80" s="114" t="str">
        <f t="shared" si="117"/>
        <v>Khác</v>
      </c>
      <c r="AY80" s="114" t="str">
        <f t="shared" si="118"/>
        <v>Khác</v>
      </c>
      <c r="AZ80" s="114" t="str">
        <f t="shared" si="119"/>
        <v>Khác</v>
      </c>
      <c r="BA80" s="114" t="str">
        <f t="shared" si="120"/>
        <v>Khác</v>
      </c>
      <c r="BB80" s="114" t="str">
        <f t="shared" si="121"/>
        <v>Khác</v>
      </c>
      <c r="BC80" s="114" t="str">
        <f t="shared" si="122"/>
        <v>Khác</v>
      </c>
      <c r="BD80" s="114" t="str">
        <f t="shared" si="123"/>
        <v>Khác</v>
      </c>
      <c r="BE80" s="114" t="str">
        <f t="shared" si="124"/>
        <v>Khác</v>
      </c>
      <c r="BF80" s="114" t="str">
        <f t="shared" si="125"/>
        <v>Khác</v>
      </c>
      <c r="BG80" s="114" t="str">
        <f t="shared" si="126"/>
        <v>Khác</v>
      </c>
      <c r="BH80" s="114" t="str">
        <f t="shared" si="127"/>
        <v>Khác</v>
      </c>
      <c r="BI80" s="114" t="str">
        <f t="shared" si="128"/>
        <v>Khác</v>
      </c>
      <c r="BJ80" s="114" t="str">
        <f t="shared" si="129"/>
        <v>Khác</v>
      </c>
      <c r="BK80" s="114" t="str">
        <f t="shared" si="130"/>
        <v>Khác</v>
      </c>
      <c r="BL80" s="114" t="str">
        <f t="shared" si="131"/>
        <v>Khác</v>
      </c>
    </row>
    <row r="81" spans="1:64" s="12" customFormat="1" ht="13.5" x14ac:dyDescent="0.15">
      <c r="A81" s="122"/>
      <c r="B81" s="122"/>
      <c r="C81" s="122"/>
      <c r="D81" s="133"/>
      <c r="E81" s="134"/>
      <c r="F81" s="15" t="str">
        <f t="shared" si="103"/>
        <v>-</v>
      </c>
      <c r="G81" s="12" t="e">
        <f>VLOOKUP(VALUE(A81),Time!$A$3:$D$33,2,1)</f>
        <v>#N/A</v>
      </c>
      <c r="H81" s="12" t="str">
        <f t="shared" si="106"/>
        <v/>
      </c>
      <c r="I81" s="138"/>
      <c r="L81" s="114" t="str">
        <f t="shared" si="56"/>
        <v>Khác</v>
      </c>
      <c r="M81" s="114" t="str">
        <f t="shared" si="57"/>
        <v>Khác</v>
      </c>
      <c r="N81" s="114" t="str">
        <f t="shared" si="58"/>
        <v>Khác</v>
      </c>
      <c r="O81" s="114" t="str">
        <f t="shared" si="59"/>
        <v>Khác</v>
      </c>
      <c r="P81" s="114" t="str">
        <f t="shared" si="107"/>
        <v>Khác</v>
      </c>
      <c r="Q81" s="114" t="str">
        <f t="shared" si="108"/>
        <v>Khác</v>
      </c>
      <c r="R81" s="114" t="str">
        <f t="shared" si="109"/>
        <v>Khác</v>
      </c>
      <c r="S81" s="114" t="str">
        <f t="shared" si="60"/>
        <v>Khác</v>
      </c>
      <c r="T81" s="114" t="str">
        <f t="shared" ref="T81:AP81" si="141">IF(S81="Khác",IF(ISNUMBER(SEARCH(T$7,$D81)),T$6,"Khác"),S81)</f>
        <v>Khác</v>
      </c>
      <c r="U81" s="114" t="str">
        <f t="shared" si="136"/>
        <v>Khác</v>
      </c>
      <c r="V81" s="114" t="str">
        <f t="shared" si="137"/>
        <v>Khác</v>
      </c>
      <c r="W81" s="114" t="str">
        <f t="shared" si="141"/>
        <v>Khác</v>
      </c>
      <c r="X81" s="114" t="str">
        <f t="shared" si="141"/>
        <v>Khác</v>
      </c>
      <c r="Y81" s="114" t="str">
        <f t="shared" si="141"/>
        <v>Khác</v>
      </c>
      <c r="Z81" s="114" t="str">
        <f t="shared" si="141"/>
        <v>Khác</v>
      </c>
      <c r="AA81" s="114" t="str">
        <f t="shared" si="141"/>
        <v>Khác</v>
      </c>
      <c r="AB81" s="114" t="str">
        <f t="shared" si="141"/>
        <v>Khác</v>
      </c>
      <c r="AC81" s="114" t="str">
        <f t="shared" si="141"/>
        <v>Khác</v>
      </c>
      <c r="AD81" s="114" t="str">
        <f t="shared" si="141"/>
        <v>Khác</v>
      </c>
      <c r="AE81" s="114" t="str">
        <f t="shared" si="141"/>
        <v>Khác</v>
      </c>
      <c r="AF81" s="114" t="str">
        <f t="shared" si="141"/>
        <v>Khác</v>
      </c>
      <c r="AG81" s="114" t="str">
        <f t="shared" si="141"/>
        <v>Khác</v>
      </c>
      <c r="AH81" s="114" t="str">
        <f t="shared" si="141"/>
        <v>Khác</v>
      </c>
      <c r="AI81" s="114" t="str">
        <f t="shared" si="141"/>
        <v>Khác</v>
      </c>
      <c r="AJ81" s="114" t="str">
        <f t="shared" si="141"/>
        <v>Khác</v>
      </c>
      <c r="AK81" s="114" t="str">
        <f t="shared" si="141"/>
        <v>Khác</v>
      </c>
      <c r="AL81" s="114" t="str">
        <f t="shared" si="141"/>
        <v>Khác</v>
      </c>
      <c r="AM81" s="114" t="str">
        <f t="shared" si="141"/>
        <v>Khác</v>
      </c>
      <c r="AN81" s="114" t="str">
        <f t="shared" si="141"/>
        <v>Khác</v>
      </c>
      <c r="AO81" s="114" t="str">
        <f t="shared" si="141"/>
        <v>Khác</v>
      </c>
      <c r="AP81" s="114" t="str">
        <f t="shared" si="141"/>
        <v>Khác</v>
      </c>
      <c r="AQ81" s="114" t="str">
        <f t="shared" si="111"/>
        <v>Khác</v>
      </c>
      <c r="AR81" s="114" t="str">
        <f t="shared" si="112"/>
        <v>Khác</v>
      </c>
      <c r="AS81" s="114" t="str">
        <f t="shared" si="113"/>
        <v>Khác</v>
      </c>
      <c r="AT81" s="114" t="str">
        <f t="shared" si="114"/>
        <v>Khác</v>
      </c>
      <c r="AU81" s="114" t="str">
        <f t="shared" si="115"/>
        <v>Khác</v>
      </c>
      <c r="AV81" s="114" t="str">
        <f t="shared" si="115"/>
        <v>Khác</v>
      </c>
      <c r="AW81" s="114" t="str">
        <f t="shared" si="116"/>
        <v>Khác</v>
      </c>
      <c r="AX81" s="114" t="str">
        <f t="shared" si="117"/>
        <v>Khác</v>
      </c>
      <c r="AY81" s="114" t="str">
        <f t="shared" si="118"/>
        <v>Khác</v>
      </c>
      <c r="AZ81" s="114" t="str">
        <f t="shared" si="119"/>
        <v>Khác</v>
      </c>
      <c r="BA81" s="114" t="str">
        <f t="shared" si="120"/>
        <v>Khác</v>
      </c>
      <c r="BB81" s="114" t="str">
        <f t="shared" si="121"/>
        <v>Khác</v>
      </c>
      <c r="BC81" s="114" t="str">
        <f t="shared" si="122"/>
        <v>Khác</v>
      </c>
      <c r="BD81" s="114" t="str">
        <f t="shared" si="123"/>
        <v>Khác</v>
      </c>
      <c r="BE81" s="114" t="str">
        <f t="shared" si="124"/>
        <v>Khác</v>
      </c>
      <c r="BF81" s="114" t="str">
        <f t="shared" si="125"/>
        <v>Khác</v>
      </c>
      <c r="BG81" s="114" t="str">
        <f t="shared" si="126"/>
        <v>Khác</v>
      </c>
      <c r="BH81" s="114" t="str">
        <f t="shared" si="127"/>
        <v>Khác</v>
      </c>
      <c r="BI81" s="114" t="str">
        <f t="shared" si="128"/>
        <v>Khác</v>
      </c>
      <c r="BJ81" s="114" t="str">
        <f t="shared" si="129"/>
        <v>Khác</v>
      </c>
      <c r="BK81" s="114" t="str">
        <f t="shared" si="130"/>
        <v>Khác</v>
      </c>
      <c r="BL81" s="114" t="str">
        <f t="shared" si="131"/>
        <v>Khác</v>
      </c>
    </row>
    <row r="82" spans="1:64" s="12" customFormat="1" ht="13.5" x14ac:dyDescent="0.15">
      <c r="A82" s="122"/>
      <c r="B82" s="122"/>
      <c r="C82" s="122"/>
      <c r="D82" s="125"/>
      <c r="E82" s="126"/>
      <c r="F82" s="15" t="str">
        <f t="shared" si="103"/>
        <v>-</v>
      </c>
      <c r="G82" s="12" t="e">
        <f>VLOOKUP(VALUE(A82),Time!$A$3:$D$33,2,1)</f>
        <v>#N/A</v>
      </c>
      <c r="H82" s="12" t="str">
        <f t="shared" si="106"/>
        <v/>
      </c>
      <c r="I82" s="138"/>
      <c r="L82" s="114" t="str">
        <f t="shared" si="56"/>
        <v>Khác</v>
      </c>
      <c r="M82" s="114" t="str">
        <f t="shared" si="57"/>
        <v>Khác</v>
      </c>
      <c r="N82" s="114" t="str">
        <f t="shared" si="58"/>
        <v>Khác</v>
      </c>
      <c r="O82" s="114" t="str">
        <f t="shared" si="59"/>
        <v>Khác</v>
      </c>
      <c r="P82" s="114" t="str">
        <f t="shared" si="107"/>
        <v>Khác</v>
      </c>
      <c r="Q82" s="114" t="str">
        <f t="shared" si="108"/>
        <v>Khác</v>
      </c>
      <c r="R82" s="114" t="str">
        <f t="shared" si="109"/>
        <v>Khác</v>
      </c>
      <c r="S82" s="114" t="str">
        <f t="shared" si="60"/>
        <v>Khác</v>
      </c>
      <c r="T82" s="114" t="str">
        <f t="shared" ref="T82:AP82" si="142">IF(S82="Khác",IF(ISNUMBER(SEARCH(T$7,$D82)),T$6,"Khác"),S82)</f>
        <v>Khác</v>
      </c>
      <c r="U82" s="114" t="str">
        <f t="shared" si="136"/>
        <v>Khác</v>
      </c>
      <c r="V82" s="114" t="str">
        <f t="shared" si="137"/>
        <v>Khác</v>
      </c>
      <c r="W82" s="114" t="str">
        <f t="shared" si="142"/>
        <v>Khác</v>
      </c>
      <c r="X82" s="114" t="str">
        <f t="shared" si="142"/>
        <v>Khác</v>
      </c>
      <c r="Y82" s="114" t="str">
        <f t="shared" si="142"/>
        <v>Khác</v>
      </c>
      <c r="Z82" s="114" t="str">
        <f t="shared" si="142"/>
        <v>Khác</v>
      </c>
      <c r="AA82" s="114" t="str">
        <f t="shared" si="142"/>
        <v>Khác</v>
      </c>
      <c r="AB82" s="114" t="str">
        <f t="shared" si="142"/>
        <v>Khác</v>
      </c>
      <c r="AC82" s="114" t="str">
        <f t="shared" si="142"/>
        <v>Khác</v>
      </c>
      <c r="AD82" s="114" t="str">
        <f t="shared" si="142"/>
        <v>Khác</v>
      </c>
      <c r="AE82" s="114" t="str">
        <f t="shared" si="142"/>
        <v>Khác</v>
      </c>
      <c r="AF82" s="114" t="str">
        <f t="shared" si="142"/>
        <v>Khác</v>
      </c>
      <c r="AG82" s="114" t="str">
        <f t="shared" si="142"/>
        <v>Khác</v>
      </c>
      <c r="AH82" s="114" t="str">
        <f t="shared" si="142"/>
        <v>Khác</v>
      </c>
      <c r="AI82" s="114" t="str">
        <f t="shared" si="142"/>
        <v>Khác</v>
      </c>
      <c r="AJ82" s="114" t="str">
        <f t="shared" si="142"/>
        <v>Khác</v>
      </c>
      <c r="AK82" s="114" t="str">
        <f t="shared" si="142"/>
        <v>Khác</v>
      </c>
      <c r="AL82" s="114" t="str">
        <f t="shared" si="142"/>
        <v>Khác</v>
      </c>
      <c r="AM82" s="114" t="str">
        <f t="shared" si="142"/>
        <v>Khác</v>
      </c>
      <c r="AN82" s="114" t="str">
        <f t="shared" si="142"/>
        <v>Khác</v>
      </c>
      <c r="AO82" s="114" t="str">
        <f t="shared" si="142"/>
        <v>Khác</v>
      </c>
      <c r="AP82" s="114" t="str">
        <f t="shared" si="142"/>
        <v>Khác</v>
      </c>
      <c r="AQ82" s="114" t="str">
        <f t="shared" si="111"/>
        <v>Khác</v>
      </c>
      <c r="AR82" s="114" t="str">
        <f t="shared" si="112"/>
        <v>Khác</v>
      </c>
      <c r="AS82" s="114" t="str">
        <f t="shared" si="113"/>
        <v>Khác</v>
      </c>
      <c r="AT82" s="114" t="str">
        <f t="shared" si="114"/>
        <v>Khác</v>
      </c>
      <c r="AU82" s="114" t="str">
        <f t="shared" si="115"/>
        <v>Khác</v>
      </c>
      <c r="AV82" s="114" t="str">
        <f t="shared" si="115"/>
        <v>Khác</v>
      </c>
      <c r="AW82" s="114" t="str">
        <f t="shared" si="116"/>
        <v>Khác</v>
      </c>
      <c r="AX82" s="114" t="str">
        <f t="shared" si="117"/>
        <v>Khác</v>
      </c>
      <c r="AY82" s="114" t="str">
        <f t="shared" si="118"/>
        <v>Khác</v>
      </c>
      <c r="AZ82" s="114" t="str">
        <f t="shared" si="119"/>
        <v>Khác</v>
      </c>
      <c r="BA82" s="114" t="str">
        <f t="shared" si="120"/>
        <v>Khác</v>
      </c>
      <c r="BB82" s="114" t="str">
        <f t="shared" si="121"/>
        <v>Khác</v>
      </c>
      <c r="BC82" s="114" t="str">
        <f t="shared" si="122"/>
        <v>Khác</v>
      </c>
      <c r="BD82" s="114" t="str">
        <f t="shared" si="123"/>
        <v>Khác</v>
      </c>
      <c r="BE82" s="114" t="str">
        <f t="shared" si="124"/>
        <v>Khác</v>
      </c>
      <c r="BF82" s="114" t="str">
        <f t="shared" si="125"/>
        <v>Khác</v>
      </c>
      <c r="BG82" s="114" t="str">
        <f t="shared" si="126"/>
        <v>Khác</v>
      </c>
      <c r="BH82" s="114" t="str">
        <f t="shared" si="127"/>
        <v>Khác</v>
      </c>
      <c r="BI82" s="114" t="str">
        <f t="shared" si="128"/>
        <v>Khác</v>
      </c>
      <c r="BJ82" s="114" t="str">
        <f t="shared" si="129"/>
        <v>Khác</v>
      </c>
      <c r="BK82" s="114" t="str">
        <f t="shared" si="130"/>
        <v>Khác</v>
      </c>
      <c r="BL82" s="114" t="str">
        <f t="shared" si="131"/>
        <v>Khác</v>
      </c>
    </row>
    <row r="83" spans="1:64" s="13" customFormat="1" ht="13.5" x14ac:dyDescent="0.15">
      <c r="A83" s="122"/>
      <c r="B83" s="122"/>
      <c r="C83" s="122"/>
      <c r="D83" s="133"/>
      <c r="E83" s="134"/>
      <c r="F83" s="15" t="str">
        <f t="shared" si="103"/>
        <v>-</v>
      </c>
      <c r="G83" s="12" t="e">
        <f>VLOOKUP(VALUE(A83),Time!$A$3:$D$33,2,1)</f>
        <v>#N/A</v>
      </c>
      <c r="H83" s="12" t="str">
        <f t="shared" si="106"/>
        <v/>
      </c>
      <c r="I83" s="139"/>
      <c r="K83" s="12"/>
      <c r="L83" s="114" t="str">
        <f t="shared" si="56"/>
        <v>Khác</v>
      </c>
      <c r="M83" s="114" t="str">
        <f t="shared" si="57"/>
        <v>Khác</v>
      </c>
      <c r="N83" s="114" t="str">
        <f t="shared" si="58"/>
        <v>Khác</v>
      </c>
      <c r="O83" s="114" t="str">
        <f t="shared" si="59"/>
        <v>Khác</v>
      </c>
      <c r="P83" s="114" t="str">
        <f t="shared" si="107"/>
        <v>Khác</v>
      </c>
      <c r="Q83" s="114" t="str">
        <f t="shared" si="108"/>
        <v>Khác</v>
      </c>
      <c r="R83" s="114" t="str">
        <f t="shared" si="109"/>
        <v>Khác</v>
      </c>
      <c r="S83" s="114" t="str">
        <f t="shared" si="60"/>
        <v>Khác</v>
      </c>
      <c r="T83" s="114" t="str">
        <f t="shared" ref="T83:AP83" si="143">IF(S83="Khác",IF(ISNUMBER(SEARCH(T$7,$D83)),T$6,"Khác"),S83)</f>
        <v>Khác</v>
      </c>
      <c r="U83" s="114" t="str">
        <f t="shared" si="136"/>
        <v>Khác</v>
      </c>
      <c r="V83" s="114" t="str">
        <f t="shared" si="137"/>
        <v>Khác</v>
      </c>
      <c r="W83" s="114" t="str">
        <f t="shared" si="143"/>
        <v>Khác</v>
      </c>
      <c r="X83" s="114" t="str">
        <f t="shared" si="143"/>
        <v>Khác</v>
      </c>
      <c r="Y83" s="114" t="str">
        <f t="shared" si="143"/>
        <v>Khác</v>
      </c>
      <c r="Z83" s="114" t="str">
        <f t="shared" si="143"/>
        <v>Khác</v>
      </c>
      <c r="AA83" s="114" t="str">
        <f t="shared" si="143"/>
        <v>Khác</v>
      </c>
      <c r="AB83" s="114" t="str">
        <f t="shared" si="143"/>
        <v>Khác</v>
      </c>
      <c r="AC83" s="114" t="str">
        <f t="shared" si="143"/>
        <v>Khác</v>
      </c>
      <c r="AD83" s="114" t="str">
        <f t="shared" si="143"/>
        <v>Khác</v>
      </c>
      <c r="AE83" s="114" t="str">
        <f t="shared" si="143"/>
        <v>Khác</v>
      </c>
      <c r="AF83" s="114" t="str">
        <f t="shared" si="143"/>
        <v>Khác</v>
      </c>
      <c r="AG83" s="114" t="str">
        <f t="shared" si="143"/>
        <v>Khác</v>
      </c>
      <c r="AH83" s="114" t="str">
        <f t="shared" si="143"/>
        <v>Khác</v>
      </c>
      <c r="AI83" s="114" t="str">
        <f t="shared" si="143"/>
        <v>Khác</v>
      </c>
      <c r="AJ83" s="114" t="str">
        <f t="shared" si="143"/>
        <v>Khác</v>
      </c>
      <c r="AK83" s="114" t="str">
        <f t="shared" si="143"/>
        <v>Khác</v>
      </c>
      <c r="AL83" s="114" t="str">
        <f t="shared" si="143"/>
        <v>Khác</v>
      </c>
      <c r="AM83" s="114" t="str">
        <f t="shared" si="143"/>
        <v>Khác</v>
      </c>
      <c r="AN83" s="114" t="str">
        <f t="shared" si="143"/>
        <v>Khác</v>
      </c>
      <c r="AO83" s="114" t="str">
        <f t="shared" si="143"/>
        <v>Khác</v>
      </c>
      <c r="AP83" s="114" t="str">
        <f t="shared" si="143"/>
        <v>Khác</v>
      </c>
      <c r="AQ83" s="114" t="str">
        <f t="shared" si="111"/>
        <v>Khác</v>
      </c>
      <c r="AR83" s="114" t="str">
        <f t="shared" si="112"/>
        <v>Khác</v>
      </c>
      <c r="AS83" s="114" t="str">
        <f t="shared" si="113"/>
        <v>Khác</v>
      </c>
      <c r="AT83" s="114" t="str">
        <f t="shared" si="114"/>
        <v>Khác</v>
      </c>
      <c r="AU83" s="114" t="str">
        <f t="shared" si="115"/>
        <v>Khác</v>
      </c>
      <c r="AV83" s="114" t="str">
        <f t="shared" si="115"/>
        <v>Khác</v>
      </c>
      <c r="AW83" s="114" t="str">
        <f t="shared" si="116"/>
        <v>Khác</v>
      </c>
      <c r="AX83" s="114" t="str">
        <f t="shared" si="117"/>
        <v>Khác</v>
      </c>
      <c r="AY83" s="114" t="str">
        <f t="shared" si="118"/>
        <v>Khác</v>
      </c>
      <c r="AZ83" s="114" t="str">
        <f t="shared" si="119"/>
        <v>Khác</v>
      </c>
      <c r="BA83" s="114" t="str">
        <f t="shared" si="120"/>
        <v>Khác</v>
      </c>
      <c r="BB83" s="114" t="str">
        <f t="shared" si="121"/>
        <v>Khác</v>
      </c>
      <c r="BC83" s="114" t="str">
        <f t="shared" si="122"/>
        <v>Khác</v>
      </c>
      <c r="BD83" s="114" t="str">
        <f t="shared" si="123"/>
        <v>Khác</v>
      </c>
      <c r="BE83" s="114" t="str">
        <f t="shared" si="124"/>
        <v>Khác</v>
      </c>
      <c r="BF83" s="114" t="str">
        <f t="shared" si="125"/>
        <v>Khác</v>
      </c>
      <c r="BG83" s="114" t="str">
        <f t="shared" si="126"/>
        <v>Khác</v>
      </c>
      <c r="BH83" s="114" t="str">
        <f t="shared" si="127"/>
        <v>Khác</v>
      </c>
      <c r="BI83" s="114" t="str">
        <f t="shared" si="128"/>
        <v>Khác</v>
      </c>
      <c r="BJ83" s="114" t="str">
        <f t="shared" si="129"/>
        <v>Khác</v>
      </c>
      <c r="BK83" s="114" t="str">
        <f t="shared" si="130"/>
        <v>Khác</v>
      </c>
      <c r="BL83" s="114" t="str">
        <f t="shared" si="131"/>
        <v>Khác</v>
      </c>
    </row>
    <row r="84" spans="1:64" s="12" customFormat="1" ht="13.5" x14ac:dyDescent="0.15">
      <c r="A84" s="123"/>
      <c r="B84" s="123"/>
      <c r="C84" s="122"/>
      <c r="D84" s="124"/>
      <c r="E84" s="126"/>
      <c r="F84" s="15" t="str">
        <f t="shared" si="103"/>
        <v>-</v>
      </c>
      <c r="G84" s="12" t="e">
        <f>VLOOKUP(VALUE(A84),Time!$A$3:$D$33,2,1)</f>
        <v>#N/A</v>
      </c>
      <c r="H84" s="12" t="str">
        <f t="shared" si="106"/>
        <v/>
      </c>
      <c r="I84" s="138"/>
      <c r="L84" s="114" t="str">
        <f t="shared" si="56"/>
        <v>Khác</v>
      </c>
      <c r="M84" s="114" t="str">
        <f t="shared" si="57"/>
        <v>Khác</v>
      </c>
      <c r="N84" s="114" t="str">
        <f t="shared" si="58"/>
        <v>Khác</v>
      </c>
      <c r="O84" s="114" t="str">
        <f t="shared" si="59"/>
        <v>Khác</v>
      </c>
      <c r="P84" s="114" t="str">
        <f t="shared" si="107"/>
        <v>Khác</v>
      </c>
      <c r="Q84" s="114" t="str">
        <f t="shared" si="108"/>
        <v>Khác</v>
      </c>
      <c r="R84" s="114" t="str">
        <f t="shared" si="109"/>
        <v>Khác</v>
      </c>
      <c r="S84" s="114" t="str">
        <f t="shared" si="60"/>
        <v>Khác</v>
      </c>
      <c r="T84" s="114" t="str">
        <f t="shared" ref="T84:AP84" si="144">IF(S84="Khác",IF(ISNUMBER(SEARCH(T$7,$D84)),T$6,"Khác"),S84)</f>
        <v>Khác</v>
      </c>
      <c r="U84" s="114" t="str">
        <f t="shared" si="136"/>
        <v>Khác</v>
      </c>
      <c r="V84" s="114" t="str">
        <f t="shared" si="137"/>
        <v>Khác</v>
      </c>
      <c r="W84" s="114" t="str">
        <f t="shared" si="144"/>
        <v>Khác</v>
      </c>
      <c r="X84" s="114" t="str">
        <f t="shared" si="144"/>
        <v>Khác</v>
      </c>
      <c r="Y84" s="114" t="str">
        <f t="shared" si="144"/>
        <v>Khác</v>
      </c>
      <c r="Z84" s="114" t="str">
        <f t="shared" si="144"/>
        <v>Khác</v>
      </c>
      <c r="AA84" s="114" t="str">
        <f t="shared" si="144"/>
        <v>Khác</v>
      </c>
      <c r="AB84" s="114" t="str">
        <f t="shared" si="144"/>
        <v>Khác</v>
      </c>
      <c r="AC84" s="114" t="str">
        <f t="shared" si="144"/>
        <v>Khác</v>
      </c>
      <c r="AD84" s="114" t="str">
        <f t="shared" si="144"/>
        <v>Khác</v>
      </c>
      <c r="AE84" s="114" t="str">
        <f t="shared" si="144"/>
        <v>Khác</v>
      </c>
      <c r="AF84" s="114" t="str">
        <f t="shared" si="144"/>
        <v>Khác</v>
      </c>
      <c r="AG84" s="114" t="str">
        <f t="shared" si="144"/>
        <v>Khác</v>
      </c>
      <c r="AH84" s="114" t="str">
        <f t="shared" si="144"/>
        <v>Khác</v>
      </c>
      <c r="AI84" s="114" t="str">
        <f t="shared" si="144"/>
        <v>Khác</v>
      </c>
      <c r="AJ84" s="114" t="str">
        <f t="shared" si="144"/>
        <v>Khác</v>
      </c>
      <c r="AK84" s="114" t="str">
        <f t="shared" si="144"/>
        <v>Khác</v>
      </c>
      <c r="AL84" s="114" t="str">
        <f t="shared" si="144"/>
        <v>Khác</v>
      </c>
      <c r="AM84" s="114" t="str">
        <f t="shared" si="144"/>
        <v>Khác</v>
      </c>
      <c r="AN84" s="114" t="str">
        <f t="shared" si="144"/>
        <v>Khác</v>
      </c>
      <c r="AO84" s="114" t="str">
        <f t="shared" si="144"/>
        <v>Khác</v>
      </c>
      <c r="AP84" s="114" t="str">
        <f t="shared" si="144"/>
        <v>Khác</v>
      </c>
      <c r="AQ84" s="114" t="str">
        <f t="shared" si="111"/>
        <v>Khác</v>
      </c>
      <c r="AR84" s="114" t="str">
        <f t="shared" si="112"/>
        <v>Khác</v>
      </c>
      <c r="AS84" s="114" t="str">
        <f t="shared" si="113"/>
        <v>Khác</v>
      </c>
      <c r="AT84" s="114" t="str">
        <f t="shared" si="114"/>
        <v>Khác</v>
      </c>
      <c r="AU84" s="114" t="str">
        <f t="shared" si="115"/>
        <v>Khác</v>
      </c>
      <c r="AV84" s="114" t="str">
        <f t="shared" si="115"/>
        <v>Khác</v>
      </c>
      <c r="AW84" s="114" t="str">
        <f t="shared" si="116"/>
        <v>Khác</v>
      </c>
      <c r="AX84" s="114" t="str">
        <f t="shared" si="117"/>
        <v>Khác</v>
      </c>
      <c r="AY84" s="114" t="str">
        <f t="shared" si="118"/>
        <v>Khác</v>
      </c>
      <c r="AZ84" s="114" t="str">
        <f t="shared" si="119"/>
        <v>Khác</v>
      </c>
      <c r="BA84" s="114" t="str">
        <f t="shared" si="120"/>
        <v>Khác</v>
      </c>
      <c r="BB84" s="114" t="str">
        <f t="shared" si="121"/>
        <v>Khác</v>
      </c>
      <c r="BC84" s="114" t="str">
        <f t="shared" si="122"/>
        <v>Khác</v>
      </c>
      <c r="BD84" s="114" t="str">
        <f t="shared" si="123"/>
        <v>Khác</v>
      </c>
      <c r="BE84" s="114" t="str">
        <f t="shared" si="124"/>
        <v>Khác</v>
      </c>
      <c r="BF84" s="114" t="str">
        <f t="shared" si="125"/>
        <v>Khác</v>
      </c>
      <c r="BG84" s="114" t="str">
        <f t="shared" si="126"/>
        <v>Khác</v>
      </c>
      <c r="BH84" s="114" t="str">
        <f t="shared" si="127"/>
        <v>Khác</v>
      </c>
      <c r="BI84" s="114" t="str">
        <f t="shared" si="128"/>
        <v>Khác</v>
      </c>
      <c r="BJ84" s="114" t="str">
        <f t="shared" si="129"/>
        <v>Khác</v>
      </c>
      <c r="BK84" s="114" t="str">
        <f t="shared" si="130"/>
        <v>Khác</v>
      </c>
      <c r="BL84" s="114" t="str">
        <f t="shared" si="131"/>
        <v>Khác</v>
      </c>
    </row>
    <row r="85" spans="1:64" s="12" customFormat="1" ht="13.5" x14ac:dyDescent="0.15">
      <c r="A85" s="123"/>
      <c r="B85" s="123"/>
      <c r="C85" s="122"/>
      <c r="D85" s="125"/>
      <c r="E85" s="126"/>
      <c r="F85" s="15" t="str">
        <f t="shared" si="103"/>
        <v>-</v>
      </c>
      <c r="G85" s="12" t="e">
        <f>VLOOKUP(VALUE(A85),Time!$A$3:$D$33,2,1)</f>
        <v>#N/A</v>
      </c>
      <c r="H85" s="12" t="str">
        <f t="shared" si="106"/>
        <v/>
      </c>
      <c r="I85" s="138"/>
      <c r="L85" s="114" t="str">
        <f t="shared" si="56"/>
        <v>Khác</v>
      </c>
      <c r="M85" s="114" t="str">
        <f t="shared" si="57"/>
        <v>Khác</v>
      </c>
      <c r="N85" s="114" t="str">
        <f t="shared" si="58"/>
        <v>Khác</v>
      </c>
      <c r="O85" s="114" t="str">
        <f t="shared" si="59"/>
        <v>Khác</v>
      </c>
      <c r="P85" s="114" t="str">
        <f t="shared" si="107"/>
        <v>Khác</v>
      </c>
      <c r="Q85" s="114" t="str">
        <f t="shared" si="108"/>
        <v>Khác</v>
      </c>
      <c r="R85" s="114" t="str">
        <f t="shared" si="109"/>
        <v>Khác</v>
      </c>
      <c r="S85" s="114" t="str">
        <f t="shared" si="60"/>
        <v>Khác</v>
      </c>
      <c r="T85" s="114" t="str">
        <f t="shared" ref="T85:AP85" si="145">IF(S85="Khác",IF(ISNUMBER(SEARCH(T$7,$D85)),T$6,"Khác"),S85)</f>
        <v>Khác</v>
      </c>
      <c r="U85" s="114" t="str">
        <f t="shared" si="136"/>
        <v>Khác</v>
      </c>
      <c r="V85" s="114" t="str">
        <f t="shared" si="137"/>
        <v>Khác</v>
      </c>
      <c r="W85" s="114" t="str">
        <f t="shared" si="145"/>
        <v>Khác</v>
      </c>
      <c r="X85" s="114" t="str">
        <f t="shared" si="145"/>
        <v>Khác</v>
      </c>
      <c r="Y85" s="114" t="str">
        <f t="shared" si="145"/>
        <v>Khác</v>
      </c>
      <c r="Z85" s="114" t="str">
        <f t="shared" si="145"/>
        <v>Khác</v>
      </c>
      <c r="AA85" s="114" t="str">
        <f t="shared" si="145"/>
        <v>Khác</v>
      </c>
      <c r="AB85" s="114" t="str">
        <f t="shared" si="145"/>
        <v>Khác</v>
      </c>
      <c r="AC85" s="114" t="str">
        <f t="shared" si="145"/>
        <v>Khác</v>
      </c>
      <c r="AD85" s="114" t="str">
        <f t="shared" si="145"/>
        <v>Khác</v>
      </c>
      <c r="AE85" s="114" t="str">
        <f t="shared" si="145"/>
        <v>Khác</v>
      </c>
      <c r="AF85" s="114" t="str">
        <f t="shared" si="145"/>
        <v>Khác</v>
      </c>
      <c r="AG85" s="114" t="str">
        <f t="shared" si="145"/>
        <v>Khác</v>
      </c>
      <c r="AH85" s="114" t="str">
        <f t="shared" si="145"/>
        <v>Khác</v>
      </c>
      <c r="AI85" s="114" t="str">
        <f t="shared" si="145"/>
        <v>Khác</v>
      </c>
      <c r="AJ85" s="114" t="str">
        <f t="shared" si="145"/>
        <v>Khác</v>
      </c>
      <c r="AK85" s="114" t="str">
        <f t="shared" si="145"/>
        <v>Khác</v>
      </c>
      <c r="AL85" s="114" t="str">
        <f t="shared" si="145"/>
        <v>Khác</v>
      </c>
      <c r="AM85" s="114" t="str">
        <f t="shared" si="145"/>
        <v>Khác</v>
      </c>
      <c r="AN85" s="114" t="str">
        <f t="shared" si="145"/>
        <v>Khác</v>
      </c>
      <c r="AO85" s="114" t="str">
        <f t="shared" si="145"/>
        <v>Khác</v>
      </c>
      <c r="AP85" s="114" t="str">
        <f t="shared" si="145"/>
        <v>Khác</v>
      </c>
      <c r="AQ85" s="114" t="str">
        <f t="shared" si="111"/>
        <v>Khác</v>
      </c>
      <c r="AR85" s="114" t="str">
        <f t="shared" si="112"/>
        <v>Khác</v>
      </c>
      <c r="AS85" s="114" t="str">
        <f t="shared" si="113"/>
        <v>Khác</v>
      </c>
      <c r="AT85" s="114" t="str">
        <f t="shared" si="114"/>
        <v>Khác</v>
      </c>
      <c r="AU85" s="114" t="str">
        <f t="shared" si="115"/>
        <v>Khác</v>
      </c>
      <c r="AV85" s="114" t="str">
        <f t="shared" si="115"/>
        <v>Khác</v>
      </c>
      <c r="AW85" s="114" t="str">
        <f t="shared" si="116"/>
        <v>Khác</v>
      </c>
      <c r="AX85" s="114" t="str">
        <f t="shared" si="117"/>
        <v>Khác</v>
      </c>
      <c r="AY85" s="114" t="str">
        <f t="shared" si="118"/>
        <v>Khác</v>
      </c>
      <c r="AZ85" s="114" t="str">
        <f t="shared" si="119"/>
        <v>Khác</v>
      </c>
      <c r="BA85" s="114" t="str">
        <f t="shared" si="120"/>
        <v>Khác</v>
      </c>
      <c r="BB85" s="114" t="str">
        <f t="shared" si="121"/>
        <v>Khác</v>
      </c>
      <c r="BC85" s="114" t="str">
        <f t="shared" si="122"/>
        <v>Khác</v>
      </c>
      <c r="BD85" s="114" t="str">
        <f t="shared" si="123"/>
        <v>Khác</v>
      </c>
      <c r="BE85" s="114" t="str">
        <f t="shared" si="124"/>
        <v>Khác</v>
      </c>
      <c r="BF85" s="114" t="str">
        <f t="shared" si="125"/>
        <v>Khác</v>
      </c>
      <c r="BG85" s="114" t="str">
        <f t="shared" si="126"/>
        <v>Khác</v>
      </c>
      <c r="BH85" s="114" t="str">
        <f t="shared" si="127"/>
        <v>Khác</v>
      </c>
      <c r="BI85" s="114" t="str">
        <f t="shared" si="128"/>
        <v>Khác</v>
      </c>
      <c r="BJ85" s="114" t="str">
        <f t="shared" si="129"/>
        <v>Khác</v>
      </c>
      <c r="BK85" s="114" t="str">
        <f t="shared" si="130"/>
        <v>Khác</v>
      </c>
      <c r="BL85" s="114" t="str">
        <f t="shared" si="131"/>
        <v>Khác</v>
      </c>
    </row>
    <row r="86" spans="1:64" s="13" customFormat="1" ht="13.5" x14ac:dyDescent="0.15">
      <c r="A86" s="123"/>
      <c r="B86" s="123"/>
      <c r="C86" s="123"/>
      <c r="D86" s="133"/>
      <c r="E86" s="134"/>
      <c r="F86" s="15" t="str">
        <f t="shared" si="103"/>
        <v>-</v>
      </c>
      <c r="G86" s="12" t="e">
        <f>VLOOKUP(VALUE(A86),Time!$A$3:$D$33,2,1)</f>
        <v>#N/A</v>
      </c>
      <c r="H86" s="12" t="str">
        <f t="shared" si="106"/>
        <v/>
      </c>
      <c r="I86" s="139"/>
      <c r="K86" s="12"/>
      <c r="L86" s="114" t="str">
        <f t="shared" si="56"/>
        <v>Khác</v>
      </c>
      <c r="M86" s="114" t="str">
        <f t="shared" si="57"/>
        <v>Khác</v>
      </c>
      <c r="N86" s="114" t="str">
        <f t="shared" si="58"/>
        <v>Khác</v>
      </c>
      <c r="O86" s="114" t="str">
        <f t="shared" si="59"/>
        <v>Khác</v>
      </c>
      <c r="P86" s="114" t="str">
        <f t="shared" si="107"/>
        <v>Khác</v>
      </c>
      <c r="Q86" s="114" t="str">
        <f t="shared" si="108"/>
        <v>Khác</v>
      </c>
      <c r="R86" s="114" t="str">
        <f t="shared" si="109"/>
        <v>Khác</v>
      </c>
      <c r="S86" s="114" t="str">
        <f t="shared" si="60"/>
        <v>Khác</v>
      </c>
      <c r="T86" s="114" t="str">
        <f t="shared" ref="T86:AP86" si="146">IF(S86="Khác",IF(ISNUMBER(SEARCH(T$7,$D86)),T$6,"Khác"),S86)</f>
        <v>Khác</v>
      </c>
      <c r="U86" s="114" t="str">
        <f t="shared" si="136"/>
        <v>Khác</v>
      </c>
      <c r="V86" s="114" t="str">
        <f t="shared" si="137"/>
        <v>Khác</v>
      </c>
      <c r="W86" s="114" t="str">
        <f t="shared" si="146"/>
        <v>Khác</v>
      </c>
      <c r="X86" s="114" t="str">
        <f t="shared" si="146"/>
        <v>Khác</v>
      </c>
      <c r="Y86" s="114" t="str">
        <f t="shared" si="146"/>
        <v>Khác</v>
      </c>
      <c r="Z86" s="114" t="str">
        <f t="shared" si="146"/>
        <v>Khác</v>
      </c>
      <c r="AA86" s="114" t="str">
        <f t="shared" si="146"/>
        <v>Khác</v>
      </c>
      <c r="AB86" s="114" t="str">
        <f t="shared" si="146"/>
        <v>Khác</v>
      </c>
      <c r="AC86" s="114" t="str">
        <f t="shared" si="146"/>
        <v>Khác</v>
      </c>
      <c r="AD86" s="114" t="str">
        <f t="shared" si="146"/>
        <v>Khác</v>
      </c>
      <c r="AE86" s="114" t="str">
        <f t="shared" si="146"/>
        <v>Khác</v>
      </c>
      <c r="AF86" s="114" t="str">
        <f t="shared" si="146"/>
        <v>Khác</v>
      </c>
      <c r="AG86" s="114" t="str">
        <f t="shared" si="146"/>
        <v>Khác</v>
      </c>
      <c r="AH86" s="114" t="str">
        <f t="shared" si="146"/>
        <v>Khác</v>
      </c>
      <c r="AI86" s="114" t="str">
        <f t="shared" si="146"/>
        <v>Khác</v>
      </c>
      <c r="AJ86" s="114" t="str">
        <f t="shared" si="146"/>
        <v>Khác</v>
      </c>
      <c r="AK86" s="114" t="str">
        <f t="shared" si="146"/>
        <v>Khác</v>
      </c>
      <c r="AL86" s="114" t="str">
        <f t="shared" si="146"/>
        <v>Khác</v>
      </c>
      <c r="AM86" s="114" t="str">
        <f t="shared" si="146"/>
        <v>Khác</v>
      </c>
      <c r="AN86" s="114" t="str">
        <f t="shared" si="146"/>
        <v>Khác</v>
      </c>
      <c r="AO86" s="114" t="str">
        <f t="shared" si="146"/>
        <v>Khác</v>
      </c>
      <c r="AP86" s="114" t="str">
        <f t="shared" si="146"/>
        <v>Khác</v>
      </c>
      <c r="AQ86" s="114" t="str">
        <f t="shared" si="111"/>
        <v>Khác</v>
      </c>
      <c r="AR86" s="114" t="str">
        <f t="shared" si="112"/>
        <v>Khác</v>
      </c>
      <c r="AS86" s="114" t="str">
        <f t="shared" si="113"/>
        <v>Khác</v>
      </c>
      <c r="AT86" s="114" t="str">
        <f t="shared" si="114"/>
        <v>Khác</v>
      </c>
      <c r="AU86" s="114" t="str">
        <f t="shared" si="115"/>
        <v>Khác</v>
      </c>
      <c r="AV86" s="114" t="str">
        <f t="shared" si="115"/>
        <v>Khác</v>
      </c>
      <c r="AW86" s="114" t="str">
        <f t="shared" si="116"/>
        <v>Khác</v>
      </c>
      <c r="AX86" s="114" t="str">
        <f t="shared" si="117"/>
        <v>Khác</v>
      </c>
      <c r="AY86" s="114" t="str">
        <f t="shared" si="118"/>
        <v>Khác</v>
      </c>
      <c r="AZ86" s="114" t="str">
        <f t="shared" si="119"/>
        <v>Khác</v>
      </c>
      <c r="BA86" s="114" t="str">
        <f t="shared" si="120"/>
        <v>Khác</v>
      </c>
      <c r="BB86" s="114" t="str">
        <f t="shared" si="121"/>
        <v>Khác</v>
      </c>
      <c r="BC86" s="114" t="str">
        <f t="shared" si="122"/>
        <v>Khác</v>
      </c>
      <c r="BD86" s="114" t="str">
        <f t="shared" si="123"/>
        <v>Khác</v>
      </c>
      <c r="BE86" s="114" t="str">
        <f t="shared" si="124"/>
        <v>Khác</v>
      </c>
      <c r="BF86" s="114" t="str">
        <f t="shared" si="125"/>
        <v>Khác</v>
      </c>
      <c r="BG86" s="114" t="str">
        <f t="shared" si="126"/>
        <v>Khác</v>
      </c>
      <c r="BH86" s="114" t="str">
        <f t="shared" si="127"/>
        <v>Khác</v>
      </c>
      <c r="BI86" s="114" t="str">
        <f t="shared" si="128"/>
        <v>Khác</v>
      </c>
      <c r="BJ86" s="114" t="str">
        <f t="shared" si="129"/>
        <v>Khác</v>
      </c>
      <c r="BK86" s="114" t="str">
        <f t="shared" si="130"/>
        <v>Khác</v>
      </c>
      <c r="BL86" s="114" t="str">
        <f t="shared" si="131"/>
        <v>Khác</v>
      </c>
    </row>
    <row r="87" spans="1:64" s="12" customFormat="1" ht="13.5" x14ac:dyDescent="0.15">
      <c r="A87" s="123"/>
      <c r="B87" s="123"/>
      <c r="C87" s="123"/>
      <c r="D87" s="125"/>
      <c r="E87" s="126"/>
      <c r="F87" s="15" t="str">
        <f t="shared" si="103"/>
        <v>-</v>
      </c>
      <c r="G87" s="12" t="e">
        <f>VLOOKUP(VALUE(A87),Time!$A$3:$D$33,2,1)</f>
        <v>#N/A</v>
      </c>
      <c r="H87" s="12" t="str">
        <f t="shared" si="106"/>
        <v/>
      </c>
      <c r="I87" s="138"/>
      <c r="L87" s="114" t="str">
        <f t="shared" si="56"/>
        <v>Khác</v>
      </c>
      <c r="M87" s="114" t="str">
        <f t="shared" si="57"/>
        <v>Khác</v>
      </c>
      <c r="N87" s="114" t="str">
        <f t="shared" si="58"/>
        <v>Khác</v>
      </c>
      <c r="O87" s="114" t="str">
        <f t="shared" si="59"/>
        <v>Khác</v>
      </c>
      <c r="P87" s="114" t="str">
        <f t="shared" si="107"/>
        <v>Khác</v>
      </c>
      <c r="Q87" s="114" t="str">
        <f t="shared" si="108"/>
        <v>Khác</v>
      </c>
      <c r="R87" s="114" t="str">
        <f t="shared" si="109"/>
        <v>Khác</v>
      </c>
      <c r="S87" s="114" t="str">
        <f t="shared" si="60"/>
        <v>Khác</v>
      </c>
      <c r="T87" s="114" t="str">
        <f t="shared" ref="T87:AP87" si="147">IF(S87="Khác",IF(ISNUMBER(SEARCH(T$7,$D87)),T$6,"Khác"),S87)</f>
        <v>Khác</v>
      </c>
      <c r="U87" s="114" t="str">
        <f t="shared" si="136"/>
        <v>Khác</v>
      </c>
      <c r="V87" s="114" t="str">
        <f t="shared" si="137"/>
        <v>Khác</v>
      </c>
      <c r="W87" s="114" t="str">
        <f t="shared" si="147"/>
        <v>Khác</v>
      </c>
      <c r="X87" s="114" t="str">
        <f t="shared" si="147"/>
        <v>Khác</v>
      </c>
      <c r="Y87" s="114" t="str">
        <f t="shared" si="147"/>
        <v>Khác</v>
      </c>
      <c r="Z87" s="114" t="str">
        <f t="shared" si="147"/>
        <v>Khác</v>
      </c>
      <c r="AA87" s="114" t="str">
        <f t="shared" si="147"/>
        <v>Khác</v>
      </c>
      <c r="AB87" s="114" t="str">
        <f t="shared" si="147"/>
        <v>Khác</v>
      </c>
      <c r="AC87" s="114" t="str">
        <f t="shared" si="147"/>
        <v>Khác</v>
      </c>
      <c r="AD87" s="114" t="str">
        <f t="shared" si="147"/>
        <v>Khác</v>
      </c>
      <c r="AE87" s="114" t="str">
        <f t="shared" si="147"/>
        <v>Khác</v>
      </c>
      <c r="AF87" s="114" t="str">
        <f t="shared" si="147"/>
        <v>Khác</v>
      </c>
      <c r="AG87" s="114" t="str">
        <f t="shared" si="147"/>
        <v>Khác</v>
      </c>
      <c r="AH87" s="114" t="str">
        <f t="shared" si="147"/>
        <v>Khác</v>
      </c>
      <c r="AI87" s="114" t="str">
        <f t="shared" si="147"/>
        <v>Khác</v>
      </c>
      <c r="AJ87" s="114" t="str">
        <f t="shared" si="147"/>
        <v>Khác</v>
      </c>
      <c r="AK87" s="114" t="str">
        <f t="shared" si="147"/>
        <v>Khác</v>
      </c>
      <c r="AL87" s="114" t="str">
        <f t="shared" si="147"/>
        <v>Khác</v>
      </c>
      <c r="AM87" s="114" t="str">
        <f t="shared" si="147"/>
        <v>Khác</v>
      </c>
      <c r="AN87" s="114" t="str">
        <f t="shared" si="147"/>
        <v>Khác</v>
      </c>
      <c r="AO87" s="114" t="str">
        <f t="shared" si="147"/>
        <v>Khác</v>
      </c>
      <c r="AP87" s="114" t="str">
        <f t="shared" si="147"/>
        <v>Khác</v>
      </c>
      <c r="AQ87" s="114" t="str">
        <f t="shared" si="111"/>
        <v>Khác</v>
      </c>
      <c r="AR87" s="114" t="str">
        <f t="shared" si="112"/>
        <v>Khác</v>
      </c>
      <c r="AS87" s="114" t="str">
        <f t="shared" si="113"/>
        <v>Khác</v>
      </c>
      <c r="AT87" s="114" t="str">
        <f t="shared" si="114"/>
        <v>Khác</v>
      </c>
      <c r="AU87" s="114" t="str">
        <f t="shared" si="115"/>
        <v>Khác</v>
      </c>
      <c r="AV87" s="114" t="str">
        <f t="shared" si="115"/>
        <v>Khác</v>
      </c>
      <c r="AW87" s="114" t="str">
        <f t="shared" si="116"/>
        <v>Khác</v>
      </c>
      <c r="AX87" s="114" t="str">
        <f t="shared" si="117"/>
        <v>Khác</v>
      </c>
      <c r="AY87" s="114" t="str">
        <f t="shared" si="118"/>
        <v>Khác</v>
      </c>
      <c r="AZ87" s="114" t="str">
        <f t="shared" si="119"/>
        <v>Khác</v>
      </c>
      <c r="BA87" s="114" t="str">
        <f t="shared" si="120"/>
        <v>Khác</v>
      </c>
      <c r="BB87" s="114" t="str">
        <f t="shared" si="121"/>
        <v>Khác</v>
      </c>
      <c r="BC87" s="114" t="str">
        <f t="shared" si="122"/>
        <v>Khác</v>
      </c>
      <c r="BD87" s="114" t="str">
        <f t="shared" si="123"/>
        <v>Khác</v>
      </c>
      <c r="BE87" s="114" t="str">
        <f t="shared" si="124"/>
        <v>Khác</v>
      </c>
      <c r="BF87" s="114" t="str">
        <f t="shared" si="125"/>
        <v>Khác</v>
      </c>
      <c r="BG87" s="114" t="str">
        <f t="shared" si="126"/>
        <v>Khác</v>
      </c>
      <c r="BH87" s="114" t="str">
        <f t="shared" si="127"/>
        <v>Khác</v>
      </c>
      <c r="BI87" s="114" t="str">
        <f t="shared" si="128"/>
        <v>Khác</v>
      </c>
      <c r="BJ87" s="114" t="str">
        <f t="shared" si="129"/>
        <v>Khác</v>
      </c>
      <c r="BK87" s="114" t="str">
        <f t="shared" si="130"/>
        <v>Khác</v>
      </c>
      <c r="BL87" s="114" t="str">
        <f t="shared" si="131"/>
        <v>Khác</v>
      </c>
    </row>
    <row r="88" spans="1:64" s="12" customFormat="1" ht="13.5" x14ac:dyDescent="0.15">
      <c r="A88" s="123"/>
      <c r="B88" s="123"/>
      <c r="C88" s="123"/>
      <c r="D88" s="125"/>
      <c r="E88" s="126"/>
      <c r="F88" s="15" t="str">
        <f t="shared" si="103"/>
        <v>-</v>
      </c>
      <c r="G88" s="12" t="e">
        <f>VLOOKUP(VALUE(A88),Time!$A$3:$D$33,2,1)</f>
        <v>#N/A</v>
      </c>
      <c r="H88" s="12" t="str">
        <f t="shared" si="106"/>
        <v/>
      </c>
      <c r="I88" s="138"/>
      <c r="L88" s="114" t="str">
        <f t="shared" si="56"/>
        <v>Khác</v>
      </c>
      <c r="M88" s="114" t="str">
        <f t="shared" si="57"/>
        <v>Khác</v>
      </c>
      <c r="N88" s="114" t="str">
        <f t="shared" si="58"/>
        <v>Khác</v>
      </c>
      <c r="O88" s="114" t="str">
        <f t="shared" si="59"/>
        <v>Khác</v>
      </c>
      <c r="P88" s="114" t="str">
        <f t="shared" si="107"/>
        <v>Khác</v>
      </c>
      <c r="Q88" s="114" t="str">
        <f t="shared" si="108"/>
        <v>Khác</v>
      </c>
      <c r="R88" s="114" t="str">
        <f t="shared" si="109"/>
        <v>Khác</v>
      </c>
      <c r="S88" s="114" t="str">
        <f t="shared" si="60"/>
        <v>Khác</v>
      </c>
      <c r="T88" s="114" t="str">
        <f t="shared" ref="T88:AP88" si="148">IF(S88="Khác",IF(ISNUMBER(SEARCH(T$7,$D88)),T$6,"Khác"),S88)</f>
        <v>Khác</v>
      </c>
      <c r="U88" s="114" t="str">
        <f t="shared" si="136"/>
        <v>Khác</v>
      </c>
      <c r="V88" s="114" t="str">
        <f t="shared" si="137"/>
        <v>Khác</v>
      </c>
      <c r="W88" s="114" t="str">
        <f t="shared" si="148"/>
        <v>Khác</v>
      </c>
      <c r="X88" s="114" t="str">
        <f t="shared" si="148"/>
        <v>Khác</v>
      </c>
      <c r="Y88" s="114" t="str">
        <f t="shared" si="148"/>
        <v>Khác</v>
      </c>
      <c r="Z88" s="114" t="str">
        <f t="shared" si="148"/>
        <v>Khác</v>
      </c>
      <c r="AA88" s="114" t="str">
        <f t="shared" si="148"/>
        <v>Khác</v>
      </c>
      <c r="AB88" s="114" t="str">
        <f t="shared" si="148"/>
        <v>Khác</v>
      </c>
      <c r="AC88" s="114" t="str">
        <f t="shared" si="148"/>
        <v>Khác</v>
      </c>
      <c r="AD88" s="114" t="str">
        <f t="shared" si="148"/>
        <v>Khác</v>
      </c>
      <c r="AE88" s="114" t="str">
        <f t="shared" si="148"/>
        <v>Khác</v>
      </c>
      <c r="AF88" s="114" t="str">
        <f t="shared" si="148"/>
        <v>Khác</v>
      </c>
      <c r="AG88" s="114" t="str">
        <f t="shared" si="148"/>
        <v>Khác</v>
      </c>
      <c r="AH88" s="114" t="str">
        <f t="shared" si="148"/>
        <v>Khác</v>
      </c>
      <c r="AI88" s="114" t="str">
        <f t="shared" si="148"/>
        <v>Khác</v>
      </c>
      <c r="AJ88" s="114" t="str">
        <f t="shared" si="148"/>
        <v>Khác</v>
      </c>
      <c r="AK88" s="114" t="str">
        <f t="shared" si="148"/>
        <v>Khác</v>
      </c>
      <c r="AL88" s="114" t="str">
        <f t="shared" si="148"/>
        <v>Khác</v>
      </c>
      <c r="AM88" s="114" t="str">
        <f t="shared" si="148"/>
        <v>Khác</v>
      </c>
      <c r="AN88" s="114" t="str">
        <f t="shared" si="148"/>
        <v>Khác</v>
      </c>
      <c r="AO88" s="114" t="str">
        <f t="shared" si="148"/>
        <v>Khác</v>
      </c>
      <c r="AP88" s="114" t="str">
        <f t="shared" si="148"/>
        <v>Khác</v>
      </c>
      <c r="AQ88" s="114" t="str">
        <f t="shared" si="111"/>
        <v>Khác</v>
      </c>
      <c r="AR88" s="114" t="str">
        <f t="shared" si="112"/>
        <v>Khác</v>
      </c>
      <c r="AS88" s="114" t="str">
        <f t="shared" si="113"/>
        <v>Khác</v>
      </c>
      <c r="AT88" s="114" t="str">
        <f t="shared" si="114"/>
        <v>Khác</v>
      </c>
      <c r="AU88" s="114" t="str">
        <f t="shared" si="115"/>
        <v>Khác</v>
      </c>
      <c r="AV88" s="114" t="str">
        <f t="shared" si="115"/>
        <v>Khác</v>
      </c>
      <c r="AW88" s="114" t="str">
        <f t="shared" si="116"/>
        <v>Khác</v>
      </c>
      <c r="AX88" s="114" t="str">
        <f t="shared" si="117"/>
        <v>Khác</v>
      </c>
      <c r="AY88" s="114" t="str">
        <f t="shared" si="118"/>
        <v>Khác</v>
      </c>
      <c r="AZ88" s="114" t="str">
        <f t="shared" si="119"/>
        <v>Khác</v>
      </c>
      <c r="BA88" s="114" t="str">
        <f t="shared" si="120"/>
        <v>Khác</v>
      </c>
      <c r="BB88" s="114" t="str">
        <f t="shared" si="121"/>
        <v>Khác</v>
      </c>
      <c r="BC88" s="114" t="str">
        <f t="shared" si="122"/>
        <v>Khác</v>
      </c>
      <c r="BD88" s="114" t="str">
        <f t="shared" si="123"/>
        <v>Khác</v>
      </c>
      <c r="BE88" s="114" t="str">
        <f t="shared" si="124"/>
        <v>Khác</v>
      </c>
      <c r="BF88" s="114" t="str">
        <f t="shared" si="125"/>
        <v>Khác</v>
      </c>
      <c r="BG88" s="114" t="str">
        <f t="shared" si="126"/>
        <v>Khác</v>
      </c>
      <c r="BH88" s="114" t="str">
        <f t="shared" si="127"/>
        <v>Khác</v>
      </c>
      <c r="BI88" s="114" t="str">
        <f t="shared" si="128"/>
        <v>Khác</v>
      </c>
      <c r="BJ88" s="114" t="str">
        <f t="shared" si="129"/>
        <v>Khác</v>
      </c>
      <c r="BK88" s="114" t="str">
        <f t="shared" si="130"/>
        <v>Khác</v>
      </c>
      <c r="BL88" s="114" t="str">
        <f t="shared" si="131"/>
        <v>Khác</v>
      </c>
    </row>
    <row r="89" spans="1:64" s="12" customFormat="1" ht="13.5" x14ac:dyDescent="0.15">
      <c r="A89" s="123"/>
      <c r="B89" s="123"/>
      <c r="C89" s="123"/>
      <c r="D89" s="133"/>
      <c r="E89" s="134"/>
      <c r="F89" s="15" t="str">
        <f t="shared" si="103"/>
        <v>-</v>
      </c>
      <c r="G89" s="12" t="e">
        <f>VLOOKUP(VALUE(A89),Time!$A$3:$D$33,2,1)</f>
        <v>#N/A</v>
      </c>
      <c r="H89" s="12" t="str">
        <f t="shared" si="106"/>
        <v/>
      </c>
      <c r="I89" s="138"/>
      <c r="L89" s="114" t="str">
        <f t="shared" si="56"/>
        <v>Khác</v>
      </c>
      <c r="M89" s="114" t="str">
        <f t="shared" si="57"/>
        <v>Khác</v>
      </c>
      <c r="N89" s="114" t="str">
        <f t="shared" si="58"/>
        <v>Khác</v>
      </c>
      <c r="O89" s="114" t="str">
        <f t="shared" si="59"/>
        <v>Khác</v>
      </c>
      <c r="P89" s="114" t="str">
        <f t="shared" si="107"/>
        <v>Khác</v>
      </c>
      <c r="Q89" s="114" t="str">
        <f t="shared" si="108"/>
        <v>Khác</v>
      </c>
      <c r="R89" s="114" t="str">
        <f t="shared" si="109"/>
        <v>Khác</v>
      </c>
      <c r="S89" s="114" t="str">
        <f t="shared" si="60"/>
        <v>Khác</v>
      </c>
      <c r="T89" s="114" t="str">
        <f t="shared" ref="T89:AP89" si="149">IF(S89="Khác",IF(ISNUMBER(SEARCH(T$7,$D89)),T$6,"Khác"),S89)</f>
        <v>Khác</v>
      </c>
      <c r="U89" s="114" t="str">
        <f t="shared" si="136"/>
        <v>Khác</v>
      </c>
      <c r="V89" s="114" t="str">
        <f t="shared" si="137"/>
        <v>Khác</v>
      </c>
      <c r="W89" s="114" t="str">
        <f t="shared" si="149"/>
        <v>Khác</v>
      </c>
      <c r="X89" s="114" t="str">
        <f t="shared" si="149"/>
        <v>Khác</v>
      </c>
      <c r="Y89" s="114" t="str">
        <f t="shared" si="149"/>
        <v>Khác</v>
      </c>
      <c r="Z89" s="114" t="str">
        <f t="shared" si="149"/>
        <v>Khác</v>
      </c>
      <c r="AA89" s="114" t="str">
        <f t="shared" si="149"/>
        <v>Khác</v>
      </c>
      <c r="AB89" s="114" t="str">
        <f t="shared" si="149"/>
        <v>Khác</v>
      </c>
      <c r="AC89" s="114" t="str">
        <f t="shared" si="149"/>
        <v>Khác</v>
      </c>
      <c r="AD89" s="114" t="str">
        <f t="shared" si="149"/>
        <v>Khác</v>
      </c>
      <c r="AE89" s="114" t="str">
        <f t="shared" si="149"/>
        <v>Khác</v>
      </c>
      <c r="AF89" s="114" t="str">
        <f t="shared" si="149"/>
        <v>Khác</v>
      </c>
      <c r="AG89" s="114" t="str">
        <f t="shared" si="149"/>
        <v>Khác</v>
      </c>
      <c r="AH89" s="114" t="str">
        <f t="shared" si="149"/>
        <v>Khác</v>
      </c>
      <c r="AI89" s="114" t="str">
        <f t="shared" si="149"/>
        <v>Khác</v>
      </c>
      <c r="AJ89" s="114" t="str">
        <f t="shared" si="149"/>
        <v>Khác</v>
      </c>
      <c r="AK89" s="114" t="str">
        <f t="shared" si="149"/>
        <v>Khác</v>
      </c>
      <c r="AL89" s="114" t="str">
        <f t="shared" si="149"/>
        <v>Khác</v>
      </c>
      <c r="AM89" s="114" t="str">
        <f t="shared" si="149"/>
        <v>Khác</v>
      </c>
      <c r="AN89" s="114" t="str">
        <f t="shared" si="149"/>
        <v>Khác</v>
      </c>
      <c r="AO89" s="114" t="str">
        <f t="shared" si="149"/>
        <v>Khác</v>
      </c>
      <c r="AP89" s="114" t="str">
        <f t="shared" si="149"/>
        <v>Khác</v>
      </c>
      <c r="AQ89" s="114" t="str">
        <f t="shared" si="111"/>
        <v>Khác</v>
      </c>
      <c r="AR89" s="114" t="str">
        <f t="shared" si="112"/>
        <v>Khác</v>
      </c>
      <c r="AS89" s="114" t="str">
        <f t="shared" si="113"/>
        <v>Khác</v>
      </c>
      <c r="AT89" s="114" t="str">
        <f t="shared" si="114"/>
        <v>Khác</v>
      </c>
      <c r="AU89" s="114" t="str">
        <f t="shared" si="115"/>
        <v>Khác</v>
      </c>
      <c r="AV89" s="114" t="str">
        <f t="shared" si="115"/>
        <v>Khác</v>
      </c>
      <c r="AW89" s="114" t="str">
        <f t="shared" si="116"/>
        <v>Khác</v>
      </c>
      <c r="AX89" s="114" t="str">
        <f t="shared" si="117"/>
        <v>Khác</v>
      </c>
      <c r="AY89" s="114" t="str">
        <f t="shared" si="118"/>
        <v>Khác</v>
      </c>
      <c r="AZ89" s="114" t="str">
        <f t="shared" si="119"/>
        <v>Khác</v>
      </c>
      <c r="BA89" s="114" t="str">
        <f t="shared" si="120"/>
        <v>Khác</v>
      </c>
      <c r="BB89" s="114" t="str">
        <f t="shared" si="121"/>
        <v>Khác</v>
      </c>
      <c r="BC89" s="114" t="str">
        <f t="shared" si="122"/>
        <v>Khác</v>
      </c>
      <c r="BD89" s="114" t="str">
        <f t="shared" si="123"/>
        <v>Khác</v>
      </c>
      <c r="BE89" s="114" t="str">
        <f t="shared" si="124"/>
        <v>Khác</v>
      </c>
      <c r="BF89" s="114" t="str">
        <f t="shared" si="125"/>
        <v>Khác</v>
      </c>
      <c r="BG89" s="114" t="str">
        <f t="shared" si="126"/>
        <v>Khác</v>
      </c>
      <c r="BH89" s="114" t="str">
        <f t="shared" si="127"/>
        <v>Khác</v>
      </c>
      <c r="BI89" s="114" t="str">
        <f t="shared" si="128"/>
        <v>Khác</v>
      </c>
      <c r="BJ89" s="114" t="str">
        <f t="shared" si="129"/>
        <v>Khác</v>
      </c>
      <c r="BK89" s="114" t="str">
        <f t="shared" si="130"/>
        <v>Khác</v>
      </c>
      <c r="BL89" s="114" t="str">
        <f t="shared" si="131"/>
        <v>Khác</v>
      </c>
    </row>
    <row r="90" spans="1:64" s="12" customFormat="1" ht="13.5" x14ac:dyDescent="0.15">
      <c r="A90" s="123"/>
      <c r="B90" s="123"/>
      <c r="C90" s="123"/>
      <c r="D90" s="125"/>
      <c r="E90" s="126"/>
      <c r="F90" s="15" t="str">
        <f t="shared" si="103"/>
        <v>-</v>
      </c>
      <c r="G90" s="12" t="e">
        <f>VLOOKUP(VALUE(A90),Time!$A$3:$D$33,2,1)</f>
        <v>#N/A</v>
      </c>
      <c r="H90" s="12" t="str">
        <f t="shared" si="106"/>
        <v/>
      </c>
      <c r="I90" s="138"/>
      <c r="L90" s="114" t="str">
        <f t="shared" si="56"/>
        <v>Khác</v>
      </c>
      <c r="M90" s="114" t="str">
        <f t="shared" si="57"/>
        <v>Khác</v>
      </c>
      <c r="N90" s="114" t="str">
        <f t="shared" si="58"/>
        <v>Khác</v>
      </c>
      <c r="O90" s="114" t="str">
        <f t="shared" si="59"/>
        <v>Khác</v>
      </c>
      <c r="P90" s="114" t="str">
        <f t="shared" si="107"/>
        <v>Khác</v>
      </c>
      <c r="Q90" s="114" t="str">
        <f t="shared" si="108"/>
        <v>Khác</v>
      </c>
      <c r="R90" s="114" t="str">
        <f t="shared" si="109"/>
        <v>Khác</v>
      </c>
      <c r="S90" s="114" t="str">
        <f t="shared" si="60"/>
        <v>Khác</v>
      </c>
      <c r="T90" s="114" t="str">
        <f t="shared" ref="T90:AP90" si="150">IF(S90="Khác",IF(ISNUMBER(SEARCH(T$7,$D90)),T$6,"Khác"),S90)</f>
        <v>Khác</v>
      </c>
      <c r="U90" s="114" t="str">
        <f t="shared" si="136"/>
        <v>Khác</v>
      </c>
      <c r="V90" s="114" t="str">
        <f t="shared" si="137"/>
        <v>Khác</v>
      </c>
      <c r="W90" s="114" t="str">
        <f t="shared" si="150"/>
        <v>Khác</v>
      </c>
      <c r="X90" s="114" t="str">
        <f t="shared" si="150"/>
        <v>Khác</v>
      </c>
      <c r="Y90" s="114" t="str">
        <f t="shared" si="150"/>
        <v>Khác</v>
      </c>
      <c r="Z90" s="114" t="str">
        <f t="shared" si="150"/>
        <v>Khác</v>
      </c>
      <c r="AA90" s="114" t="str">
        <f t="shared" si="150"/>
        <v>Khác</v>
      </c>
      <c r="AB90" s="114" t="str">
        <f t="shared" si="150"/>
        <v>Khác</v>
      </c>
      <c r="AC90" s="114" t="str">
        <f t="shared" si="150"/>
        <v>Khác</v>
      </c>
      <c r="AD90" s="114" t="str">
        <f t="shared" si="150"/>
        <v>Khác</v>
      </c>
      <c r="AE90" s="114" t="str">
        <f t="shared" si="150"/>
        <v>Khác</v>
      </c>
      <c r="AF90" s="114" t="str">
        <f t="shared" si="150"/>
        <v>Khác</v>
      </c>
      <c r="AG90" s="114" t="str">
        <f t="shared" si="150"/>
        <v>Khác</v>
      </c>
      <c r="AH90" s="114" t="str">
        <f t="shared" si="150"/>
        <v>Khác</v>
      </c>
      <c r="AI90" s="114" t="str">
        <f t="shared" si="150"/>
        <v>Khác</v>
      </c>
      <c r="AJ90" s="114" t="str">
        <f t="shared" si="150"/>
        <v>Khác</v>
      </c>
      <c r="AK90" s="114" t="str">
        <f t="shared" si="150"/>
        <v>Khác</v>
      </c>
      <c r="AL90" s="114" t="str">
        <f t="shared" si="150"/>
        <v>Khác</v>
      </c>
      <c r="AM90" s="114" t="str">
        <f t="shared" si="150"/>
        <v>Khác</v>
      </c>
      <c r="AN90" s="114" t="str">
        <f t="shared" si="150"/>
        <v>Khác</v>
      </c>
      <c r="AO90" s="114" t="str">
        <f t="shared" si="150"/>
        <v>Khác</v>
      </c>
      <c r="AP90" s="114" t="str">
        <f t="shared" si="150"/>
        <v>Khác</v>
      </c>
      <c r="AQ90" s="114" t="str">
        <f t="shared" si="111"/>
        <v>Khác</v>
      </c>
      <c r="AR90" s="114" t="str">
        <f t="shared" si="112"/>
        <v>Khác</v>
      </c>
      <c r="AS90" s="114" t="str">
        <f t="shared" si="113"/>
        <v>Khác</v>
      </c>
      <c r="AT90" s="114" t="str">
        <f t="shared" si="114"/>
        <v>Khác</v>
      </c>
      <c r="AU90" s="114" t="str">
        <f t="shared" si="115"/>
        <v>Khác</v>
      </c>
      <c r="AV90" s="114" t="str">
        <f t="shared" si="115"/>
        <v>Khác</v>
      </c>
      <c r="AW90" s="114" t="str">
        <f t="shared" si="116"/>
        <v>Khác</v>
      </c>
      <c r="AX90" s="114" t="str">
        <f t="shared" si="117"/>
        <v>Khác</v>
      </c>
      <c r="AY90" s="114" t="str">
        <f t="shared" si="118"/>
        <v>Khác</v>
      </c>
      <c r="AZ90" s="114" t="str">
        <f t="shared" si="119"/>
        <v>Khác</v>
      </c>
      <c r="BA90" s="114" t="str">
        <f t="shared" si="120"/>
        <v>Khác</v>
      </c>
      <c r="BB90" s="114" t="str">
        <f t="shared" si="121"/>
        <v>Khác</v>
      </c>
      <c r="BC90" s="114" t="str">
        <f t="shared" si="122"/>
        <v>Khác</v>
      </c>
      <c r="BD90" s="114" t="str">
        <f t="shared" si="123"/>
        <v>Khác</v>
      </c>
      <c r="BE90" s="114" t="str">
        <f t="shared" si="124"/>
        <v>Khác</v>
      </c>
      <c r="BF90" s="114" t="str">
        <f t="shared" si="125"/>
        <v>Khác</v>
      </c>
      <c r="BG90" s="114" t="str">
        <f t="shared" si="126"/>
        <v>Khác</v>
      </c>
      <c r="BH90" s="114" t="str">
        <f t="shared" si="127"/>
        <v>Khác</v>
      </c>
      <c r="BI90" s="114" t="str">
        <f t="shared" si="128"/>
        <v>Khác</v>
      </c>
      <c r="BJ90" s="114" t="str">
        <f t="shared" si="129"/>
        <v>Khác</v>
      </c>
      <c r="BK90" s="114" t="str">
        <f t="shared" si="130"/>
        <v>Khác</v>
      </c>
      <c r="BL90" s="114" t="str">
        <f t="shared" si="131"/>
        <v>Khác</v>
      </c>
    </row>
    <row r="91" spans="1:64" s="12" customFormat="1" ht="13.5" x14ac:dyDescent="0.15">
      <c r="A91" s="123"/>
      <c r="B91" s="123"/>
      <c r="C91" s="123"/>
      <c r="D91" s="125"/>
      <c r="E91" s="126"/>
      <c r="F91" s="15" t="str">
        <f t="shared" si="103"/>
        <v>-</v>
      </c>
      <c r="G91" s="12" t="e">
        <f>VLOOKUP(VALUE(A91),Time!$A$3:$D$33,2,1)</f>
        <v>#N/A</v>
      </c>
      <c r="H91" s="12" t="str">
        <f t="shared" si="106"/>
        <v/>
      </c>
      <c r="I91" s="138"/>
      <c r="L91" s="114" t="str">
        <f t="shared" si="56"/>
        <v>Khác</v>
      </c>
      <c r="M91" s="114" t="str">
        <f t="shared" si="57"/>
        <v>Khác</v>
      </c>
      <c r="N91" s="114" t="str">
        <f t="shared" si="58"/>
        <v>Khác</v>
      </c>
      <c r="O91" s="114" t="str">
        <f t="shared" si="59"/>
        <v>Khác</v>
      </c>
      <c r="P91" s="114" t="str">
        <f t="shared" si="107"/>
        <v>Khác</v>
      </c>
      <c r="Q91" s="114" t="str">
        <f t="shared" si="108"/>
        <v>Khác</v>
      </c>
      <c r="R91" s="114" t="str">
        <f t="shared" si="109"/>
        <v>Khác</v>
      </c>
      <c r="S91" s="114" t="str">
        <f t="shared" si="60"/>
        <v>Khác</v>
      </c>
      <c r="T91" s="114" t="str">
        <f t="shared" ref="T91:AP91" si="151">IF(S91="Khác",IF(ISNUMBER(SEARCH(T$7,$D91)),T$6,"Khác"),S91)</f>
        <v>Khác</v>
      </c>
      <c r="U91" s="114" t="str">
        <f t="shared" si="136"/>
        <v>Khác</v>
      </c>
      <c r="V91" s="114" t="str">
        <f t="shared" si="137"/>
        <v>Khác</v>
      </c>
      <c r="W91" s="114" t="str">
        <f t="shared" si="151"/>
        <v>Khác</v>
      </c>
      <c r="X91" s="114" t="str">
        <f t="shared" si="151"/>
        <v>Khác</v>
      </c>
      <c r="Y91" s="114" t="str">
        <f t="shared" si="151"/>
        <v>Khác</v>
      </c>
      <c r="Z91" s="114" t="str">
        <f t="shared" si="151"/>
        <v>Khác</v>
      </c>
      <c r="AA91" s="114" t="str">
        <f t="shared" si="151"/>
        <v>Khác</v>
      </c>
      <c r="AB91" s="114" t="str">
        <f t="shared" si="151"/>
        <v>Khác</v>
      </c>
      <c r="AC91" s="114" t="str">
        <f t="shared" si="151"/>
        <v>Khác</v>
      </c>
      <c r="AD91" s="114" t="str">
        <f t="shared" si="151"/>
        <v>Khác</v>
      </c>
      <c r="AE91" s="114" t="str">
        <f t="shared" si="151"/>
        <v>Khác</v>
      </c>
      <c r="AF91" s="114" t="str">
        <f t="shared" si="151"/>
        <v>Khác</v>
      </c>
      <c r="AG91" s="114" t="str">
        <f t="shared" si="151"/>
        <v>Khác</v>
      </c>
      <c r="AH91" s="114" t="str">
        <f t="shared" si="151"/>
        <v>Khác</v>
      </c>
      <c r="AI91" s="114" t="str">
        <f t="shared" si="151"/>
        <v>Khác</v>
      </c>
      <c r="AJ91" s="114" t="str">
        <f t="shared" si="151"/>
        <v>Khác</v>
      </c>
      <c r="AK91" s="114" t="str">
        <f t="shared" si="151"/>
        <v>Khác</v>
      </c>
      <c r="AL91" s="114" t="str">
        <f t="shared" si="151"/>
        <v>Khác</v>
      </c>
      <c r="AM91" s="114" t="str">
        <f t="shared" si="151"/>
        <v>Khác</v>
      </c>
      <c r="AN91" s="114" t="str">
        <f t="shared" si="151"/>
        <v>Khác</v>
      </c>
      <c r="AO91" s="114" t="str">
        <f t="shared" si="151"/>
        <v>Khác</v>
      </c>
      <c r="AP91" s="114" t="str">
        <f t="shared" si="151"/>
        <v>Khác</v>
      </c>
      <c r="AQ91" s="114" t="str">
        <f t="shared" si="111"/>
        <v>Khác</v>
      </c>
      <c r="AR91" s="114" t="str">
        <f t="shared" si="112"/>
        <v>Khác</v>
      </c>
      <c r="AS91" s="114" t="str">
        <f t="shared" si="113"/>
        <v>Khác</v>
      </c>
      <c r="AT91" s="114" t="str">
        <f t="shared" si="114"/>
        <v>Khác</v>
      </c>
      <c r="AU91" s="114" t="str">
        <f t="shared" si="115"/>
        <v>Khác</v>
      </c>
      <c r="AV91" s="114" t="str">
        <f t="shared" si="115"/>
        <v>Khác</v>
      </c>
      <c r="AW91" s="114" t="str">
        <f t="shared" si="116"/>
        <v>Khác</v>
      </c>
      <c r="AX91" s="114" t="str">
        <f t="shared" si="117"/>
        <v>Khác</v>
      </c>
      <c r="AY91" s="114" t="str">
        <f t="shared" si="118"/>
        <v>Khác</v>
      </c>
      <c r="AZ91" s="114" t="str">
        <f t="shared" si="119"/>
        <v>Khác</v>
      </c>
      <c r="BA91" s="114" t="str">
        <f t="shared" si="120"/>
        <v>Khác</v>
      </c>
      <c r="BB91" s="114" t="str">
        <f t="shared" si="121"/>
        <v>Khác</v>
      </c>
      <c r="BC91" s="114" t="str">
        <f t="shared" si="122"/>
        <v>Khác</v>
      </c>
      <c r="BD91" s="114" t="str">
        <f t="shared" si="123"/>
        <v>Khác</v>
      </c>
      <c r="BE91" s="114" t="str">
        <f t="shared" si="124"/>
        <v>Khác</v>
      </c>
      <c r="BF91" s="114" t="str">
        <f t="shared" si="125"/>
        <v>Khác</v>
      </c>
      <c r="BG91" s="114" t="str">
        <f t="shared" si="126"/>
        <v>Khác</v>
      </c>
      <c r="BH91" s="114" t="str">
        <f t="shared" si="127"/>
        <v>Khác</v>
      </c>
      <c r="BI91" s="114" t="str">
        <f t="shared" si="128"/>
        <v>Khác</v>
      </c>
      <c r="BJ91" s="114" t="str">
        <f t="shared" si="129"/>
        <v>Khác</v>
      </c>
      <c r="BK91" s="114" t="str">
        <f t="shared" si="130"/>
        <v>Khác</v>
      </c>
      <c r="BL91" s="114" t="str">
        <f t="shared" si="131"/>
        <v>Khác</v>
      </c>
    </row>
    <row r="92" spans="1:64" s="12" customFormat="1" ht="13.5" x14ac:dyDescent="0.15">
      <c r="A92" s="123"/>
      <c r="B92" s="123"/>
      <c r="C92" s="123"/>
      <c r="D92" s="125"/>
      <c r="E92" s="126"/>
      <c r="F92" s="15" t="str">
        <f t="shared" si="103"/>
        <v>-</v>
      </c>
      <c r="G92" s="12" t="e">
        <f>VLOOKUP(VALUE(A92),Time!$A$3:$D$33,2,1)</f>
        <v>#N/A</v>
      </c>
      <c r="H92" s="12" t="str">
        <f t="shared" si="106"/>
        <v/>
      </c>
      <c r="I92" s="138"/>
      <c r="L92" s="114" t="str">
        <f t="shared" si="56"/>
        <v>Khác</v>
      </c>
      <c r="M92" s="114" t="str">
        <f t="shared" si="57"/>
        <v>Khác</v>
      </c>
      <c r="N92" s="114" t="str">
        <f t="shared" si="58"/>
        <v>Khác</v>
      </c>
      <c r="O92" s="114" t="str">
        <f t="shared" si="59"/>
        <v>Khác</v>
      </c>
      <c r="P92" s="114" t="str">
        <f t="shared" si="107"/>
        <v>Khác</v>
      </c>
      <c r="Q92" s="114" t="str">
        <f t="shared" si="108"/>
        <v>Khác</v>
      </c>
      <c r="R92" s="114" t="str">
        <f t="shared" si="109"/>
        <v>Khác</v>
      </c>
      <c r="S92" s="114" t="str">
        <f t="shared" si="60"/>
        <v>Khác</v>
      </c>
      <c r="T92" s="114" t="str">
        <f t="shared" ref="T92:AP92" si="152">IF(S92="Khác",IF(ISNUMBER(SEARCH(T$7,$D92)),T$6,"Khác"),S92)</f>
        <v>Khác</v>
      </c>
      <c r="U92" s="114" t="str">
        <f t="shared" si="136"/>
        <v>Khác</v>
      </c>
      <c r="V92" s="114" t="str">
        <f t="shared" si="137"/>
        <v>Khác</v>
      </c>
      <c r="W92" s="114" t="str">
        <f t="shared" si="152"/>
        <v>Khác</v>
      </c>
      <c r="X92" s="114" t="str">
        <f t="shared" si="152"/>
        <v>Khác</v>
      </c>
      <c r="Y92" s="114" t="str">
        <f t="shared" si="152"/>
        <v>Khác</v>
      </c>
      <c r="Z92" s="114" t="str">
        <f t="shared" si="152"/>
        <v>Khác</v>
      </c>
      <c r="AA92" s="114" t="str">
        <f t="shared" si="152"/>
        <v>Khác</v>
      </c>
      <c r="AB92" s="114" t="str">
        <f t="shared" si="152"/>
        <v>Khác</v>
      </c>
      <c r="AC92" s="114" t="str">
        <f t="shared" si="152"/>
        <v>Khác</v>
      </c>
      <c r="AD92" s="114" t="str">
        <f t="shared" si="152"/>
        <v>Khác</v>
      </c>
      <c r="AE92" s="114" t="str">
        <f t="shared" si="152"/>
        <v>Khác</v>
      </c>
      <c r="AF92" s="114" t="str">
        <f t="shared" si="152"/>
        <v>Khác</v>
      </c>
      <c r="AG92" s="114" t="str">
        <f t="shared" si="152"/>
        <v>Khác</v>
      </c>
      <c r="AH92" s="114" t="str">
        <f t="shared" si="152"/>
        <v>Khác</v>
      </c>
      <c r="AI92" s="114" t="str">
        <f t="shared" si="152"/>
        <v>Khác</v>
      </c>
      <c r="AJ92" s="114" t="str">
        <f t="shared" si="152"/>
        <v>Khác</v>
      </c>
      <c r="AK92" s="114" t="str">
        <f t="shared" si="152"/>
        <v>Khác</v>
      </c>
      <c r="AL92" s="114" t="str">
        <f t="shared" si="152"/>
        <v>Khác</v>
      </c>
      <c r="AM92" s="114" t="str">
        <f t="shared" si="152"/>
        <v>Khác</v>
      </c>
      <c r="AN92" s="114" t="str">
        <f t="shared" si="152"/>
        <v>Khác</v>
      </c>
      <c r="AO92" s="114" t="str">
        <f t="shared" si="152"/>
        <v>Khác</v>
      </c>
      <c r="AP92" s="114" t="str">
        <f t="shared" si="152"/>
        <v>Khác</v>
      </c>
      <c r="AQ92" s="114" t="str">
        <f t="shared" si="111"/>
        <v>Khác</v>
      </c>
      <c r="AR92" s="114" t="str">
        <f t="shared" si="112"/>
        <v>Khác</v>
      </c>
      <c r="AS92" s="114" t="str">
        <f t="shared" si="113"/>
        <v>Khác</v>
      </c>
      <c r="AT92" s="114" t="str">
        <f t="shared" si="114"/>
        <v>Khác</v>
      </c>
      <c r="AU92" s="114" t="str">
        <f t="shared" si="115"/>
        <v>Khác</v>
      </c>
      <c r="AV92" s="114" t="str">
        <f t="shared" si="115"/>
        <v>Khác</v>
      </c>
      <c r="AW92" s="114" t="str">
        <f t="shared" si="116"/>
        <v>Khác</v>
      </c>
      <c r="AX92" s="114" t="str">
        <f t="shared" si="117"/>
        <v>Khác</v>
      </c>
      <c r="AY92" s="114" t="str">
        <f t="shared" si="118"/>
        <v>Khác</v>
      </c>
      <c r="AZ92" s="114" t="str">
        <f t="shared" si="119"/>
        <v>Khác</v>
      </c>
      <c r="BA92" s="114" t="str">
        <f t="shared" si="120"/>
        <v>Khác</v>
      </c>
      <c r="BB92" s="114" t="str">
        <f t="shared" si="121"/>
        <v>Khác</v>
      </c>
      <c r="BC92" s="114" t="str">
        <f t="shared" si="122"/>
        <v>Khác</v>
      </c>
      <c r="BD92" s="114" t="str">
        <f t="shared" si="123"/>
        <v>Khác</v>
      </c>
      <c r="BE92" s="114" t="str">
        <f t="shared" si="124"/>
        <v>Khác</v>
      </c>
      <c r="BF92" s="114" t="str">
        <f t="shared" si="125"/>
        <v>Khác</v>
      </c>
      <c r="BG92" s="114" t="str">
        <f t="shared" si="126"/>
        <v>Khác</v>
      </c>
      <c r="BH92" s="114" t="str">
        <f t="shared" si="127"/>
        <v>Khác</v>
      </c>
      <c r="BI92" s="114" t="str">
        <f t="shared" si="128"/>
        <v>Khác</v>
      </c>
      <c r="BJ92" s="114" t="str">
        <f t="shared" si="129"/>
        <v>Khác</v>
      </c>
      <c r="BK92" s="114" t="str">
        <f t="shared" si="130"/>
        <v>Khác</v>
      </c>
      <c r="BL92" s="114" t="str">
        <f t="shared" si="131"/>
        <v>Khác</v>
      </c>
    </row>
    <row r="93" spans="1:64" s="12" customFormat="1" ht="13.5" x14ac:dyDescent="0.15">
      <c r="A93" s="123"/>
      <c r="B93" s="123"/>
      <c r="C93" s="123"/>
      <c r="D93" s="125"/>
      <c r="E93" s="126"/>
      <c r="F93" s="15" t="str">
        <f t="shared" si="103"/>
        <v>-</v>
      </c>
      <c r="G93" s="12" t="e">
        <f>VLOOKUP(VALUE(A93),Time!$A$3:$D$33,2,1)</f>
        <v>#N/A</v>
      </c>
      <c r="H93" s="12" t="str">
        <f t="shared" si="106"/>
        <v/>
      </c>
      <c r="I93" s="138"/>
      <c r="L93" s="114" t="str">
        <f t="shared" si="56"/>
        <v>Khác</v>
      </c>
      <c r="M93" s="114" t="str">
        <f t="shared" si="57"/>
        <v>Khác</v>
      </c>
      <c r="N93" s="114" t="str">
        <f t="shared" si="58"/>
        <v>Khác</v>
      </c>
      <c r="O93" s="114" t="str">
        <f t="shared" si="59"/>
        <v>Khác</v>
      </c>
      <c r="P93" s="114" t="str">
        <f t="shared" si="107"/>
        <v>Khác</v>
      </c>
      <c r="Q93" s="114" t="str">
        <f t="shared" si="108"/>
        <v>Khác</v>
      </c>
      <c r="R93" s="114" t="str">
        <f t="shared" si="109"/>
        <v>Khác</v>
      </c>
      <c r="S93" s="114" t="str">
        <f t="shared" si="60"/>
        <v>Khác</v>
      </c>
      <c r="T93" s="114" t="str">
        <f t="shared" ref="T93:AP93" si="153">IF(S93="Khác",IF(ISNUMBER(SEARCH(T$7,$D93)),T$6,"Khác"),S93)</f>
        <v>Khác</v>
      </c>
      <c r="U93" s="114" t="str">
        <f t="shared" si="136"/>
        <v>Khác</v>
      </c>
      <c r="V93" s="114" t="str">
        <f t="shared" si="137"/>
        <v>Khác</v>
      </c>
      <c r="W93" s="114" t="str">
        <f t="shared" si="153"/>
        <v>Khác</v>
      </c>
      <c r="X93" s="114" t="str">
        <f t="shared" si="153"/>
        <v>Khác</v>
      </c>
      <c r="Y93" s="114" t="str">
        <f t="shared" si="153"/>
        <v>Khác</v>
      </c>
      <c r="Z93" s="114" t="str">
        <f t="shared" si="153"/>
        <v>Khác</v>
      </c>
      <c r="AA93" s="114" t="str">
        <f t="shared" si="153"/>
        <v>Khác</v>
      </c>
      <c r="AB93" s="114" t="str">
        <f t="shared" si="153"/>
        <v>Khác</v>
      </c>
      <c r="AC93" s="114" t="str">
        <f t="shared" si="153"/>
        <v>Khác</v>
      </c>
      <c r="AD93" s="114" t="str">
        <f t="shared" si="153"/>
        <v>Khác</v>
      </c>
      <c r="AE93" s="114" t="str">
        <f t="shared" si="153"/>
        <v>Khác</v>
      </c>
      <c r="AF93" s="114" t="str">
        <f t="shared" si="153"/>
        <v>Khác</v>
      </c>
      <c r="AG93" s="114" t="str">
        <f t="shared" si="153"/>
        <v>Khác</v>
      </c>
      <c r="AH93" s="114" t="str">
        <f t="shared" si="153"/>
        <v>Khác</v>
      </c>
      <c r="AI93" s="114" t="str">
        <f t="shared" si="153"/>
        <v>Khác</v>
      </c>
      <c r="AJ93" s="114" t="str">
        <f t="shared" si="153"/>
        <v>Khác</v>
      </c>
      <c r="AK93" s="114" t="str">
        <f t="shared" si="153"/>
        <v>Khác</v>
      </c>
      <c r="AL93" s="114" t="str">
        <f t="shared" si="153"/>
        <v>Khác</v>
      </c>
      <c r="AM93" s="114" t="str">
        <f t="shared" si="153"/>
        <v>Khác</v>
      </c>
      <c r="AN93" s="114" t="str">
        <f t="shared" si="153"/>
        <v>Khác</v>
      </c>
      <c r="AO93" s="114" t="str">
        <f t="shared" si="153"/>
        <v>Khác</v>
      </c>
      <c r="AP93" s="114" t="str">
        <f t="shared" si="153"/>
        <v>Khác</v>
      </c>
      <c r="AQ93" s="114" t="str">
        <f t="shared" si="111"/>
        <v>Khác</v>
      </c>
      <c r="AR93" s="114" t="str">
        <f t="shared" si="112"/>
        <v>Khác</v>
      </c>
      <c r="AS93" s="114" t="str">
        <f t="shared" si="113"/>
        <v>Khác</v>
      </c>
      <c r="AT93" s="114" t="str">
        <f t="shared" si="114"/>
        <v>Khác</v>
      </c>
      <c r="AU93" s="114" t="str">
        <f t="shared" si="115"/>
        <v>Khác</v>
      </c>
      <c r="AV93" s="114" t="str">
        <f t="shared" si="115"/>
        <v>Khác</v>
      </c>
      <c r="AW93" s="114" t="str">
        <f t="shared" si="116"/>
        <v>Khác</v>
      </c>
      <c r="AX93" s="114" t="str">
        <f t="shared" si="117"/>
        <v>Khác</v>
      </c>
      <c r="AY93" s="114" t="str">
        <f t="shared" si="118"/>
        <v>Khác</v>
      </c>
      <c r="AZ93" s="114" t="str">
        <f t="shared" si="119"/>
        <v>Khác</v>
      </c>
      <c r="BA93" s="114" t="str">
        <f t="shared" si="120"/>
        <v>Khác</v>
      </c>
      <c r="BB93" s="114" t="str">
        <f t="shared" si="121"/>
        <v>Khác</v>
      </c>
      <c r="BC93" s="114" t="str">
        <f t="shared" si="122"/>
        <v>Khác</v>
      </c>
      <c r="BD93" s="114" t="str">
        <f t="shared" si="123"/>
        <v>Khác</v>
      </c>
      <c r="BE93" s="114" t="str">
        <f t="shared" si="124"/>
        <v>Khác</v>
      </c>
      <c r="BF93" s="114" t="str">
        <f t="shared" si="125"/>
        <v>Khác</v>
      </c>
      <c r="BG93" s="114" t="str">
        <f t="shared" si="126"/>
        <v>Khác</v>
      </c>
      <c r="BH93" s="114" t="str">
        <f t="shared" si="127"/>
        <v>Khác</v>
      </c>
      <c r="BI93" s="114" t="str">
        <f t="shared" si="128"/>
        <v>Khác</v>
      </c>
      <c r="BJ93" s="114" t="str">
        <f t="shared" si="129"/>
        <v>Khác</v>
      </c>
      <c r="BK93" s="114" t="str">
        <f t="shared" si="130"/>
        <v>Khác</v>
      </c>
      <c r="BL93" s="114" t="str">
        <f t="shared" si="131"/>
        <v>Khác</v>
      </c>
    </row>
    <row r="94" spans="1:64" s="12" customFormat="1" ht="13.5" x14ac:dyDescent="0.15">
      <c r="A94" s="123"/>
      <c r="B94" s="123"/>
      <c r="C94" s="123"/>
      <c r="D94" s="133"/>
      <c r="E94" s="134"/>
      <c r="F94" s="15" t="str">
        <f t="shared" si="103"/>
        <v>-</v>
      </c>
      <c r="G94" s="12" t="e">
        <f>VLOOKUP(VALUE(A94),Time!$A$3:$D$33,2,1)</f>
        <v>#N/A</v>
      </c>
      <c r="H94" s="12" t="str">
        <f t="shared" si="106"/>
        <v/>
      </c>
      <c r="I94" s="138"/>
      <c r="L94" s="114" t="str">
        <f t="shared" ref="L94:L157" si="154">IF(ISNUMBER(SEARCH(L$7,$D94)),L$6,"Khác")</f>
        <v>Khác</v>
      </c>
      <c r="M94" s="114" t="str">
        <f t="shared" ref="M94:M157" si="155">IF(L94="Khác",IF(ISNUMBER(SEARCH(M$7,$D94)),M$6,"Khác"),L94)</f>
        <v>Khác</v>
      </c>
      <c r="N94" s="114" t="str">
        <f t="shared" ref="N94:N157" si="156">IF(M94="Khác",IF(ISNUMBER(SEARCH(N$7,$D94)),N$6,"Khác"),M94)</f>
        <v>Khác</v>
      </c>
      <c r="O94" s="114" t="str">
        <f t="shared" ref="O94:O157" si="157">IF(N94="Khác",IF(ISNUMBER(SEARCH(O$7,$D94)),O$6,"Khác"),N94)</f>
        <v>Khác</v>
      </c>
      <c r="P94" s="114" t="str">
        <f t="shared" si="107"/>
        <v>Khác</v>
      </c>
      <c r="Q94" s="114" t="str">
        <f t="shared" si="108"/>
        <v>Khác</v>
      </c>
      <c r="R94" s="114" t="str">
        <f t="shared" si="109"/>
        <v>Khác</v>
      </c>
      <c r="S94" s="114" t="str">
        <f t="shared" ref="S94:S157" si="158">IF(R94="Khác",IF(ISNUMBER(SEARCH(S$7,$D94)),S$6,"Khác"),R94)</f>
        <v>Khác</v>
      </c>
      <c r="T94" s="114" t="str">
        <f t="shared" ref="T94:AP94" si="159">IF(S94="Khác",IF(ISNUMBER(SEARCH(T$7,$D94)),T$6,"Khác"),S94)</f>
        <v>Khác</v>
      </c>
      <c r="U94" s="114" t="str">
        <f t="shared" si="136"/>
        <v>Khác</v>
      </c>
      <c r="V94" s="114" t="str">
        <f t="shared" si="137"/>
        <v>Khác</v>
      </c>
      <c r="W94" s="114" t="str">
        <f t="shared" si="159"/>
        <v>Khác</v>
      </c>
      <c r="X94" s="114" t="str">
        <f t="shared" si="159"/>
        <v>Khác</v>
      </c>
      <c r="Y94" s="114" t="str">
        <f t="shared" si="159"/>
        <v>Khác</v>
      </c>
      <c r="Z94" s="114" t="str">
        <f t="shared" si="159"/>
        <v>Khác</v>
      </c>
      <c r="AA94" s="114" t="str">
        <f t="shared" si="159"/>
        <v>Khác</v>
      </c>
      <c r="AB94" s="114" t="str">
        <f t="shared" si="159"/>
        <v>Khác</v>
      </c>
      <c r="AC94" s="114" t="str">
        <f t="shared" si="159"/>
        <v>Khác</v>
      </c>
      <c r="AD94" s="114" t="str">
        <f t="shared" si="159"/>
        <v>Khác</v>
      </c>
      <c r="AE94" s="114" t="str">
        <f t="shared" si="159"/>
        <v>Khác</v>
      </c>
      <c r="AF94" s="114" t="str">
        <f t="shared" si="159"/>
        <v>Khác</v>
      </c>
      <c r="AG94" s="114" t="str">
        <f t="shared" si="159"/>
        <v>Khác</v>
      </c>
      <c r="AH94" s="114" t="str">
        <f t="shared" si="159"/>
        <v>Khác</v>
      </c>
      <c r="AI94" s="114" t="str">
        <f t="shared" si="159"/>
        <v>Khác</v>
      </c>
      <c r="AJ94" s="114" t="str">
        <f t="shared" si="159"/>
        <v>Khác</v>
      </c>
      <c r="AK94" s="114" t="str">
        <f t="shared" si="159"/>
        <v>Khác</v>
      </c>
      <c r="AL94" s="114" t="str">
        <f t="shared" si="159"/>
        <v>Khác</v>
      </c>
      <c r="AM94" s="114" t="str">
        <f t="shared" si="159"/>
        <v>Khác</v>
      </c>
      <c r="AN94" s="114" t="str">
        <f t="shared" si="159"/>
        <v>Khác</v>
      </c>
      <c r="AO94" s="114" t="str">
        <f t="shared" si="159"/>
        <v>Khác</v>
      </c>
      <c r="AP94" s="114" t="str">
        <f t="shared" si="159"/>
        <v>Khác</v>
      </c>
      <c r="AQ94" s="114" t="str">
        <f t="shared" si="111"/>
        <v>Khác</v>
      </c>
      <c r="AR94" s="114" t="str">
        <f t="shared" si="112"/>
        <v>Khác</v>
      </c>
      <c r="AS94" s="114" t="str">
        <f t="shared" si="113"/>
        <v>Khác</v>
      </c>
      <c r="AT94" s="114" t="str">
        <f t="shared" si="114"/>
        <v>Khác</v>
      </c>
      <c r="AU94" s="114" t="str">
        <f t="shared" si="115"/>
        <v>Khác</v>
      </c>
      <c r="AV94" s="114" t="str">
        <f t="shared" si="115"/>
        <v>Khác</v>
      </c>
      <c r="AW94" s="114" t="str">
        <f t="shared" si="116"/>
        <v>Khác</v>
      </c>
      <c r="AX94" s="114" t="str">
        <f t="shared" si="117"/>
        <v>Khác</v>
      </c>
      <c r="AY94" s="114" t="str">
        <f t="shared" si="118"/>
        <v>Khác</v>
      </c>
      <c r="AZ94" s="114" t="str">
        <f t="shared" si="119"/>
        <v>Khác</v>
      </c>
      <c r="BA94" s="114" t="str">
        <f t="shared" si="120"/>
        <v>Khác</v>
      </c>
      <c r="BB94" s="114" t="str">
        <f t="shared" si="121"/>
        <v>Khác</v>
      </c>
      <c r="BC94" s="114" t="str">
        <f t="shared" si="122"/>
        <v>Khác</v>
      </c>
      <c r="BD94" s="114" t="str">
        <f t="shared" si="123"/>
        <v>Khác</v>
      </c>
      <c r="BE94" s="114" t="str">
        <f t="shared" si="124"/>
        <v>Khác</v>
      </c>
      <c r="BF94" s="114" t="str">
        <f t="shared" si="125"/>
        <v>Khác</v>
      </c>
      <c r="BG94" s="114" t="str">
        <f t="shared" si="126"/>
        <v>Khác</v>
      </c>
      <c r="BH94" s="114" t="str">
        <f t="shared" si="127"/>
        <v>Khác</v>
      </c>
      <c r="BI94" s="114" t="str">
        <f t="shared" si="128"/>
        <v>Khác</v>
      </c>
      <c r="BJ94" s="114" t="str">
        <f t="shared" si="129"/>
        <v>Khác</v>
      </c>
      <c r="BK94" s="114" t="str">
        <f t="shared" si="130"/>
        <v>Khác</v>
      </c>
      <c r="BL94" s="114" t="str">
        <f t="shared" si="131"/>
        <v>Khác</v>
      </c>
    </row>
    <row r="95" spans="1:64" s="12" customFormat="1" ht="13.5" x14ac:dyDescent="0.15">
      <c r="A95" s="123"/>
      <c r="B95" s="123"/>
      <c r="C95" s="122"/>
      <c r="D95" s="125"/>
      <c r="E95" s="134"/>
      <c r="F95" s="15" t="str">
        <f t="shared" si="103"/>
        <v>-</v>
      </c>
      <c r="G95" s="12" t="e">
        <f>VLOOKUP(VALUE(A95),Time!$A$3:$D$33,2,1)</f>
        <v>#N/A</v>
      </c>
      <c r="H95" s="12" t="str">
        <f t="shared" si="106"/>
        <v/>
      </c>
      <c r="I95" s="138"/>
      <c r="L95" s="114" t="str">
        <f t="shared" si="154"/>
        <v>Khác</v>
      </c>
      <c r="M95" s="114" t="str">
        <f t="shared" si="155"/>
        <v>Khác</v>
      </c>
      <c r="N95" s="114" t="str">
        <f t="shared" si="156"/>
        <v>Khác</v>
      </c>
      <c r="O95" s="114" t="str">
        <f t="shared" si="157"/>
        <v>Khác</v>
      </c>
      <c r="P95" s="114" t="str">
        <f t="shared" si="107"/>
        <v>Khác</v>
      </c>
      <c r="Q95" s="114" t="str">
        <f t="shared" si="108"/>
        <v>Khác</v>
      </c>
      <c r="R95" s="114" t="str">
        <f t="shared" si="109"/>
        <v>Khác</v>
      </c>
      <c r="S95" s="114" t="str">
        <f t="shared" si="158"/>
        <v>Khác</v>
      </c>
      <c r="T95" s="114" t="str">
        <f t="shared" ref="T95:AP95" si="160">IF(S95="Khác",IF(ISNUMBER(SEARCH(T$7,$D95)),T$6,"Khác"),S95)</f>
        <v>Khác</v>
      </c>
      <c r="U95" s="114" t="str">
        <f t="shared" si="136"/>
        <v>Khác</v>
      </c>
      <c r="V95" s="114" t="str">
        <f t="shared" si="137"/>
        <v>Khác</v>
      </c>
      <c r="W95" s="114" t="str">
        <f t="shared" si="160"/>
        <v>Khác</v>
      </c>
      <c r="X95" s="114" t="str">
        <f t="shared" si="160"/>
        <v>Khác</v>
      </c>
      <c r="Y95" s="114" t="str">
        <f t="shared" si="160"/>
        <v>Khác</v>
      </c>
      <c r="Z95" s="114" t="str">
        <f t="shared" si="160"/>
        <v>Khác</v>
      </c>
      <c r="AA95" s="114" t="str">
        <f t="shared" si="160"/>
        <v>Khác</v>
      </c>
      <c r="AB95" s="114" t="str">
        <f t="shared" si="160"/>
        <v>Khác</v>
      </c>
      <c r="AC95" s="114" t="str">
        <f t="shared" si="160"/>
        <v>Khác</v>
      </c>
      <c r="AD95" s="114" t="str">
        <f t="shared" si="160"/>
        <v>Khác</v>
      </c>
      <c r="AE95" s="114" t="str">
        <f t="shared" si="160"/>
        <v>Khác</v>
      </c>
      <c r="AF95" s="114" t="str">
        <f t="shared" si="160"/>
        <v>Khác</v>
      </c>
      <c r="AG95" s="114" t="str">
        <f t="shared" si="160"/>
        <v>Khác</v>
      </c>
      <c r="AH95" s="114" t="str">
        <f t="shared" si="160"/>
        <v>Khác</v>
      </c>
      <c r="AI95" s="114" t="str">
        <f t="shared" si="160"/>
        <v>Khác</v>
      </c>
      <c r="AJ95" s="114" t="str">
        <f t="shared" si="160"/>
        <v>Khác</v>
      </c>
      <c r="AK95" s="114" t="str">
        <f t="shared" si="160"/>
        <v>Khác</v>
      </c>
      <c r="AL95" s="114" t="str">
        <f t="shared" si="160"/>
        <v>Khác</v>
      </c>
      <c r="AM95" s="114" t="str">
        <f t="shared" si="160"/>
        <v>Khác</v>
      </c>
      <c r="AN95" s="114" t="str">
        <f t="shared" si="160"/>
        <v>Khác</v>
      </c>
      <c r="AO95" s="114" t="str">
        <f t="shared" si="160"/>
        <v>Khác</v>
      </c>
      <c r="AP95" s="114" t="str">
        <f t="shared" si="160"/>
        <v>Khác</v>
      </c>
      <c r="AQ95" s="114" t="str">
        <f t="shared" si="111"/>
        <v>Khác</v>
      </c>
      <c r="AR95" s="114" t="str">
        <f t="shared" si="112"/>
        <v>Khác</v>
      </c>
      <c r="AS95" s="114" t="str">
        <f t="shared" si="113"/>
        <v>Khác</v>
      </c>
      <c r="AT95" s="114" t="str">
        <f t="shared" si="114"/>
        <v>Khác</v>
      </c>
      <c r="AU95" s="114" t="str">
        <f t="shared" si="115"/>
        <v>Khác</v>
      </c>
      <c r="AV95" s="114" t="str">
        <f t="shared" si="115"/>
        <v>Khác</v>
      </c>
      <c r="AW95" s="114" t="str">
        <f t="shared" si="116"/>
        <v>Khác</v>
      </c>
      <c r="AX95" s="114" t="str">
        <f t="shared" si="117"/>
        <v>Khác</v>
      </c>
      <c r="AY95" s="114" t="str">
        <f t="shared" si="118"/>
        <v>Khác</v>
      </c>
      <c r="AZ95" s="114" t="str">
        <f t="shared" si="119"/>
        <v>Khác</v>
      </c>
      <c r="BA95" s="114" t="str">
        <f t="shared" si="120"/>
        <v>Khác</v>
      </c>
      <c r="BB95" s="114" t="str">
        <f t="shared" si="121"/>
        <v>Khác</v>
      </c>
      <c r="BC95" s="114" t="str">
        <f t="shared" si="122"/>
        <v>Khác</v>
      </c>
      <c r="BD95" s="114" t="str">
        <f t="shared" si="123"/>
        <v>Khác</v>
      </c>
      <c r="BE95" s="114" t="str">
        <f t="shared" si="124"/>
        <v>Khác</v>
      </c>
      <c r="BF95" s="114" t="str">
        <f t="shared" si="125"/>
        <v>Khác</v>
      </c>
      <c r="BG95" s="114" t="str">
        <f t="shared" si="126"/>
        <v>Khác</v>
      </c>
      <c r="BH95" s="114" t="str">
        <f t="shared" si="127"/>
        <v>Khác</v>
      </c>
      <c r="BI95" s="114" t="str">
        <f t="shared" si="128"/>
        <v>Khác</v>
      </c>
      <c r="BJ95" s="114" t="str">
        <f t="shared" si="129"/>
        <v>Khác</v>
      </c>
      <c r="BK95" s="114" t="str">
        <f t="shared" si="130"/>
        <v>Khác</v>
      </c>
      <c r="BL95" s="114" t="str">
        <f t="shared" si="131"/>
        <v>Khác</v>
      </c>
    </row>
    <row r="96" spans="1:64" s="12" customFormat="1" ht="13.5" x14ac:dyDescent="0.15">
      <c r="A96" s="123"/>
      <c r="B96" s="123"/>
      <c r="C96" s="122"/>
      <c r="D96" s="125"/>
      <c r="E96" s="126"/>
      <c r="F96" s="15" t="str">
        <f t="shared" si="103"/>
        <v>-</v>
      </c>
      <c r="G96" s="12" t="e">
        <f>VLOOKUP(VALUE(A96),Time!$A$3:$D$33,2,1)</f>
        <v>#N/A</v>
      </c>
      <c r="H96" s="12" t="str">
        <f t="shared" si="106"/>
        <v/>
      </c>
      <c r="I96" s="138"/>
      <c r="L96" s="114" t="str">
        <f t="shared" si="154"/>
        <v>Khác</v>
      </c>
      <c r="M96" s="114" t="str">
        <f t="shared" si="155"/>
        <v>Khác</v>
      </c>
      <c r="N96" s="114" t="str">
        <f t="shared" si="156"/>
        <v>Khác</v>
      </c>
      <c r="O96" s="114" t="str">
        <f t="shared" si="157"/>
        <v>Khác</v>
      </c>
      <c r="P96" s="114" t="str">
        <f t="shared" si="107"/>
        <v>Khác</v>
      </c>
      <c r="Q96" s="114" t="str">
        <f t="shared" si="108"/>
        <v>Khác</v>
      </c>
      <c r="R96" s="114" t="str">
        <f t="shared" si="109"/>
        <v>Khác</v>
      </c>
      <c r="S96" s="114" t="str">
        <f t="shared" si="158"/>
        <v>Khác</v>
      </c>
      <c r="T96" s="114" t="str">
        <f t="shared" ref="T96:AP96" si="161">IF(S96="Khác",IF(ISNUMBER(SEARCH(T$7,$D96)),T$6,"Khác"),S96)</f>
        <v>Khác</v>
      </c>
      <c r="U96" s="114" t="str">
        <f t="shared" si="136"/>
        <v>Khác</v>
      </c>
      <c r="V96" s="114" t="str">
        <f t="shared" si="137"/>
        <v>Khác</v>
      </c>
      <c r="W96" s="114" t="str">
        <f t="shared" si="161"/>
        <v>Khác</v>
      </c>
      <c r="X96" s="114" t="str">
        <f t="shared" si="161"/>
        <v>Khác</v>
      </c>
      <c r="Y96" s="114" t="str">
        <f t="shared" si="161"/>
        <v>Khác</v>
      </c>
      <c r="Z96" s="114" t="str">
        <f t="shared" si="161"/>
        <v>Khác</v>
      </c>
      <c r="AA96" s="114" t="str">
        <f t="shared" si="161"/>
        <v>Khác</v>
      </c>
      <c r="AB96" s="114" t="str">
        <f t="shared" si="161"/>
        <v>Khác</v>
      </c>
      <c r="AC96" s="114" t="str">
        <f t="shared" si="161"/>
        <v>Khác</v>
      </c>
      <c r="AD96" s="114" t="str">
        <f t="shared" si="161"/>
        <v>Khác</v>
      </c>
      <c r="AE96" s="114" t="str">
        <f t="shared" si="161"/>
        <v>Khác</v>
      </c>
      <c r="AF96" s="114" t="str">
        <f t="shared" si="161"/>
        <v>Khác</v>
      </c>
      <c r="AG96" s="114" t="str">
        <f t="shared" si="161"/>
        <v>Khác</v>
      </c>
      <c r="AH96" s="114" t="str">
        <f t="shared" si="161"/>
        <v>Khác</v>
      </c>
      <c r="AI96" s="114" t="str">
        <f t="shared" si="161"/>
        <v>Khác</v>
      </c>
      <c r="AJ96" s="114" t="str">
        <f t="shared" si="161"/>
        <v>Khác</v>
      </c>
      <c r="AK96" s="114" t="str">
        <f t="shared" si="161"/>
        <v>Khác</v>
      </c>
      <c r="AL96" s="114" t="str">
        <f t="shared" si="161"/>
        <v>Khác</v>
      </c>
      <c r="AM96" s="114" t="str">
        <f t="shared" si="161"/>
        <v>Khác</v>
      </c>
      <c r="AN96" s="114" t="str">
        <f t="shared" si="161"/>
        <v>Khác</v>
      </c>
      <c r="AO96" s="114" t="str">
        <f t="shared" si="161"/>
        <v>Khác</v>
      </c>
      <c r="AP96" s="114" t="str">
        <f t="shared" si="161"/>
        <v>Khác</v>
      </c>
      <c r="AQ96" s="114" t="str">
        <f t="shared" si="111"/>
        <v>Khác</v>
      </c>
      <c r="AR96" s="114" t="str">
        <f t="shared" si="112"/>
        <v>Khác</v>
      </c>
      <c r="AS96" s="114" t="str">
        <f t="shared" si="113"/>
        <v>Khác</v>
      </c>
      <c r="AT96" s="114" t="str">
        <f t="shared" si="114"/>
        <v>Khác</v>
      </c>
      <c r="AU96" s="114" t="str">
        <f t="shared" si="115"/>
        <v>Khác</v>
      </c>
      <c r="AV96" s="114" t="str">
        <f t="shared" si="115"/>
        <v>Khác</v>
      </c>
      <c r="AW96" s="114" t="str">
        <f t="shared" si="116"/>
        <v>Khác</v>
      </c>
      <c r="AX96" s="114" t="str">
        <f t="shared" si="117"/>
        <v>Khác</v>
      </c>
      <c r="AY96" s="114" t="str">
        <f t="shared" si="118"/>
        <v>Khác</v>
      </c>
      <c r="AZ96" s="114" t="str">
        <f t="shared" si="119"/>
        <v>Khác</v>
      </c>
      <c r="BA96" s="114" t="str">
        <f t="shared" si="120"/>
        <v>Khác</v>
      </c>
      <c r="BB96" s="114" t="str">
        <f t="shared" si="121"/>
        <v>Khác</v>
      </c>
      <c r="BC96" s="114" t="str">
        <f t="shared" si="122"/>
        <v>Khác</v>
      </c>
      <c r="BD96" s="114" t="str">
        <f t="shared" si="123"/>
        <v>Khác</v>
      </c>
      <c r="BE96" s="114" t="str">
        <f t="shared" si="124"/>
        <v>Khác</v>
      </c>
      <c r="BF96" s="114" t="str">
        <f t="shared" si="125"/>
        <v>Khác</v>
      </c>
      <c r="BG96" s="114" t="str">
        <f t="shared" si="126"/>
        <v>Khác</v>
      </c>
      <c r="BH96" s="114" t="str">
        <f t="shared" si="127"/>
        <v>Khác</v>
      </c>
      <c r="BI96" s="114" t="str">
        <f t="shared" si="128"/>
        <v>Khác</v>
      </c>
      <c r="BJ96" s="114" t="str">
        <f t="shared" si="129"/>
        <v>Khác</v>
      </c>
      <c r="BK96" s="114" t="str">
        <f t="shared" si="130"/>
        <v>Khác</v>
      </c>
      <c r="BL96" s="114" t="str">
        <f t="shared" si="131"/>
        <v>Khác</v>
      </c>
    </row>
    <row r="97" spans="1:64" s="12" customFormat="1" ht="13.5" x14ac:dyDescent="0.15">
      <c r="A97" s="123"/>
      <c r="B97" s="123"/>
      <c r="C97" s="122"/>
      <c r="D97" s="125"/>
      <c r="E97" s="134"/>
      <c r="F97" s="15" t="str">
        <f t="shared" si="103"/>
        <v>-</v>
      </c>
      <c r="G97" s="12" t="e">
        <f>VLOOKUP(VALUE(A97),Time!$A$3:$D$33,2,1)</f>
        <v>#N/A</v>
      </c>
      <c r="H97" s="12" t="str">
        <f t="shared" si="106"/>
        <v/>
      </c>
      <c r="I97" s="138"/>
      <c r="L97" s="114" t="str">
        <f t="shared" si="154"/>
        <v>Khác</v>
      </c>
      <c r="M97" s="114" t="str">
        <f t="shared" si="155"/>
        <v>Khác</v>
      </c>
      <c r="N97" s="114" t="str">
        <f t="shared" si="156"/>
        <v>Khác</v>
      </c>
      <c r="O97" s="114" t="str">
        <f t="shared" si="157"/>
        <v>Khác</v>
      </c>
      <c r="P97" s="114" t="str">
        <f t="shared" si="107"/>
        <v>Khác</v>
      </c>
      <c r="Q97" s="114" t="str">
        <f t="shared" si="108"/>
        <v>Khác</v>
      </c>
      <c r="R97" s="114" t="str">
        <f t="shared" si="109"/>
        <v>Khác</v>
      </c>
      <c r="S97" s="114" t="str">
        <f t="shared" si="158"/>
        <v>Khác</v>
      </c>
      <c r="T97" s="114" t="str">
        <f t="shared" ref="T97:AP97" si="162">IF(S97="Khác",IF(ISNUMBER(SEARCH(T$7,$D97)),T$6,"Khác"),S97)</f>
        <v>Khác</v>
      </c>
      <c r="U97" s="114" t="str">
        <f t="shared" si="136"/>
        <v>Khác</v>
      </c>
      <c r="V97" s="114" t="str">
        <f t="shared" si="137"/>
        <v>Khác</v>
      </c>
      <c r="W97" s="114" t="str">
        <f t="shared" si="162"/>
        <v>Khác</v>
      </c>
      <c r="X97" s="114" t="str">
        <f t="shared" si="162"/>
        <v>Khác</v>
      </c>
      <c r="Y97" s="114" t="str">
        <f t="shared" si="162"/>
        <v>Khác</v>
      </c>
      <c r="Z97" s="114" t="str">
        <f t="shared" si="162"/>
        <v>Khác</v>
      </c>
      <c r="AA97" s="114" t="str">
        <f t="shared" si="162"/>
        <v>Khác</v>
      </c>
      <c r="AB97" s="114" t="str">
        <f t="shared" si="162"/>
        <v>Khác</v>
      </c>
      <c r="AC97" s="114" t="str">
        <f t="shared" si="162"/>
        <v>Khác</v>
      </c>
      <c r="AD97" s="114" t="str">
        <f t="shared" si="162"/>
        <v>Khác</v>
      </c>
      <c r="AE97" s="114" t="str">
        <f t="shared" si="162"/>
        <v>Khác</v>
      </c>
      <c r="AF97" s="114" t="str">
        <f t="shared" si="162"/>
        <v>Khác</v>
      </c>
      <c r="AG97" s="114" t="str">
        <f t="shared" si="162"/>
        <v>Khác</v>
      </c>
      <c r="AH97" s="114" t="str">
        <f t="shared" si="162"/>
        <v>Khác</v>
      </c>
      <c r="AI97" s="114" t="str">
        <f t="shared" si="162"/>
        <v>Khác</v>
      </c>
      <c r="AJ97" s="114" t="str">
        <f t="shared" si="162"/>
        <v>Khác</v>
      </c>
      <c r="AK97" s="114" t="str">
        <f t="shared" si="162"/>
        <v>Khác</v>
      </c>
      <c r="AL97" s="114" t="str">
        <f t="shared" si="162"/>
        <v>Khác</v>
      </c>
      <c r="AM97" s="114" t="str">
        <f t="shared" si="162"/>
        <v>Khác</v>
      </c>
      <c r="AN97" s="114" t="str">
        <f t="shared" si="162"/>
        <v>Khác</v>
      </c>
      <c r="AO97" s="114" t="str">
        <f t="shared" si="162"/>
        <v>Khác</v>
      </c>
      <c r="AP97" s="114" t="str">
        <f t="shared" si="162"/>
        <v>Khác</v>
      </c>
      <c r="AQ97" s="114" t="str">
        <f t="shared" si="111"/>
        <v>Khác</v>
      </c>
      <c r="AR97" s="114" t="str">
        <f t="shared" si="112"/>
        <v>Khác</v>
      </c>
      <c r="AS97" s="114" t="str">
        <f t="shared" si="113"/>
        <v>Khác</v>
      </c>
      <c r="AT97" s="114" t="str">
        <f t="shared" si="114"/>
        <v>Khác</v>
      </c>
      <c r="AU97" s="114" t="str">
        <f t="shared" si="115"/>
        <v>Khác</v>
      </c>
      <c r="AV97" s="114" t="str">
        <f t="shared" si="115"/>
        <v>Khác</v>
      </c>
      <c r="AW97" s="114" t="str">
        <f t="shared" si="116"/>
        <v>Khác</v>
      </c>
      <c r="AX97" s="114" t="str">
        <f t="shared" si="117"/>
        <v>Khác</v>
      </c>
      <c r="AY97" s="114" t="str">
        <f t="shared" si="118"/>
        <v>Khác</v>
      </c>
      <c r="AZ97" s="114" t="str">
        <f t="shared" si="119"/>
        <v>Khác</v>
      </c>
      <c r="BA97" s="114" t="str">
        <f t="shared" si="120"/>
        <v>Khác</v>
      </c>
      <c r="BB97" s="114" t="str">
        <f t="shared" si="121"/>
        <v>Khác</v>
      </c>
      <c r="BC97" s="114" t="str">
        <f t="shared" si="122"/>
        <v>Khác</v>
      </c>
      <c r="BD97" s="114" t="str">
        <f t="shared" si="123"/>
        <v>Khác</v>
      </c>
      <c r="BE97" s="114" t="str">
        <f t="shared" si="124"/>
        <v>Khác</v>
      </c>
      <c r="BF97" s="114" t="str">
        <f t="shared" si="125"/>
        <v>Khác</v>
      </c>
      <c r="BG97" s="114" t="str">
        <f t="shared" si="126"/>
        <v>Khác</v>
      </c>
      <c r="BH97" s="114" t="str">
        <f t="shared" si="127"/>
        <v>Khác</v>
      </c>
      <c r="BI97" s="114" t="str">
        <f t="shared" si="128"/>
        <v>Khác</v>
      </c>
      <c r="BJ97" s="114" t="str">
        <f t="shared" si="129"/>
        <v>Khác</v>
      </c>
      <c r="BK97" s="114" t="str">
        <f t="shared" si="130"/>
        <v>Khác</v>
      </c>
      <c r="BL97" s="114" t="str">
        <f t="shared" si="131"/>
        <v>Khác</v>
      </c>
    </row>
    <row r="98" spans="1:64" s="12" customFormat="1" ht="13.5" x14ac:dyDescent="0.15">
      <c r="A98" s="123"/>
      <c r="B98" s="123"/>
      <c r="C98" s="122"/>
      <c r="D98" s="125"/>
      <c r="E98" s="126"/>
      <c r="F98" s="15" t="str">
        <f t="shared" si="103"/>
        <v>-</v>
      </c>
      <c r="G98" s="12" t="e">
        <f>VLOOKUP(VALUE(A98),Time!$A$3:$D$33,2,1)</f>
        <v>#N/A</v>
      </c>
      <c r="H98" s="12" t="str">
        <f t="shared" si="106"/>
        <v/>
      </c>
      <c r="I98" s="138"/>
      <c r="L98" s="114" t="str">
        <f t="shared" si="154"/>
        <v>Khác</v>
      </c>
      <c r="M98" s="114" t="str">
        <f t="shared" si="155"/>
        <v>Khác</v>
      </c>
      <c r="N98" s="114" t="str">
        <f t="shared" si="156"/>
        <v>Khác</v>
      </c>
      <c r="O98" s="114" t="str">
        <f t="shared" si="157"/>
        <v>Khác</v>
      </c>
      <c r="P98" s="114" t="str">
        <f t="shared" si="107"/>
        <v>Khác</v>
      </c>
      <c r="Q98" s="114" t="str">
        <f t="shared" si="108"/>
        <v>Khác</v>
      </c>
      <c r="R98" s="114" t="str">
        <f t="shared" si="109"/>
        <v>Khác</v>
      </c>
      <c r="S98" s="114" t="str">
        <f t="shared" si="158"/>
        <v>Khác</v>
      </c>
      <c r="T98" s="114" t="str">
        <f t="shared" ref="T98:AP98" si="163">IF(S98="Khác",IF(ISNUMBER(SEARCH(T$7,$D98)),T$6,"Khác"),S98)</f>
        <v>Khác</v>
      </c>
      <c r="U98" s="114" t="str">
        <f t="shared" si="136"/>
        <v>Khác</v>
      </c>
      <c r="V98" s="114" t="str">
        <f t="shared" si="137"/>
        <v>Khác</v>
      </c>
      <c r="W98" s="114" t="str">
        <f t="shared" si="163"/>
        <v>Khác</v>
      </c>
      <c r="X98" s="114" t="str">
        <f t="shared" si="163"/>
        <v>Khác</v>
      </c>
      <c r="Y98" s="114" t="str">
        <f t="shared" si="163"/>
        <v>Khác</v>
      </c>
      <c r="Z98" s="114" t="str">
        <f t="shared" si="163"/>
        <v>Khác</v>
      </c>
      <c r="AA98" s="114" t="str">
        <f t="shared" si="163"/>
        <v>Khác</v>
      </c>
      <c r="AB98" s="114" t="str">
        <f t="shared" si="163"/>
        <v>Khác</v>
      </c>
      <c r="AC98" s="114" t="str">
        <f t="shared" si="163"/>
        <v>Khác</v>
      </c>
      <c r="AD98" s="114" t="str">
        <f t="shared" si="163"/>
        <v>Khác</v>
      </c>
      <c r="AE98" s="114" t="str">
        <f t="shared" si="163"/>
        <v>Khác</v>
      </c>
      <c r="AF98" s="114" t="str">
        <f t="shared" si="163"/>
        <v>Khác</v>
      </c>
      <c r="AG98" s="114" t="str">
        <f t="shared" si="163"/>
        <v>Khác</v>
      </c>
      <c r="AH98" s="114" t="str">
        <f t="shared" si="163"/>
        <v>Khác</v>
      </c>
      <c r="AI98" s="114" t="str">
        <f t="shared" si="163"/>
        <v>Khác</v>
      </c>
      <c r="AJ98" s="114" t="str">
        <f t="shared" si="163"/>
        <v>Khác</v>
      </c>
      <c r="AK98" s="114" t="str">
        <f t="shared" si="163"/>
        <v>Khác</v>
      </c>
      <c r="AL98" s="114" t="str">
        <f t="shared" si="163"/>
        <v>Khác</v>
      </c>
      <c r="AM98" s="114" t="str">
        <f t="shared" si="163"/>
        <v>Khác</v>
      </c>
      <c r="AN98" s="114" t="str">
        <f t="shared" si="163"/>
        <v>Khác</v>
      </c>
      <c r="AO98" s="114" t="str">
        <f t="shared" si="163"/>
        <v>Khác</v>
      </c>
      <c r="AP98" s="114" t="str">
        <f t="shared" si="163"/>
        <v>Khác</v>
      </c>
      <c r="AQ98" s="114" t="str">
        <f t="shared" si="111"/>
        <v>Khác</v>
      </c>
      <c r="AR98" s="114" t="str">
        <f t="shared" si="112"/>
        <v>Khác</v>
      </c>
      <c r="AS98" s="114" t="str">
        <f t="shared" si="113"/>
        <v>Khác</v>
      </c>
      <c r="AT98" s="114" t="str">
        <f t="shared" si="114"/>
        <v>Khác</v>
      </c>
      <c r="AU98" s="114" t="str">
        <f t="shared" si="115"/>
        <v>Khác</v>
      </c>
      <c r="AV98" s="114" t="str">
        <f t="shared" si="115"/>
        <v>Khác</v>
      </c>
      <c r="AW98" s="114" t="str">
        <f t="shared" si="116"/>
        <v>Khác</v>
      </c>
      <c r="AX98" s="114" t="str">
        <f t="shared" si="117"/>
        <v>Khác</v>
      </c>
      <c r="AY98" s="114" t="str">
        <f t="shared" si="118"/>
        <v>Khác</v>
      </c>
      <c r="AZ98" s="114" t="str">
        <f t="shared" si="119"/>
        <v>Khác</v>
      </c>
      <c r="BA98" s="114" t="str">
        <f t="shared" si="120"/>
        <v>Khác</v>
      </c>
      <c r="BB98" s="114" t="str">
        <f t="shared" si="121"/>
        <v>Khác</v>
      </c>
      <c r="BC98" s="114" t="str">
        <f t="shared" si="122"/>
        <v>Khác</v>
      </c>
      <c r="BD98" s="114" t="str">
        <f t="shared" si="123"/>
        <v>Khác</v>
      </c>
      <c r="BE98" s="114" t="str">
        <f t="shared" si="124"/>
        <v>Khác</v>
      </c>
      <c r="BF98" s="114" t="str">
        <f t="shared" si="125"/>
        <v>Khác</v>
      </c>
      <c r="BG98" s="114" t="str">
        <f t="shared" si="126"/>
        <v>Khác</v>
      </c>
      <c r="BH98" s="114" t="str">
        <f t="shared" si="127"/>
        <v>Khác</v>
      </c>
      <c r="BI98" s="114" t="str">
        <f t="shared" si="128"/>
        <v>Khác</v>
      </c>
      <c r="BJ98" s="114" t="str">
        <f t="shared" si="129"/>
        <v>Khác</v>
      </c>
      <c r="BK98" s="114" t="str">
        <f t="shared" si="130"/>
        <v>Khác</v>
      </c>
      <c r="BL98" s="114" t="str">
        <f t="shared" si="131"/>
        <v>Khác</v>
      </c>
    </row>
    <row r="99" spans="1:64" s="12" customFormat="1" ht="13.5" x14ac:dyDescent="0.15">
      <c r="A99" s="123"/>
      <c r="B99" s="123"/>
      <c r="C99" s="122"/>
      <c r="D99" s="125"/>
      <c r="E99" s="126"/>
      <c r="F99" s="15" t="str">
        <f t="shared" si="103"/>
        <v>-</v>
      </c>
      <c r="G99" s="12" t="e">
        <f>VLOOKUP(VALUE(A99),Time!$A$3:$D$33,2,1)</f>
        <v>#N/A</v>
      </c>
      <c r="H99" s="12" t="str">
        <f t="shared" si="106"/>
        <v/>
      </c>
      <c r="I99" s="138"/>
      <c r="L99" s="114" t="str">
        <f t="shared" si="154"/>
        <v>Khác</v>
      </c>
      <c r="M99" s="114" t="str">
        <f t="shared" si="155"/>
        <v>Khác</v>
      </c>
      <c r="N99" s="114" t="str">
        <f t="shared" si="156"/>
        <v>Khác</v>
      </c>
      <c r="O99" s="114" t="str">
        <f t="shared" si="157"/>
        <v>Khác</v>
      </c>
      <c r="P99" s="114" t="str">
        <f t="shared" si="107"/>
        <v>Khác</v>
      </c>
      <c r="Q99" s="114" t="str">
        <f t="shared" si="108"/>
        <v>Khác</v>
      </c>
      <c r="R99" s="114" t="str">
        <f t="shared" si="109"/>
        <v>Khác</v>
      </c>
      <c r="S99" s="114" t="str">
        <f t="shared" si="158"/>
        <v>Khác</v>
      </c>
      <c r="T99" s="114" t="str">
        <f t="shared" ref="T99:AP99" si="164">IF(S99="Khác",IF(ISNUMBER(SEARCH(T$7,$D99)),T$6,"Khác"),S99)</f>
        <v>Khác</v>
      </c>
      <c r="U99" s="114" t="str">
        <f t="shared" si="136"/>
        <v>Khác</v>
      </c>
      <c r="V99" s="114" t="str">
        <f t="shared" si="137"/>
        <v>Khác</v>
      </c>
      <c r="W99" s="114" t="str">
        <f t="shared" si="164"/>
        <v>Khác</v>
      </c>
      <c r="X99" s="114" t="str">
        <f t="shared" si="164"/>
        <v>Khác</v>
      </c>
      <c r="Y99" s="114" t="str">
        <f t="shared" si="164"/>
        <v>Khác</v>
      </c>
      <c r="Z99" s="114" t="str">
        <f t="shared" si="164"/>
        <v>Khác</v>
      </c>
      <c r="AA99" s="114" t="str">
        <f t="shared" si="164"/>
        <v>Khác</v>
      </c>
      <c r="AB99" s="114" t="str">
        <f t="shared" si="164"/>
        <v>Khác</v>
      </c>
      <c r="AC99" s="114" t="str">
        <f t="shared" si="164"/>
        <v>Khác</v>
      </c>
      <c r="AD99" s="114" t="str">
        <f t="shared" si="164"/>
        <v>Khác</v>
      </c>
      <c r="AE99" s="114" t="str">
        <f t="shared" si="164"/>
        <v>Khác</v>
      </c>
      <c r="AF99" s="114" t="str">
        <f t="shared" si="164"/>
        <v>Khác</v>
      </c>
      <c r="AG99" s="114" t="str">
        <f t="shared" si="164"/>
        <v>Khác</v>
      </c>
      <c r="AH99" s="114" t="str">
        <f t="shared" si="164"/>
        <v>Khác</v>
      </c>
      <c r="AI99" s="114" t="str">
        <f t="shared" si="164"/>
        <v>Khác</v>
      </c>
      <c r="AJ99" s="114" t="str">
        <f t="shared" si="164"/>
        <v>Khác</v>
      </c>
      <c r="AK99" s="114" t="str">
        <f t="shared" si="164"/>
        <v>Khác</v>
      </c>
      <c r="AL99" s="114" t="str">
        <f t="shared" si="164"/>
        <v>Khác</v>
      </c>
      <c r="AM99" s="114" t="str">
        <f t="shared" si="164"/>
        <v>Khác</v>
      </c>
      <c r="AN99" s="114" t="str">
        <f t="shared" si="164"/>
        <v>Khác</v>
      </c>
      <c r="AO99" s="114" t="str">
        <f t="shared" si="164"/>
        <v>Khác</v>
      </c>
      <c r="AP99" s="114" t="str">
        <f t="shared" si="164"/>
        <v>Khác</v>
      </c>
      <c r="AQ99" s="114" t="str">
        <f t="shared" si="111"/>
        <v>Khác</v>
      </c>
      <c r="AR99" s="114" t="str">
        <f t="shared" si="112"/>
        <v>Khác</v>
      </c>
      <c r="AS99" s="114" t="str">
        <f t="shared" si="113"/>
        <v>Khác</v>
      </c>
      <c r="AT99" s="114" t="str">
        <f t="shared" si="114"/>
        <v>Khác</v>
      </c>
      <c r="AU99" s="114" t="str">
        <f t="shared" si="115"/>
        <v>Khác</v>
      </c>
      <c r="AV99" s="114" t="str">
        <f t="shared" si="115"/>
        <v>Khác</v>
      </c>
      <c r="AW99" s="114" t="str">
        <f t="shared" si="116"/>
        <v>Khác</v>
      </c>
      <c r="AX99" s="114" t="str">
        <f t="shared" si="117"/>
        <v>Khác</v>
      </c>
      <c r="AY99" s="114" t="str">
        <f t="shared" si="118"/>
        <v>Khác</v>
      </c>
      <c r="AZ99" s="114" t="str">
        <f t="shared" si="119"/>
        <v>Khác</v>
      </c>
      <c r="BA99" s="114" t="str">
        <f t="shared" si="120"/>
        <v>Khác</v>
      </c>
      <c r="BB99" s="114" t="str">
        <f t="shared" si="121"/>
        <v>Khác</v>
      </c>
      <c r="BC99" s="114" t="str">
        <f t="shared" si="122"/>
        <v>Khác</v>
      </c>
      <c r="BD99" s="114" t="str">
        <f t="shared" si="123"/>
        <v>Khác</v>
      </c>
      <c r="BE99" s="114" t="str">
        <f t="shared" si="124"/>
        <v>Khác</v>
      </c>
      <c r="BF99" s="114" t="str">
        <f t="shared" si="125"/>
        <v>Khác</v>
      </c>
      <c r="BG99" s="114" t="str">
        <f t="shared" si="126"/>
        <v>Khác</v>
      </c>
      <c r="BH99" s="114" t="str">
        <f t="shared" si="127"/>
        <v>Khác</v>
      </c>
      <c r="BI99" s="114" t="str">
        <f t="shared" si="128"/>
        <v>Khác</v>
      </c>
      <c r="BJ99" s="114" t="str">
        <f t="shared" si="129"/>
        <v>Khác</v>
      </c>
      <c r="BK99" s="114" t="str">
        <f t="shared" si="130"/>
        <v>Khác</v>
      </c>
      <c r="BL99" s="114" t="str">
        <f t="shared" si="131"/>
        <v>Khác</v>
      </c>
    </row>
    <row r="100" spans="1:64" s="12" customFormat="1" ht="13.5" x14ac:dyDescent="0.15">
      <c r="A100" s="123"/>
      <c r="B100" s="123"/>
      <c r="C100" s="122"/>
      <c r="D100" s="125"/>
      <c r="E100" s="126"/>
      <c r="F100" s="15" t="str">
        <f t="shared" si="103"/>
        <v>-</v>
      </c>
      <c r="G100" s="12" t="e">
        <f>VLOOKUP(VALUE(A100),Time!$A$3:$D$33,2,1)</f>
        <v>#N/A</v>
      </c>
      <c r="H100" s="12" t="str">
        <f t="shared" si="106"/>
        <v/>
      </c>
      <c r="I100" s="138"/>
      <c r="L100" s="114" t="str">
        <f t="shared" si="154"/>
        <v>Khác</v>
      </c>
      <c r="M100" s="114" t="str">
        <f t="shared" si="155"/>
        <v>Khác</v>
      </c>
      <c r="N100" s="114" t="str">
        <f t="shared" si="156"/>
        <v>Khác</v>
      </c>
      <c r="O100" s="114" t="str">
        <f t="shared" si="157"/>
        <v>Khác</v>
      </c>
      <c r="P100" s="114" t="str">
        <f t="shared" si="107"/>
        <v>Khác</v>
      </c>
      <c r="Q100" s="114" t="str">
        <f t="shared" si="108"/>
        <v>Khác</v>
      </c>
      <c r="R100" s="114" t="str">
        <f t="shared" si="109"/>
        <v>Khác</v>
      </c>
      <c r="S100" s="114" t="str">
        <f t="shared" si="158"/>
        <v>Khác</v>
      </c>
      <c r="T100" s="114" t="str">
        <f t="shared" ref="T100:AP100" si="165">IF(S100="Khác",IF(ISNUMBER(SEARCH(T$7,$D100)),T$6,"Khác"),S100)</f>
        <v>Khác</v>
      </c>
      <c r="U100" s="114" t="str">
        <f t="shared" si="136"/>
        <v>Khác</v>
      </c>
      <c r="V100" s="114" t="str">
        <f t="shared" si="137"/>
        <v>Khác</v>
      </c>
      <c r="W100" s="114" t="str">
        <f t="shared" si="165"/>
        <v>Khác</v>
      </c>
      <c r="X100" s="114" t="str">
        <f t="shared" si="165"/>
        <v>Khác</v>
      </c>
      <c r="Y100" s="114" t="str">
        <f t="shared" si="165"/>
        <v>Khác</v>
      </c>
      <c r="Z100" s="114" t="str">
        <f t="shared" si="165"/>
        <v>Khác</v>
      </c>
      <c r="AA100" s="114" t="str">
        <f t="shared" si="165"/>
        <v>Khác</v>
      </c>
      <c r="AB100" s="114" t="str">
        <f t="shared" si="165"/>
        <v>Khác</v>
      </c>
      <c r="AC100" s="114" t="str">
        <f t="shared" si="165"/>
        <v>Khác</v>
      </c>
      <c r="AD100" s="114" t="str">
        <f t="shared" si="165"/>
        <v>Khác</v>
      </c>
      <c r="AE100" s="114" t="str">
        <f t="shared" si="165"/>
        <v>Khác</v>
      </c>
      <c r="AF100" s="114" t="str">
        <f t="shared" si="165"/>
        <v>Khác</v>
      </c>
      <c r="AG100" s="114" t="str">
        <f t="shared" si="165"/>
        <v>Khác</v>
      </c>
      <c r="AH100" s="114" t="str">
        <f t="shared" si="165"/>
        <v>Khác</v>
      </c>
      <c r="AI100" s="114" t="str">
        <f t="shared" si="165"/>
        <v>Khác</v>
      </c>
      <c r="AJ100" s="114" t="str">
        <f t="shared" si="165"/>
        <v>Khác</v>
      </c>
      <c r="AK100" s="114" t="str">
        <f t="shared" si="165"/>
        <v>Khác</v>
      </c>
      <c r="AL100" s="114" t="str">
        <f t="shared" si="165"/>
        <v>Khác</v>
      </c>
      <c r="AM100" s="114" t="str">
        <f t="shared" si="165"/>
        <v>Khác</v>
      </c>
      <c r="AN100" s="114" t="str">
        <f t="shared" si="165"/>
        <v>Khác</v>
      </c>
      <c r="AO100" s="114" t="str">
        <f t="shared" si="165"/>
        <v>Khác</v>
      </c>
      <c r="AP100" s="114" t="str">
        <f t="shared" si="165"/>
        <v>Khác</v>
      </c>
      <c r="AQ100" s="114" t="str">
        <f t="shared" si="111"/>
        <v>Khác</v>
      </c>
      <c r="AR100" s="114" t="str">
        <f t="shared" si="112"/>
        <v>Khác</v>
      </c>
      <c r="AS100" s="114" t="str">
        <f t="shared" si="113"/>
        <v>Khác</v>
      </c>
      <c r="AT100" s="114" t="str">
        <f t="shared" si="114"/>
        <v>Khác</v>
      </c>
      <c r="AU100" s="114" t="str">
        <f t="shared" si="115"/>
        <v>Khác</v>
      </c>
      <c r="AV100" s="114" t="str">
        <f t="shared" si="115"/>
        <v>Khác</v>
      </c>
      <c r="AW100" s="114" t="str">
        <f t="shared" si="116"/>
        <v>Khác</v>
      </c>
      <c r="AX100" s="114" t="str">
        <f t="shared" si="117"/>
        <v>Khác</v>
      </c>
      <c r="AY100" s="114" t="str">
        <f t="shared" si="118"/>
        <v>Khác</v>
      </c>
      <c r="AZ100" s="114" t="str">
        <f t="shared" si="119"/>
        <v>Khác</v>
      </c>
      <c r="BA100" s="114" t="str">
        <f t="shared" si="120"/>
        <v>Khác</v>
      </c>
      <c r="BB100" s="114" t="str">
        <f t="shared" si="121"/>
        <v>Khác</v>
      </c>
      <c r="BC100" s="114" t="str">
        <f t="shared" si="122"/>
        <v>Khác</v>
      </c>
      <c r="BD100" s="114" t="str">
        <f t="shared" si="123"/>
        <v>Khác</v>
      </c>
      <c r="BE100" s="114" t="str">
        <f t="shared" si="124"/>
        <v>Khác</v>
      </c>
      <c r="BF100" s="114" t="str">
        <f t="shared" si="125"/>
        <v>Khác</v>
      </c>
      <c r="BG100" s="114" t="str">
        <f t="shared" si="126"/>
        <v>Khác</v>
      </c>
      <c r="BH100" s="114" t="str">
        <f t="shared" si="127"/>
        <v>Khác</v>
      </c>
      <c r="BI100" s="114" t="str">
        <f t="shared" si="128"/>
        <v>Khác</v>
      </c>
      <c r="BJ100" s="114" t="str">
        <f t="shared" si="129"/>
        <v>Khác</v>
      </c>
      <c r="BK100" s="114" t="str">
        <f t="shared" si="130"/>
        <v>Khác</v>
      </c>
      <c r="BL100" s="114" t="str">
        <f t="shared" si="131"/>
        <v>Khác</v>
      </c>
    </row>
    <row r="101" spans="1:64" s="12" customFormat="1" ht="13.5" x14ac:dyDescent="0.15">
      <c r="A101" s="123"/>
      <c r="B101" s="123"/>
      <c r="C101" s="122"/>
      <c r="D101" s="125"/>
      <c r="E101" s="126"/>
      <c r="F101" s="15" t="str">
        <f t="shared" si="103"/>
        <v>-</v>
      </c>
      <c r="G101" s="12" t="e">
        <f>VLOOKUP(VALUE(A101),Time!$A$3:$D$33,2,1)</f>
        <v>#N/A</v>
      </c>
      <c r="H101" s="12" t="str">
        <f t="shared" si="106"/>
        <v/>
      </c>
      <c r="I101" s="138"/>
      <c r="L101" s="114" t="str">
        <f t="shared" si="154"/>
        <v>Khác</v>
      </c>
      <c r="M101" s="114" t="str">
        <f t="shared" si="155"/>
        <v>Khác</v>
      </c>
      <c r="N101" s="114" t="str">
        <f t="shared" si="156"/>
        <v>Khác</v>
      </c>
      <c r="O101" s="114" t="str">
        <f t="shared" si="157"/>
        <v>Khác</v>
      </c>
      <c r="P101" s="114" t="str">
        <f t="shared" si="107"/>
        <v>Khác</v>
      </c>
      <c r="Q101" s="114" t="str">
        <f t="shared" si="108"/>
        <v>Khác</v>
      </c>
      <c r="R101" s="114" t="str">
        <f t="shared" si="109"/>
        <v>Khác</v>
      </c>
      <c r="S101" s="114" t="str">
        <f t="shared" si="158"/>
        <v>Khác</v>
      </c>
      <c r="T101" s="114" t="str">
        <f t="shared" ref="T101:AP101" si="166">IF(S101="Khác",IF(ISNUMBER(SEARCH(T$7,$D101)),T$6,"Khác"),S101)</f>
        <v>Khác</v>
      </c>
      <c r="U101" s="114" t="str">
        <f t="shared" si="136"/>
        <v>Khác</v>
      </c>
      <c r="V101" s="114" t="str">
        <f t="shared" si="137"/>
        <v>Khác</v>
      </c>
      <c r="W101" s="114" t="str">
        <f t="shared" si="166"/>
        <v>Khác</v>
      </c>
      <c r="X101" s="114" t="str">
        <f t="shared" si="166"/>
        <v>Khác</v>
      </c>
      <c r="Y101" s="114" t="str">
        <f t="shared" si="166"/>
        <v>Khác</v>
      </c>
      <c r="Z101" s="114" t="str">
        <f t="shared" si="166"/>
        <v>Khác</v>
      </c>
      <c r="AA101" s="114" t="str">
        <f t="shared" si="166"/>
        <v>Khác</v>
      </c>
      <c r="AB101" s="114" t="str">
        <f t="shared" si="166"/>
        <v>Khác</v>
      </c>
      <c r="AC101" s="114" t="str">
        <f t="shared" si="166"/>
        <v>Khác</v>
      </c>
      <c r="AD101" s="114" t="str">
        <f t="shared" si="166"/>
        <v>Khác</v>
      </c>
      <c r="AE101" s="114" t="str">
        <f t="shared" si="166"/>
        <v>Khác</v>
      </c>
      <c r="AF101" s="114" t="str">
        <f t="shared" si="166"/>
        <v>Khác</v>
      </c>
      <c r="AG101" s="114" t="str">
        <f t="shared" si="166"/>
        <v>Khác</v>
      </c>
      <c r="AH101" s="114" t="str">
        <f t="shared" si="166"/>
        <v>Khác</v>
      </c>
      <c r="AI101" s="114" t="str">
        <f t="shared" si="166"/>
        <v>Khác</v>
      </c>
      <c r="AJ101" s="114" t="str">
        <f t="shared" si="166"/>
        <v>Khác</v>
      </c>
      <c r="AK101" s="114" t="str">
        <f t="shared" si="166"/>
        <v>Khác</v>
      </c>
      <c r="AL101" s="114" t="str">
        <f t="shared" si="166"/>
        <v>Khác</v>
      </c>
      <c r="AM101" s="114" t="str">
        <f t="shared" si="166"/>
        <v>Khác</v>
      </c>
      <c r="AN101" s="114" t="str">
        <f t="shared" si="166"/>
        <v>Khác</v>
      </c>
      <c r="AO101" s="114" t="str">
        <f t="shared" si="166"/>
        <v>Khác</v>
      </c>
      <c r="AP101" s="114" t="str">
        <f t="shared" si="166"/>
        <v>Khác</v>
      </c>
      <c r="AQ101" s="114" t="str">
        <f t="shared" si="111"/>
        <v>Khác</v>
      </c>
      <c r="AR101" s="114" t="str">
        <f t="shared" si="112"/>
        <v>Khác</v>
      </c>
      <c r="AS101" s="114" t="str">
        <f t="shared" si="113"/>
        <v>Khác</v>
      </c>
      <c r="AT101" s="114" t="str">
        <f t="shared" si="114"/>
        <v>Khác</v>
      </c>
      <c r="AU101" s="114" t="str">
        <f t="shared" si="115"/>
        <v>Khác</v>
      </c>
      <c r="AV101" s="114" t="str">
        <f t="shared" si="115"/>
        <v>Khác</v>
      </c>
      <c r="AW101" s="114" t="str">
        <f t="shared" si="116"/>
        <v>Khác</v>
      </c>
      <c r="AX101" s="114" t="str">
        <f t="shared" si="117"/>
        <v>Khác</v>
      </c>
      <c r="AY101" s="114" t="str">
        <f t="shared" si="118"/>
        <v>Khác</v>
      </c>
      <c r="AZ101" s="114" t="str">
        <f t="shared" si="119"/>
        <v>Khác</v>
      </c>
      <c r="BA101" s="114" t="str">
        <f t="shared" si="120"/>
        <v>Khác</v>
      </c>
      <c r="BB101" s="114" t="str">
        <f t="shared" si="121"/>
        <v>Khác</v>
      </c>
      <c r="BC101" s="114" t="str">
        <f t="shared" si="122"/>
        <v>Khác</v>
      </c>
      <c r="BD101" s="114" t="str">
        <f t="shared" si="123"/>
        <v>Khác</v>
      </c>
      <c r="BE101" s="114" t="str">
        <f t="shared" si="124"/>
        <v>Khác</v>
      </c>
      <c r="BF101" s="114" t="str">
        <f t="shared" si="125"/>
        <v>Khác</v>
      </c>
      <c r="BG101" s="114" t="str">
        <f t="shared" si="126"/>
        <v>Khác</v>
      </c>
      <c r="BH101" s="114" t="str">
        <f t="shared" si="127"/>
        <v>Khác</v>
      </c>
      <c r="BI101" s="114" t="str">
        <f t="shared" si="128"/>
        <v>Khác</v>
      </c>
      <c r="BJ101" s="114" t="str">
        <f t="shared" si="129"/>
        <v>Khác</v>
      </c>
      <c r="BK101" s="114" t="str">
        <f t="shared" si="130"/>
        <v>Khác</v>
      </c>
      <c r="BL101" s="114" t="str">
        <f t="shared" si="131"/>
        <v>Khác</v>
      </c>
    </row>
    <row r="102" spans="1:64" s="12" customFormat="1" ht="13.5" x14ac:dyDescent="0.15">
      <c r="A102" s="123"/>
      <c r="B102" s="123"/>
      <c r="C102" s="122"/>
      <c r="D102" s="125"/>
      <c r="E102" s="126"/>
      <c r="F102" s="15" t="str">
        <f t="shared" si="103"/>
        <v>-</v>
      </c>
      <c r="G102" s="12" t="e">
        <f>VLOOKUP(VALUE(A102),Time!$A$3:$D$33,2,1)</f>
        <v>#N/A</v>
      </c>
      <c r="H102" s="12" t="str">
        <f t="shared" si="106"/>
        <v/>
      </c>
      <c r="I102" s="138"/>
      <c r="L102" s="114" t="str">
        <f t="shared" si="154"/>
        <v>Khác</v>
      </c>
      <c r="M102" s="114" t="str">
        <f t="shared" si="155"/>
        <v>Khác</v>
      </c>
      <c r="N102" s="114" t="str">
        <f t="shared" si="156"/>
        <v>Khác</v>
      </c>
      <c r="O102" s="114" t="str">
        <f t="shared" si="157"/>
        <v>Khác</v>
      </c>
      <c r="P102" s="114" t="str">
        <f t="shared" si="107"/>
        <v>Khác</v>
      </c>
      <c r="Q102" s="114" t="str">
        <f t="shared" si="108"/>
        <v>Khác</v>
      </c>
      <c r="R102" s="114" t="str">
        <f t="shared" si="109"/>
        <v>Khác</v>
      </c>
      <c r="S102" s="114" t="str">
        <f t="shared" si="158"/>
        <v>Khác</v>
      </c>
      <c r="T102" s="114" t="str">
        <f t="shared" ref="T102:AP102" si="167">IF(S102="Khác",IF(ISNUMBER(SEARCH(T$7,$D102)),T$6,"Khác"),S102)</f>
        <v>Khác</v>
      </c>
      <c r="U102" s="114" t="str">
        <f t="shared" si="136"/>
        <v>Khác</v>
      </c>
      <c r="V102" s="114" t="str">
        <f t="shared" si="137"/>
        <v>Khác</v>
      </c>
      <c r="W102" s="114" t="str">
        <f t="shared" si="167"/>
        <v>Khác</v>
      </c>
      <c r="X102" s="114" t="str">
        <f t="shared" si="167"/>
        <v>Khác</v>
      </c>
      <c r="Y102" s="114" t="str">
        <f t="shared" si="167"/>
        <v>Khác</v>
      </c>
      <c r="Z102" s="114" t="str">
        <f t="shared" si="167"/>
        <v>Khác</v>
      </c>
      <c r="AA102" s="114" t="str">
        <f t="shared" si="167"/>
        <v>Khác</v>
      </c>
      <c r="AB102" s="114" t="str">
        <f t="shared" si="167"/>
        <v>Khác</v>
      </c>
      <c r="AC102" s="114" t="str">
        <f t="shared" si="167"/>
        <v>Khác</v>
      </c>
      <c r="AD102" s="114" t="str">
        <f t="shared" si="167"/>
        <v>Khác</v>
      </c>
      <c r="AE102" s="114" t="str">
        <f t="shared" si="167"/>
        <v>Khác</v>
      </c>
      <c r="AF102" s="114" t="str">
        <f t="shared" si="167"/>
        <v>Khác</v>
      </c>
      <c r="AG102" s="114" t="str">
        <f t="shared" si="167"/>
        <v>Khác</v>
      </c>
      <c r="AH102" s="114" t="str">
        <f t="shared" si="167"/>
        <v>Khác</v>
      </c>
      <c r="AI102" s="114" t="str">
        <f t="shared" si="167"/>
        <v>Khác</v>
      </c>
      <c r="AJ102" s="114" t="str">
        <f t="shared" si="167"/>
        <v>Khác</v>
      </c>
      <c r="AK102" s="114" t="str">
        <f t="shared" si="167"/>
        <v>Khác</v>
      </c>
      <c r="AL102" s="114" t="str">
        <f t="shared" si="167"/>
        <v>Khác</v>
      </c>
      <c r="AM102" s="114" t="str">
        <f t="shared" si="167"/>
        <v>Khác</v>
      </c>
      <c r="AN102" s="114" t="str">
        <f t="shared" si="167"/>
        <v>Khác</v>
      </c>
      <c r="AO102" s="114" t="str">
        <f t="shared" si="167"/>
        <v>Khác</v>
      </c>
      <c r="AP102" s="114" t="str">
        <f t="shared" si="167"/>
        <v>Khác</v>
      </c>
      <c r="AQ102" s="114" t="str">
        <f t="shared" si="111"/>
        <v>Khác</v>
      </c>
      <c r="AR102" s="114" t="str">
        <f t="shared" si="112"/>
        <v>Khác</v>
      </c>
      <c r="AS102" s="114" t="str">
        <f t="shared" si="113"/>
        <v>Khác</v>
      </c>
      <c r="AT102" s="114" t="str">
        <f t="shared" si="114"/>
        <v>Khác</v>
      </c>
      <c r="AU102" s="114" t="str">
        <f t="shared" si="115"/>
        <v>Khác</v>
      </c>
      <c r="AV102" s="114" t="str">
        <f t="shared" si="115"/>
        <v>Khác</v>
      </c>
      <c r="AW102" s="114" t="str">
        <f t="shared" si="116"/>
        <v>Khác</v>
      </c>
      <c r="AX102" s="114" t="str">
        <f t="shared" si="117"/>
        <v>Khác</v>
      </c>
      <c r="AY102" s="114" t="str">
        <f t="shared" si="118"/>
        <v>Khác</v>
      </c>
      <c r="AZ102" s="114" t="str">
        <f t="shared" si="119"/>
        <v>Khác</v>
      </c>
      <c r="BA102" s="114" t="str">
        <f t="shared" si="120"/>
        <v>Khác</v>
      </c>
      <c r="BB102" s="114" t="str">
        <f t="shared" si="121"/>
        <v>Khác</v>
      </c>
      <c r="BC102" s="114" t="str">
        <f t="shared" si="122"/>
        <v>Khác</v>
      </c>
      <c r="BD102" s="114" t="str">
        <f t="shared" si="123"/>
        <v>Khác</v>
      </c>
      <c r="BE102" s="114" t="str">
        <f t="shared" si="124"/>
        <v>Khác</v>
      </c>
      <c r="BF102" s="114" t="str">
        <f t="shared" si="125"/>
        <v>Khác</v>
      </c>
      <c r="BG102" s="114" t="str">
        <f t="shared" si="126"/>
        <v>Khác</v>
      </c>
      <c r="BH102" s="114" t="str">
        <f t="shared" si="127"/>
        <v>Khác</v>
      </c>
      <c r="BI102" s="114" t="str">
        <f t="shared" si="128"/>
        <v>Khác</v>
      </c>
      <c r="BJ102" s="114" t="str">
        <f t="shared" si="129"/>
        <v>Khác</v>
      </c>
      <c r="BK102" s="114" t="str">
        <f t="shared" si="130"/>
        <v>Khác</v>
      </c>
      <c r="BL102" s="114" t="str">
        <f t="shared" si="131"/>
        <v>Khác</v>
      </c>
    </row>
    <row r="103" spans="1:64" s="12" customFormat="1" ht="13.5" x14ac:dyDescent="0.15">
      <c r="A103" s="123"/>
      <c r="B103" s="123"/>
      <c r="C103" s="122"/>
      <c r="D103" s="125"/>
      <c r="E103" s="126"/>
      <c r="F103" s="15" t="str">
        <f t="shared" si="103"/>
        <v>-</v>
      </c>
      <c r="G103" s="12" t="e">
        <f>VLOOKUP(VALUE(A103),Time!$A$3:$D$33,2,1)</f>
        <v>#N/A</v>
      </c>
      <c r="H103" s="12" t="str">
        <f t="shared" si="106"/>
        <v/>
      </c>
      <c r="I103" s="138"/>
      <c r="L103" s="114" t="str">
        <f t="shared" si="154"/>
        <v>Khác</v>
      </c>
      <c r="M103" s="114" t="str">
        <f t="shared" si="155"/>
        <v>Khác</v>
      </c>
      <c r="N103" s="114" t="str">
        <f t="shared" si="156"/>
        <v>Khác</v>
      </c>
      <c r="O103" s="114" t="str">
        <f t="shared" si="157"/>
        <v>Khác</v>
      </c>
      <c r="P103" s="114" t="str">
        <f t="shared" si="107"/>
        <v>Khác</v>
      </c>
      <c r="Q103" s="114" t="str">
        <f t="shared" si="108"/>
        <v>Khác</v>
      </c>
      <c r="R103" s="114" t="str">
        <f t="shared" si="109"/>
        <v>Khác</v>
      </c>
      <c r="S103" s="114" t="str">
        <f t="shared" si="158"/>
        <v>Khác</v>
      </c>
      <c r="T103" s="114" t="str">
        <f t="shared" ref="T103:AP103" si="168">IF(S103="Khác",IF(ISNUMBER(SEARCH(T$7,$D103)),T$6,"Khác"),S103)</f>
        <v>Khác</v>
      </c>
      <c r="U103" s="114" t="str">
        <f t="shared" si="136"/>
        <v>Khác</v>
      </c>
      <c r="V103" s="114" t="str">
        <f t="shared" si="137"/>
        <v>Khác</v>
      </c>
      <c r="W103" s="114" t="str">
        <f t="shared" si="168"/>
        <v>Khác</v>
      </c>
      <c r="X103" s="114" t="str">
        <f t="shared" si="168"/>
        <v>Khác</v>
      </c>
      <c r="Y103" s="114" t="str">
        <f t="shared" si="168"/>
        <v>Khác</v>
      </c>
      <c r="Z103" s="114" t="str">
        <f t="shared" si="168"/>
        <v>Khác</v>
      </c>
      <c r="AA103" s="114" t="str">
        <f t="shared" si="168"/>
        <v>Khác</v>
      </c>
      <c r="AB103" s="114" t="str">
        <f t="shared" si="168"/>
        <v>Khác</v>
      </c>
      <c r="AC103" s="114" t="str">
        <f t="shared" si="168"/>
        <v>Khác</v>
      </c>
      <c r="AD103" s="114" t="str">
        <f t="shared" si="168"/>
        <v>Khác</v>
      </c>
      <c r="AE103" s="114" t="str">
        <f t="shared" si="168"/>
        <v>Khác</v>
      </c>
      <c r="AF103" s="114" t="str">
        <f t="shared" si="168"/>
        <v>Khác</v>
      </c>
      <c r="AG103" s="114" t="str">
        <f t="shared" si="168"/>
        <v>Khác</v>
      </c>
      <c r="AH103" s="114" t="str">
        <f t="shared" si="168"/>
        <v>Khác</v>
      </c>
      <c r="AI103" s="114" t="str">
        <f t="shared" si="168"/>
        <v>Khác</v>
      </c>
      <c r="AJ103" s="114" t="str">
        <f t="shared" si="168"/>
        <v>Khác</v>
      </c>
      <c r="AK103" s="114" t="str">
        <f t="shared" si="168"/>
        <v>Khác</v>
      </c>
      <c r="AL103" s="114" t="str">
        <f t="shared" si="168"/>
        <v>Khác</v>
      </c>
      <c r="AM103" s="114" t="str">
        <f t="shared" si="168"/>
        <v>Khác</v>
      </c>
      <c r="AN103" s="114" t="str">
        <f t="shared" si="168"/>
        <v>Khác</v>
      </c>
      <c r="AO103" s="114" t="str">
        <f t="shared" si="168"/>
        <v>Khác</v>
      </c>
      <c r="AP103" s="114" t="str">
        <f t="shared" si="168"/>
        <v>Khác</v>
      </c>
      <c r="AQ103" s="114" t="str">
        <f t="shared" si="111"/>
        <v>Khác</v>
      </c>
      <c r="AR103" s="114" t="str">
        <f t="shared" si="112"/>
        <v>Khác</v>
      </c>
      <c r="AS103" s="114" t="str">
        <f t="shared" si="113"/>
        <v>Khác</v>
      </c>
      <c r="AT103" s="114" t="str">
        <f t="shared" si="114"/>
        <v>Khác</v>
      </c>
      <c r="AU103" s="114" t="str">
        <f t="shared" si="115"/>
        <v>Khác</v>
      </c>
      <c r="AV103" s="114" t="str">
        <f t="shared" si="115"/>
        <v>Khác</v>
      </c>
      <c r="AW103" s="114" t="str">
        <f t="shared" si="116"/>
        <v>Khác</v>
      </c>
      <c r="AX103" s="114" t="str">
        <f t="shared" si="117"/>
        <v>Khác</v>
      </c>
      <c r="AY103" s="114" t="str">
        <f t="shared" si="118"/>
        <v>Khác</v>
      </c>
      <c r="AZ103" s="114" t="str">
        <f t="shared" si="119"/>
        <v>Khác</v>
      </c>
      <c r="BA103" s="114" t="str">
        <f t="shared" si="120"/>
        <v>Khác</v>
      </c>
      <c r="BB103" s="114" t="str">
        <f t="shared" si="121"/>
        <v>Khác</v>
      </c>
      <c r="BC103" s="114" t="str">
        <f t="shared" si="122"/>
        <v>Khác</v>
      </c>
      <c r="BD103" s="114" t="str">
        <f t="shared" si="123"/>
        <v>Khác</v>
      </c>
      <c r="BE103" s="114" t="str">
        <f t="shared" si="124"/>
        <v>Khác</v>
      </c>
      <c r="BF103" s="114" t="str">
        <f t="shared" si="125"/>
        <v>Khác</v>
      </c>
      <c r="BG103" s="114" t="str">
        <f t="shared" si="126"/>
        <v>Khác</v>
      </c>
      <c r="BH103" s="114" t="str">
        <f t="shared" si="127"/>
        <v>Khác</v>
      </c>
      <c r="BI103" s="114" t="str">
        <f t="shared" si="128"/>
        <v>Khác</v>
      </c>
      <c r="BJ103" s="114" t="str">
        <f t="shared" si="129"/>
        <v>Khác</v>
      </c>
      <c r="BK103" s="114" t="str">
        <f t="shared" si="130"/>
        <v>Khác</v>
      </c>
      <c r="BL103" s="114" t="str">
        <f t="shared" si="131"/>
        <v>Khác</v>
      </c>
    </row>
    <row r="104" spans="1:64" s="12" customFormat="1" ht="13.5" x14ac:dyDescent="0.15">
      <c r="A104" s="123"/>
      <c r="B104" s="123"/>
      <c r="C104" s="122"/>
      <c r="D104" s="125"/>
      <c r="E104" s="126"/>
      <c r="F104" s="15" t="str">
        <f t="shared" si="103"/>
        <v>-</v>
      </c>
      <c r="G104" s="12" t="e">
        <f>VLOOKUP(VALUE(A104),Time!$A$3:$D$33,2,1)</f>
        <v>#N/A</v>
      </c>
      <c r="H104" s="12" t="str">
        <f t="shared" si="106"/>
        <v/>
      </c>
      <c r="I104" s="138"/>
      <c r="L104" s="114" t="str">
        <f t="shared" si="154"/>
        <v>Khác</v>
      </c>
      <c r="M104" s="114" t="str">
        <f t="shared" si="155"/>
        <v>Khác</v>
      </c>
      <c r="N104" s="114" t="str">
        <f t="shared" si="156"/>
        <v>Khác</v>
      </c>
      <c r="O104" s="114" t="str">
        <f t="shared" si="157"/>
        <v>Khác</v>
      </c>
      <c r="P104" s="114" t="str">
        <f t="shared" si="107"/>
        <v>Khác</v>
      </c>
      <c r="Q104" s="114" t="str">
        <f t="shared" si="108"/>
        <v>Khác</v>
      </c>
      <c r="R104" s="114" t="str">
        <f t="shared" si="109"/>
        <v>Khác</v>
      </c>
      <c r="S104" s="114" t="str">
        <f t="shared" si="158"/>
        <v>Khác</v>
      </c>
      <c r="T104" s="114" t="str">
        <f t="shared" ref="T104:AP104" si="169">IF(S104="Khác",IF(ISNUMBER(SEARCH(T$7,$D104)),T$6,"Khác"),S104)</f>
        <v>Khác</v>
      </c>
      <c r="U104" s="114" t="str">
        <f t="shared" si="136"/>
        <v>Khác</v>
      </c>
      <c r="V104" s="114" t="str">
        <f t="shared" si="137"/>
        <v>Khác</v>
      </c>
      <c r="W104" s="114" t="str">
        <f t="shared" si="169"/>
        <v>Khác</v>
      </c>
      <c r="X104" s="114" t="str">
        <f t="shared" si="169"/>
        <v>Khác</v>
      </c>
      <c r="Y104" s="114" t="str">
        <f t="shared" si="169"/>
        <v>Khác</v>
      </c>
      <c r="Z104" s="114" t="str">
        <f t="shared" si="169"/>
        <v>Khác</v>
      </c>
      <c r="AA104" s="114" t="str">
        <f t="shared" si="169"/>
        <v>Khác</v>
      </c>
      <c r="AB104" s="114" t="str">
        <f t="shared" si="169"/>
        <v>Khác</v>
      </c>
      <c r="AC104" s="114" t="str">
        <f t="shared" si="169"/>
        <v>Khác</v>
      </c>
      <c r="AD104" s="114" t="str">
        <f t="shared" si="169"/>
        <v>Khác</v>
      </c>
      <c r="AE104" s="114" t="str">
        <f t="shared" si="169"/>
        <v>Khác</v>
      </c>
      <c r="AF104" s="114" t="str">
        <f t="shared" si="169"/>
        <v>Khác</v>
      </c>
      <c r="AG104" s="114" t="str">
        <f t="shared" si="169"/>
        <v>Khác</v>
      </c>
      <c r="AH104" s="114" t="str">
        <f t="shared" si="169"/>
        <v>Khác</v>
      </c>
      <c r="AI104" s="114" t="str">
        <f t="shared" si="169"/>
        <v>Khác</v>
      </c>
      <c r="AJ104" s="114" t="str">
        <f t="shared" si="169"/>
        <v>Khác</v>
      </c>
      <c r="AK104" s="114" t="str">
        <f t="shared" si="169"/>
        <v>Khác</v>
      </c>
      <c r="AL104" s="114" t="str">
        <f t="shared" si="169"/>
        <v>Khác</v>
      </c>
      <c r="AM104" s="114" t="str">
        <f t="shared" si="169"/>
        <v>Khác</v>
      </c>
      <c r="AN104" s="114" t="str">
        <f t="shared" si="169"/>
        <v>Khác</v>
      </c>
      <c r="AO104" s="114" t="str">
        <f t="shared" si="169"/>
        <v>Khác</v>
      </c>
      <c r="AP104" s="114" t="str">
        <f t="shared" si="169"/>
        <v>Khác</v>
      </c>
      <c r="AQ104" s="114" t="str">
        <f t="shared" si="111"/>
        <v>Khác</v>
      </c>
      <c r="AR104" s="114" t="str">
        <f t="shared" si="112"/>
        <v>Khác</v>
      </c>
      <c r="AS104" s="114" t="str">
        <f t="shared" si="113"/>
        <v>Khác</v>
      </c>
      <c r="AT104" s="114" t="str">
        <f t="shared" si="114"/>
        <v>Khác</v>
      </c>
      <c r="AU104" s="114" t="str">
        <f t="shared" si="115"/>
        <v>Khác</v>
      </c>
      <c r="AV104" s="114" t="str">
        <f t="shared" si="115"/>
        <v>Khác</v>
      </c>
      <c r="AW104" s="114" t="str">
        <f t="shared" si="116"/>
        <v>Khác</v>
      </c>
      <c r="AX104" s="114" t="str">
        <f t="shared" si="117"/>
        <v>Khác</v>
      </c>
      <c r="AY104" s="114" t="str">
        <f t="shared" si="118"/>
        <v>Khác</v>
      </c>
      <c r="AZ104" s="114" t="str">
        <f t="shared" si="119"/>
        <v>Khác</v>
      </c>
      <c r="BA104" s="114" t="str">
        <f t="shared" si="120"/>
        <v>Khác</v>
      </c>
      <c r="BB104" s="114" t="str">
        <f t="shared" si="121"/>
        <v>Khác</v>
      </c>
      <c r="BC104" s="114" t="str">
        <f t="shared" si="122"/>
        <v>Khác</v>
      </c>
      <c r="BD104" s="114" t="str">
        <f t="shared" si="123"/>
        <v>Khác</v>
      </c>
      <c r="BE104" s="114" t="str">
        <f t="shared" si="124"/>
        <v>Khác</v>
      </c>
      <c r="BF104" s="114" t="str">
        <f t="shared" si="125"/>
        <v>Khác</v>
      </c>
      <c r="BG104" s="114" t="str">
        <f t="shared" si="126"/>
        <v>Khác</v>
      </c>
      <c r="BH104" s="114" t="str">
        <f t="shared" si="127"/>
        <v>Khác</v>
      </c>
      <c r="BI104" s="114" t="str">
        <f t="shared" si="128"/>
        <v>Khác</v>
      </c>
      <c r="BJ104" s="114" t="str">
        <f t="shared" si="129"/>
        <v>Khác</v>
      </c>
      <c r="BK104" s="114" t="str">
        <f t="shared" si="130"/>
        <v>Khác</v>
      </c>
      <c r="BL104" s="114" t="str">
        <f t="shared" si="131"/>
        <v>Khác</v>
      </c>
    </row>
    <row r="105" spans="1:64" s="12" customFormat="1" ht="13.5" x14ac:dyDescent="0.15">
      <c r="A105" s="123"/>
      <c r="B105" s="123"/>
      <c r="C105" s="122"/>
      <c r="D105" s="125"/>
      <c r="E105" s="126"/>
      <c r="F105" s="15" t="str">
        <f t="shared" si="103"/>
        <v>-</v>
      </c>
      <c r="G105" s="12" t="e">
        <f>VLOOKUP(VALUE(A105),Time!$A$3:$D$33,2,1)</f>
        <v>#N/A</v>
      </c>
      <c r="H105" s="12" t="str">
        <f t="shared" si="106"/>
        <v/>
      </c>
      <c r="I105" s="138"/>
      <c r="L105" s="114" t="str">
        <f t="shared" si="154"/>
        <v>Khác</v>
      </c>
      <c r="M105" s="114" t="str">
        <f t="shared" si="155"/>
        <v>Khác</v>
      </c>
      <c r="N105" s="114" t="str">
        <f t="shared" si="156"/>
        <v>Khác</v>
      </c>
      <c r="O105" s="114" t="str">
        <f t="shared" si="157"/>
        <v>Khác</v>
      </c>
      <c r="P105" s="114" t="str">
        <f t="shared" si="107"/>
        <v>Khác</v>
      </c>
      <c r="Q105" s="114" t="str">
        <f t="shared" si="108"/>
        <v>Khác</v>
      </c>
      <c r="R105" s="114" t="str">
        <f t="shared" si="109"/>
        <v>Khác</v>
      </c>
      <c r="S105" s="114" t="str">
        <f t="shared" si="158"/>
        <v>Khác</v>
      </c>
      <c r="T105" s="114" t="str">
        <f t="shared" ref="T105:AP105" si="170">IF(S105="Khác",IF(ISNUMBER(SEARCH(T$7,$D105)),T$6,"Khác"),S105)</f>
        <v>Khác</v>
      </c>
      <c r="U105" s="114" t="str">
        <f t="shared" si="136"/>
        <v>Khác</v>
      </c>
      <c r="V105" s="114" t="str">
        <f t="shared" si="137"/>
        <v>Khác</v>
      </c>
      <c r="W105" s="114" t="str">
        <f t="shared" si="170"/>
        <v>Khác</v>
      </c>
      <c r="X105" s="114" t="str">
        <f t="shared" si="170"/>
        <v>Khác</v>
      </c>
      <c r="Y105" s="114" t="str">
        <f t="shared" si="170"/>
        <v>Khác</v>
      </c>
      <c r="Z105" s="114" t="str">
        <f t="shared" si="170"/>
        <v>Khác</v>
      </c>
      <c r="AA105" s="114" t="str">
        <f t="shared" si="170"/>
        <v>Khác</v>
      </c>
      <c r="AB105" s="114" t="str">
        <f t="shared" si="170"/>
        <v>Khác</v>
      </c>
      <c r="AC105" s="114" t="str">
        <f t="shared" si="170"/>
        <v>Khác</v>
      </c>
      <c r="AD105" s="114" t="str">
        <f t="shared" si="170"/>
        <v>Khác</v>
      </c>
      <c r="AE105" s="114" t="str">
        <f t="shared" si="170"/>
        <v>Khác</v>
      </c>
      <c r="AF105" s="114" t="str">
        <f t="shared" si="170"/>
        <v>Khác</v>
      </c>
      <c r="AG105" s="114" t="str">
        <f t="shared" si="170"/>
        <v>Khác</v>
      </c>
      <c r="AH105" s="114" t="str">
        <f t="shared" si="170"/>
        <v>Khác</v>
      </c>
      <c r="AI105" s="114" t="str">
        <f t="shared" si="170"/>
        <v>Khác</v>
      </c>
      <c r="AJ105" s="114" t="str">
        <f t="shared" si="170"/>
        <v>Khác</v>
      </c>
      <c r="AK105" s="114" t="str">
        <f t="shared" si="170"/>
        <v>Khác</v>
      </c>
      <c r="AL105" s="114" t="str">
        <f t="shared" si="170"/>
        <v>Khác</v>
      </c>
      <c r="AM105" s="114" t="str">
        <f t="shared" si="170"/>
        <v>Khác</v>
      </c>
      <c r="AN105" s="114" t="str">
        <f t="shared" si="170"/>
        <v>Khác</v>
      </c>
      <c r="AO105" s="114" t="str">
        <f t="shared" si="170"/>
        <v>Khác</v>
      </c>
      <c r="AP105" s="114" t="str">
        <f t="shared" si="170"/>
        <v>Khác</v>
      </c>
      <c r="AQ105" s="114" t="str">
        <f t="shared" si="111"/>
        <v>Khác</v>
      </c>
      <c r="AR105" s="114" t="str">
        <f t="shared" si="112"/>
        <v>Khác</v>
      </c>
      <c r="AS105" s="114" t="str">
        <f t="shared" si="113"/>
        <v>Khác</v>
      </c>
      <c r="AT105" s="114" t="str">
        <f t="shared" si="114"/>
        <v>Khác</v>
      </c>
      <c r="AU105" s="114" t="str">
        <f t="shared" si="115"/>
        <v>Khác</v>
      </c>
      <c r="AV105" s="114" t="str">
        <f t="shared" si="115"/>
        <v>Khác</v>
      </c>
      <c r="AW105" s="114" t="str">
        <f t="shared" si="116"/>
        <v>Khác</v>
      </c>
      <c r="AX105" s="114" t="str">
        <f t="shared" si="117"/>
        <v>Khác</v>
      </c>
      <c r="AY105" s="114" t="str">
        <f t="shared" si="118"/>
        <v>Khác</v>
      </c>
      <c r="AZ105" s="114" t="str">
        <f t="shared" si="119"/>
        <v>Khác</v>
      </c>
      <c r="BA105" s="114" t="str">
        <f t="shared" si="120"/>
        <v>Khác</v>
      </c>
      <c r="BB105" s="114" t="str">
        <f t="shared" si="121"/>
        <v>Khác</v>
      </c>
      <c r="BC105" s="114" t="str">
        <f t="shared" si="122"/>
        <v>Khác</v>
      </c>
      <c r="BD105" s="114" t="str">
        <f t="shared" si="123"/>
        <v>Khác</v>
      </c>
      <c r="BE105" s="114" t="str">
        <f t="shared" si="124"/>
        <v>Khác</v>
      </c>
      <c r="BF105" s="114" t="str">
        <f t="shared" si="125"/>
        <v>Khác</v>
      </c>
      <c r="BG105" s="114" t="str">
        <f t="shared" si="126"/>
        <v>Khác</v>
      </c>
      <c r="BH105" s="114" t="str">
        <f t="shared" si="127"/>
        <v>Khác</v>
      </c>
      <c r="BI105" s="114" t="str">
        <f t="shared" si="128"/>
        <v>Khác</v>
      </c>
      <c r="BJ105" s="114" t="str">
        <f t="shared" si="129"/>
        <v>Khác</v>
      </c>
      <c r="BK105" s="114" t="str">
        <f t="shared" si="130"/>
        <v>Khác</v>
      </c>
      <c r="BL105" s="114" t="str">
        <f t="shared" si="131"/>
        <v>Khác</v>
      </c>
    </row>
    <row r="106" spans="1:64" s="12" customFormat="1" ht="13.5" x14ac:dyDescent="0.15">
      <c r="A106" s="123"/>
      <c r="B106" s="123"/>
      <c r="C106" s="122"/>
      <c r="D106" s="125"/>
      <c r="E106" s="126"/>
      <c r="F106" s="15" t="str">
        <f t="shared" si="103"/>
        <v>-</v>
      </c>
      <c r="G106" s="12" t="e">
        <f>VLOOKUP(VALUE(A106),Time!$A$3:$D$33,2,1)</f>
        <v>#N/A</v>
      </c>
      <c r="H106" s="12" t="str">
        <f t="shared" si="106"/>
        <v/>
      </c>
      <c r="I106" s="138"/>
      <c r="L106" s="114" t="str">
        <f t="shared" si="154"/>
        <v>Khác</v>
      </c>
      <c r="M106" s="114" t="str">
        <f t="shared" si="155"/>
        <v>Khác</v>
      </c>
      <c r="N106" s="114" t="str">
        <f t="shared" si="156"/>
        <v>Khác</v>
      </c>
      <c r="O106" s="114" t="str">
        <f t="shared" si="157"/>
        <v>Khác</v>
      </c>
      <c r="P106" s="114" t="str">
        <f t="shared" si="107"/>
        <v>Khác</v>
      </c>
      <c r="Q106" s="114" t="str">
        <f t="shared" si="108"/>
        <v>Khác</v>
      </c>
      <c r="R106" s="114" t="str">
        <f t="shared" si="109"/>
        <v>Khác</v>
      </c>
      <c r="S106" s="114" t="str">
        <f t="shared" si="158"/>
        <v>Khác</v>
      </c>
      <c r="T106" s="114" t="str">
        <f t="shared" ref="T106:AP106" si="171">IF(S106="Khác",IF(ISNUMBER(SEARCH(T$7,$D106)),T$6,"Khác"),S106)</f>
        <v>Khác</v>
      </c>
      <c r="U106" s="114" t="str">
        <f t="shared" si="136"/>
        <v>Khác</v>
      </c>
      <c r="V106" s="114" t="str">
        <f t="shared" si="137"/>
        <v>Khác</v>
      </c>
      <c r="W106" s="114" t="str">
        <f t="shared" si="171"/>
        <v>Khác</v>
      </c>
      <c r="X106" s="114" t="str">
        <f t="shared" si="171"/>
        <v>Khác</v>
      </c>
      <c r="Y106" s="114" t="str">
        <f t="shared" si="171"/>
        <v>Khác</v>
      </c>
      <c r="Z106" s="114" t="str">
        <f t="shared" si="171"/>
        <v>Khác</v>
      </c>
      <c r="AA106" s="114" t="str">
        <f t="shared" si="171"/>
        <v>Khác</v>
      </c>
      <c r="AB106" s="114" t="str">
        <f t="shared" si="171"/>
        <v>Khác</v>
      </c>
      <c r="AC106" s="114" t="str">
        <f t="shared" si="171"/>
        <v>Khác</v>
      </c>
      <c r="AD106" s="114" t="str">
        <f t="shared" si="171"/>
        <v>Khác</v>
      </c>
      <c r="AE106" s="114" t="str">
        <f t="shared" si="171"/>
        <v>Khác</v>
      </c>
      <c r="AF106" s="114" t="str">
        <f t="shared" si="171"/>
        <v>Khác</v>
      </c>
      <c r="AG106" s="114" t="str">
        <f t="shared" si="171"/>
        <v>Khác</v>
      </c>
      <c r="AH106" s="114" t="str">
        <f t="shared" si="171"/>
        <v>Khác</v>
      </c>
      <c r="AI106" s="114" t="str">
        <f t="shared" si="171"/>
        <v>Khác</v>
      </c>
      <c r="AJ106" s="114" t="str">
        <f t="shared" si="171"/>
        <v>Khác</v>
      </c>
      <c r="AK106" s="114" t="str">
        <f t="shared" si="171"/>
        <v>Khác</v>
      </c>
      <c r="AL106" s="114" t="str">
        <f t="shared" si="171"/>
        <v>Khác</v>
      </c>
      <c r="AM106" s="114" t="str">
        <f t="shared" si="171"/>
        <v>Khác</v>
      </c>
      <c r="AN106" s="114" t="str">
        <f t="shared" si="171"/>
        <v>Khác</v>
      </c>
      <c r="AO106" s="114" t="str">
        <f t="shared" si="171"/>
        <v>Khác</v>
      </c>
      <c r="AP106" s="114" t="str">
        <f t="shared" si="171"/>
        <v>Khác</v>
      </c>
      <c r="AQ106" s="114" t="str">
        <f t="shared" si="111"/>
        <v>Khác</v>
      </c>
      <c r="AR106" s="114" t="str">
        <f t="shared" si="112"/>
        <v>Khác</v>
      </c>
      <c r="AS106" s="114" t="str">
        <f t="shared" si="113"/>
        <v>Khác</v>
      </c>
      <c r="AT106" s="114" t="str">
        <f t="shared" si="114"/>
        <v>Khác</v>
      </c>
      <c r="AU106" s="114" t="str">
        <f t="shared" si="115"/>
        <v>Khác</v>
      </c>
      <c r="AV106" s="114" t="str">
        <f t="shared" si="115"/>
        <v>Khác</v>
      </c>
      <c r="AW106" s="114" t="str">
        <f t="shared" si="116"/>
        <v>Khác</v>
      </c>
      <c r="AX106" s="114" t="str">
        <f t="shared" si="117"/>
        <v>Khác</v>
      </c>
      <c r="AY106" s="114" t="str">
        <f t="shared" si="118"/>
        <v>Khác</v>
      </c>
      <c r="AZ106" s="114" t="str">
        <f t="shared" si="119"/>
        <v>Khác</v>
      </c>
      <c r="BA106" s="114" t="str">
        <f t="shared" si="120"/>
        <v>Khác</v>
      </c>
      <c r="BB106" s="114" t="str">
        <f t="shared" si="121"/>
        <v>Khác</v>
      </c>
      <c r="BC106" s="114" t="str">
        <f t="shared" si="122"/>
        <v>Khác</v>
      </c>
      <c r="BD106" s="114" t="str">
        <f t="shared" si="123"/>
        <v>Khác</v>
      </c>
      <c r="BE106" s="114" t="str">
        <f t="shared" si="124"/>
        <v>Khác</v>
      </c>
      <c r="BF106" s="114" t="str">
        <f t="shared" si="125"/>
        <v>Khác</v>
      </c>
      <c r="BG106" s="114" t="str">
        <f t="shared" si="126"/>
        <v>Khác</v>
      </c>
      <c r="BH106" s="114" t="str">
        <f t="shared" si="127"/>
        <v>Khác</v>
      </c>
      <c r="BI106" s="114" t="str">
        <f t="shared" si="128"/>
        <v>Khác</v>
      </c>
      <c r="BJ106" s="114" t="str">
        <f t="shared" si="129"/>
        <v>Khác</v>
      </c>
      <c r="BK106" s="114" t="str">
        <f t="shared" si="130"/>
        <v>Khác</v>
      </c>
      <c r="BL106" s="114" t="str">
        <f t="shared" si="131"/>
        <v>Khác</v>
      </c>
    </row>
    <row r="107" spans="1:64" s="12" customFormat="1" ht="13.5" x14ac:dyDescent="0.15">
      <c r="A107" s="123"/>
      <c r="B107" s="123"/>
      <c r="C107" s="122"/>
      <c r="D107" s="125"/>
      <c r="E107" s="126"/>
      <c r="F107" s="15" t="str">
        <f t="shared" si="103"/>
        <v>-</v>
      </c>
      <c r="G107" s="12" t="e">
        <f>VLOOKUP(VALUE(A107),Time!$A$3:$D$33,2,1)</f>
        <v>#N/A</v>
      </c>
      <c r="H107" s="12" t="str">
        <f t="shared" si="106"/>
        <v/>
      </c>
      <c r="I107" s="138"/>
      <c r="L107" s="114" t="str">
        <f t="shared" si="154"/>
        <v>Khác</v>
      </c>
      <c r="M107" s="114" t="str">
        <f t="shared" si="155"/>
        <v>Khác</v>
      </c>
      <c r="N107" s="114" t="str">
        <f t="shared" si="156"/>
        <v>Khác</v>
      </c>
      <c r="O107" s="114" t="str">
        <f t="shared" si="157"/>
        <v>Khác</v>
      </c>
      <c r="P107" s="114" t="str">
        <f t="shared" si="107"/>
        <v>Khác</v>
      </c>
      <c r="Q107" s="114" t="str">
        <f t="shared" si="108"/>
        <v>Khác</v>
      </c>
      <c r="R107" s="114" t="str">
        <f t="shared" si="109"/>
        <v>Khác</v>
      </c>
      <c r="S107" s="114" t="str">
        <f t="shared" si="158"/>
        <v>Khác</v>
      </c>
      <c r="T107" s="114" t="str">
        <f t="shared" ref="T107:AP107" si="172">IF(S107="Khác",IF(ISNUMBER(SEARCH(T$7,$D107)),T$6,"Khác"),S107)</f>
        <v>Khác</v>
      </c>
      <c r="U107" s="114" t="str">
        <f t="shared" si="136"/>
        <v>Khác</v>
      </c>
      <c r="V107" s="114" t="str">
        <f t="shared" si="137"/>
        <v>Khác</v>
      </c>
      <c r="W107" s="114" t="str">
        <f t="shared" si="172"/>
        <v>Khác</v>
      </c>
      <c r="X107" s="114" t="str">
        <f t="shared" si="172"/>
        <v>Khác</v>
      </c>
      <c r="Y107" s="114" t="str">
        <f t="shared" si="172"/>
        <v>Khác</v>
      </c>
      <c r="Z107" s="114" t="str">
        <f t="shared" si="172"/>
        <v>Khác</v>
      </c>
      <c r="AA107" s="114" t="str">
        <f t="shared" si="172"/>
        <v>Khác</v>
      </c>
      <c r="AB107" s="114" t="str">
        <f t="shared" si="172"/>
        <v>Khác</v>
      </c>
      <c r="AC107" s="114" t="str">
        <f t="shared" si="172"/>
        <v>Khác</v>
      </c>
      <c r="AD107" s="114" t="str">
        <f t="shared" si="172"/>
        <v>Khác</v>
      </c>
      <c r="AE107" s="114" t="str">
        <f t="shared" si="172"/>
        <v>Khác</v>
      </c>
      <c r="AF107" s="114" t="str">
        <f t="shared" si="172"/>
        <v>Khác</v>
      </c>
      <c r="AG107" s="114" t="str">
        <f t="shared" si="172"/>
        <v>Khác</v>
      </c>
      <c r="AH107" s="114" t="str">
        <f t="shared" si="172"/>
        <v>Khác</v>
      </c>
      <c r="AI107" s="114" t="str">
        <f t="shared" si="172"/>
        <v>Khác</v>
      </c>
      <c r="AJ107" s="114" t="str">
        <f t="shared" si="172"/>
        <v>Khác</v>
      </c>
      <c r="AK107" s="114" t="str">
        <f t="shared" si="172"/>
        <v>Khác</v>
      </c>
      <c r="AL107" s="114" t="str">
        <f t="shared" si="172"/>
        <v>Khác</v>
      </c>
      <c r="AM107" s="114" t="str">
        <f t="shared" si="172"/>
        <v>Khác</v>
      </c>
      <c r="AN107" s="114" t="str">
        <f t="shared" si="172"/>
        <v>Khác</v>
      </c>
      <c r="AO107" s="114" t="str">
        <f t="shared" si="172"/>
        <v>Khác</v>
      </c>
      <c r="AP107" s="114" t="str">
        <f t="shared" si="172"/>
        <v>Khác</v>
      </c>
      <c r="AQ107" s="114" t="str">
        <f t="shared" si="111"/>
        <v>Khác</v>
      </c>
      <c r="AR107" s="114" t="str">
        <f t="shared" si="112"/>
        <v>Khác</v>
      </c>
      <c r="AS107" s="114" t="str">
        <f t="shared" si="113"/>
        <v>Khác</v>
      </c>
      <c r="AT107" s="114" t="str">
        <f t="shared" si="114"/>
        <v>Khác</v>
      </c>
      <c r="AU107" s="114" t="str">
        <f t="shared" si="115"/>
        <v>Khác</v>
      </c>
      <c r="AV107" s="114" t="str">
        <f t="shared" si="115"/>
        <v>Khác</v>
      </c>
      <c r="AW107" s="114" t="str">
        <f t="shared" si="116"/>
        <v>Khác</v>
      </c>
      <c r="AX107" s="114" t="str">
        <f t="shared" si="117"/>
        <v>Khác</v>
      </c>
      <c r="AY107" s="114" t="str">
        <f t="shared" si="118"/>
        <v>Khác</v>
      </c>
      <c r="AZ107" s="114" t="str">
        <f t="shared" si="119"/>
        <v>Khác</v>
      </c>
      <c r="BA107" s="114" t="str">
        <f t="shared" si="120"/>
        <v>Khác</v>
      </c>
      <c r="BB107" s="114" t="str">
        <f t="shared" si="121"/>
        <v>Khác</v>
      </c>
      <c r="BC107" s="114" t="str">
        <f t="shared" si="122"/>
        <v>Khác</v>
      </c>
      <c r="BD107" s="114" t="str">
        <f t="shared" si="123"/>
        <v>Khác</v>
      </c>
      <c r="BE107" s="114" t="str">
        <f t="shared" si="124"/>
        <v>Khác</v>
      </c>
      <c r="BF107" s="114" t="str">
        <f t="shared" si="125"/>
        <v>Khác</v>
      </c>
      <c r="BG107" s="114" t="str">
        <f t="shared" si="126"/>
        <v>Khác</v>
      </c>
      <c r="BH107" s="114" t="str">
        <f t="shared" si="127"/>
        <v>Khác</v>
      </c>
      <c r="BI107" s="114" t="str">
        <f t="shared" si="128"/>
        <v>Khác</v>
      </c>
      <c r="BJ107" s="114" t="str">
        <f t="shared" si="129"/>
        <v>Khác</v>
      </c>
      <c r="BK107" s="114" t="str">
        <f t="shared" si="130"/>
        <v>Khác</v>
      </c>
      <c r="BL107" s="114" t="str">
        <f t="shared" si="131"/>
        <v>Khác</v>
      </c>
    </row>
    <row r="108" spans="1:64" s="12" customFormat="1" ht="13.5" x14ac:dyDescent="0.15">
      <c r="A108" s="122"/>
      <c r="B108" s="122"/>
      <c r="C108" s="122"/>
      <c r="D108" s="125"/>
      <c r="E108" s="126"/>
      <c r="F108" s="15" t="str">
        <f t="shared" si="103"/>
        <v>-</v>
      </c>
      <c r="G108" s="12" t="e">
        <f>VLOOKUP(VALUE(A108),Time!$A$3:$D$33,2,1)</f>
        <v>#N/A</v>
      </c>
      <c r="H108" s="12" t="str">
        <f t="shared" si="106"/>
        <v/>
      </c>
      <c r="I108" s="138"/>
      <c r="L108" s="114" t="str">
        <f t="shared" si="154"/>
        <v>Khác</v>
      </c>
      <c r="M108" s="114" t="str">
        <f t="shared" si="155"/>
        <v>Khác</v>
      </c>
      <c r="N108" s="114" t="str">
        <f t="shared" si="156"/>
        <v>Khác</v>
      </c>
      <c r="O108" s="114" t="str">
        <f t="shared" si="157"/>
        <v>Khác</v>
      </c>
      <c r="P108" s="114" t="str">
        <f t="shared" si="107"/>
        <v>Khác</v>
      </c>
      <c r="Q108" s="114" t="str">
        <f t="shared" si="108"/>
        <v>Khác</v>
      </c>
      <c r="R108" s="114" t="str">
        <f t="shared" si="109"/>
        <v>Khác</v>
      </c>
      <c r="S108" s="114" t="str">
        <f t="shared" si="158"/>
        <v>Khác</v>
      </c>
      <c r="T108" s="114" t="str">
        <f t="shared" ref="T108:AP108" si="173">IF(S108="Khác",IF(ISNUMBER(SEARCH(T$7,$D108)),T$6,"Khác"),S108)</f>
        <v>Khác</v>
      </c>
      <c r="U108" s="114" t="str">
        <f t="shared" si="136"/>
        <v>Khác</v>
      </c>
      <c r="V108" s="114" t="str">
        <f t="shared" si="137"/>
        <v>Khác</v>
      </c>
      <c r="W108" s="114" t="str">
        <f t="shared" si="173"/>
        <v>Khác</v>
      </c>
      <c r="X108" s="114" t="str">
        <f t="shared" si="173"/>
        <v>Khác</v>
      </c>
      <c r="Y108" s="114" t="str">
        <f t="shared" si="173"/>
        <v>Khác</v>
      </c>
      <c r="Z108" s="114" t="str">
        <f t="shared" si="173"/>
        <v>Khác</v>
      </c>
      <c r="AA108" s="114" t="str">
        <f t="shared" si="173"/>
        <v>Khác</v>
      </c>
      <c r="AB108" s="114" t="str">
        <f t="shared" si="173"/>
        <v>Khác</v>
      </c>
      <c r="AC108" s="114" t="str">
        <f t="shared" si="173"/>
        <v>Khác</v>
      </c>
      <c r="AD108" s="114" t="str">
        <f t="shared" si="173"/>
        <v>Khác</v>
      </c>
      <c r="AE108" s="114" t="str">
        <f t="shared" si="173"/>
        <v>Khác</v>
      </c>
      <c r="AF108" s="114" t="str">
        <f t="shared" si="173"/>
        <v>Khác</v>
      </c>
      <c r="AG108" s="114" t="str">
        <f t="shared" si="173"/>
        <v>Khác</v>
      </c>
      <c r="AH108" s="114" t="str">
        <f t="shared" si="173"/>
        <v>Khác</v>
      </c>
      <c r="AI108" s="114" t="str">
        <f t="shared" si="173"/>
        <v>Khác</v>
      </c>
      <c r="AJ108" s="114" t="str">
        <f t="shared" si="173"/>
        <v>Khác</v>
      </c>
      <c r="AK108" s="114" t="str">
        <f t="shared" si="173"/>
        <v>Khác</v>
      </c>
      <c r="AL108" s="114" t="str">
        <f t="shared" si="173"/>
        <v>Khác</v>
      </c>
      <c r="AM108" s="114" t="str">
        <f t="shared" si="173"/>
        <v>Khác</v>
      </c>
      <c r="AN108" s="114" t="str">
        <f t="shared" si="173"/>
        <v>Khác</v>
      </c>
      <c r="AO108" s="114" t="str">
        <f t="shared" si="173"/>
        <v>Khác</v>
      </c>
      <c r="AP108" s="114" t="str">
        <f t="shared" si="173"/>
        <v>Khác</v>
      </c>
      <c r="AQ108" s="114" t="str">
        <f t="shared" si="111"/>
        <v>Khác</v>
      </c>
      <c r="AR108" s="114" t="str">
        <f t="shared" si="112"/>
        <v>Khác</v>
      </c>
      <c r="AS108" s="114" t="str">
        <f t="shared" si="113"/>
        <v>Khác</v>
      </c>
      <c r="AT108" s="114" t="str">
        <f t="shared" si="114"/>
        <v>Khác</v>
      </c>
      <c r="AU108" s="114" t="str">
        <f t="shared" si="115"/>
        <v>Khác</v>
      </c>
      <c r="AV108" s="114" t="str">
        <f t="shared" si="115"/>
        <v>Khác</v>
      </c>
      <c r="AW108" s="114" t="str">
        <f t="shared" si="116"/>
        <v>Khác</v>
      </c>
      <c r="AX108" s="114" t="str">
        <f t="shared" si="117"/>
        <v>Khác</v>
      </c>
      <c r="AY108" s="114" t="str">
        <f t="shared" si="118"/>
        <v>Khác</v>
      </c>
      <c r="AZ108" s="114" t="str">
        <f t="shared" si="119"/>
        <v>Khác</v>
      </c>
      <c r="BA108" s="114" t="str">
        <f t="shared" si="120"/>
        <v>Khác</v>
      </c>
      <c r="BB108" s="114" t="str">
        <f t="shared" si="121"/>
        <v>Khác</v>
      </c>
      <c r="BC108" s="114" t="str">
        <f t="shared" si="122"/>
        <v>Khác</v>
      </c>
      <c r="BD108" s="114" t="str">
        <f t="shared" si="123"/>
        <v>Khác</v>
      </c>
      <c r="BE108" s="114" t="str">
        <f t="shared" si="124"/>
        <v>Khác</v>
      </c>
      <c r="BF108" s="114" t="str">
        <f t="shared" si="125"/>
        <v>Khác</v>
      </c>
      <c r="BG108" s="114" t="str">
        <f t="shared" si="126"/>
        <v>Khác</v>
      </c>
      <c r="BH108" s="114" t="str">
        <f t="shared" si="127"/>
        <v>Khác</v>
      </c>
      <c r="BI108" s="114" t="str">
        <f t="shared" si="128"/>
        <v>Khác</v>
      </c>
      <c r="BJ108" s="114" t="str">
        <f t="shared" si="129"/>
        <v>Khác</v>
      </c>
      <c r="BK108" s="114" t="str">
        <f t="shared" si="130"/>
        <v>Khác</v>
      </c>
      <c r="BL108" s="114" t="str">
        <f t="shared" si="131"/>
        <v>Khác</v>
      </c>
    </row>
    <row r="109" spans="1:64" s="12" customFormat="1" ht="13.5" x14ac:dyDescent="0.15">
      <c r="A109" s="122"/>
      <c r="B109" s="122"/>
      <c r="C109" s="122"/>
      <c r="D109" s="125"/>
      <c r="E109" s="126"/>
      <c r="F109" s="15" t="str">
        <f t="shared" si="103"/>
        <v>-</v>
      </c>
      <c r="G109" s="12" t="e">
        <f>VLOOKUP(VALUE(A109),Time!$A$3:$D$33,2,1)</f>
        <v>#N/A</v>
      </c>
      <c r="H109" s="12" t="str">
        <f t="shared" si="106"/>
        <v/>
      </c>
      <c r="I109" s="138"/>
      <c r="L109" s="114" t="str">
        <f t="shared" si="154"/>
        <v>Khác</v>
      </c>
      <c r="M109" s="114" t="str">
        <f t="shared" si="155"/>
        <v>Khác</v>
      </c>
      <c r="N109" s="114" t="str">
        <f t="shared" si="156"/>
        <v>Khác</v>
      </c>
      <c r="O109" s="114" t="str">
        <f t="shared" si="157"/>
        <v>Khác</v>
      </c>
      <c r="P109" s="114" t="str">
        <f t="shared" si="107"/>
        <v>Khác</v>
      </c>
      <c r="Q109" s="114" t="str">
        <f t="shared" si="108"/>
        <v>Khác</v>
      </c>
      <c r="R109" s="114" t="str">
        <f t="shared" si="109"/>
        <v>Khác</v>
      </c>
      <c r="S109" s="114" t="str">
        <f t="shared" si="158"/>
        <v>Khác</v>
      </c>
      <c r="T109" s="114" t="str">
        <f t="shared" ref="T109:AP109" si="174">IF(S109="Khác",IF(ISNUMBER(SEARCH(T$7,$D109)),T$6,"Khác"),S109)</f>
        <v>Khác</v>
      </c>
      <c r="U109" s="114" t="str">
        <f t="shared" si="136"/>
        <v>Khác</v>
      </c>
      <c r="V109" s="114" t="str">
        <f t="shared" si="137"/>
        <v>Khác</v>
      </c>
      <c r="W109" s="114" t="str">
        <f t="shared" si="174"/>
        <v>Khác</v>
      </c>
      <c r="X109" s="114" t="str">
        <f t="shared" si="174"/>
        <v>Khác</v>
      </c>
      <c r="Y109" s="114" t="str">
        <f t="shared" si="174"/>
        <v>Khác</v>
      </c>
      <c r="Z109" s="114" t="str">
        <f t="shared" si="174"/>
        <v>Khác</v>
      </c>
      <c r="AA109" s="114" t="str">
        <f t="shared" si="174"/>
        <v>Khác</v>
      </c>
      <c r="AB109" s="114" t="str">
        <f t="shared" si="174"/>
        <v>Khác</v>
      </c>
      <c r="AC109" s="114" t="str">
        <f t="shared" si="174"/>
        <v>Khác</v>
      </c>
      <c r="AD109" s="114" t="str">
        <f t="shared" si="174"/>
        <v>Khác</v>
      </c>
      <c r="AE109" s="114" t="str">
        <f t="shared" si="174"/>
        <v>Khác</v>
      </c>
      <c r="AF109" s="114" t="str">
        <f t="shared" si="174"/>
        <v>Khác</v>
      </c>
      <c r="AG109" s="114" t="str">
        <f t="shared" si="174"/>
        <v>Khác</v>
      </c>
      <c r="AH109" s="114" t="str">
        <f t="shared" si="174"/>
        <v>Khác</v>
      </c>
      <c r="AI109" s="114" t="str">
        <f t="shared" si="174"/>
        <v>Khác</v>
      </c>
      <c r="AJ109" s="114" t="str">
        <f t="shared" si="174"/>
        <v>Khác</v>
      </c>
      <c r="AK109" s="114" t="str">
        <f t="shared" si="174"/>
        <v>Khác</v>
      </c>
      <c r="AL109" s="114" t="str">
        <f t="shared" si="174"/>
        <v>Khác</v>
      </c>
      <c r="AM109" s="114" t="str">
        <f t="shared" si="174"/>
        <v>Khác</v>
      </c>
      <c r="AN109" s="114" t="str">
        <f t="shared" si="174"/>
        <v>Khác</v>
      </c>
      <c r="AO109" s="114" t="str">
        <f t="shared" si="174"/>
        <v>Khác</v>
      </c>
      <c r="AP109" s="114" t="str">
        <f t="shared" si="174"/>
        <v>Khác</v>
      </c>
      <c r="AQ109" s="114" t="str">
        <f t="shared" si="111"/>
        <v>Khác</v>
      </c>
      <c r="AR109" s="114" t="str">
        <f t="shared" si="112"/>
        <v>Khác</v>
      </c>
      <c r="AS109" s="114" t="str">
        <f t="shared" si="113"/>
        <v>Khác</v>
      </c>
      <c r="AT109" s="114" t="str">
        <f t="shared" si="114"/>
        <v>Khác</v>
      </c>
      <c r="AU109" s="114" t="str">
        <f t="shared" si="115"/>
        <v>Khác</v>
      </c>
      <c r="AV109" s="114" t="str">
        <f t="shared" si="115"/>
        <v>Khác</v>
      </c>
      <c r="AW109" s="114" t="str">
        <f t="shared" si="116"/>
        <v>Khác</v>
      </c>
      <c r="AX109" s="114" t="str">
        <f t="shared" si="117"/>
        <v>Khác</v>
      </c>
      <c r="AY109" s="114" t="str">
        <f t="shared" si="118"/>
        <v>Khác</v>
      </c>
      <c r="AZ109" s="114" t="str">
        <f t="shared" si="119"/>
        <v>Khác</v>
      </c>
      <c r="BA109" s="114" t="str">
        <f t="shared" si="120"/>
        <v>Khác</v>
      </c>
      <c r="BB109" s="114" t="str">
        <f t="shared" si="121"/>
        <v>Khác</v>
      </c>
      <c r="BC109" s="114" t="str">
        <f t="shared" si="122"/>
        <v>Khác</v>
      </c>
      <c r="BD109" s="114" t="str">
        <f t="shared" si="123"/>
        <v>Khác</v>
      </c>
      <c r="BE109" s="114" t="str">
        <f t="shared" si="124"/>
        <v>Khác</v>
      </c>
      <c r="BF109" s="114" t="str">
        <f t="shared" si="125"/>
        <v>Khác</v>
      </c>
      <c r="BG109" s="114" t="str">
        <f t="shared" si="126"/>
        <v>Khác</v>
      </c>
      <c r="BH109" s="114" t="str">
        <f t="shared" si="127"/>
        <v>Khác</v>
      </c>
      <c r="BI109" s="114" t="str">
        <f t="shared" si="128"/>
        <v>Khác</v>
      </c>
      <c r="BJ109" s="114" t="str">
        <f t="shared" si="129"/>
        <v>Khác</v>
      </c>
      <c r="BK109" s="114" t="str">
        <f t="shared" si="130"/>
        <v>Khác</v>
      </c>
      <c r="BL109" s="114" t="str">
        <f t="shared" si="131"/>
        <v>Khác</v>
      </c>
    </row>
    <row r="110" spans="1:64" s="12" customFormat="1" ht="13.5" x14ac:dyDescent="0.15">
      <c r="A110" s="122"/>
      <c r="B110" s="122"/>
      <c r="C110" s="122"/>
      <c r="D110" s="125"/>
      <c r="E110" s="126"/>
      <c r="F110" s="15" t="str">
        <f t="shared" si="103"/>
        <v>-</v>
      </c>
      <c r="G110" s="12" t="e">
        <f>VLOOKUP(VALUE(A110),Time!$A$3:$D$33,2,1)</f>
        <v>#N/A</v>
      </c>
      <c r="H110" s="12" t="str">
        <f t="shared" si="106"/>
        <v/>
      </c>
      <c r="I110" s="138"/>
      <c r="L110" s="114" t="str">
        <f t="shared" si="154"/>
        <v>Khác</v>
      </c>
      <c r="M110" s="114" t="str">
        <f t="shared" si="155"/>
        <v>Khác</v>
      </c>
      <c r="N110" s="114" t="str">
        <f t="shared" si="156"/>
        <v>Khác</v>
      </c>
      <c r="O110" s="114" t="str">
        <f t="shared" si="157"/>
        <v>Khác</v>
      </c>
      <c r="P110" s="114" t="str">
        <f t="shared" si="107"/>
        <v>Khác</v>
      </c>
      <c r="Q110" s="114" t="str">
        <f t="shared" si="108"/>
        <v>Khác</v>
      </c>
      <c r="R110" s="114" t="str">
        <f t="shared" si="109"/>
        <v>Khác</v>
      </c>
      <c r="S110" s="114" t="str">
        <f t="shared" si="158"/>
        <v>Khác</v>
      </c>
      <c r="T110" s="114" t="str">
        <f t="shared" ref="T110:AP110" si="175">IF(S110="Khác",IF(ISNUMBER(SEARCH(T$7,$D110)),T$6,"Khác"),S110)</f>
        <v>Khác</v>
      </c>
      <c r="U110" s="114" t="str">
        <f t="shared" si="136"/>
        <v>Khác</v>
      </c>
      <c r="V110" s="114" t="str">
        <f t="shared" si="137"/>
        <v>Khác</v>
      </c>
      <c r="W110" s="114" t="str">
        <f t="shared" si="175"/>
        <v>Khác</v>
      </c>
      <c r="X110" s="114" t="str">
        <f t="shared" si="175"/>
        <v>Khác</v>
      </c>
      <c r="Y110" s="114" t="str">
        <f t="shared" si="175"/>
        <v>Khác</v>
      </c>
      <c r="Z110" s="114" t="str">
        <f t="shared" si="175"/>
        <v>Khác</v>
      </c>
      <c r="AA110" s="114" t="str">
        <f t="shared" si="175"/>
        <v>Khác</v>
      </c>
      <c r="AB110" s="114" t="str">
        <f t="shared" si="175"/>
        <v>Khác</v>
      </c>
      <c r="AC110" s="114" t="str">
        <f t="shared" si="175"/>
        <v>Khác</v>
      </c>
      <c r="AD110" s="114" t="str">
        <f t="shared" si="175"/>
        <v>Khác</v>
      </c>
      <c r="AE110" s="114" t="str">
        <f t="shared" si="175"/>
        <v>Khác</v>
      </c>
      <c r="AF110" s="114" t="str">
        <f t="shared" si="175"/>
        <v>Khác</v>
      </c>
      <c r="AG110" s="114" t="str">
        <f t="shared" si="175"/>
        <v>Khác</v>
      </c>
      <c r="AH110" s="114" t="str">
        <f t="shared" si="175"/>
        <v>Khác</v>
      </c>
      <c r="AI110" s="114" t="str">
        <f t="shared" si="175"/>
        <v>Khác</v>
      </c>
      <c r="AJ110" s="114" t="str">
        <f t="shared" si="175"/>
        <v>Khác</v>
      </c>
      <c r="AK110" s="114" t="str">
        <f t="shared" si="175"/>
        <v>Khác</v>
      </c>
      <c r="AL110" s="114" t="str">
        <f t="shared" si="175"/>
        <v>Khác</v>
      </c>
      <c r="AM110" s="114" t="str">
        <f t="shared" si="175"/>
        <v>Khác</v>
      </c>
      <c r="AN110" s="114" t="str">
        <f t="shared" si="175"/>
        <v>Khác</v>
      </c>
      <c r="AO110" s="114" t="str">
        <f t="shared" si="175"/>
        <v>Khác</v>
      </c>
      <c r="AP110" s="114" t="str">
        <f t="shared" si="175"/>
        <v>Khác</v>
      </c>
      <c r="AQ110" s="114" t="str">
        <f t="shared" si="111"/>
        <v>Khác</v>
      </c>
      <c r="AR110" s="114" t="str">
        <f t="shared" si="112"/>
        <v>Khác</v>
      </c>
      <c r="AS110" s="114" t="str">
        <f t="shared" si="113"/>
        <v>Khác</v>
      </c>
      <c r="AT110" s="114" t="str">
        <f t="shared" si="114"/>
        <v>Khác</v>
      </c>
      <c r="AU110" s="114" t="str">
        <f t="shared" si="115"/>
        <v>Khác</v>
      </c>
      <c r="AV110" s="114" t="str">
        <f t="shared" si="115"/>
        <v>Khác</v>
      </c>
      <c r="AW110" s="114" t="str">
        <f t="shared" si="116"/>
        <v>Khác</v>
      </c>
      <c r="AX110" s="114" t="str">
        <f t="shared" si="117"/>
        <v>Khác</v>
      </c>
      <c r="AY110" s="114" t="str">
        <f t="shared" si="118"/>
        <v>Khác</v>
      </c>
      <c r="AZ110" s="114" t="str">
        <f t="shared" si="119"/>
        <v>Khác</v>
      </c>
      <c r="BA110" s="114" t="str">
        <f t="shared" si="120"/>
        <v>Khác</v>
      </c>
      <c r="BB110" s="114" t="str">
        <f t="shared" si="121"/>
        <v>Khác</v>
      </c>
      <c r="BC110" s="114" t="str">
        <f t="shared" si="122"/>
        <v>Khác</v>
      </c>
      <c r="BD110" s="114" t="str">
        <f t="shared" si="123"/>
        <v>Khác</v>
      </c>
      <c r="BE110" s="114" t="str">
        <f t="shared" si="124"/>
        <v>Khác</v>
      </c>
      <c r="BF110" s="114" t="str">
        <f t="shared" si="125"/>
        <v>Khác</v>
      </c>
      <c r="BG110" s="114" t="str">
        <f t="shared" si="126"/>
        <v>Khác</v>
      </c>
      <c r="BH110" s="114" t="str">
        <f t="shared" si="127"/>
        <v>Khác</v>
      </c>
      <c r="BI110" s="114" t="str">
        <f t="shared" si="128"/>
        <v>Khác</v>
      </c>
      <c r="BJ110" s="114" t="str">
        <f t="shared" si="129"/>
        <v>Khác</v>
      </c>
      <c r="BK110" s="114" t="str">
        <f t="shared" si="130"/>
        <v>Khác</v>
      </c>
      <c r="BL110" s="114" t="str">
        <f t="shared" si="131"/>
        <v>Khác</v>
      </c>
    </row>
    <row r="111" spans="1:64" s="12" customFormat="1" ht="13.5" x14ac:dyDescent="0.15">
      <c r="A111" s="122"/>
      <c r="B111" s="122"/>
      <c r="C111" s="122"/>
      <c r="D111" s="125"/>
      <c r="E111" s="126"/>
      <c r="F111" s="15" t="str">
        <f t="shared" si="103"/>
        <v>-</v>
      </c>
      <c r="G111" s="12" t="e">
        <f>VLOOKUP(VALUE(A111),Time!$A$3:$D$33,2,1)</f>
        <v>#N/A</v>
      </c>
      <c r="H111" s="12" t="str">
        <f t="shared" si="106"/>
        <v/>
      </c>
      <c r="I111" s="138"/>
      <c r="L111" s="114" t="str">
        <f t="shared" si="154"/>
        <v>Khác</v>
      </c>
      <c r="M111" s="114" t="str">
        <f t="shared" si="155"/>
        <v>Khác</v>
      </c>
      <c r="N111" s="114" t="str">
        <f t="shared" si="156"/>
        <v>Khác</v>
      </c>
      <c r="O111" s="114" t="str">
        <f t="shared" si="157"/>
        <v>Khác</v>
      </c>
      <c r="P111" s="114" t="str">
        <f t="shared" si="107"/>
        <v>Khác</v>
      </c>
      <c r="Q111" s="114" t="str">
        <f t="shared" si="108"/>
        <v>Khác</v>
      </c>
      <c r="R111" s="114" t="str">
        <f t="shared" si="109"/>
        <v>Khác</v>
      </c>
      <c r="S111" s="114" t="str">
        <f t="shared" si="158"/>
        <v>Khác</v>
      </c>
      <c r="T111" s="114" t="str">
        <f t="shared" ref="T111:AP111" si="176">IF(S111="Khác",IF(ISNUMBER(SEARCH(T$7,$D111)),T$6,"Khác"),S111)</f>
        <v>Khác</v>
      </c>
      <c r="U111" s="114" t="str">
        <f t="shared" si="136"/>
        <v>Khác</v>
      </c>
      <c r="V111" s="114" t="str">
        <f t="shared" si="137"/>
        <v>Khác</v>
      </c>
      <c r="W111" s="114" t="str">
        <f t="shared" si="176"/>
        <v>Khác</v>
      </c>
      <c r="X111" s="114" t="str">
        <f t="shared" si="176"/>
        <v>Khác</v>
      </c>
      <c r="Y111" s="114" t="str">
        <f t="shared" si="176"/>
        <v>Khác</v>
      </c>
      <c r="Z111" s="114" t="str">
        <f t="shared" si="176"/>
        <v>Khác</v>
      </c>
      <c r="AA111" s="114" t="str">
        <f t="shared" si="176"/>
        <v>Khác</v>
      </c>
      <c r="AB111" s="114" t="str">
        <f t="shared" si="176"/>
        <v>Khác</v>
      </c>
      <c r="AC111" s="114" t="str">
        <f t="shared" si="176"/>
        <v>Khác</v>
      </c>
      <c r="AD111" s="114" t="str">
        <f t="shared" si="176"/>
        <v>Khác</v>
      </c>
      <c r="AE111" s="114" t="str">
        <f t="shared" si="176"/>
        <v>Khác</v>
      </c>
      <c r="AF111" s="114" t="str">
        <f t="shared" si="176"/>
        <v>Khác</v>
      </c>
      <c r="AG111" s="114" t="str">
        <f t="shared" si="176"/>
        <v>Khác</v>
      </c>
      <c r="AH111" s="114" t="str">
        <f t="shared" si="176"/>
        <v>Khác</v>
      </c>
      <c r="AI111" s="114" t="str">
        <f t="shared" si="176"/>
        <v>Khác</v>
      </c>
      <c r="AJ111" s="114" t="str">
        <f t="shared" si="176"/>
        <v>Khác</v>
      </c>
      <c r="AK111" s="114" t="str">
        <f t="shared" si="176"/>
        <v>Khác</v>
      </c>
      <c r="AL111" s="114" t="str">
        <f t="shared" si="176"/>
        <v>Khác</v>
      </c>
      <c r="AM111" s="114" t="str">
        <f t="shared" si="176"/>
        <v>Khác</v>
      </c>
      <c r="AN111" s="114" t="str">
        <f t="shared" si="176"/>
        <v>Khác</v>
      </c>
      <c r="AO111" s="114" t="str">
        <f t="shared" si="176"/>
        <v>Khác</v>
      </c>
      <c r="AP111" s="114" t="str">
        <f t="shared" si="176"/>
        <v>Khác</v>
      </c>
      <c r="AQ111" s="114" t="str">
        <f t="shared" si="111"/>
        <v>Khác</v>
      </c>
      <c r="AR111" s="114" t="str">
        <f t="shared" si="112"/>
        <v>Khác</v>
      </c>
      <c r="AS111" s="114" t="str">
        <f t="shared" si="113"/>
        <v>Khác</v>
      </c>
      <c r="AT111" s="114" t="str">
        <f t="shared" si="114"/>
        <v>Khác</v>
      </c>
      <c r="AU111" s="114" t="str">
        <f t="shared" si="115"/>
        <v>Khác</v>
      </c>
      <c r="AV111" s="114" t="str">
        <f t="shared" si="115"/>
        <v>Khác</v>
      </c>
      <c r="AW111" s="114" t="str">
        <f t="shared" si="116"/>
        <v>Khác</v>
      </c>
      <c r="AX111" s="114" t="str">
        <f t="shared" si="117"/>
        <v>Khác</v>
      </c>
      <c r="AY111" s="114" t="str">
        <f t="shared" si="118"/>
        <v>Khác</v>
      </c>
      <c r="AZ111" s="114" t="str">
        <f t="shared" si="119"/>
        <v>Khác</v>
      </c>
      <c r="BA111" s="114" t="str">
        <f t="shared" si="120"/>
        <v>Khác</v>
      </c>
      <c r="BB111" s="114" t="str">
        <f t="shared" si="121"/>
        <v>Khác</v>
      </c>
      <c r="BC111" s="114" t="str">
        <f t="shared" si="122"/>
        <v>Khác</v>
      </c>
      <c r="BD111" s="114" t="str">
        <f t="shared" si="123"/>
        <v>Khác</v>
      </c>
      <c r="BE111" s="114" t="str">
        <f t="shared" si="124"/>
        <v>Khác</v>
      </c>
      <c r="BF111" s="114" t="str">
        <f t="shared" si="125"/>
        <v>Khác</v>
      </c>
      <c r="BG111" s="114" t="str">
        <f t="shared" si="126"/>
        <v>Khác</v>
      </c>
      <c r="BH111" s="114" t="str">
        <f t="shared" si="127"/>
        <v>Khác</v>
      </c>
      <c r="BI111" s="114" t="str">
        <f t="shared" si="128"/>
        <v>Khác</v>
      </c>
      <c r="BJ111" s="114" t="str">
        <f t="shared" si="129"/>
        <v>Khác</v>
      </c>
      <c r="BK111" s="114" t="str">
        <f t="shared" si="130"/>
        <v>Khác</v>
      </c>
      <c r="BL111" s="114" t="str">
        <f t="shared" si="131"/>
        <v>Khác</v>
      </c>
    </row>
    <row r="112" spans="1:64" s="12" customFormat="1" ht="13.5" x14ac:dyDescent="0.15">
      <c r="A112" s="122"/>
      <c r="B112" s="122"/>
      <c r="C112" s="122"/>
      <c r="D112" s="125"/>
      <c r="E112" s="126"/>
      <c r="F112" s="15" t="str">
        <f t="shared" si="103"/>
        <v>-</v>
      </c>
      <c r="G112" s="12" t="e">
        <f>VLOOKUP(VALUE(A112),Time!$A$3:$D$33,2,1)</f>
        <v>#N/A</v>
      </c>
      <c r="H112" s="12" t="str">
        <f t="shared" si="106"/>
        <v/>
      </c>
      <c r="I112" s="138"/>
      <c r="L112" s="114" t="str">
        <f t="shared" si="154"/>
        <v>Khác</v>
      </c>
      <c r="M112" s="114" t="str">
        <f t="shared" si="155"/>
        <v>Khác</v>
      </c>
      <c r="N112" s="114" t="str">
        <f t="shared" si="156"/>
        <v>Khác</v>
      </c>
      <c r="O112" s="114" t="str">
        <f t="shared" si="157"/>
        <v>Khác</v>
      </c>
      <c r="P112" s="114" t="str">
        <f t="shared" si="107"/>
        <v>Khác</v>
      </c>
      <c r="Q112" s="114" t="str">
        <f t="shared" si="108"/>
        <v>Khác</v>
      </c>
      <c r="R112" s="114" t="str">
        <f t="shared" si="109"/>
        <v>Khác</v>
      </c>
      <c r="S112" s="114" t="str">
        <f t="shared" si="158"/>
        <v>Khác</v>
      </c>
      <c r="T112" s="114" t="str">
        <f t="shared" ref="T112:AP112" si="177">IF(S112="Khác",IF(ISNUMBER(SEARCH(T$7,$D112)),T$6,"Khác"),S112)</f>
        <v>Khác</v>
      </c>
      <c r="U112" s="114" t="str">
        <f t="shared" si="136"/>
        <v>Khác</v>
      </c>
      <c r="V112" s="114" t="str">
        <f t="shared" si="137"/>
        <v>Khác</v>
      </c>
      <c r="W112" s="114" t="str">
        <f t="shared" si="177"/>
        <v>Khác</v>
      </c>
      <c r="X112" s="114" t="str">
        <f t="shared" si="177"/>
        <v>Khác</v>
      </c>
      <c r="Y112" s="114" t="str">
        <f t="shared" si="177"/>
        <v>Khác</v>
      </c>
      <c r="Z112" s="114" t="str">
        <f t="shared" si="177"/>
        <v>Khác</v>
      </c>
      <c r="AA112" s="114" t="str">
        <f t="shared" si="177"/>
        <v>Khác</v>
      </c>
      <c r="AB112" s="114" t="str">
        <f t="shared" si="177"/>
        <v>Khác</v>
      </c>
      <c r="AC112" s="114" t="str">
        <f t="shared" si="177"/>
        <v>Khác</v>
      </c>
      <c r="AD112" s="114" t="str">
        <f t="shared" si="177"/>
        <v>Khác</v>
      </c>
      <c r="AE112" s="114" t="str">
        <f t="shared" si="177"/>
        <v>Khác</v>
      </c>
      <c r="AF112" s="114" t="str">
        <f t="shared" si="177"/>
        <v>Khác</v>
      </c>
      <c r="AG112" s="114" t="str">
        <f t="shared" si="177"/>
        <v>Khác</v>
      </c>
      <c r="AH112" s="114" t="str">
        <f t="shared" si="177"/>
        <v>Khác</v>
      </c>
      <c r="AI112" s="114" t="str">
        <f t="shared" si="177"/>
        <v>Khác</v>
      </c>
      <c r="AJ112" s="114" t="str">
        <f t="shared" si="177"/>
        <v>Khác</v>
      </c>
      <c r="AK112" s="114" t="str">
        <f t="shared" si="177"/>
        <v>Khác</v>
      </c>
      <c r="AL112" s="114" t="str">
        <f t="shared" si="177"/>
        <v>Khác</v>
      </c>
      <c r="AM112" s="114" t="str">
        <f t="shared" si="177"/>
        <v>Khác</v>
      </c>
      <c r="AN112" s="114" t="str">
        <f t="shared" si="177"/>
        <v>Khác</v>
      </c>
      <c r="AO112" s="114" t="str">
        <f t="shared" si="177"/>
        <v>Khác</v>
      </c>
      <c r="AP112" s="114" t="str">
        <f t="shared" si="177"/>
        <v>Khác</v>
      </c>
      <c r="AQ112" s="114" t="str">
        <f t="shared" si="111"/>
        <v>Khác</v>
      </c>
      <c r="AR112" s="114" t="str">
        <f t="shared" si="112"/>
        <v>Khác</v>
      </c>
      <c r="AS112" s="114" t="str">
        <f t="shared" si="113"/>
        <v>Khác</v>
      </c>
      <c r="AT112" s="114" t="str">
        <f t="shared" si="114"/>
        <v>Khác</v>
      </c>
      <c r="AU112" s="114" t="str">
        <f t="shared" si="115"/>
        <v>Khác</v>
      </c>
      <c r="AV112" s="114" t="str">
        <f t="shared" si="115"/>
        <v>Khác</v>
      </c>
      <c r="AW112" s="114" t="str">
        <f t="shared" si="116"/>
        <v>Khác</v>
      </c>
      <c r="AX112" s="114" t="str">
        <f t="shared" si="117"/>
        <v>Khác</v>
      </c>
      <c r="AY112" s="114" t="str">
        <f t="shared" si="118"/>
        <v>Khác</v>
      </c>
      <c r="AZ112" s="114" t="str">
        <f t="shared" si="119"/>
        <v>Khác</v>
      </c>
      <c r="BA112" s="114" t="str">
        <f t="shared" si="120"/>
        <v>Khác</v>
      </c>
      <c r="BB112" s="114" t="str">
        <f t="shared" si="121"/>
        <v>Khác</v>
      </c>
      <c r="BC112" s="114" t="str">
        <f t="shared" si="122"/>
        <v>Khác</v>
      </c>
      <c r="BD112" s="114" t="str">
        <f t="shared" si="123"/>
        <v>Khác</v>
      </c>
      <c r="BE112" s="114" t="str">
        <f t="shared" si="124"/>
        <v>Khác</v>
      </c>
      <c r="BF112" s="114" t="str">
        <f t="shared" si="125"/>
        <v>Khác</v>
      </c>
      <c r="BG112" s="114" t="str">
        <f t="shared" si="126"/>
        <v>Khác</v>
      </c>
      <c r="BH112" s="114" t="str">
        <f t="shared" si="127"/>
        <v>Khác</v>
      </c>
      <c r="BI112" s="114" t="str">
        <f t="shared" si="128"/>
        <v>Khác</v>
      </c>
      <c r="BJ112" s="114" t="str">
        <f t="shared" si="129"/>
        <v>Khác</v>
      </c>
      <c r="BK112" s="114" t="str">
        <f t="shared" si="130"/>
        <v>Khác</v>
      </c>
      <c r="BL112" s="114" t="str">
        <f t="shared" si="131"/>
        <v>Khác</v>
      </c>
    </row>
    <row r="113" spans="1:64" s="12" customFormat="1" ht="13.5" x14ac:dyDescent="0.15">
      <c r="A113" s="122"/>
      <c r="B113" s="122"/>
      <c r="C113" s="122"/>
      <c r="D113" s="125"/>
      <c r="E113" s="126"/>
      <c r="F113" s="15" t="str">
        <f t="shared" si="103"/>
        <v>-</v>
      </c>
      <c r="G113" s="12" t="e">
        <f>VLOOKUP(VALUE(A113),Time!$A$3:$D$33,2,1)</f>
        <v>#N/A</v>
      </c>
      <c r="H113" s="12" t="str">
        <f t="shared" si="106"/>
        <v/>
      </c>
      <c r="I113" s="138"/>
      <c r="L113" s="114" t="str">
        <f t="shared" si="154"/>
        <v>Khác</v>
      </c>
      <c r="M113" s="114" t="str">
        <f t="shared" si="155"/>
        <v>Khác</v>
      </c>
      <c r="N113" s="114" t="str">
        <f t="shared" si="156"/>
        <v>Khác</v>
      </c>
      <c r="O113" s="114" t="str">
        <f t="shared" si="157"/>
        <v>Khác</v>
      </c>
      <c r="P113" s="114" t="str">
        <f t="shared" si="107"/>
        <v>Khác</v>
      </c>
      <c r="Q113" s="114" t="str">
        <f t="shared" si="108"/>
        <v>Khác</v>
      </c>
      <c r="R113" s="114" t="str">
        <f t="shared" si="109"/>
        <v>Khác</v>
      </c>
      <c r="S113" s="114" t="str">
        <f t="shared" si="158"/>
        <v>Khác</v>
      </c>
      <c r="T113" s="114" t="str">
        <f t="shared" ref="T113:AP113" si="178">IF(S113="Khác",IF(ISNUMBER(SEARCH(T$7,$D113)),T$6,"Khác"),S113)</f>
        <v>Khác</v>
      </c>
      <c r="U113" s="114" t="str">
        <f t="shared" si="136"/>
        <v>Khác</v>
      </c>
      <c r="V113" s="114" t="str">
        <f t="shared" si="137"/>
        <v>Khác</v>
      </c>
      <c r="W113" s="114" t="str">
        <f t="shared" si="178"/>
        <v>Khác</v>
      </c>
      <c r="X113" s="114" t="str">
        <f t="shared" si="178"/>
        <v>Khác</v>
      </c>
      <c r="Y113" s="114" t="str">
        <f t="shared" si="178"/>
        <v>Khác</v>
      </c>
      <c r="Z113" s="114" t="str">
        <f t="shared" si="178"/>
        <v>Khác</v>
      </c>
      <c r="AA113" s="114" t="str">
        <f t="shared" si="178"/>
        <v>Khác</v>
      </c>
      <c r="AB113" s="114" t="str">
        <f t="shared" si="178"/>
        <v>Khác</v>
      </c>
      <c r="AC113" s="114" t="str">
        <f t="shared" si="178"/>
        <v>Khác</v>
      </c>
      <c r="AD113" s="114" t="str">
        <f t="shared" si="178"/>
        <v>Khác</v>
      </c>
      <c r="AE113" s="114" t="str">
        <f t="shared" si="178"/>
        <v>Khác</v>
      </c>
      <c r="AF113" s="114" t="str">
        <f t="shared" si="178"/>
        <v>Khác</v>
      </c>
      <c r="AG113" s="114" t="str">
        <f t="shared" si="178"/>
        <v>Khác</v>
      </c>
      <c r="AH113" s="114" t="str">
        <f t="shared" si="178"/>
        <v>Khác</v>
      </c>
      <c r="AI113" s="114" t="str">
        <f t="shared" si="178"/>
        <v>Khác</v>
      </c>
      <c r="AJ113" s="114" t="str">
        <f t="shared" si="178"/>
        <v>Khác</v>
      </c>
      <c r="AK113" s="114" t="str">
        <f t="shared" si="178"/>
        <v>Khác</v>
      </c>
      <c r="AL113" s="114" t="str">
        <f t="shared" si="178"/>
        <v>Khác</v>
      </c>
      <c r="AM113" s="114" t="str">
        <f t="shared" si="178"/>
        <v>Khác</v>
      </c>
      <c r="AN113" s="114" t="str">
        <f t="shared" si="178"/>
        <v>Khác</v>
      </c>
      <c r="AO113" s="114" t="str">
        <f t="shared" si="178"/>
        <v>Khác</v>
      </c>
      <c r="AP113" s="114" t="str">
        <f t="shared" si="178"/>
        <v>Khác</v>
      </c>
      <c r="AQ113" s="114" t="str">
        <f t="shared" si="111"/>
        <v>Khác</v>
      </c>
      <c r="AR113" s="114" t="str">
        <f t="shared" si="112"/>
        <v>Khác</v>
      </c>
      <c r="AS113" s="114" t="str">
        <f t="shared" si="113"/>
        <v>Khác</v>
      </c>
      <c r="AT113" s="114" t="str">
        <f t="shared" si="114"/>
        <v>Khác</v>
      </c>
      <c r="AU113" s="114" t="str">
        <f t="shared" si="115"/>
        <v>Khác</v>
      </c>
      <c r="AV113" s="114" t="str">
        <f t="shared" si="115"/>
        <v>Khác</v>
      </c>
      <c r="AW113" s="114" t="str">
        <f t="shared" si="116"/>
        <v>Khác</v>
      </c>
      <c r="AX113" s="114" t="str">
        <f t="shared" si="117"/>
        <v>Khác</v>
      </c>
      <c r="AY113" s="114" t="str">
        <f t="shared" si="118"/>
        <v>Khác</v>
      </c>
      <c r="AZ113" s="114" t="str">
        <f t="shared" si="119"/>
        <v>Khác</v>
      </c>
      <c r="BA113" s="114" t="str">
        <f t="shared" si="120"/>
        <v>Khác</v>
      </c>
      <c r="BB113" s="114" t="str">
        <f t="shared" si="121"/>
        <v>Khác</v>
      </c>
      <c r="BC113" s="114" t="str">
        <f t="shared" si="122"/>
        <v>Khác</v>
      </c>
      <c r="BD113" s="114" t="str">
        <f t="shared" si="123"/>
        <v>Khác</v>
      </c>
      <c r="BE113" s="114" t="str">
        <f t="shared" si="124"/>
        <v>Khác</v>
      </c>
      <c r="BF113" s="114" t="str">
        <f t="shared" si="125"/>
        <v>Khác</v>
      </c>
      <c r="BG113" s="114" t="str">
        <f t="shared" si="126"/>
        <v>Khác</v>
      </c>
      <c r="BH113" s="114" t="str">
        <f t="shared" si="127"/>
        <v>Khác</v>
      </c>
      <c r="BI113" s="114" t="str">
        <f t="shared" si="128"/>
        <v>Khác</v>
      </c>
      <c r="BJ113" s="114" t="str">
        <f t="shared" si="129"/>
        <v>Khác</v>
      </c>
      <c r="BK113" s="114" t="str">
        <f t="shared" si="130"/>
        <v>Khác</v>
      </c>
      <c r="BL113" s="114" t="str">
        <f t="shared" si="131"/>
        <v>Khác</v>
      </c>
    </row>
    <row r="114" spans="1:64" s="12" customFormat="1" ht="13.5" x14ac:dyDescent="0.15">
      <c r="A114" s="122"/>
      <c r="B114" s="122"/>
      <c r="C114" s="122"/>
      <c r="D114" s="124"/>
      <c r="E114" s="126"/>
      <c r="F114" s="15" t="str">
        <f t="shared" si="103"/>
        <v>-</v>
      </c>
      <c r="G114" s="12" t="e">
        <f>VLOOKUP(VALUE(A114),Time!$A$3:$D$33,2,1)</f>
        <v>#N/A</v>
      </c>
      <c r="H114" s="12" t="str">
        <f t="shared" si="106"/>
        <v/>
      </c>
      <c r="I114" s="138"/>
      <c r="L114" s="114" t="str">
        <f t="shared" si="154"/>
        <v>Khác</v>
      </c>
      <c r="M114" s="114" t="str">
        <f t="shared" si="155"/>
        <v>Khác</v>
      </c>
      <c r="N114" s="114" t="str">
        <f t="shared" si="156"/>
        <v>Khác</v>
      </c>
      <c r="O114" s="114" t="str">
        <f t="shared" si="157"/>
        <v>Khác</v>
      </c>
      <c r="P114" s="114" t="str">
        <f t="shared" si="107"/>
        <v>Khác</v>
      </c>
      <c r="Q114" s="114" t="str">
        <f t="shared" si="108"/>
        <v>Khác</v>
      </c>
      <c r="R114" s="114" t="str">
        <f t="shared" si="109"/>
        <v>Khác</v>
      </c>
      <c r="S114" s="114" t="str">
        <f t="shared" si="158"/>
        <v>Khác</v>
      </c>
      <c r="T114" s="114" t="str">
        <f t="shared" ref="T114:AP114" si="179">IF(S114="Khác",IF(ISNUMBER(SEARCH(T$7,$D114)),T$6,"Khác"),S114)</f>
        <v>Khác</v>
      </c>
      <c r="U114" s="114" t="str">
        <f t="shared" si="136"/>
        <v>Khác</v>
      </c>
      <c r="V114" s="114" t="str">
        <f t="shared" si="137"/>
        <v>Khác</v>
      </c>
      <c r="W114" s="114" t="str">
        <f t="shared" si="179"/>
        <v>Khác</v>
      </c>
      <c r="X114" s="114" t="str">
        <f t="shared" si="179"/>
        <v>Khác</v>
      </c>
      <c r="Y114" s="114" t="str">
        <f t="shared" si="179"/>
        <v>Khác</v>
      </c>
      <c r="Z114" s="114" t="str">
        <f t="shared" si="179"/>
        <v>Khác</v>
      </c>
      <c r="AA114" s="114" t="str">
        <f t="shared" si="179"/>
        <v>Khác</v>
      </c>
      <c r="AB114" s="114" t="str">
        <f t="shared" si="179"/>
        <v>Khác</v>
      </c>
      <c r="AC114" s="114" t="str">
        <f t="shared" si="179"/>
        <v>Khác</v>
      </c>
      <c r="AD114" s="114" t="str">
        <f t="shared" si="179"/>
        <v>Khác</v>
      </c>
      <c r="AE114" s="114" t="str">
        <f t="shared" si="179"/>
        <v>Khác</v>
      </c>
      <c r="AF114" s="114" t="str">
        <f t="shared" si="179"/>
        <v>Khác</v>
      </c>
      <c r="AG114" s="114" t="str">
        <f t="shared" si="179"/>
        <v>Khác</v>
      </c>
      <c r="AH114" s="114" t="str">
        <f t="shared" si="179"/>
        <v>Khác</v>
      </c>
      <c r="AI114" s="114" t="str">
        <f t="shared" si="179"/>
        <v>Khác</v>
      </c>
      <c r="AJ114" s="114" t="str">
        <f t="shared" si="179"/>
        <v>Khác</v>
      </c>
      <c r="AK114" s="114" t="str">
        <f t="shared" si="179"/>
        <v>Khác</v>
      </c>
      <c r="AL114" s="114" t="str">
        <f t="shared" si="179"/>
        <v>Khác</v>
      </c>
      <c r="AM114" s="114" t="str">
        <f t="shared" si="179"/>
        <v>Khác</v>
      </c>
      <c r="AN114" s="114" t="str">
        <f t="shared" si="179"/>
        <v>Khác</v>
      </c>
      <c r="AO114" s="114" t="str">
        <f t="shared" si="179"/>
        <v>Khác</v>
      </c>
      <c r="AP114" s="114" t="str">
        <f t="shared" si="179"/>
        <v>Khác</v>
      </c>
      <c r="AQ114" s="114" t="str">
        <f t="shared" si="111"/>
        <v>Khác</v>
      </c>
      <c r="AR114" s="114" t="str">
        <f t="shared" si="112"/>
        <v>Khác</v>
      </c>
      <c r="AS114" s="114" t="str">
        <f t="shared" si="113"/>
        <v>Khác</v>
      </c>
      <c r="AT114" s="114" t="str">
        <f t="shared" si="114"/>
        <v>Khác</v>
      </c>
      <c r="AU114" s="114" t="str">
        <f t="shared" si="115"/>
        <v>Khác</v>
      </c>
      <c r="AV114" s="114" t="str">
        <f t="shared" si="115"/>
        <v>Khác</v>
      </c>
      <c r="AW114" s="114" t="str">
        <f t="shared" si="116"/>
        <v>Khác</v>
      </c>
      <c r="AX114" s="114" t="str">
        <f t="shared" si="117"/>
        <v>Khác</v>
      </c>
      <c r="AY114" s="114" t="str">
        <f t="shared" si="118"/>
        <v>Khác</v>
      </c>
      <c r="AZ114" s="114" t="str">
        <f t="shared" si="119"/>
        <v>Khác</v>
      </c>
      <c r="BA114" s="114" t="str">
        <f t="shared" si="120"/>
        <v>Khác</v>
      </c>
      <c r="BB114" s="114" t="str">
        <f t="shared" si="121"/>
        <v>Khác</v>
      </c>
      <c r="BC114" s="114" t="str">
        <f t="shared" si="122"/>
        <v>Khác</v>
      </c>
      <c r="BD114" s="114" t="str">
        <f t="shared" si="123"/>
        <v>Khác</v>
      </c>
      <c r="BE114" s="114" t="str">
        <f t="shared" si="124"/>
        <v>Khác</v>
      </c>
      <c r="BF114" s="114" t="str">
        <f t="shared" si="125"/>
        <v>Khác</v>
      </c>
      <c r="BG114" s="114" t="str">
        <f t="shared" si="126"/>
        <v>Khác</v>
      </c>
      <c r="BH114" s="114" t="str">
        <f t="shared" si="127"/>
        <v>Khác</v>
      </c>
      <c r="BI114" s="114" t="str">
        <f t="shared" si="128"/>
        <v>Khác</v>
      </c>
      <c r="BJ114" s="114" t="str">
        <f t="shared" si="129"/>
        <v>Khác</v>
      </c>
      <c r="BK114" s="114" t="str">
        <f t="shared" si="130"/>
        <v>Khác</v>
      </c>
      <c r="BL114" s="114" t="str">
        <f t="shared" si="131"/>
        <v>Khác</v>
      </c>
    </row>
    <row r="115" spans="1:64" s="12" customFormat="1" ht="13.5" x14ac:dyDescent="0.15">
      <c r="A115" s="122"/>
      <c r="B115" s="122"/>
      <c r="C115" s="122"/>
      <c r="D115" s="125"/>
      <c r="E115" s="126"/>
      <c r="F115" s="15" t="str">
        <f t="shared" si="103"/>
        <v>-</v>
      </c>
      <c r="G115" s="12" t="e">
        <f>VLOOKUP(VALUE(A115),Time!$A$3:$D$33,2,1)</f>
        <v>#N/A</v>
      </c>
      <c r="H115" s="12" t="str">
        <f t="shared" si="106"/>
        <v/>
      </c>
      <c r="I115" s="138"/>
      <c r="L115" s="114" t="str">
        <f t="shared" si="154"/>
        <v>Khác</v>
      </c>
      <c r="M115" s="114" t="str">
        <f t="shared" si="155"/>
        <v>Khác</v>
      </c>
      <c r="N115" s="114" t="str">
        <f t="shared" si="156"/>
        <v>Khác</v>
      </c>
      <c r="O115" s="114" t="str">
        <f t="shared" si="157"/>
        <v>Khác</v>
      </c>
      <c r="P115" s="114" t="str">
        <f t="shared" si="107"/>
        <v>Khác</v>
      </c>
      <c r="Q115" s="114" t="str">
        <f t="shared" si="108"/>
        <v>Khác</v>
      </c>
      <c r="R115" s="114" t="str">
        <f t="shared" si="109"/>
        <v>Khác</v>
      </c>
      <c r="S115" s="114" t="str">
        <f t="shared" si="158"/>
        <v>Khác</v>
      </c>
      <c r="T115" s="114" t="str">
        <f t="shared" ref="T115:AP115" si="180">IF(S115="Khác",IF(ISNUMBER(SEARCH(T$7,$D115)),T$6,"Khác"),S115)</f>
        <v>Khác</v>
      </c>
      <c r="U115" s="114" t="str">
        <f t="shared" si="136"/>
        <v>Khác</v>
      </c>
      <c r="V115" s="114" t="str">
        <f t="shared" si="137"/>
        <v>Khác</v>
      </c>
      <c r="W115" s="114" t="str">
        <f t="shared" si="180"/>
        <v>Khác</v>
      </c>
      <c r="X115" s="114" t="str">
        <f t="shared" si="180"/>
        <v>Khác</v>
      </c>
      <c r="Y115" s="114" t="str">
        <f t="shared" si="180"/>
        <v>Khác</v>
      </c>
      <c r="Z115" s="114" t="str">
        <f t="shared" si="180"/>
        <v>Khác</v>
      </c>
      <c r="AA115" s="114" t="str">
        <f t="shared" si="180"/>
        <v>Khác</v>
      </c>
      <c r="AB115" s="114" t="str">
        <f t="shared" si="180"/>
        <v>Khác</v>
      </c>
      <c r="AC115" s="114" t="str">
        <f t="shared" si="180"/>
        <v>Khác</v>
      </c>
      <c r="AD115" s="114" t="str">
        <f t="shared" si="180"/>
        <v>Khác</v>
      </c>
      <c r="AE115" s="114" t="str">
        <f t="shared" si="180"/>
        <v>Khác</v>
      </c>
      <c r="AF115" s="114" t="str">
        <f t="shared" si="180"/>
        <v>Khác</v>
      </c>
      <c r="AG115" s="114" t="str">
        <f t="shared" si="180"/>
        <v>Khác</v>
      </c>
      <c r="AH115" s="114" t="str">
        <f t="shared" si="180"/>
        <v>Khác</v>
      </c>
      <c r="AI115" s="114" t="str">
        <f t="shared" si="180"/>
        <v>Khác</v>
      </c>
      <c r="AJ115" s="114" t="str">
        <f t="shared" si="180"/>
        <v>Khác</v>
      </c>
      <c r="AK115" s="114" t="str">
        <f t="shared" si="180"/>
        <v>Khác</v>
      </c>
      <c r="AL115" s="114" t="str">
        <f t="shared" si="180"/>
        <v>Khác</v>
      </c>
      <c r="AM115" s="114" t="str">
        <f t="shared" si="180"/>
        <v>Khác</v>
      </c>
      <c r="AN115" s="114" t="str">
        <f t="shared" si="180"/>
        <v>Khác</v>
      </c>
      <c r="AO115" s="114" t="str">
        <f t="shared" si="180"/>
        <v>Khác</v>
      </c>
      <c r="AP115" s="114" t="str">
        <f t="shared" si="180"/>
        <v>Khác</v>
      </c>
      <c r="AQ115" s="114" t="str">
        <f t="shared" si="111"/>
        <v>Khác</v>
      </c>
      <c r="AR115" s="114" t="str">
        <f t="shared" si="112"/>
        <v>Khác</v>
      </c>
      <c r="AS115" s="114" t="str">
        <f t="shared" si="113"/>
        <v>Khác</v>
      </c>
      <c r="AT115" s="114" t="str">
        <f t="shared" si="114"/>
        <v>Khác</v>
      </c>
      <c r="AU115" s="114" t="str">
        <f t="shared" si="115"/>
        <v>Khác</v>
      </c>
      <c r="AV115" s="114" t="str">
        <f t="shared" si="115"/>
        <v>Khác</v>
      </c>
      <c r="AW115" s="114" t="str">
        <f t="shared" si="116"/>
        <v>Khác</v>
      </c>
      <c r="AX115" s="114" t="str">
        <f t="shared" si="117"/>
        <v>Khác</v>
      </c>
      <c r="AY115" s="114" t="str">
        <f t="shared" si="118"/>
        <v>Khác</v>
      </c>
      <c r="AZ115" s="114" t="str">
        <f t="shared" si="119"/>
        <v>Khác</v>
      </c>
      <c r="BA115" s="114" t="str">
        <f t="shared" si="120"/>
        <v>Khác</v>
      </c>
      <c r="BB115" s="114" t="str">
        <f t="shared" si="121"/>
        <v>Khác</v>
      </c>
      <c r="BC115" s="114" t="str">
        <f t="shared" si="122"/>
        <v>Khác</v>
      </c>
      <c r="BD115" s="114" t="str">
        <f t="shared" si="123"/>
        <v>Khác</v>
      </c>
      <c r="BE115" s="114" t="str">
        <f t="shared" si="124"/>
        <v>Khác</v>
      </c>
      <c r="BF115" s="114" t="str">
        <f t="shared" si="125"/>
        <v>Khác</v>
      </c>
      <c r="BG115" s="114" t="str">
        <f t="shared" si="126"/>
        <v>Khác</v>
      </c>
      <c r="BH115" s="114" t="str">
        <f t="shared" si="127"/>
        <v>Khác</v>
      </c>
      <c r="BI115" s="114" t="str">
        <f t="shared" si="128"/>
        <v>Khác</v>
      </c>
      <c r="BJ115" s="114" t="str">
        <f t="shared" si="129"/>
        <v>Khác</v>
      </c>
      <c r="BK115" s="114" t="str">
        <f t="shared" si="130"/>
        <v>Khác</v>
      </c>
      <c r="BL115" s="114" t="str">
        <f t="shared" si="131"/>
        <v>Khác</v>
      </c>
    </row>
    <row r="116" spans="1:64" s="12" customFormat="1" ht="13.5" x14ac:dyDescent="0.15">
      <c r="A116" s="122"/>
      <c r="B116" s="122"/>
      <c r="C116" s="122"/>
      <c r="D116" s="125"/>
      <c r="E116" s="126"/>
      <c r="F116" s="15" t="str">
        <f t="shared" si="103"/>
        <v>-</v>
      </c>
      <c r="G116" s="12" t="e">
        <f>VLOOKUP(VALUE(A116),Time!$A$3:$D$33,2,1)</f>
        <v>#N/A</v>
      </c>
      <c r="H116" s="12" t="str">
        <f t="shared" si="106"/>
        <v/>
      </c>
      <c r="I116" s="138"/>
      <c r="L116" s="114" t="str">
        <f t="shared" si="154"/>
        <v>Khác</v>
      </c>
      <c r="M116" s="114" t="str">
        <f t="shared" si="155"/>
        <v>Khác</v>
      </c>
      <c r="N116" s="114" t="str">
        <f t="shared" si="156"/>
        <v>Khác</v>
      </c>
      <c r="O116" s="114" t="str">
        <f t="shared" si="157"/>
        <v>Khác</v>
      </c>
      <c r="P116" s="114" t="str">
        <f t="shared" si="107"/>
        <v>Khác</v>
      </c>
      <c r="Q116" s="114" t="str">
        <f t="shared" si="108"/>
        <v>Khác</v>
      </c>
      <c r="R116" s="114" t="str">
        <f t="shared" si="109"/>
        <v>Khác</v>
      </c>
      <c r="S116" s="114" t="str">
        <f t="shared" si="158"/>
        <v>Khác</v>
      </c>
      <c r="T116" s="114" t="str">
        <f t="shared" ref="T116:AP116" si="181">IF(S116="Khác",IF(ISNUMBER(SEARCH(T$7,$D116)),T$6,"Khác"),S116)</f>
        <v>Khác</v>
      </c>
      <c r="U116" s="114" t="str">
        <f t="shared" si="136"/>
        <v>Khác</v>
      </c>
      <c r="V116" s="114" t="str">
        <f t="shared" si="137"/>
        <v>Khác</v>
      </c>
      <c r="W116" s="114" t="str">
        <f t="shared" si="181"/>
        <v>Khác</v>
      </c>
      <c r="X116" s="114" t="str">
        <f t="shared" si="181"/>
        <v>Khác</v>
      </c>
      <c r="Y116" s="114" t="str">
        <f t="shared" si="181"/>
        <v>Khác</v>
      </c>
      <c r="Z116" s="114" t="str">
        <f t="shared" si="181"/>
        <v>Khác</v>
      </c>
      <c r="AA116" s="114" t="str">
        <f t="shared" si="181"/>
        <v>Khác</v>
      </c>
      <c r="AB116" s="114" t="str">
        <f t="shared" si="181"/>
        <v>Khác</v>
      </c>
      <c r="AC116" s="114" t="str">
        <f t="shared" si="181"/>
        <v>Khác</v>
      </c>
      <c r="AD116" s="114" t="str">
        <f t="shared" si="181"/>
        <v>Khác</v>
      </c>
      <c r="AE116" s="114" t="str">
        <f t="shared" si="181"/>
        <v>Khác</v>
      </c>
      <c r="AF116" s="114" t="str">
        <f t="shared" si="181"/>
        <v>Khác</v>
      </c>
      <c r="AG116" s="114" t="str">
        <f t="shared" si="181"/>
        <v>Khác</v>
      </c>
      <c r="AH116" s="114" t="str">
        <f t="shared" si="181"/>
        <v>Khác</v>
      </c>
      <c r="AI116" s="114" t="str">
        <f t="shared" si="181"/>
        <v>Khác</v>
      </c>
      <c r="AJ116" s="114" t="str">
        <f t="shared" si="181"/>
        <v>Khác</v>
      </c>
      <c r="AK116" s="114" t="str">
        <f t="shared" si="181"/>
        <v>Khác</v>
      </c>
      <c r="AL116" s="114" t="str">
        <f t="shared" si="181"/>
        <v>Khác</v>
      </c>
      <c r="AM116" s="114" t="str">
        <f t="shared" si="181"/>
        <v>Khác</v>
      </c>
      <c r="AN116" s="114" t="str">
        <f t="shared" si="181"/>
        <v>Khác</v>
      </c>
      <c r="AO116" s="114" t="str">
        <f t="shared" si="181"/>
        <v>Khác</v>
      </c>
      <c r="AP116" s="114" t="str">
        <f t="shared" si="181"/>
        <v>Khác</v>
      </c>
      <c r="AQ116" s="114" t="str">
        <f t="shared" si="111"/>
        <v>Khác</v>
      </c>
      <c r="AR116" s="114" t="str">
        <f t="shared" si="112"/>
        <v>Khác</v>
      </c>
      <c r="AS116" s="114" t="str">
        <f t="shared" si="113"/>
        <v>Khác</v>
      </c>
      <c r="AT116" s="114" t="str">
        <f t="shared" si="114"/>
        <v>Khác</v>
      </c>
      <c r="AU116" s="114" t="str">
        <f t="shared" si="115"/>
        <v>Khác</v>
      </c>
      <c r="AV116" s="114" t="str">
        <f t="shared" si="115"/>
        <v>Khác</v>
      </c>
      <c r="AW116" s="114" t="str">
        <f t="shared" si="116"/>
        <v>Khác</v>
      </c>
      <c r="AX116" s="114" t="str">
        <f t="shared" si="117"/>
        <v>Khác</v>
      </c>
      <c r="AY116" s="114" t="str">
        <f t="shared" si="118"/>
        <v>Khác</v>
      </c>
      <c r="AZ116" s="114" t="str">
        <f t="shared" si="119"/>
        <v>Khác</v>
      </c>
      <c r="BA116" s="114" t="str">
        <f t="shared" si="120"/>
        <v>Khác</v>
      </c>
      <c r="BB116" s="114" t="str">
        <f t="shared" si="121"/>
        <v>Khác</v>
      </c>
      <c r="BC116" s="114" t="str">
        <f t="shared" si="122"/>
        <v>Khác</v>
      </c>
      <c r="BD116" s="114" t="str">
        <f t="shared" si="123"/>
        <v>Khác</v>
      </c>
      <c r="BE116" s="114" t="str">
        <f t="shared" si="124"/>
        <v>Khác</v>
      </c>
      <c r="BF116" s="114" t="str">
        <f t="shared" si="125"/>
        <v>Khác</v>
      </c>
      <c r="BG116" s="114" t="str">
        <f t="shared" si="126"/>
        <v>Khác</v>
      </c>
      <c r="BH116" s="114" t="str">
        <f t="shared" si="127"/>
        <v>Khác</v>
      </c>
      <c r="BI116" s="114" t="str">
        <f t="shared" si="128"/>
        <v>Khác</v>
      </c>
      <c r="BJ116" s="114" t="str">
        <f t="shared" si="129"/>
        <v>Khác</v>
      </c>
      <c r="BK116" s="114" t="str">
        <f t="shared" si="130"/>
        <v>Khác</v>
      </c>
      <c r="BL116" s="114" t="str">
        <f t="shared" si="131"/>
        <v>Khác</v>
      </c>
    </row>
    <row r="117" spans="1:64" s="12" customFormat="1" ht="13.5" x14ac:dyDescent="0.15">
      <c r="A117" s="122"/>
      <c r="B117" s="122"/>
      <c r="C117" s="122"/>
      <c r="D117" s="125"/>
      <c r="E117" s="126"/>
      <c r="F117" s="15" t="str">
        <f t="shared" si="103"/>
        <v>-</v>
      </c>
      <c r="G117" s="12" t="e">
        <f>VLOOKUP(VALUE(A117),Time!$A$3:$D$33,2,1)</f>
        <v>#N/A</v>
      </c>
      <c r="H117" s="12" t="str">
        <f t="shared" si="106"/>
        <v/>
      </c>
      <c r="I117" s="138"/>
      <c r="L117" s="114" t="str">
        <f t="shared" si="154"/>
        <v>Khác</v>
      </c>
      <c r="M117" s="114" t="str">
        <f t="shared" si="155"/>
        <v>Khác</v>
      </c>
      <c r="N117" s="114" t="str">
        <f t="shared" si="156"/>
        <v>Khác</v>
      </c>
      <c r="O117" s="114" t="str">
        <f t="shared" si="157"/>
        <v>Khác</v>
      </c>
      <c r="P117" s="114" t="str">
        <f t="shared" si="107"/>
        <v>Khác</v>
      </c>
      <c r="Q117" s="114" t="str">
        <f t="shared" si="108"/>
        <v>Khác</v>
      </c>
      <c r="R117" s="114" t="str">
        <f t="shared" si="109"/>
        <v>Khác</v>
      </c>
      <c r="S117" s="114" t="str">
        <f t="shared" si="158"/>
        <v>Khác</v>
      </c>
      <c r="T117" s="114" t="str">
        <f t="shared" ref="T117:AP117" si="182">IF(S117="Khác",IF(ISNUMBER(SEARCH(T$7,$D117)),T$6,"Khác"),S117)</f>
        <v>Khác</v>
      </c>
      <c r="U117" s="114" t="str">
        <f t="shared" si="136"/>
        <v>Khác</v>
      </c>
      <c r="V117" s="114" t="str">
        <f t="shared" si="137"/>
        <v>Khác</v>
      </c>
      <c r="W117" s="114" t="str">
        <f t="shared" si="182"/>
        <v>Khác</v>
      </c>
      <c r="X117" s="114" t="str">
        <f t="shared" si="182"/>
        <v>Khác</v>
      </c>
      <c r="Y117" s="114" t="str">
        <f t="shared" si="182"/>
        <v>Khác</v>
      </c>
      <c r="Z117" s="114" t="str">
        <f t="shared" si="182"/>
        <v>Khác</v>
      </c>
      <c r="AA117" s="114" t="str">
        <f t="shared" si="182"/>
        <v>Khác</v>
      </c>
      <c r="AB117" s="114" t="str">
        <f t="shared" si="182"/>
        <v>Khác</v>
      </c>
      <c r="AC117" s="114" t="str">
        <f t="shared" si="182"/>
        <v>Khác</v>
      </c>
      <c r="AD117" s="114" t="str">
        <f t="shared" si="182"/>
        <v>Khác</v>
      </c>
      <c r="AE117" s="114" t="str">
        <f t="shared" si="182"/>
        <v>Khác</v>
      </c>
      <c r="AF117" s="114" t="str">
        <f t="shared" si="182"/>
        <v>Khác</v>
      </c>
      <c r="AG117" s="114" t="str">
        <f t="shared" si="182"/>
        <v>Khác</v>
      </c>
      <c r="AH117" s="114" t="str">
        <f t="shared" si="182"/>
        <v>Khác</v>
      </c>
      <c r="AI117" s="114" t="str">
        <f t="shared" si="182"/>
        <v>Khác</v>
      </c>
      <c r="AJ117" s="114" t="str">
        <f t="shared" si="182"/>
        <v>Khác</v>
      </c>
      <c r="AK117" s="114" t="str">
        <f t="shared" si="182"/>
        <v>Khác</v>
      </c>
      <c r="AL117" s="114" t="str">
        <f t="shared" si="182"/>
        <v>Khác</v>
      </c>
      <c r="AM117" s="114" t="str">
        <f t="shared" si="182"/>
        <v>Khác</v>
      </c>
      <c r="AN117" s="114" t="str">
        <f t="shared" si="182"/>
        <v>Khác</v>
      </c>
      <c r="AO117" s="114" t="str">
        <f t="shared" si="182"/>
        <v>Khác</v>
      </c>
      <c r="AP117" s="114" t="str">
        <f t="shared" si="182"/>
        <v>Khác</v>
      </c>
      <c r="AQ117" s="114" t="str">
        <f t="shared" si="111"/>
        <v>Khác</v>
      </c>
      <c r="AR117" s="114" t="str">
        <f t="shared" si="112"/>
        <v>Khác</v>
      </c>
      <c r="AS117" s="114" t="str">
        <f t="shared" si="113"/>
        <v>Khác</v>
      </c>
      <c r="AT117" s="114" t="str">
        <f t="shared" si="114"/>
        <v>Khác</v>
      </c>
      <c r="AU117" s="114" t="str">
        <f t="shared" si="115"/>
        <v>Khác</v>
      </c>
      <c r="AV117" s="114" t="str">
        <f t="shared" si="115"/>
        <v>Khác</v>
      </c>
      <c r="AW117" s="114" t="str">
        <f t="shared" si="116"/>
        <v>Khác</v>
      </c>
      <c r="AX117" s="114" t="str">
        <f t="shared" si="117"/>
        <v>Khác</v>
      </c>
      <c r="AY117" s="114" t="str">
        <f t="shared" si="118"/>
        <v>Khác</v>
      </c>
      <c r="AZ117" s="114" t="str">
        <f t="shared" si="119"/>
        <v>Khác</v>
      </c>
      <c r="BA117" s="114" t="str">
        <f t="shared" si="120"/>
        <v>Khác</v>
      </c>
      <c r="BB117" s="114" t="str">
        <f t="shared" si="121"/>
        <v>Khác</v>
      </c>
      <c r="BC117" s="114" t="str">
        <f t="shared" si="122"/>
        <v>Khác</v>
      </c>
      <c r="BD117" s="114" t="str">
        <f t="shared" si="123"/>
        <v>Khác</v>
      </c>
      <c r="BE117" s="114" t="str">
        <f t="shared" si="124"/>
        <v>Khác</v>
      </c>
      <c r="BF117" s="114" t="str">
        <f t="shared" si="125"/>
        <v>Khác</v>
      </c>
      <c r="BG117" s="114" t="str">
        <f t="shared" si="126"/>
        <v>Khác</v>
      </c>
      <c r="BH117" s="114" t="str">
        <f t="shared" si="127"/>
        <v>Khác</v>
      </c>
      <c r="BI117" s="114" t="str">
        <f t="shared" si="128"/>
        <v>Khác</v>
      </c>
      <c r="BJ117" s="114" t="str">
        <f t="shared" si="129"/>
        <v>Khác</v>
      </c>
      <c r="BK117" s="114" t="str">
        <f t="shared" si="130"/>
        <v>Khác</v>
      </c>
      <c r="BL117" s="114" t="str">
        <f t="shared" si="131"/>
        <v>Khác</v>
      </c>
    </row>
    <row r="118" spans="1:64" s="12" customFormat="1" ht="13.5" x14ac:dyDescent="0.15">
      <c r="A118" s="122"/>
      <c r="B118" s="122"/>
      <c r="C118" s="122"/>
      <c r="D118" s="125"/>
      <c r="E118" s="126"/>
      <c r="F118" s="15" t="str">
        <f t="shared" si="103"/>
        <v>-</v>
      </c>
      <c r="G118" s="12" t="e">
        <f>VLOOKUP(VALUE(A118),Time!$A$3:$D$33,2,1)</f>
        <v>#N/A</v>
      </c>
      <c r="H118" s="12" t="str">
        <f t="shared" si="106"/>
        <v/>
      </c>
      <c r="I118" s="138"/>
      <c r="L118" s="114" t="str">
        <f t="shared" si="154"/>
        <v>Khác</v>
      </c>
      <c r="M118" s="114" t="str">
        <f t="shared" si="155"/>
        <v>Khác</v>
      </c>
      <c r="N118" s="114" t="str">
        <f t="shared" si="156"/>
        <v>Khác</v>
      </c>
      <c r="O118" s="114" t="str">
        <f t="shared" si="157"/>
        <v>Khác</v>
      </c>
      <c r="P118" s="114" t="str">
        <f t="shared" si="107"/>
        <v>Khác</v>
      </c>
      <c r="Q118" s="114" t="str">
        <f t="shared" si="108"/>
        <v>Khác</v>
      </c>
      <c r="R118" s="114" t="str">
        <f t="shared" si="109"/>
        <v>Khác</v>
      </c>
      <c r="S118" s="114" t="str">
        <f t="shared" si="158"/>
        <v>Khác</v>
      </c>
      <c r="T118" s="114" t="str">
        <f t="shared" ref="T118:AP118" si="183">IF(S118="Khác",IF(ISNUMBER(SEARCH(T$7,$D118)),T$6,"Khác"),S118)</f>
        <v>Khác</v>
      </c>
      <c r="U118" s="114" t="str">
        <f t="shared" si="136"/>
        <v>Khác</v>
      </c>
      <c r="V118" s="114" t="str">
        <f t="shared" si="137"/>
        <v>Khác</v>
      </c>
      <c r="W118" s="114" t="str">
        <f t="shared" si="183"/>
        <v>Khác</v>
      </c>
      <c r="X118" s="114" t="str">
        <f t="shared" si="183"/>
        <v>Khác</v>
      </c>
      <c r="Y118" s="114" t="str">
        <f t="shared" si="183"/>
        <v>Khác</v>
      </c>
      <c r="Z118" s="114" t="str">
        <f t="shared" si="183"/>
        <v>Khác</v>
      </c>
      <c r="AA118" s="114" t="str">
        <f t="shared" si="183"/>
        <v>Khác</v>
      </c>
      <c r="AB118" s="114" t="str">
        <f t="shared" si="183"/>
        <v>Khác</v>
      </c>
      <c r="AC118" s="114" t="str">
        <f t="shared" si="183"/>
        <v>Khác</v>
      </c>
      <c r="AD118" s="114" t="str">
        <f t="shared" si="183"/>
        <v>Khác</v>
      </c>
      <c r="AE118" s="114" t="str">
        <f t="shared" si="183"/>
        <v>Khác</v>
      </c>
      <c r="AF118" s="114" t="str">
        <f t="shared" si="183"/>
        <v>Khác</v>
      </c>
      <c r="AG118" s="114" t="str">
        <f t="shared" si="183"/>
        <v>Khác</v>
      </c>
      <c r="AH118" s="114" t="str">
        <f t="shared" si="183"/>
        <v>Khác</v>
      </c>
      <c r="AI118" s="114" t="str">
        <f t="shared" si="183"/>
        <v>Khác</v>
      </c>
      <c r="AJ118" s="114" t="str">
        <f t="shared" si="183"/>
        <v>Khác</v>
      </c>
      <c r="AK118" s="114" t="str">
        <f t="shared" si="183"/>
        <v>Khác</v>
      </c>
      <c r="AL118" s="114" t="str">
        <f t="shared" si="183"/>
        <v>Khác</v>
      </c>
      <c r="AM118" s="114" t="str">
        <f t="shared" si="183"/>
        <v>Khác</v>
      </c>
      <c r="AN118" s="114" t="str">
        <f t="shared" si="183"/>
        <v>Khác</v>
      </c>
      <c r="AO118" s="114" t="str">
        <f t="shared" si="183"/>
        <v>Khác</v>
      </c>
      <c r="AP118" s="114" t="str">
        <f t="shared" si="183"/>
        <v>Khác</v>
      </c>
      <c r="AQ118" s="114" t="str">
        <f t="shared" si="111"/>
        <v>Khác</v>
      </c>
      <c r="AR118" s="114" t="str">
        <f t="shared" si="112"/>
        <v>Khác</v>
      </c>
      <c r="AS118" s="114" t="str">
        <f t="shared" si="113"/>
        <v>Khác</v>
      </c>
      <c r="AT118" s="114" t="str">
        <f t="shared" si="114"/>
        <v>Khác</v>
      </c>
      <c r="AU118" s="114" t="str">
        <f t="shared" si="115"/>
        <v>Khác</v>
      </c>
      <c r="AV118" s="114" t="str">
        <f t="shared" si="115"/>
        <v>Khác</v>
      </c>
      <c r="AW118" s="114" t="str">
        <f t="shared" si="116"/>
        <v>Khác</v>
      </c>
      <c r="AX118" s="114" t="str">
        <f t="shared" si="117"/>
        <v>Khác</v>
      </c>
      <c r="AY118" s="114" t="str">
        <f t="shared" si="118"/>
        <v>Khác</v>
      </c>
      <c r="AZ118" s="114" t="str">
        <f t="shared" si="119"/>
        <v>Khác</v>
      </c>
      <c r="BA118" s="114" t="str">
        <f t="shared" si="120"/>
        <v>Khác</v>
      </c>
      <c r="BB118" s="114" t="str">
        <f t="shared" si="121"/>
        <v>Khác</v>
      </c>
      <c r="BC118" s="114" t="str">
        <f t="shared" si="122"/>
        <v>Khác</v>
      </c>
      <c r="BD118" s="114" t="str">
        <f t="shared" si="123"/>
        <v>Khác</v>
      </c>
      <c r="BE118" s="114" t="str">
        <f t="shared" si="124"/>
        <v>Khác</v>
      </c>
      <c r="BF118" s="114" t="str">
        <f t="shared" si="125"/>
        <v>Khác</v>
      </c>
      <c r="BG118" s="114" t="str">
        <f t="shared" si="126"/>
        <v>Khác</v>
      </c>
      <c r="BH118" s="114" t="str">
        <f t="shared" si="127"/>
        <v>Khác</v>
      </c>
      <c r="BI118" s="114" t="str">
        <f t="shared" si="128"/>
        <v>Khác</v>
      </c>
      <c r="BJ118" s="114" t="str">
        <f t="shared" si="129"/>
        <v>Khác</v>
      </c>
      <c r="BK118" s="114" t="str">
        <f t="shared" si="130"/>
        <v>Khác</v>
      </c>
      <c r="BL118" s="114" t="str">
        <f t="shared" si="131"/>
        <v>Khác</v>
      </c>
    </row>
    <row r="119" spans="1:64" s="12" customFormat="1" ht="13.5" x14ac:dyDescent="0.15">
      <c r="A119" s="122"/>
      <c r="B119" s="122"/>
      <c r="C119" s="122"/>
      <c r="D119" s="125"/>
      <c r="E119" s="126"/>
      <c r="F119" s="15" t="str">
        <f t="shared" si="103"/>
        <v>-</v>
      </c>
      <c r="G119" s="12" t="e">
        <f>VLOOKUP(VALUE(A119),Time!$A$3:$D$33,2,1)</f>
        <v>#N/A</v>
      </c>
      <c r="H119" s="12" t="str">
        <f t="shared" si="106"/>
        <v/>
      </c>
      <c r="I119" s="138"/>
      <c r="L119" s="114" t="str">
        <f t="shared" si="154"/>
        <v>Khác</v>
      </c>
      <c r="M119" s="114" t="str">
        <f t="shared" si="155"/>
        <v>Khác</v>
      </c>
      <c r="N119" s="114" t="str">
        <f t="shared" si="156"/>
        <v>Khác</v>
      </c>
      <c r="O119" s="114" t="str">
        <f t="shared" si="157"/>
        <v>Khác</v>
      </c>
      <c r="P119" s="114" t="str">
        <f t="shared" si="107"/>
        <v>Khác</v>
      </c>
      <c r="Q119" s="114" t="str">
        <f t="shared" si="108"/>
        <v>Khác</v>
      </c>
      <c r="R119" s="114" t="str">
        <f t="shared" si="109"/>
        <v>Khác</v>
      </c>
      <c r="S119" s="114" t="str">
        <f t="shared" si="158"/>
        <v>Khác</v>
      </c>
      <c r="T119" s="114" t="str">
        <f t="shared" ref="T119:AP119" si="184">IF(S119="Khác",IF(ISNUMBER(SEARCH(T$7,$D119)),T$6,"Khác"),S119)</f>
        <v>Khác</v>
      </c>
      <c r="U119" s="114" t="str">
        <f t="shared" si="136"/>
        <v>Khác</v>
      </c>
      <c r="V119" s="114" t="str">
        <f t="shared" si="137"/>
        <v>Khác</v>
      </c>
      <c r="W119" s="114" t="str">
        <f t="shared" si="184"/>
        <v>Khác</v>
      </c>
      <c r="X119" s="114" t="str">
        <f t="shared" si="184"/>
        <v>Khác</v>
      </c>
      <c r="Y119" s="114" t="str">
        <f t="shared" si="184"/>
        <v>Khác</v>
      </c>
      <c r="Z119" s="114" t="str">
        <f t="shared" si="184"/>
        <v>Khác</v>
      </c>
      <c r="AA119" s="114" t="str">
        <f t="shared" si="184"/>
        <v>Khác</v>
      </c>
      <c r="AB119" s="114" t="str">
        <f t="shared" si="184"/>
        <v>Khác</v>
      </c>
      <c r="AC119" s="114" t="str">
        <f t="shared" si="184"/>
        <v>Khác</v>
      </c>
      <c r="AD119" s="114" t="str">
        <f t="shared" si="184"/>
        <v>Khác</v>
      </c>
      <c r="AE119" s="114" t="str">
        <f t="shared" si="184"/>
        <v>Khác</v>
      </c>
      <c r="AF119" s="114" t="str">
        <f t="shared" si="184"/>
        <v>Khác</v>
      </c>
      <c r="AG119" s="114" t="str">
        <f t="shared" si="184"/>
        <v>Khác</v>
      </c>
      <c r="AH119" s="114" t="str">
        <f t="shared" si="184"/>
        <v>Khác</v>
      </c>
      <c r="AI119" s="114" t="str">
        <f t="shared" si="184"/>
        <v>Khác</v>
      </c>
      <c r="AJ119" s="114" t="str">
        <f t="shared" si="184"/>
        <v>Khác</v>
      </c>
      <c r="AK119" s="114" t="str">
        <f t="shared" si="184"/>
        <v>Khác</v>
      </c>
      <c r="AL119" s="114" t="str">
        <f t="shared" si="184"/>
        <v>Khác</v>
      </c>
      <c r="AM119" s="114" t="str">
        <f t="shared" si="184"/>
        <v>Khác</v>
      </c>
      <c r="AN119" s="114" t="str">
        <f t="shared" si="184"/>
        <v>Khác</v>
      </c>
      <c r="AO119" s="114" t="str">
        <f t="shared" si="184"/>
        <v>Khác</v>
      </c>
      <c r="AP119" s="114" t="str">
        <f t="shared" si="184"/>
        <v>Khác</v>
      </c>
      <c r="AQ119" s="114" t="str">
        <f t="shared" si="111"/>
        <v>Khác</v>
      </c>
      <c r="AR119" s="114" t="str">
        <f t="shared" si="112"/>
        <v>Khác</v>
      </c>
      <c r="AS119" s="114" t="str">
        <f t="shared" si="113"/>
        <v>Khác</v>
      </c>
      <c r="AT119" s="114" t="str">
        <f t="shared" si="114"/>
        <v>Khác</v>
      </c>
      <c r="AU119" s="114" t="str">
        <f t="shared" si="115"/>
        <v>Khác</v>
      </c>
      <c r="AV119" s="114" t="str">
        <f t="shared" si="115"/>
        <v>Khác</v>
      </c>
      <c r="AW119" s="114" t="str">
        <f t="shared" si="116"/>
        <v>Khác</v>
      </c>
      <c r="AX119" s="114" t="str">
        <f t="shared" si="117"/>
        <v>Khác</v>
      </c>
      <c r="AY119" s="114" t="str">
        <f t="shared" si="118"/>
        <v>Khác</v>
      </c>
      <c r="AZ119" s="114" t="str">
        <f t="shared" si="119"/>
        <v>Khác</v>
      </c>
      <c r="BA119" s="114" t="str">
        <f t="shared" si="120"/>
        <v>Khác</v>
      </c>
      <c r="BB119" s="114" t="str">
        <f t="shared" si="121"/>
        <v>Khác</v>
      </c>
      <c r="BC119" s="114" t="str">
        <f t="shared" si="122"/>
        <v>Khác</v>
      </c>
      <c r="BD119" s="114" t="str">
        <f t="shared" si="123"/>
        <v>Khác</v>
      </c>
      <c r="BE119" s="114" t="str">
        <f t="shared" si="124"/>
        <v>Khác</v>
      </c>
      <c r="BF119" s="114" t="str">
        <f t="shared" si="125"/>
        <v>Khác</v>
      </c>
      <c r="BG119" s="114" t="str">
        <f t="shared" si="126"/>
        <v>Khác</v>
      </c>
      <c r="BH119" s="114" t="str">
        <f t="shared" si="127"/>
        <v>Khác</v>
      </c>
      <c r="BI119" s="114" t="str">
        <f t="shared" si="128"/>
        <v>Khác</v>
      </c>
      <c r="BJ119" s="114" t="str">
        <f t="shared" si="129"/>
        <v>Khác</v>
      </c>
      <c r="BK119" s="114" t="str">
        <f t="shared" si="130"/>
        <v>Khác</v>
      </c>
      <c r="BL119" s="114" t="str">
        <f t="shared" si="131"/>
        <v>Khác</v>
      </c>
    </row>
    <row r="120" spans="1:64" s="12" customFormat="1" ht="13.5" x14ac:dyDescent="0.15">
      <c r="A120" s="122"/>
      <c r="B120" s="122"/>
      <c r="C120" s="122"/>
      <c r="D120" s="124"/>
      <c r="E120" s="126"/>
      <c r="F120" s="15" t="str">
        <f t="shared" si="103"/>
        <v>-</v>
      </c>
      <c r="G120" s="12" t="e">
        <f>VLOOKUP(VALUE(A120),Time!$A$3:$D$33,2,1)</f>
        <v>#N/A</v>
      </c>
      <c r="H120" s="12" t="str">
        <f t="shared" si="106"/>
        <v/>
      </c>
      <c r="I120" s="138"/>
      <c r="L120" s="114" t="str">
        <f t="shared" si="154"/>
        <v>Khác</v>
      </c>
      <c r="M120" s="114" t="str">
        <f t="shared" si="155"/>
        <v>Khác</v>
      </c>
      <c r="N120" s="114" t="str">
        <f t="shared" si="156"/>
        <v>Khác</v>
      </c>
      <c r="O120" s="114" t="str">
        <f t="shared" si="157"/>
        <v>Khác</v>
      </c>
      <c r="P120" s="114" t="str">
        <f t="shared" si="107"/>
        <v>Khác</v>
      </c>
      <c r="Q120" s="114" t="str">
        <f t="shared" si="108"/>
        <v>Khác</v>
      </c>
      <c r="R120" s="114" t="str">
        <f t="shared" si="109"/>
        <v>Khác</v>
      </c>
      <c r="S120" s="114" t="str">
        <f t="shared" si="158"/>
        <v>Khác</v>
      </c>
      <c r="T120" s="114" t="str">
        <f t="shared" ref="T120:AP120" si="185">IF(S120="Khác",IF(ISNUMBER(SEARCH(T$7,$D120)),T$6,"Khác"),S120)</f>
        <v>Khác</v>
      </c>
      <c r="U120" s="114" t="str">
        <f t="shared" si="136"/>
        <v>Khác</v>
      </c>
      <c r="V120" s="114" t="str">
        <f t="shared" si="137"/>
        <v>Khác</v>
      </c>
      <c r="W120" s="114" t="str">
        <f t="shared" si="185"/>
        <v>Khác</v>
      </c>
      <c r="X120" s="114" t="str">
        <f t="shared" si="185"/>
        <v>Khác</v>
      </c>
      <c r="Y120" s="114" t="str">
        <f t="shared" si="185"/>
        <v>Khác</v>
      </c>
      <c r="Z120" s="114" t="str">
        <f t="shared" si="185"/>
        <v>Khác</v>
      </c>
      <c r="AA120" s="114" t="str">
        <f t="shared" si="185"/>
        <v>Khác</v>
      </c>
      <c r="AB120" s="114" t="str">
        <f t="shared" si="185"/>
        <v>Khác</v>
      </c>
      <c r="AC120" s="114" t="str">
        <f t="shared" si="185"/>
        <v>Khác</v>
      </c>
      <c r="AD120" s="114" t="str">
        <f t="shared" si="185"/>
        <v>Khác</v>
      </c>
      <c r="AE120" s="114" t="str">
        <f t="shared" si="185"/>
        <v>Khác</v>
      </c>
      <c r="AF120" s="114" t="str">
        <f t="shared" si="185"/>
        <v>Khác</v>
      </c>
      <c r="AG120" s="114" t="str">
        <f t="shared" si="185"/>
        <v>Khác</v>
      </c>
      <c r="AH120" s="114" t="str">
        <f t="shared" si="185"/>
        <v>Khác</v>
      </c>
      <c r="AI120" s="114" t="str">
        <f t="shared" si="185"/>
        <v>Khác</v>
      </c>
      <c r="AJ120" s="114" t="str">
        <f t="shared" si="185"/>
        <v>Khác</v>
      </c>
      <c r="AK120" s="114" t="str">
        <f t="shared" si="185"/>
        <v>Khác</v>
      </c>
      <c r="AL120" s="114" t="str">
        <f t="shared" si="185"/>
        <v>Khác</v>
      </c>
      <c r="AM120" s="114" t="str">
        <f t="shared" si="185"/>
        <v>Khác</v>
      </c>
      <c r="AN120" s="114" t="str">
        <f t="shared" si="185"/>
        <v>Khác</v>
      </c>
      <c r="AO120" s="114" t="str">
        <f t="shared" si="185"/>
        <v>Khác</v>
      </c>
      <c r="AP120" s="114" t="str">
        <f t="shared" si="185"/>
        <v>Khác</v>
      </c>
      <c r="AQ120" s="114" t="str">
        <f t="shared" si="111"/>
        <v>Khác</v>
      </c>
      <c r="AR120" s="114" t="str">
        <f t="shared" si="112"/>
        <v>Khác</v>
      </c>
      <c r="AS120" s="114" t="str">
        <f t="shared" si="113"/>
        <v>Khác</v>
      </c>
      <c r="AT120" s="114" t="str">
        <f t="shared" si="114"/>
        <v>Khác</v>
      </c>
      <c r="AU120" s="114" t="str">
        <f t="shared" si="115"/>
        <v>Khác</v>
      </c>
      <c r="AV120" s="114" t="str">
        <f t="shared" si="115"/>
        <v>Khác</v>
      </c>
      <c r="AW120" s="114" t="str">
        <f t="shared" si="116"/>
        <v>Khác</v>
      </c>
      <c r="AX120" s="114" t="str">
        <f t="shared" si="117"/>
        <v>Khác</v>
      </c>
      <c r="AY120" s="114" t="str">
        <f t="shared" si="118"/>
        <v>Khác</v>
      </c>
      <c r="AZ120" s="114" t="str">
        <f t="shared" si="119"/>
        <v>Khác</v>
      </c>
      <c r="BA120" s="114" t="str">
        <f t="shared" si="120"/>
        <v>Khác</v>
      </c>
      <c r="BB120" s="114" t="str">
        <f t="shared" si="121"/>
        <v>Khác</v>
      </c>
      <c r="BC120" s="114" t="str">
        <f t="shared" si="122"/>
        <v>Khác</v>
      </c>
      <c r="BD120" s="114" t="str">
        <f t="shared" si="123"/>
        <v>Khác</v>
      </c>
      <c r="BE120" s="114" t="str">
        <f t="shared" si="124"/>
        <v>Khác</v>
      </c>
      <c r="BF120" s="114" t="str">
        <f t="shared" si="125"/>
        <v>Khác</v>
      </c>
      <c r="BG120" s="114" t="str">
        <f t="shared" si="126"/>
        <v>Khác</v>
      </c>
      <c r="BH120" s="114" t="str">
        <f t="shared" si="127"/>
        <v>Khác</v>
      </c>
      <c r="BI120" s="114" t="str">
        <f t="shared" si="128"/>
        <v>Khác</v>
      </c>
      <c r="BJ120" s="114" t="str">
        <f t="shared" si="129"/>
        <v>Khác</v>
      </c>
      <c r="BK120" s="114" t="str">
        <f t="shared" si="130"/>
        <v>Khác</v>
      </c>
      <c r="BL120" s="114" t="str">
        <f t="shared" si="131"/>
        <v>Khác</v>
      </c>
    </row>
    <row r="121" spans="1:64" s="12" customFormat="1" ht="13.5" x14ac:dyDescent="0.15">
      <c r="A121" s="122"/>
      <c r="B121" s="122"/>
      <c r="C121" s="122"/>
      <c r="D121" s="124"/>
      <c r="E121" s="126"/>
      <c r="F121" s="15" t="str">
        <f t="shared" si="103"/>
        <v>-</v>
      </c>
      <c r="G121" s="12" t="e">
        <f>VLOOKUP(VALUE(A121),Time!$A$3:$D$33,2,1)</f>
        <v>#N/A</v>
      </c>
      <c r="H121" s="12" t="str">
        <f t="shared" si="106"/>
        <v/>
      </c>
      <c r="I121" s="138"/>
      <c r="L121" s="114" t="str">
        <f t="shared" si="154"/>
        <v>Khác</v>
      </c>
      <c r="M121" s="114" t="str">
        <f t="shared" si="155"/>
        <v>Khác</v>
      </c>
      <c r="N121" s="114" t="str">
        <f t="shared" si="156"/>
        <v>Khác</v>
      </c>
      <c r="O121" s="114" t="str">
        <f t="shared" si="157"/>
        <v>Khác</v>
      </c>
      <c r="P121" s="114" t="str">
        <f t="shared" si="107"/>
        <v>Khác</v>
      </c>
      <c r="Q121" s="114" t="str">
        <f t="shared" si="108"/>
        <v>Khác</v>
      </c>
      <c r="R121" s="114" t="str">
        <f t="shared" si="109"/>
        <v>Khác</v>
      </c>
      <c r="S121" s="114" t="str">
        <f t="shared" si="158"/>
        <v>Khác</v>
      </c>
      <c r="T121" s="114" t="str">
        <f t="shared" ref="T121:AP121" si="186">IF(S121="Khác",IF(ISNUMBER(SEARCH(T$7,$D121)),T$6,"Khác"),S121)</f>
        <v>Khác</v>
      </c>
      <c r="U121" s="114" t="str">
        <f t="shared" si="136"/>
        <v>Khác</v>
      </c>
      <c r="V121" s="114" t="str">
        <f t="shared" si="137"/>
        <v>Khác</v>
      </c>
      <c r="W121" s="114" t="str">
        <f t="shared" si="186"/>
        <v>Khác</v>
      </c>
      <c r="X121" s="114" t="str">
        <f t="shared" si="186"/>
        <v>Khác</v>
      </c>
      <c r="Y121" s="114" t="str">
        <f t="shared" si="186"/>
        <v>Khác</v>
      </c>
      <c r="Z121" s="114" t="str">
        <f t="shared" si="186"/>
        <v>Khác</v>
      </c>
      <c r="AA121" s="114" t="str">
        <f t="shared" si="186"/>
        <v>Khác</v>
      </c>
      <c r="AB121" s="114" t="str">
        <f t="shared" si="186"/>
        <v>Khác</v>
      </c>
      <c r="AC121" s="114" t="str">
        <f t="shared" si="186"/>
        <v>Khác</v>
      </c>
      <c r="AD121" s="114" t="str">
        <f t="shared" si="186"/>
        <v>Khác</v>
      </c>
      <c r="AE121" s="114" t="str">
        <f t="shared" si="186"/>
        <v>Khác</v>
      </c>
      <c r="AF121" s="114" t="str">
        <f t="shared" si="186"/>
        <v>Khác</v>
      </c>
      <c r="AG121" s="114" t="str">
        <f t="shared" si="186"/>
        <v>Khác</v>
      </c>
      <c r="AH121" s="114" t="str">
        <f t="shared" si="186"/>
        <v>Khác</v>
      </c>
      <c r="AI121" s="114" t="str">
        <f t="shared" si="186"/>
        <v>Khác</v>
      </c>
      <c r="AJ121" s="114" t="str">
        <f t="shared" si="186"/>
        <v>Khác</v>
      </c>
      <c r="AK121" s="114" t="str">
        <f t="shared" si="186"/>
        <v>Khác</v>
      </c>
      <c r="AL121" s="114" t="str">
        <f t="shared" si="186"/>
        <v>Khác</v>
      </c>
      <c r="AM121" s="114" t="str">
        <f t="shared" si="186"/>
        <v>Khác</v>
      </c>
      <c r="AN121" s="114" t="str">
        <f t="shared" si="186"/>
        <v>Khác</v>
      </c>
      <c r="AO121" s="114" t="str">
        <f t="shared" si="186"/>
        <v>Khác</v>
      </c>
      <c r="AP121" s="114" t="str">
        <f t="shared" si="186"/>
        <v>Khác</v>
      </c>
      <c r="AQ121" s="114" t="str">
        <f t="shared" si="111"/>
        <v>Khác</v>
      </c>
      <c r="AR121" s="114" t="str">
        <f t="shared" si="112"/>
        <v>Khác</v>
      </c>
      <c r="AS121" s="114" t="str">
        <f t="shared" si="113"/>
        <v>Khác</v>
      </c>
      <c r="AT121" s="114" t="str">
        <f t="shared" si="114"/>
        <v>Khác</v>
      </c>
      <c r="AU121" s="114" t="str">
        <f t="shared" si="115"/>
        <v>Khác</v>
      </c>
      <c r="AV121" s="114" t="str">
        <f t="shared" si="115"/>
        <v>Khác</v>
      </c>
      <c r="AW121" s="114" t="str">
        <f t="shared" si="116"/>
        <v>Khác</v>
      </c>
      <c r="AX121" s="114" t="str">
        <f t="shared" si="117"/>
        <v>Khác</v>
      </c>
      <c r="AY121" s="114" t="str">
        <f t="shared" si="118"/>
        <v>Khác</v>
      </c>
      <c r="AZ121" s="114" t="str">
        <f t="shared" si="119"/>
        <v>Khác</v>
      </c>
      <c r="BA121" s="114" t="str">
        <f t="shared" si="120"/>
        <v>Khác</v>
      </c>
      <c r="BB121" s="114" t="str">
        <f t="shared" si="121"/>
        <v>Khác</v>
      </c>
      <c r="BC121" s="114" t="str">
        <f t="shared" si="122"/>
        <v>Khác</v>
      </c>
      <c r="BD121" s="114" t="str">
        <f t="shared" si="123"/>
        <v>Khác</v>
      </c>
      <c r="BE121" s="114" t="str">
        <f t="shared" si="124"/>
        <v>Khác</v>
      </c>
      <c r="BF121" s="114" t="str">
        <f t="shared" si="125"/>
        <v>Khác</v>
      </c>
      <c r="BG121" s="114" t="str">
        <f t="shared" si="126"/>
        <v>Khác</v>
      </c>
      <c r="BH121" s="114" t="str">
        <f t="shared" si="127"/>
        <v>Khác</v>
      </c>
      <c r="BI121" s="114" t="str">
        <f t="shared" si="128"/>
        <v>Khác</v>
      </c>
      <c r="BJ121" s="114" t="str">
        <f t="shared" si="129"/>
        <v>Khác</v>
      </c>
      <c r="BK121" s="114" t="str">
        <f t="shared" si="130"/>
        <v>Khác</v>
      </c>
      <c r="BL121" s="114" t="str">
        <f t="shared" si="131"/>
        <v>Khác</v>
      </c>
    </row>
    <row r="122" spans="1:64" s="12" customFormat="1" ht="13.5" x14ac:dyDescent="0.15">
      <c r="A122" s="122"/>
      <c r="B122" s="122"/>
      <c r="C122" s="122"/>
      <c r="D122" s="137"/>
      <c r="E122" s="126"/>
      <c r="F122" s="15" t="str">
        <f t="shared" si="103"/>
        <v>-</v>
      </c>
      <c r="G122" s="12" t="e">
        <f>VLOOKUP(VALUE(A122),Time!$A$3:$D$33,2,1)</f>
        <v>#N/A</v>
      </c>
      <c r="H122" s="12" t="str">
        <f t="shared" si="106"/>
        <v/>
      </c>
      <c r="I122" s="138"/>
      <c r="L122" s="114" t="str">
        <f t="shared" si="154"/>
        <v>Khác</v>
      </c>
      <c r="M122" s="114" t="str">
        <f t="shared" si="155"/>
        <v>Khác</v>
      </c>
      <c r="N122" s="114" t="str">
        <f t="shared" si="156"/>
        <v>Khác</v>
      </c>
      <c r="O122" s="114" t="str">
        <f t="shared" si="157"/>
        <v>Khác</v>
      </c>
      <c r="P122" s="114" t="str">
        <f t="shared" si="107"/>
        <v>Khác</v>
      </c>
      <c r="Q122" s="114" t="str">
        <f t="shared" si="108"/>
        <v>Khác</v>
      </c>
      <c r="R122" s="114" t="str">
        <f t="shared" si="109"/>
        <v>Khác</v>
      </c>
      <c r="S122" s="114" t="str">
        <f t="shared" si="158"/>
        <v>Khác</v>
      </c>
      <c r="T122" s="114" t="str">
        <f t="shared" ref="T122:AP122" si="187">IF(S122="Khác",IF(ISNUMBER(SEARCH(T$7,$D122)),T$6,"Khác"),S122)</f>
        <v>Khác</v>
      </c>
      <c r="U122" s="114" t="str">
        <f t="shared" si="136"/>
        <v>Khác</v>
      </c>
      <c r="V122" s="114" t="str">
        <f t="shared" si="137"/>
        <v>Khác</v>
      </c>
      <c r="W122" s="114" t="str">
        <f t="shared" si="187"/>
        <v>Khác</v>
      </c>
      <c r="X122" s="114" t="str">
        <f t="shared" si="187"/>
        <v>Khác</v>
      </c>
      <c r="Y122" s="114" t="str">
        <f t="shared" si="187"/>
        <v>Khác</v>
      </c>
      <c r="Z122" s="114" t="str">
        <f t="shared" si="187"/>
        <v>Khác</v>
      </c>
      <c r="AA122" s="114" t="str">
        <f t="shared" si="187"/>
        <v>Khác</v>
      </c>
      <c r="AB122" s="114" t="str">
        <f t="shared" si="187"/>
        <v>Khác</v>
      </c>
      <c r="AC122" s="114" t="str">
        <f t="shared" si="187"/>
        <v>Khác</v>
      </c>
      <c r="AD122" s="114" t="str">
        <f t="shared" si="187"/>
        <v>Khác</v>
      </c>
      <c r="AE122" s="114" t="str">
        <f t="shared" si="187"/>
        <v>Khác</v>
      </c>
      <c r="AF122" s="114" t="str">
        <f t="shared" si="187"/>
        <v>Khác</v>
      </c>
      <c r="AG122" s="114" t="str">
        <f t="shared" si="187"/>
        <v>Khác</v>
      </c>
      <c r="AH122" s="114" t="str">
        <f t="shared" si="187"/>
        <v>Khác</v>
      </c>
      <c r="AI122" s="114" t="str">
        <f t="shared" si="187"/>
        <v>Khác</v>
      </c>
      <c r="AJ122" s="114" t="str">
        <f t="shared" si="187"/>
        <v>Khác</v>
      </c>
      <c r="AK122" s="114" t="str">
        <f t="shared" si="187"/>
        <v>Khác</v>
      </c>
      <c r="AL122" s="114" t="str">
        <f t="shared" si="187"/>
        <v>Khác</v>
      </c>
      <c r="AM122" s="114" t="str">
        <f t="shared" si="187"/>
        <v>Khác</v>
      </c>
      <c r="AN122" s="114" t="str">
        <f t="shared" si="187"/>
        <v>Khác</v>
      </c>
      <c r="AO122" s="114" t="str">
        <f t="shared" si="187"/>
        <v>Khác</v>
      </c>
      <c r="AP122" s="114" t="str">
        <f t="shared" si="187"/>
        <v>Khác</v>
      </c>
      <c r="AQ122" s="114" t="str">
        <f t="shared" si="111"/>
        <v>Khác</v>
      </c>
      <c r="AR122" s="114" t="str">
        <f t="shared" si="112"/>
        <v>Khác</v>
      </c>
      <c r="AS122" s="114" t="str">
        <f t="shared" si="113"/>
        <v>Khác</v>
      </c>
      <c r="AT122" s="114" t="str">
        <f t="shared" si="114"/>
        <v>Khác</v>
      </c>
      <c r="AU122" s="114" t="str">
        <f t="shared" si="115"/>
        <v>Khác</v>
      </c>
      <c r="AV122" s="114" t="str">
        <f t="shared" si="115"/>
        <v>Khác</v>
      </c>
      <c r="AW122" s="114" t="str">
        <f t="shared" si="116"/>
        <v>Khác</v>
      </c>
      <c r="AX122" s="114" t="str">
        <f t="shared" si="117"/>
        <v>Khác</v>
      </c>
      <c r="AY122" s="114" t="str">
        <f t="shared" si="118"/>
        <v>Khác</v>
      </c>
      <c r="AZ122" s="114" t="str">
        <f t="shared" si="119"/>
        <v>Khác</v>
      </c>
      <c r="BA122" s="114" t="str">
        <f t="shared" si="120"/>
        <v>Khác</v>
      </c>
      <c r="BB122" s="114" t="str">
        <f t="shared" si="121"/>
        <v>Khác</v>
      </c>
      <c r="BC122" s="114" t="str">
        <f t="shared" si="122"/>
        <v>Khác</v>
      </c>
      <c r="BD122" s="114" t="str">
        <f t="shared" si="123"/>
        <v>Khác</v>
      </c>
      <c r="BE122" s="114" t="str">
        <f t="shared" si="124"/>
        <v>Khác</v>
      </c>
      <c r="BF122" s="114" t="str">
        <f t="shared" si="125"/>
        <v>Khác</v>
      </c>
      <c r="BG122" s="114" t="str">
        <f t="shared" si="126"/>
        <v>Khác</v>
      </c>
      <c r="BH122" s="114" t="str">
        <f t="shared" si="127"/>
        <v>Khác</v>
      </c>
      <c r="BI122" s="114" t="str">
        <f t="shared" si="128"/>
        <v>Khác</v>
      </c>
      <c r="BJ122" s="114" t="str">
        <f t="shared" si="129"/>
        <v>Khác</v>
      </c>
      <c r="BK122" s="114" t="str">
        <f t="shared" si="130"/>
        <v>Khác</v>
      </c>
      <c r="BL122" s="114" t="str">
        <f t="shared" si="131"/>
        <v>Khác</v>
      </c>
    </row>
    <row r="123" spans="1:64" s="12" customFormat="1" ht="13.5" x14ac:dyDescent="0.15">
      <c r="A123" s="122"/>
      <c r="B123" s="122"/>
      <c r="C123" s="122"/>
      <c r="D123" s="124"/>
      <c r="E123" s="126"/>
      <c r="F123" s="15" t="str">
        <f t="shared" si="103"/>
        <v>-</v>
      </c>
      <c r="G123" s="12" t="e">
        <f>VLOOKUP(VALUE(A123),Time!$A$3:$D$33,2,1)</f>
        <v>#N/A</v>
      </c>
      <c r="H123" s="12" t="str">
        <f t="shared" si="106"/>
        <v/>
      </c>
      <c r="I123" s="138"/>
      <c r="L123" s="114" t="str">
        <f t="shared" si="154"/>
        <v>Khác</v>
      </c>
      <c r="M123" s="114" t="str">
        <f t="shared" si="155"/>
        <v>Khác</v>
      </c>
      <c r="N123" s="114" t="str">
        <f t="shared" si="156"/>
        <v>Khác</v>
      </c>
      <c r="O123" s="114" t="str">
        <f t="shared" si="157"/>
        <v>Khác</v>
      </c>
      <c r="P123" s="114" t="str">
        <f t="shared" si="107"/>
        <v>Khác</v>
      </c>
      <c r="Q123" s="114" t="str">
        <f t="shared" si="108"/>
        <v>Khác</v>
      </c>
      <c r="R123" s="114" t="str">
        <f t="shared" si="109"/>
        <v>Khác</v>
      </c>
      <c r="S123" s="114" t="str">
        <f t="shared" si="158"/>
        <v>Khác</v>
      </c>
      <c r="T123" s="114" t="str">
        <f t="shared" ref="T123:AP123" si="188">IF(S123="Khác",IF(ISNUMBER(SEARCH(T$7,$D123)),T$6,"Khác"),S123)</f>
        <v>Khác</v>
      </c>
      <c r="U123" s="114" t="str">
        <f t="shared" si="136"/>
        <v>Khác</v>
      </c>
      <c r="V123" s="114" t="str">
        <f t="shared" si="137"/>
        <v>Khác</v>
      </c>
      <c r="W123" s="114" t="str">
        <f t="shared" si="188"/>
        <v>Khác</v>
      </c>
      <c r="X123" s="114" t="str">
        <f t="shared" si="188"/>
        <v>Khác</v>
      </c>
      <c r="Y123" s="114" t="str">
        <f t="shared" si="188"/>
        <v>Khác</v>
      </c>
      <c r="Z123" s="114" t="str">
        <f t="shared" si="188"/>
        <v>Khác</v>
      </c>
      <c r="AA123" s="114" t="str">
        <f t="shared" si="188"/>
        <v>Khác</v>
      </c>
      <c r="AB123" s="114" t="str">
        <f t="shared" si="188"/>
        <v>Khác</v>
      </c>
      <c r="AC123" s="114" t="str">
        <f t="shared" si="188"/>
        <v>Khác</v>
      </c>
      <c r="AD123" s="114" t="str">
        <f t="shared" si="188"/>
        <v>Khác</v>
      </c>
      <c r="AE123" s="114" t="str">
        <f t="shared" si="188"/>
        <v>Khác</v>
      </c>
      <c r="AF123" s="114" t="str">
        <f t="shared" si="188"/>
        <v>Khác</v>
      </c>
      <c r="AG123" s="114" t="str">
        <f t="shared" si="188"/>
        <v>Khác</v>
      </c>
      <c r="AH123" s="114" t="str">
        <f t="shared" si="188"/>
        <v>Khác</v>
      </c>
      <c r="AI123" s="114" t="str">
        <f t="shared" si="188"/>
        <v>Khác</v>
      </c>
      <c r="AJ123" s="114" t="str">
        <f t="shared" si="188"/>
        <v>Khác</v>
      </c>
      <c r="AK123" s="114" t="str">
        <f t="shared" si="188"/>
        <v>Khác</v>
      </c>
      <c r="AL123" s="114" t="str">
        <f t="shared" si="188"/>
        <v>Khác</v>
      </c>
      <c r="AM123" s="114" t="str">
        <f t="shared" si="188"/>
        <v>Khác</v>
      </c>
      <c r="AN123" s="114" t="str">
        <f t="shared" si="188"/>
        <v>Khác</v>
      </c>
      <c r="AO123" s="114" t="str">
        <f t="shared" si="188"/>
        <v>Khác</v>
      </c>
      <c r="AP123" s="114" t="str">
        <f t="shared" si="188"/>
        <v>Khác</v>
      </c>
      <c r="AQ123" s="114" t="str">
        <f t="shared" si="111"/>
        <v>Khác</v>
      </c>
      <c r="AR123" s="114" t="str">
        <f t="shared" si="112"/>
        <v>Khác</v>
      </c>
      <c r="AS123" s="114" t="str">
        <f t="shared" si="113"/>
        <v>Khác</v>
      </c>
      <c r="AT123" s="114" t="str">
        <f t="shared" si="114"/>
        <v>Khác</v>
      </c>
      <c r="AU123" s="114" t="str">
        <f t="shared" si="115"/>
        <v>Khác</v>
      </c>
      <c r="AV123" s="114" t="str">
        <f t="shared" si="115"/>
        <v>Khác</v>
      </c>
      <c r="AW123" s="114" t="str">
        <f t="shared" si="116"/>
        <v>Khác</v>
      </c>
      <c r="AX123" s="114" t="str">
        <f t="shared" si="117"/>
        <v>Khác</v>
      </c>
      <c r="AY123" s="114" t="str">
        <f t="shared" si="118"/>
        <v>Khác</v>
      </c>
      <c r="AZ123" s="114" t="str">
        <f t="shared" si="119"/>
        <v>Khác</v>
      </c>
      <c r="BA123" s="114" t="str">
        <f t="shared" si="120"/>
        <v>Khác</v>
      </c>
      <c r="BB123" s="114" t="str">
        <f t="shared" si="121"/>
        <v>Khác</v>
      </c>
      <c r="BC123" s="114" t="str">
        <f t="shared" si="122"/>
        <v>Khác</v>
      </c>
      <c r="BD123" s="114" t="str">
        <f t="shared" si="123"/>
        <v>Khác</v>
      </c>
      <c r="BE123" s="114" t="str">
        <f t="shared" si="124"/>
        <v>Khác</v>
      </c>
      <c r="BF123" s="114" t="str">
        <f t="shared" si="125"/>
        <v>Khác</v>
      </c>
      <c r="BG123" s="114" t="str">
        <f t="shared" si="126"/>
        <v>Khác</v>
      </c>
      <c r="BH123" s="114" t="str">
        <f t="shared" si="127"/>
        <v>Khác</v>
      </c>
      <c r="BI123" s="114" t="str">
        <f t="shared" si="128"/>
        <v>Khác</v>
      </c>
      <c r="BJ123" s="114" t="str">
        <f t="shared" si="129"/>
        <v>Khác</v>
      </c>
      <c r="BK123" s="114" t="str">
        <f t="shared" si="130"/>
        <v>Khác</v>
      </c>
      <c r="BL123" s="114" t="str">
        <f t="shared" si="131"/>
        <v>Khác</v>
      </c>
    </row>
    <row r="124" spans="1:64" s="12" customFormat="1" ht="13.5" x14ac:dyDescent="0.15">
      <c r="A124" s="122"/>
      <c r="B124" s="122"/>
      <c r="C124" s="122"/>
      <c r="D124" s="124"/>
      <c r="E124" s="126"/>
      <c r="F124" s="15" t="str">
        <f t="shared" si="103"/>
        <v>-</v>
      </c>
      <c r="G124" s="12" t="e">
        <f>VLOOKUP(VALUE(A124),Time!$A$3:$D$33,2,1)</f>
        <v>#N/A</v>
      </c>
      <c r="H124" s="12" t="str">
        <f t="shared" si="106"/>
        <v/>
      </c>
      <c r="I124" s="138"/>
      <c r="L124" s="114" t="str">
        <f t="shared" si="154"/>
        <v>Khác</v>
      </c>
      <c r="M124" s="114" t="str">
        <f t="shared" si="155"/>
        <v>Khác</v>
      </c>
      <c r="N124" s="114" t="str">
        <f t="shared" si="156"/>
        <v>Khác</v>
      </c>
      <c r="O124" s="114" t="str">
        <f t="shared" si="157"/>
        <v>Khác</v>
      </c>
      <c r="P124" s="114" t="str">
        <f t="shared" si="107"/>
        <v>Khác</v>
      </c>
      <c r="Q124" s="114" t="str">
        <f t="shared" si="108"/>
        <v>Khác</v>
      </c>
      <c r="R124" s="114" t="str">
        <f t="shared" si="109"/>
        <v>Khác</v>
      </c>
      <c r="S124" s="114" t="str">
        <f t="shared" si="158"/>
        <v>Khác</v>
      </c>
      <c r="T124" s="114" t="str">
        <f t="shared" ref="T124:AP124" si="189">IF(S124="Khác",IF(ISNUMBER(SEARCH(T$7,$D124)),T$6,"Khác"),S124)</f>
        <v>Khác</v>
      </c>
      <c r="U124" s="114" t="str">
        <f t="shared" si="136"/>
        <v>Khác</v>
      </c>
      <c r="V124" s="114" t="str">
        <f t="shared" si="137"/>
        <v>Khác</v>
      </c>
      <c r="W124" s="114" t="str">
        <f t="shared" si="189"/>
        <v>Khác</v>
      </c>
      <c r="X124" s="114" t="str">
        <f t="shared" si="189"/>
        <v>Khác</v>
      </c>
      <c r="Y124" s="114" t="str">
        <f t="shared" si="189"/>
        <v>Khác</v>
      </c>
      <c r="Z124" s="114" t="str">
        <f t="shared" si="189"/>
        <v>Khác</v>
      </c>
      <c r="AA124" s="114" t="str">
        <f t="shared" si="189"/>
        <v>Khác</v>
      </c>
      <c r="AB124" s="114" t="str">
        <f t="shared" si="189"/>
        <v>Khác</v>
      </c>
      <c r="AC124" s="114" t="str">
        <f t="shared" si="189"/>
        <v>Khác</v>
      </c>
      <c r="AD124" s="114" t="str">
        <f t="shared" si="189"/>
        <v>Khác</v>
      </c>
      <c r="AE124" s="114" t="str">
        <f t="shared" si="189"/>
        <v>Khác</v>
      </c>
      <c r="AF124" s="114" t="str">
        <f t="shared" si="189"/>
        <v>Khác</v>
      </c>
      <c r="AG124" s="114" t="str">
        <f t="shared" si="189"/>
        <v>Khác</v>
      </c>
      <c r="AH124" s="114" t="str">
        <f t="shared" si="189"/>
        <v>Khác</v>
      </c>
      <c r="AI124" s="114" t="str">
        <f t="shared" si="189"/>
        <v>Khác</v>
      </c>
      <c r="AJ124" s="114" t="str">
        <f t="shared" si="189"/>
        <v>Khác</v>
      </c>
      <c r="AK124" s="114" t="str">
        <f t="shared" si="189"/>
        <v>Khác</v>
      </c>
      <c r="AL124" s="114" t="str">
        <f t="shared" si="189"/>
        <v>Khác</v>
      </c>
      <c r="AM124" s="114" t="str">
        <f t="shared" si="189"/>
        <v>Khác</v>
      </c>
      <c r="AN124" s="114" t="str">
        <f t="shared" si="189"/>
        <v>Khác</v>
      </c>
      <c r="AO124" s="114" t="str">
        <f t="shared" si="189"/>
        <v>Khác</v>
      </c>
      <c r="AP124" s="114" t="str">
        <f t="shared" si="189"/>
        <v>Khác</v>
      </c>
      <c r="AQ124" s="114" t="str">
        <f t="shared" si="111"/>
        <v>Khác</v>
      </c>
      <c r="AR124" s="114" t="str">
        <f t="shared" si="112"/>
        <v>Khác</v>
      </c>
      <c r="AS124" s="114" t="str">
        <f t="shared" si="113"/>
        <v>Khác</v>
      </c>
      <c r="AT124" s="114" t="str">
        <f t="shared" si="114"/>
        <v>Khác</v>
      </c>
      <c r="AU124" s="114" t="str">
        <f t="shared" si="115"/>
        <v>Khác</v>
      </c>
      <c r="AV124" s="114" t="str">
        <f t="shared" si="115"/>
        <v>Khác</v>
      </c>
      <c r="AW124" s="114" t="str">
        <f t="shared" si="116"/>
        <v>Khác</v>
      </c>
      <c r="AX124" s="114" t="str">
        <f t="shared" si="117"/>
        <v>Khác</v>
      </c>
      <c r="AY124" s="114" t="str">
        <f t="shared" si="118"/>
        <v>Khác</v>
      </c>
      <c r="AZ124" s="114" t="str">
        <f t="shared" si="119"/>
        <v>Khác</v>
      </c>
      <c r="BA124" s="114" t="str">
        <f t="shared" si="120"/>
        <v>Khác</v>
      </c>
      <c r="BB124" s="114" t="str">
        <f t="shared" si="121"/>
        <v>Khác</v>
      </c>
      <c r="BC124" s="114" t="str">
        <f t="shared" si="122"/>
        <v>Khác</v>
      </c>
      <c r="BD124" s="114" t="str">
        <f t="shared" si="123"/>
        <v>Khác</v>
      </c>
      <c r="BE124" s="114" t="str">
        <f t="shared" si="124"/>
        <v>Khác</v>
      </c>
      <c r="BF124" s="114" t="str">
        <f t="shared" si="125"/>
        <v>Khác</v>
      </c>
      <c r="BG124" s="114" t="str">
        <f t="shared" si="126"/>
        <v>Khác</v>
      </c>
      <c r="BH124" s="114" t="str">
        <f t="shared" si="127"/>
        <v>Khác</v>
      </c>
      <c r="BI124" s="114" t="str">
        <f t="shared" si="128"/>
        <v>Khác</v>
      </c>
      <c r="BJ124" s="114" t="str">
        <f t="shared" si="129"/>
        <v>Khác</v>
      </c>
      <c r="BK124" s="114" t="str">
        <f t="shared" si="130"/>
        <v>Khác</v>
      </c>
      <c r="BL124" s="114" t="str">
        <f t="shared" si="131"/>
        <v>Khác</v>
      </c>
    </row>
    <row r="125" spans="1:64" s="12" customFormat="1" ht="13.5" x14ac:dyDescent="0.15">
      <c r="A125" s="122"/>
      <c r="B125" s="122"/>
      <c r="C125" s="122"/>
      <c r="D125" s="124"/>
      <c r="E125" s="126"/>
      <c r="F125" s="15" t="str">
        <f t="shared" si="103"/>
        <v>-</v>
      </c>
      <c r="G125" s="12" t="e">
        <f>VLOOKUP(VALUE(A125),Time!$A$3:$D$33,2,1)</f>
        <v>#N/A</v>
      </c>
      <c r="H125" s="12" t="str">
        <f t="shared" si="106"/>
        <v/>
      </c>
      <c r="L125" s="114" t="str">
        <f t="shared" si="154"/>
        <v>Khác</v>
      </c>
      <c r="M125" s="114" t="str">
        <f t="shared" si="155"/>
        <v>Khác</v>
      </c>
      <c r="N125" s="114" t="str">
        <f t="shared" si="156"/>
        <v>Khác</v>
      </c>
      <c r="O125" s="114" t="str">
        <f t="shared" si="157"/>
        <v>Khác</v>
      </c>
      <c r="P125" s="114" t="str">
        <f t="shared" si="107"/>
        <v>Khác</v>
      </c>
      <c r="Q125" s="114" t="str">
        <f t="shared" si="108"/>
        <v>Khác</v>
      </c>
      <c r="R125" s="114" t="str">
        <f t="shared" si="109"/>
        <v>Khác</v>
      </c>
      <c r="S125" s="114" t="str">
        <f t="shared" si="158"/>
        <v>Khác</v>
      </c>
      <c r="T125" s="114" t="str">
        <f t="shared" ref="T125:AP125" si="190">IF(S125="Khác",IF(ISNUMBER(SEARCH(T$7,$D125)),T$6,"Khác"),S125)</f>
        <v>Khác</v>
      </c>
      <c r="U125" s="114" t="str">
        <f t="shared" si="136"/>
        <v>Khác</v>
      </c>
      <c r="V125" s="114" t="str">
        <f t="shared" si="137"/>
        <v>Khác</v>
      </c>
      <c r="W125" s="114" t="str">
        <f t="shared" si="190"/>
        <v>Khác</v>
      </c>
      <c r="X125" s="114" t="str">
        <f t="shared" si="190"/>
        <v>Khác</v>
      </c>
      <c r="Y125" s="114" t="str">
        <f t="shared" si="190"/>
        <v>Khác</v>
      </c>
      <c r="Z125" s="114" t="str">
        <f t="shared" si="190"/>
        <v>Khác</v>
      </c>
      <c r="AA125" s="114" t="str">
        <f t="shared" si="190"/>
        <v>Khác</v>
      </c>
      <c r="AB125" s="114" t="str">
        <f t="shared" si="190"/>
        <v>Khác</v>
      </c>
      <c r="AC125" s="114" t="str">
        <f t="shared" si="190"/>
        <v>Khác</v>
      </c>
      <c r="AD125" s="114" t="str">
        <f t="shared" si="190"/>
        <v>Khác</v>
      </c>
      <c r="AE125" s="114" t="str">
        <f t="shared" si="190"/>
        <v>Khác</v>
      </c>
      <c r="AF125" s="114" t="str">
        <f t="shared" si="190"/>
        <v>Khác</v>
      </c>
      <c r="AG125" s="114" t="str">
        <f t="shared" si="190"/>
        <v>Khác</v>
      </c>
      <c r="AH125" s="114" t="str">
        <f t="shared" si="190"/>
        <v>Khác</v>
      </c>
      <c r="AI125" s="114" t="str">
        <f t="shared" si="190"/>
        <v>Khác</v>
      </c>
      <c r="AJ125" s="114" t="str">
        <f t="shared" si="190"/>
        <v>Khác</v>
      </c>
      <c r="AK125" s="114" t="str">
        <f t="shared" si="190"/>
        <v>Khác</v>
      </c>
      <c r="AL125" s="114" t="str">
        <f t="shared" si="190"/>
        <v>Khác</v>
      </c>
      <c r="AM125" s="114" t="str">
        <f t="shared" si="190"/>
        <v>Khác</v>
      </c>
      <c r="AN125" s="114" t="str">
        <f t="shared" si="190"/>
        <v>Khác</v>
      </c>
      <c r="AO125" s="114" t="str">
        <f t="shared" si="190"/>
        <v>Khác</v>
      </c>
      <c r="AP125" s="114" t="str">
        <f t="shared" si="190"/>
        <v>Khác</v>
      </c>
      <c r="AQ125" s="114" t="str">
        <f t="shared" si="111"/>
        <v>Khác</v>
      </c>
      <c r="AR125" s="114" t="str">
        <f t="shared" si="112"/>
        <v>Khác</v>
      </c>
      <c r="AS125" s="114" t="str">
        <f t="shared" si="113"/>
        <v>Khác</v>
      </c>
      <c r="AT125" s="114" t="str">
        <f t="shared" si="114"/>
        <v>Khác</v>
      </c>
      <c r="AU125" s="114" t="str">
        <f t="shared" si="115"/>
        <v>Khác</v>
      </c>
      <c r="AV125" s="114" t="str">
        <f t="shared" si="115"/>
        <v>Khác</v>
      </c>
      <c r="AW125" s="114" t="str">
        <f t="shared" si="116"/>
        <v>Khác</v>
      </c>
      <c r="AX125" s="114" t="str">
        <f t="shared" si="117"/>
        <v>Khác</v>
      </c>
      <c r="AY125" s="114" t="str">
        <f t="shared" si="118"/>
        <v>Khác</v>
      </c>
      <c r="AZ125" s="114" t="str">
        <f t="shared" si="119"/>
        <v>Khác</v>
      </c>
      <c r="BA125" s="114" t="str">
        <f t="shared" si="120"/>
        <v>Khác</v>
      </c>
      <c r="BB125" s="114" t="str">
        <f t="shared" si="121"/>
        <v>Khác</v>
      </c>
      <c r="BC125" s="114" t="str">
        <f t="shared" si="122"/>
        <v>Khác</v>
      </c>
      <c r="BD125" s="114" t="str">
        <f t="shared" si="123"/>
        <v>Khác</v>
      </c>
      <c r="BE125" s="114" t="str">
        <f t="shared" si="124"/>
        <v>Khác</v>
      </c>
      <c r="BF125" s="114" t="str">
        <f t="shared" si="125"/>
        <v>Khác</v>
      </c>
      <c r="BG125" s="114" t="str">
        <f t="shared" si="126"/>
        <v>Khác</v>
      </c>
      <c r="BH125" s="114" t="str">
        <f t="shared" si="127"/>
        <v>Khác</v>
      </c>
      <c r="BI125" s="114" t="str">
        <f t="shared" si="128"/>
        <v>Khác</v>
      </c>
      <c r="BJ125" s="114" t="str">
        <f t="shared" si="129"/>
        <v>Khác</v>
      </c>
      <c r="BK125" s="114" t="str">
        <f t="shared" si="130"/>
        <v>Khác</v>
      </c>
      <c r="BL125" s="114" t="str">
        <f t="shared" si="131"/>
        <v>Khác</v>
      </c>
    </row>
    <row r="126" spans="1:64" s="12" customFormat="1" ht="13.5" x14ac:dyDescent="0.15">
      <c r="A126" s="122"/>
      <c r="B126" s="122"/>
      <c r="C126" s="122"/>
      <c r="D126" s="124"/>
      <c r="E126" s="126"/>
      <c r="F126" s="15" t="str">
        <f t="shared" si="103"/>
        <v>-</v>
      </c>
      <c r="G126" s="12" t="e">
        <f>VLOOKUP(VALUE(A126),Time!$A$3:$D$33,2,1)</f>
        <v>#N/A</v>
      </c>
      <c r="H126" s="12" t="str">
        <f t="shared" si="106"/>
        <v/>
      </c>
      <c r="L126" s="114" t="str">
        <f t="shared" si="154"/>
        <v>Khác</v>
      </c>
      <c r="M126" s="114" t="str">
        <f t="shared" si="155"/>
        <v>Khác</v>
      </c>
      <c r="N126" s="114" t="str">
        <f t="shared" si="156"/>
        <v>Khác</v>
      </c>
      <c r="O126" s="114" t="str">
        <f t="shared" si="157"/>
        <v>Khác</v>
      </c>
      <c r="P126" s="114" t="str">
        <f t="shared" si="107"/>
        <v>Khác</v>
      </c>
      <c r="Q126" s="114" t="str">
        <f t="shared" si="108"/>
        <v>Khác</v>
      </c>
      <c r="R126" s="114" t="str">
        <f t="shared" si="109"/>
        <v>Khác</v>
      </c>
      <c r="S126" s="114" t="str">
        <f t="shared" si="158"/>
        <v>Khác</v>
      </c>
      <c r="T126" s="114" t="str">
        <f t="shared" ref="T126:AP126" si="191">IF(S126="Khác",IF(ISNUMBER(SEARCH(T$7,$D126)),T$6,"Khác"),S126)</f>
        <v>Khác</v>
      </c>
      <c r="U126" s="114" t="str">
        <f t="shared" si="136"/>
        <v>Khác</v>
      </c>
      <c r="V126" s="114" t="str">
        <f t="shared" si="137"/>
        <v>Khác</v>
      </c>
      <c r="W126" s="114" t="str">
        <f t="shared" si="191"/>
        <v>Khác</v>
      </c>
      <c r="X126" s="114" t="str">
        <f t="shared" si="191"/>
        <v>Khác</v>
      </c>
      <c r="Y126" s="114" t="str">
        <f t="shared" si="191"/>
        <v>Khác</v>
      </c>
      <c r="Z126" s="114" t="str">
        <f t="shared" si="191"/>
        <v>Khác</v>
      </c>
      <c r="AA126" s="114" t="str">
        <f t="shared" si="191"/>
        <v>Khác</v>
      </c>
      <c r="AB126" s="114" t="str">
        <f t="shared" si="191"/>
        <v>Khác</v>
      </c>
      <c r="AC126" s="114" t="str">
        <f t="shared" si="191"/>
        <v>Khác</v>
      </c>
      <c r="AD126" s="114" t="str">
        <f t="shared" si="191"/>
        <v>Khác</v>
      </c>
      <c r="AE126" s="114" t="str">
        <f t="shared" si="191"/>
        <v>Khác</v>
      </c>
      <c r="AF126" s="114" t="str">
        <f t="shared" si="191"/>
        <v>Khác</v>
      </c>
      <c r="AG126" s="114" t="str">
        <f t="shared" si="191"/>
        <v>Khác</v>
      </c>
      <c r="AH126" s="114" t="str">
        <f t="shared" si="191"/>
        <v>Khác</v>
      </c>
      <c r="AI126" s="114" t="str">
        <f t="shared" si="191"/>
        <v>Khác</v>
      </c>
      <c r="AJ126" s="114" t="str">
        <f t="shared" si="191"/>
        <v>Khác</v>
      </c>
      <c r="AK126" s="114" t="str">
        <f t="shared" si="191"/>
        <v>Khác</v>
      </c>
      <c r="AL126" s="114" t="str">
        <f t="shared" si="191"/>
        <v>Khác</v>
      </c>
      <c r="AM126" s="114" t="str">
        <f t="shared" si="191"/>
        <v>Khác</v>
      </c>
      <c r="AN126" s="114" t="str">
        <f t="shared" si="191"/>
        <v>Khác</v>
      </c>
      <c r="AO126" s="114" t="str">
        <f t="shared" si="191"/>
        <v>Khác</v>
      </c>
      <c r="AP126" s="114" t="str">
        <f t="shared" si="191"/>
        <v>Khác</v>
      </c>
      <c r="AQ126" s="114" t="str">
        <f t="shared" si="111"/>
        <v>Khác</v>
      </c>
      <c r="AR126" s="114" t="str">
        <f t="shared" si="112"/>
        <v>Khác</v>
      </c>
      <c r="AS126" s="114" t="str">
        <f t="shared" si="113"/>
        <v>Khác</v>
      </c>
      <c r="AT126" s="114" t="str">
        <f t="shared" si="114"/>
        <v>Khác</v>
      </c>
      <c r="AU126" s="114" t="str">
        <f t="shared" si="115"/>
        <v>Khác</v>
      </c>
      <c r="AV126" s="114" t="str">
        <f t="shared" si="115"/>
        <v>Khác</v>
      </c>
      <c r="AW126" s="114" t="str">
        <f t="shared" si="116"/>
        <v>Khác</v>
      </c>
      <c r="AX126" s="114" t="str">
        <f t="shared" si="117"/>
        <v>Khác</v>
      </c>
      <c r="AY126" s="114" t="str">
        <f t="shared" si="118"/>
        <v>Khác</v>
      </c>
      <c r="AZ126" s="114" t="str">
        <f t="shared" si="119"/>
        <v>Khác</v>
      </c>
      <c r="BA126" s="114" t="str">
        <f t="shared" si="120"/>
        <v>Khác</v>
      </c>
      <c r="BB126" s="114" t="str">
        <f t="shared" si="121"/>
        <v>Khác</v>
      </c>
      <c r="BC126" s="114" t="str">
        <f t="shared" si="122"/>
        <v>Khác</v>
      </c>
      <c r="BD126" s="114" t="str">
        <f t="shared" si="123"/>
        <v>Khác</v>
      </c>
      <c r="BE126" s="114" t="str">
        <f t="shared" si="124"/>
        <v>Khác</v>
      </c>
      <c r="BF126" s="114" t="str">
        <f t="shared" si="125"/>
        <v>Khác</v>
      </c>
      <c r="BG126" s="114" t="str">
        <f t="shared" si="126"/>
        <v>Khác</v>
      </c>
      <c r="BH126" s="114" t="str">
        <f t="shared" si="127"/>
        <v>Khác</v>
      </c>
      <c r="BI126" s="114" t="str">
        <f t="shared" si="128"/>
        <v>Khác</v>
      </c>
      <c r="BJ126" s="114" t="str">
        <f t="shared" si="129"/>
        <v>Khác</v>
      </c>
      <c r="BK126" s="114" t="str">
        <f t="shared" si="130"/>
        <v>Khác</v>
      </c>
      <c r="BL126" s="114" t="str">
        <f t="shared" si="131"/>
        <v>Khác</v>
      </c>
    </row>
    <row r="127" spans="1:64" s="12" customFormat="1" ht="13.5" x14ac:dyDescent="0.15">
      <c r="A127" s="122"/>
      <c r="B127" s="122"/>
      <c r="C127" s="122"/>
      <c r="D127" s="124"/>
      <c r="E127" s="126"/>
      <c r="F127" s="15" t="str">
        <f t="shared" si="103"/>
        <v>-</v>
      </c>
      <c r="G127" s="12" t="e">
        <f>VLOOKUP(VALUE(A127),Time!$A$3:$D$33,2,1)</f>
        <v>#N/A</v>
      </c>
      <c r="H127" s="12" t="str">
        <f t="shared" si="106"/>
        <v/>
      </c>
      <c r="L127" s="114" t="str">
        <f t="shared" si="154"/>
        <v>Khác</v>
      </c>
      <c r="M127" s="114" t="str">
        <f t="shared" si="155"/>
        <v>Khác</v>
      </c>
      <c r="N127" s="114" t="str">
        <f t="shared" si="156"/>
        <v>Khác</v>
      </c>
      <c r="O127" s="114" t="str">
        <f t="shared" si="157"/>
        <v>Khác</v>
      </c>
      <c r="P127" s="114" t="str">
        <f t="shared" si="107"/>
        <v>Khác</v>
      </c>
      <c r="Q127" s="114" t="str">
        <f t="shared" si="108"/>
        <v>Khác</v>
      </c>
      <c r="R127" s="114" t="str">
        <f t="shared" si="109"/>
        <v>Khác</v>
      </c>
      <c r="S127" s="114" t="str">
        <f t="shared" si="158"/>
        <v>Khác</v>
      </c>
      <c r="T127" s="114" t="str">
        <f t="shared" ref="T127:AP127" si="192">IF(S127="Khác",IF(ISNUMBER(SEARCH(T$7,$D127)),T$6,"Khác"),S127)</f>
        <v>Khác</v>
      </c>
      <c r="U127" s="114" t="str">
        <f t="shared" si="136"/>
        <v>Khác</v>
      </c>
      <c r="V127" s="114" t="str">
        <f t="shared" si="137"/>
        <v>Khác</v>
      </c>
      <c r="W127" s="114" t="str">
        <f t="shared" si="192"/>
        <v>Khác</v>
      </c>
      <c r="X127" s="114" t="str">
        <f t="shared" si="192"/>
        <v>Khác</v>
      </c>
      <c r="Y127" s="114" t="str">
        <f t="shared" si="192"/>
        <v>Khác</v>
      </c>
      <c r="Z127" s="114" t="str">
        <f t="shared" si="192"/>
        <v>Khác</v>
      </c>
      <c r="AA127" s="114" t="str">
        <f t="shared" si="192"/>
        <v>Khác</v>
      </c>
      <c r="AB127" s="114" t="str">
        <f t="shared" si="192"/>
        <v>Khác</v>
      </c>
      <c r="AC127" s="114" t="str">
        <f t="shared" si="192"/>
        <v>Khác</v>
      </c>
      <c r="AD127" s="114" t="str">
        <f t="shared" si="192"/>
        <v>Khác</v>
      </c>
      <c r="AE127" s="114" t="str">
        <f t="shared" si="192"/>
        <v>Khác</v>
      </c>
      <c r="AF127" s="114" t="str">
        <f t="shared" si="192"/>
        <v>Khác</v>
      </c>
      <c r="AG127" s="114" t="str">
        <f t="shared" si="192"/>
        <v>Khác</v>
      </c>
      <c r="AH127" s="114" t="str">
        <f t="shared" si="192"/>
        <v>Khác</v>
      </c>
      <c r="AI127" s="114" t="str">
        <f t="shared" si="192"/>
        <v>Khác</v>
      </c>
      <c r="AJ127" s="114" t="str">
        <f t="shared" si="192"/>
        <v>Khác</v>
      </c>
      <c r="AK127" s="114" t="str">
        <f t="shared" si="192"/>
        <v>Khác</v>
      </c>
      <c r="AL127" s="114" t="str">
        <f t="shared" si="192"/>
        <v>Khác</v>
      </c>
      <c r="AM127" s="114" t="str">
        <f t="shared" si="192"/>
        <v>Khác</v>
      </c>
      <c r="AN127" s="114" t="str">
        <f t="shared" si="192"/>
        <v>Khác</v>
      </c>
      <c r="AO127" s="114" t="str">
        <f t="shared" si="192"/>
        <v>Khác</v>
      </c>
      <c r="AP127" s="114" t="str">
        <f t="shared" si="192"/>
        <v>Khác</v>
      </c>
      <c r="AQ127" s="114" t="str">
        <f t="shared" si="111"/>
        <v>Khác</v>
      </c>
      <c r="AR127" s="114" t="str">
        <f t="shared" si="112"/>
        <v>Khác</v>
      </c>
      <c r="AS127" s="114" t="str">
        <f t="shared" si="113"/>
        <v>Khác</v>
      </c>
      <c r="AT127" s="114" t="str">
        <f t="shared" si="114"/>
        <v>Khác</v>
      </c>
      <c r="AU127" s="114" t="str">
        <f t="shared" si="115"/>
        <v>Khác</v>
      </c>
      <c r="AV127" s="114" t="str">
        <f t="shared" si="115"/>
        <v>Khác</v>
      </c>
      <c r="AW127" s="114" t="str">
        <f t="shared" si="116"/>
        <v>Khác</v>
      </c>
      <c r="AX127" s="114" t="str">
        <f t="shared" si="117"/>
        <v>Khác</v>
      </c>
      <c r="AY127" s="114" t="str">
        <f t="shared" si="118"/>
        <v>Khác</v>
      </c>
      <c r="AZ127" s="114" t="str">
        <f t="shared" si="119"/>
        <v>Khác</v>
      </c>
      <c r="BA127" s="114" t="str">
        <f t="shared" si="120"/>
        <v>Khác</v>
      </c>
      <c r="BB127" s="114" t="str">
        <f t="shared" si="121"/>
        <v>Khác</v>
      </c>
      <c r="BC127" s="114" t="str">
        <f t="shared" si="122"/>
        <v>Khác</v>
      </c>
      <c r="BD127" s="114" t="str">
        <f t="shared" si="123"/>
        <v>Khác</v>
      </c>
      <c r="BE127" s="114" t="str">
        <f t="shared" si="124"/>
        <v>Khác</v>
      </c>
      <c r="BF127" s="114" t="str">
        <f t="shared" si="125"/>
        <v>Khác</v>
      </c>
      <c r="BG127" s="114" t="str">
        <f t="shared" si="126"/>
        <v>Khác</v>
      </c>
      <c r="BH127" s="114" t="str">
        <f t="shared" si="127"/>
        <v>Khác</v>
      </c>
      <c r="BI127" s="114" t="str">
        <f t="shared" si="128"/>
        <v>Khác</v>
      </c>
      <c r="BJ127" s="114" t="str">
        <f t="shared" si="129"/>
        <v>Khác</v>
      </c>
      <c r="BK127" s="114" t="str">
        <f t="shared" si="130"/>
        <v>Khác</v>
      </c>
      <c r="BL127" s="114" t="str">
        <f t="shared" si="131"/>
        <v>Khác</v>
      </c>
    </row>
    <row r="128" spans="1:64" s="12" customFormat="1" ht="13.5" x14ac:dyDescent="0.15">
      <c r="A128" s="122"/>
      <c r="B128" s="122"/>
      <c r="C128" s="122"/>
      <c r="D128" s="124"/>
      <c r="E128" s="126"/>
      <c r="F128" s="15" t="str">
        <f t="shared" si="103"/>
        <v>-</v>
      </c>
      <c r="G128" s="12" t="e">
        <f>VLOOKUP(VALUE(A128),Time!$A$3:$D$33,2,1)</f>
        <v>#N/A</v>
      </c>
      <c r="H128" s="12" t="str">
        <f t="shared" si="106"/>
        <v/>
      </c>
      <c r="L128" s="114" t="str">
        <f t="shared" si="154"/>
        <v>Khác</v>
      </c>
      <c r="M128" s="114" t="str">
        <f t="shared" si="155"/>
        <v>Khác</v>
      </c>
      <c r="N128" s="114" t="str">
        <f t="shared" si="156"/>
        <v>Khác</v>
      </c>
      <c r="O128" s="114" t="str">
        <f t="shared" si="157"/>
        <v>Khác</v>
      </c>
      <c r="P128" s="114" t="str">
        <f t="shared" si="107"/>
        <v>Khác</v>
      </c>
      <c r="Q128" s="114" t="str">
        <f t="shared" si="108"/>
        <v>Khác</v>
      </c>
      <c r="R128" s="114" t="str">
        <f t="shared" si="109"/>
        <v>Khác</v>
      </c>
      <c r="S128" s="114" t="str">
        <f t="shared" si="158"/>
        <v>Khác</v>
      </c>
      <c r="T128" s="114" t="str">
        <f t="shared" ref="T128:AP128" si="193">IF(S128="Khác",IF(ISNUMBER(SEARCH(T$7,$D128)),T$6,"Khác"),S128)</f>
        <v>Khác</v>
      </c>
      <c r="U128" s="114" t="str">
        <f t="shared" si="136"/>
        <v>Khác</v>
      </c>
      <c r="V128" s="114" t="str">
        <f t="shared" si="137"/>
        <v>Khác</v>
      </c>
      <c r="W128" s="114" t="str">
        <f t="shared" si="193"/>
        <v>Khác</v>
      </c>
      <c r="X128" s="114" t="str">
        <f t="shared" si="193"/>
        <v>Khác</v>
      </c>
      <c r="Y128" s="114" t="str">
        <f t="shared" si="193"/>
        <v>Khác</v>
      </c>
      <c r="Z128" s="114" t="str">
        <f t="shared" si="193"/>
        <v>Khác</v>
      </c>
      <c r="AA128" s="114" t="str">
        <f t="shared" si="193"/>
        <v>Khác</v>
      </c>
      <c r="AB128" s="114" t="str">
        <f t="shared" si="193"/>
        <v>Khác</v>
      </c>
      <c r="AC128" s="114" t="str">
        <f t="shared" si="193"/>
        <v>Khác</v>
      </c>
      <c r="AD128" s="114" t="str">
        <f t="shared" si="193"/>
        <v>Khác</v>
      </c>
      <c r="AE128" s="114" t="str">
        <f t="shared" si="193"/>
        <v>Khác</v>
      </c>
      <c r="AF128" s="114" t="str">
        <f t="shared" si="193"/>
        <v>Khác</v>
      </c>
      <c r="AG128" s="114" t="str">
        <f t="shared" si="193"/>
        <v>Khác</v>
      </c>
      <c r="AH128" s="114" t="str">
        <f t="shared" si="193"/>
        <v>Khác</v>
      </c>
      <c r="AI128" s="114" t="str">
        <f t="shared" si="193"/>
        <v>Khác</v>
      </c>
      <c r="AJ128" s="114" t="str">
        <f t="shared" si="193"/>
        <v>Khác</v>
      </c>
      <c r="AK128" s="114" t="str">
        <f t="shared" si="193"/>
        <v>Khác</v>
      </c>
      <c r="AL128" s="114" t="str">
        <f t="shared" si="193"/>
        <v>Khác</v>
      </c>
      <c r="AM128" s="114" t="str">
        <f t="shared" si="193"/>
        <v>Khác</v>
      </c>
      <c r="AN128" s="114" t="str">
        <f t="shared" si="193"/>
        <v>Khác</v>
      </c>
      <c r="AO128" s="114" t="str">
        <f t="shared" si="193"/>
        <v>Khác</v>
      </c>
      <c r="AP128" s="114" t="str">
        <f t="shared" si="193"/>
        <v>Khác</v>
      </c>
      <c r="AQ128" s="114" t="str">
        <f t="shared" si="111"/>
        <v>Khác</v>
      </c>
      <c r="AR128" s="114" t="str">
        <f t="shared" si="112"/>
        <v>Khác</v>
      </c>
      <c r="AS128" s="114" t="str">
        <f t="shared" si="113"/>
        <v>Khác</v>
      </c>
      <c r="AT128" s="114" t="str">
        <f t="shared" si="114"/>
        <v>Khác</v>
      </c>
      <c r="AU128" s="114" t="str">
        <f t="shared" si="115"/>
        <v>Khác</v>
      </c>
      <c r="AV128" s="114" t="str">
        <f t="shared" si="115"/>
        <v>Khác</v>
      </c>
      <c r="AW128" s="114" t="str">
        <f t="shared" si="116"/>
        <v>Khác</v>
      </c>
      <c r="AX128" s="114" t="str">
        <f t="shared" si="117"/>
        <v>Khác</v>
      </c>
      <c r="AY128" s="114" t="str">
        <f t="shared" si="118"/>
        <v>Khác</v>
      </c>
      <c r="AZ128" s="114" t="str">
        <f t="shared" si="119"/>
        <v>Khác</v>
      </c>
      <c r="BA128" s="114" t="str">
        <f t="shared" si="120"/>
        <v>Khác</v>
      </c>
      <c r="BB128" s="114" t="str">
        <f t="shared" si="121"/>
        <v>Khác</v>
      </c>
      <c r="BC128" s="114" t="str">
        <f t="shared" si="122"/>
        <v>Khác</v>
      </c>
      <c r="BD128" s="114" t="str">
        <f t="shared" si="123"/>
        <v>Khác</v>
      </c>
      <c r="BE128" s="114" t="str">
        <f t="shared" si="124"/>
        <v>Khác</v>
      </c>
      <c r="BF128" s="114" t="str">
        <f t="shared" si="125"/>
        <v>Khác</v>
      </c>
      <c r="BG128" s="114" t="str">
        <f t="shared" si="126"/>
        <v>Khác</v>
      </c>
      <c r="BH128" s="114" t="str">
        <f t="shared" si="127"/>
        <v>Khác</v>
      </c>
      <c r="BI128" s="114" t="str">
        <f t="shared" si="128"/>
        <v>Khác</v>
      </c>
      <c r="BJ128" s="114" t="str">
        <f t="shared" si="129"/>
        <v>Khác</v>
      </c>
      <c r="BK128" s="114" t="str">
        <f t="shared" si="130"/>
        <v>Khác</v>
      </c>
      <c r="BL128" s="114" t="str">
        <f t="shared" si="131"/>
        <v>Khác</v>
      </c>
    </row>
    <row r="129" spans="1:64" s="12" customFormat="1" ht="13.5" x14ac:dyDescent="0.15">
      <c r="A129" s="122"/>
      <c r="B129" s="122"/>
      <c r="C129" s="122"/>
      <c r="D129" s="124"/>
      <c r="E129" s="126"/>
      <c r="F129" s="15" t="str">
        <f t="shared" si="103"/>
        <v>-</v>
      </c>
      <c r="G129" s="12" t="e">
        <f>VLOOKUP(VALUE(A129),Time!$A$3:$D$33,2,1)</f>
        <v>#N/A</v>
      </c>
      <c r="H129" s="12" t="str">
        <f t="shared" si="106"/>
        <v/>
      </c>
      <c r="L129" s="114" t="str">
        <f t="shared" si="154"/>
        <v>Khác</v>
      </c>
      <c r="M129" s="114" t="str">
        <f t="shared" si="155"/>
        <v>Khác</v>
      </c>
      <c r="N129" s="114" t="str">
        <f t="shared" si="156"/>
        <v>Khác</v>
      </c>
      <c r="O129" s="114" t="str">
        <f t="shared" si="157"/>
        <v>Khác</v>
      </c>
      <c r="P129" s="114" t="str">
        <f t="shared" si="107"/>
        <v>Khác</v>
      </c>
      <c r="Q129" s="114" t="str">
        <f t="shared" si="108"/>
        <v>Khác</v>
      </c>
      <c r="R129" s="114" t="str">
        <f t="shared" si="109"/>
        <v>Khác</v>
      </c>
      <c r="S129" s="114" t="str">
        <f t="shared" si="158"/>
        <v>Khác</v>
      </c>
      <c r="T129" s="114" t="str">
        <f t="shared" ref="T129:AP129" si="194">IF(S129="Khác",IF(ISNUMBER(SEARCH(T$7,$D129)),T$6,"Khác"),S129)</f>
        <v>Khác</v>
      </c>
      <c r="U129" s="114" t="str">
        <f t="shared" si="136"/>
        <v>Khác</v>
      </c>
      <c r="V129" s="114" t="str">
        <f t="shared" si="137"/>
        <v>Khác</v>
      </c>
      <c r="W129" s="114" t="str">
        <f t="shared" si="194"/>
        <v>Khác</v>
      </c>
      <c r="X129" s="114" t="str">
        <f t="shared" si="194"/>
        <v>Khác</v>
      </c>
      <c r="Y129" s="114" t="str">
        <f t="shared" si="194"/>
        <v>Khác</v>
      </c>
      <c r="Z129" s="114" t="str">
        <f t="shared" si="194"/>
        <v>Khác</v>
      </c>
      <c r="AA129" s="114" t="str">
        <f t="shared" si="194"/>
        <v>Khác</v>
      </c>
      <c r="AB129" s="114" t="str">
        <f t="shared" si="194"/>
        <v>Khác</v>
      </c>
      <c r="AC129" s="114" t="str">
        <f t="shared" si="194"/>
        <v>Khác</v>
      </c>
      <c r="AD129" s="114" t="str">
        <f t="shared" si="194"/>
        <v>Khác</v>
      </c>
      <c r="AE129" s="114" t="str">
        <f t="shared" si="194"/>
        <v>Khác</v>
      </c>
      <c r="AF129" s="114" t="str">
        <f t="shared" si="194"/>
        <v>Khác</v>
      </c>
      <c r="AG129" s="114" t="str">
        <f t="shared" si="194"/>
        <v>Khác</v>
      </c>
      <c r="AH129" s="114" t="str">
        <f t="shared" si="194"/>
        <v>Khác</v>
      </c>
      <c r="AI129" s="114" t="str">
        <f t="shared" si="194"/>
        <v>Khác</v>
      </c>
      <c r="AJ129" s="114" t="str">
        <f t="shared" si="194"/>
        <v>Khác</v>
      </c>
      <c r="AK129" s="114" t="str">
        <f t="shared" si="194"/>
        <v>Khác</v>
      </c>
      <c r="AL129" s="114" t="str">
        <f t="shared" si="194"/>
        <v>Khác</v>
      </c>
      <c r="AM129" s="114" t="str">
        <f t="shared" si="194"/>
        <v>Khác</v>
      </c>
      <c r="AN129" s="114" t="str">
        <f t="shared" si="194"/>
        <v>Khác</v>
      </c>
      <c r="AO129" s="114" t="str">
        <f t="shared" si="194"/>
        <v>Khác</v>
      </c>
      <c r="AP129" s="114" t="str">
        <f t="shared" si="194"/>
        <v>Khác</v>
      </c>
      <c r="AQ129" s="114" t="str">
        <f t="shared" si="111"/>
        <v>Khác</v>
      </c>
      <c r="AR129" s="114" t="str">
        <f t="shared" si="112"/>
        <v>Khác</v>
      </c>
      <c r="AS129" s="114" t="str">
        <f t="shared" si="113"/>
        <v>Khác</v>
      </c>
      <c r="AT129" s="114" t="str">
        <f t="shared" si="114"/>
        <v>Khác</v>
      </c>
      <c r="AU129" s="114" t="str">
        <f t="shared" si="115"/>
        <v>Khác</v>
      </c>
      <c r="AV129" s="114" t="str">
        <f t="shared" si="115"/>
        <v>Khác</v>
      </c>
      <c r="AW129" s="114" t="str">
        <f t="shared" si="116"/>
        <v>Khác</v>
      </c>
      <c r="AX129" s="114" t="str">
        <f t="shared" si="117"/>
        <v>Khác</v>
      </c>
      <c r="AY129" s="114" t="str">
        <f t="shared" si="118"/>
        <v>Khác</v>
      </c>
      <c r="AZ129" s="114" t="str">
        <f t="shared" si="119"/>
        <v>Khác</v>
      </c>
      <c r="BA129" s="114" t="str">
        <f t="shared" si="120"/>
        <v>Khác</v>
      </c>
      <c r="BB129" s="114" t="str">
        <f t="shared" si="121"/>
        <v>Khác</v>
      </c>
      <c r="BC129" s="114" t="str">
        <f t="shared" si="122"/>
        <v>Khác</v>
      </c>
      <c r="BD129" s="114" t="str">
        <f t="shared" si="123"/>
        <v>Khác</v>
      </c>
      <c r="BE129" s="114" t="str">
        <f t="shared" si="124"/>
        <v>Khác</v>
      </c>
      <c r="BF129" s="114" t="str">
        <f t="shared" si="125"/>
        <v>Khác</v>
      </c>
      <c r="BG129" s="114" t="str">
        <f t="shared" si="126"/>
        <v>Khác</v>
      </c>
      <c r="BH129" s="114" t="str">
        <f t="shared" si="127"/>
        <v>Khác</v>
      </c>
      <c r="BI129" s="114" t="str">
        <f t="shared" si="128"/>
        <v>Khác</v>
      </c>
      <c r="BJ129" s="114" t="str">
        <f t="shared" si="129"/>
        <v>Khác</v>
      </c>
      <c r="BK129" s="114" t="str">
        <f t="shared" si="130"/>
        <v>Khác</v>
      </c>
      <c r="BL129" s="114" t="str">
        <f t="shared" si="131"/>
        <v>Khác</v>
      </c>
    </row>
    <row r="130" spans="1:64" s="12" customFormat="1" ht="13.5" x14ac:dyDescent="0.15">
      <c r="A130" s="122"/>
      <c r="B130" s="122"/>
      <c r="C130" s="122"/>
      <c r="D130" s="124"/>
      <c r="E130" s="126"/>
      <c r="F130" s="15" t="str">
        <f t="shared" si="103"/>
        <v>-</v>
      </c>
      <c r="G130" s="12" t="e">
        <f>VLOOKUP(VALUE(A130),Time!$A$3:$D$33,2,1)</f>
        <v>#N/A</v>
      </c>
      <c r="H130" s="12" t="str">
        <f t="shared" si="106"/>
        <v/>
      </c>
      <c r="L130" s="114" t="str">
        <f t="shared" si="154"/>
        <v>Khác</v>
      </c>
      <c r="M130" s="114" t="str">
        <f t="shared" si="155"/>
        <v>Khác</v>
      </c>
      <c r="N130" s="114" t="str">
        <f t="shared" si="156"/>
        <v>Khác</v>
      </c>
      <c r="O130" s="114" t="str">
        <f t="shared" si="157"/>
        <v>Khác</v>
      </c>
      <c r="P130" s="114" t="str">
        <f t="shared" si="107"/>
        <v>Khác</v>
      </c>
      <c r="Q130" s="114" t="str">
        <f t="shared" si="108"/>
        <v>Khác</v>
      </c>
      <c r="R130" s="114" t="str">
        <f t="shared" si="109"/>
        <v>Khác</v>
      </c>
      <c r="S130" s="114" t="str">
        <f t="shared" si="158"/>
        <v>Khác</v>
      </c>
      <c r="T130" s="114" t="str">
        <f t="shared" ref="T130:AP130" si="195">IF(S130="Khác",IF(ISNUMBER(SEARCH(T$7,$D130)),T$6,"Khác"),S130)</f>
        <v>Khác</v>
      </c>
      <c r="U130" s="114" t="str">
        <f t="shared" si="136"/>
        <v>Khác</v>
      </c>
      <c r="V130" s="114" t="str">
        <f t="shared" si="137"/>
        <v>Khác</v>
      </c>
      <c r="W130" s="114" t="str">
        <f t="shared" si="195"/>
        <v>Khác</v>
      </c>
      <c r="X130" s="114" t="str">
        <f t="shared" si="195"/>
        <v>Khác</v>
      </c>
      <c r="Y130" s="114" t="str">
        <f t="shared" si="195"/>
        <v>Khác</v>
      </c>
      <c r="Z130" s="114" t="str">
        <f t="shared" si="195"/>
        <v>Khác</v>
      </c>
      <c r="AA130" s="114" t="str">
        <f t="shared" si="195"/>
        <v>Khác</v>
      </c>
      <c r="AB130" s="114" t="str">
        <f t="shared" si="195"/>
        <v>Khác</v>
      </c>
      <c r="AC130" s="114" t="str">
        <f t="shared" si="195"/>
        <v>Khác</v>
      </c>
      <c r="AD130" s="114" t="str">
        <f t="shared" si="195"/>
        <v>Khác</v>
      </c>
      <c r="AE130" s="114" t="str">
        <f t="shared" si="195"/>
        <v>Khác</v>
      </c>
      <c r="AF130" s="114" t="str">
        <f t="shared" si="195"/>
        <v>Khác</v>
      </c>
      <c r="AG130" s="114" t="str">
        <f t="shared" si="195"/>
        <v>Khác</v>
      </c>
      <c r="AH130" s="114" t="str">
        <f t="shared" si="195"/>
        <v>Khác</v>
      </c>
      <c r="AI130" s="114" t="str">
        <f t="shared" si="195"/>
        <v>Khác</v>
      </c>
      <c r="AJ130" s="114" t="str">
        <f t="shared" si="195"/>
        <v>Khác</v>
      </c>
      <c r="AK130" s="114" t="str">
        <f t="shared" si="195"/>
        <v>Khác</v>
      </c>
      <c r="AL130" s="114" t="str">
        <f t="shared" si="195"/>
        <v>Khác</v>
      </c>
      <c r="AM130" s="114" t="str">
        <f t="shared" si="195"/>
        <v>Khác</v>
      </c>
      <c r="AN130" s="114" t="str">
        <f t="shared" si="195"/>
        <v>Khác</v>
      </c>
      <c r="AO130" s="114" t="str">
        <f t="shared" si="195"/>
        <v>Khác</v>
      </c>
      <c r="AP130" s="114" t="str">
        <f t="shared" si="195"/>
        <v>Khác</v>
      </c>
      <c r="AQ130" s="114" t="str">
        <f t="shared" si="111"/>
        <v>Khác</v>
      </c>
      <c r="AR130" s="114" t="str">
        <f t="shared" si="112"/>
        <v>Khác</v>
      </c>
      <c r="AS130" s="114" t="str">
        <f t="shared" si="113"/>
        <v>Khác</v>
      </c>
      <c r="AT130" s="114" t="str">
        <f t="shared" si="114"/>
        <v>Khác</v>
      </c>
      <c r="AU130" s="114" t="str">
        <f t="shared" si="115"/>
        <v>Khác</v>
      </c>
      <c r="AV130" s="114" t="str">
        <f t="shared" si="115"/>
        <v>Khác</v>
      </c>
      <c r="AW130" s="114" t="str">
        <f t="shared" si="116"/>
        <v>Khác</v>
      </c>
      <c r="AX130" s="114" t="str">
        <f t="shared" si="117"/>
        <v>Khác</v>
      </c>
      <c r="AY130" s="114" t="str">
        <f t="shared" si="118"/>
        <v>Khác</v>
      </c>
      <c r="AZ130" s="114" t="str">
        <f t="shared" si="119"/>
        <v>Khác</v>
      </c>
      <c r="BA130" s="114" t="str">
        <f t="shared" si="120"/>
        <v>Khác</v>
      </c>
      <c r="BB130" s="114" t="str">
        <f t="shared" si="121"/>
        <v>Khác</v>
      </c>
      <c r="BC130" s="114" t="str">
        <f t="shared" si="122"/>
        <v>Khác</v>
      </c>
      <c r="BD130" s="114" t="str">
        <f t="shared" si="123"/>
        <v>Khác</v>
      </c>
      <c r="BE130" s="114" t="str">
        <f t="shared" si="124"/>
        <v>Khác</v>
      </c>
      <c r="BF130" s="114" t="str">
        <f t="shared" si="125"/>
        <v>Khác</v>
      </c>
      <c r="BG130" s="114" t="str">
        <f t="shared" si="126"/>
        <v>Khác</v>
      </c>
      <c r="BH130" s="114" t="str">
        <f t="shared" si="127"/>
        <v>Khác</v>
      </c>
      <c r="BI130" s="114" t="str">
        <f t="shared" si="128"/>
        <v>Khác</v>
      </c>
      <c r="BJ130" s="114" t="str">
        <f t="shared" si="129"/>
        <v>Khác</v>
      </c>
      <c r="BK130" s="114" t="str">
        <f t="shared" si="130"/>
        <v>Khác</v>
      </c>
      <c r="BL130" s="114" t="str">
        <f t="shared" si="131"/>
        <v>Khác</v>
      </c>
    </row>
    <row r="131" spans="1:64" s="12" customFormat="1" ht="13.5" x14ac:dyDescent="0.15">
      <c r="A131" s="122"/>
      <c r="B131" s="122"/>
      <c r="C131" s="122"/>
      <c r="D131" s="124"/>
      <c r="E131" s="126"/>
      <c r="F131" s="15" t="str">
        <f t="shared" si="103"/>
        <v>-</v>
      </c>
      <c r="G131" s="12" t="e">
        <f>VLOOKUP(VALUE(A131),Time!$A$3:$D$33,2,1)</f>
        <v>#N/A</v>
      </c>
      <c r="H131" s="12" t="str">
        <f t="shared" si="106"/>
        <v/>
      </c>
      <c r="L131" s="114" t="str">
        <f t="shared" si="154"/>
        <v>Khác</v>
      </c>
      <c r="M131" s="114" t="str">
        <f t="shared" si="155"/>
        <v>Khác</v>
      </c>
      <c r="N131" s="114" t="str">
        <f t="shared" si="156"/>
        <v>Khác</v>
      </c>
      <c r="O131" s="114" t="str">
        <f t="shared" si="157"/>
        <v>Khác</v>
      </c>
      <c r="P131" s="114" t="str">
        <f t="shared" si="107"/>
        <v>Khác</v>
      </c>
      <c r="Q131" s="114" t="str">
        <f t="shared" si="108"/>
        <v>Khác</v>
      </c>
      <c r="R131" s="114" t="str">
        <f t="shared" si="109"/>
        <v>Khác</v>
      </c>
      <c r="S131" s="114" t="str">
        <f t="shared" si="158"/>
        <v>Khác</v>
      </c>
      <c r="T131" s="114" t="str">
        <f t="shared" ref="T131:AP131" si="196">IF(S131="Khác",IF(ISNUMBER(SEARCH(T$7,$D131)),T$6,"Khác"),S131)</f>
        <v>Khác</v>
      </c>
      <c r="U131" s="114" t="str">
        <f t="shared" si="136"/>
        <v>Khác</v>
      </c>
      <c r="V131" s="114" t="str">
        <f t="shared" si="137"/>
        <v>Khác</v>
      </c>
      <c r="W131" s="114" t="str">
        <f t="shared" si="196"/>
        <v>Khác</v>
      </c>
      <c r="X131" s="114" t="str">
        <f t="shared" si="196"/>
        <v>Khác</v>
      </c>
      <c r="Y131" s="114" t="str">
        <f t="shared" si="196"/>
        <v>Khác</v>
      </c>
      <c r="Z131" s="114" t="str">
        <f t="shared" si="196"/>
        <v>Khác</v>
      </c>
      <c r="AA131" s="114" t="str">
        <f t="shared" si="196"/>
        <v>Khác</v>
      </c>
      <c r="AB131" s="114" t="str">
        <f t="shared" si="196"/>
        <v>Khác</v>
      </c>
      <c r="AC131" s="114" t="str">
        <f t="shared" si="196"/>
        <v>Khác</v>
      </c>
      <c r="AD131" s="114" t="str">
        <f t="shared" si="196"/>
        <v>Khác</v>
      </c>
      <c r="AE131" s="114" t="str">
        <f t="shared" si="196"/>
        <v>Khác</v>
      </c>
      <c r="AF131" s="114" t="str">
        <f t="shared" si="196"/>
        <v>Khác</v>
      </c>
      <c r="AG131" s="114" t="str">
        <f t="shared" si="196"/>
        <v>Khác</v>
      </c>
      <c r="AH131" s="114" t="str">
        <f t="shared" si="196"/>
        <v>Khác</v>
      </c>
      <c r="AI131" s="114" t="str">
        <f t="shared" si="196"/>
        <v>Khác</v>
      </c>
      <c r="AJ131" s="114" t="str">
        <f t="shared" si="196"/>
        <v>Khác</v>
      </c>
      <c r="AK131" s="114" t="str">
        <f t="shared" si="196"/>
        <v>Khác</v>
      </c>
      <c r="AL131" s="114" t="str">
        <f t="shared" si="196"/>
        <v>Khác</v>
      </c>
      <c r="AM131" s="114" t="str">
        <f t="shared" si="196"/>
        <v>Khác</v>
      </c>
      <c r="AN131" s="114" t="str">
        <f t="shared" si="196"/>
        <v>Khác</v>
      </c>
      <c r="AO131" s="114" t="str">
        <f t="shared" si="196"/>
        <v>Khác</v>
      </c>
      <c r="AP131" s="114" t="str">
        <f t="shared" si="196"/>
        <v>Khác</v>
      </c>
      <c r="AQ131" s="114" t="str">
        <f t="shared" si="111"/>
        <v>Khác</v>
      </c>
      <c r="AR131" s="114" t="str">
        <f t="shared" si="112"/>
        <v>Khác</v>
      </c>
      <c r="AS131" s="114" t="str">
        <f t="shared" si="113"/>
        <v>Khác</v>
      </c>
      <c r="AT131" s="114" t="str">
        <f t="shared" si="114"/>
        <v>Khác</v>
      </c>
      <c r="AU131" s="114" t="str">
        <f t="shared" si="115"/>
        <v>Khác</v>
      </c>
      <c r="AV131" s="114" t="str">
        <f t="shared" si="115"/>
        <v>Khác</v>
      </c>
      <c r="AW131" s="114" t="str">
        <f t="shared" si="116"/>
        <v>Khác</v>
      </c>
      <c r="AX131" s="114" t="str">
        <f t="shared" si="117"/>
        <v>Khác</v>
      </c>
      <c r="AY131" s="114" t="str">
        <f t="shared" si="118"/>
        <v>Khác</v>
      </c>
      <c r="AZ131" s="114" t="str">
        <f t="shared" si="119"/>
        <v>Khác</v>
      </c>
      <c r="BA131" s="114" t="str">
        <f t="shared" si="120"/>
        <v>Khác</v>
      </c>
      <c r="BB131" s="114" t="str">
        <f t="shared" si="121"/>
        <v>Khác</v>
      </c>
      <c r="BC131" s="114" t="str">
        <f t="shared" si="122"/>
        <v>Khác</v>
      </c>
      <c r="BD131" s="114" t="str">
        <f t="shared" si="123"/>
        <v>Khác</v>
      </c>
      <c r="BE131" s="114" t="str">
        <f t="shared" si="124"/>
        <v>Khác</v>
      </c>
      <c r="BF131" s="114" t="str">
        <f t="shared" si="125"/>
        <v>Khác</v>
      </c>
      <c r="BG131" s="114" t="str">
        <f t="shared" si="126"/>
        <v>Khác</v>
      </c>
      <c r="BH131" s="114" t="str">
        <f t="shared" si="127"/>
        <v>Khác</v>
      </c>
      <c r="BI131" s="114" t="str">
        <f t="shared" si="128"/>
        <v>Khác</v>
      </c>
      <c r="BJ131" s="114" t="str">
        <f t="shared" si="129"/>
        <v>Khác</v>
      </c>
      <c r="BK131" s="114" t="str">
        <f t="shared" si="130"/>
        <v>Khác</v>
      </c>
      <c r="BL131" s="114" t="str">
        <f t="shared" si="131"/>
        <v>Khác</v>
      </c>
    </row>
    <row r="132" spans="1:64" s="12" customFormat="1" ht="13.5" x14ac:dyDescent="0.15">
      <c r="A132" s="122"/>
      <c r="B132" s="122"/>
      <c r="C132" s="122"/>
      <c r="D132" s="124"/>
      <c r="E132" s="126"/>
      <c r="F132" s="15" t="str">
        <f t="shared" si="103"/>
        <v>-</v>
      </c>
      <c r="G132" s="12" t="e">
        <f>VLOOKUP(VALUE(A132),Time!$A$3:$D$33,2,1)</f>
        <v>#N/A</v>
      </c>
      <c r="H132" s="12" t="str">
        <f t="shared" si="106"/>
        <v/>
      </c>
      <c r="L132" s="114" t="str">
        <f t="shared" si="154"/>
        <v>Khác</v>
      </c>
      <c r="M132" s="114" t="str">
        <f t="shared" si="155"/>
        <v>Khác</v>
      </c>
      <c r="N132" s="114" t="str">
        <f t="shared" si="156"/>
        <v>Khác</v>
      </c>
      <c r="O132" s="114" t="str">
        <f t="shared" si="157"/>
        <v>Khác</v>
      </c>
      <c r="P132" s="114" t="str">
        <f t="shared" si="107"/>
        <v>Khác</v>
      </c>
      <c r="Q132" s="114" t="str">
        <f t="shared" si="108"/>
        <v>Khác</v>
      </c>
      <c r="R132" s="114" t="str">
        <f t="shared" si="109"/>
        <v>Khác</v>
      </c>
      <c r="S132" s="114" t="str">
        <f t="shared" si="158"/>
        <v>Khác</v>
      </c>
      <c r="T132" s="114" t="str">
        <f t="shared" ref="T132:AP132" si="197">IF(S132="Khác",IF(ISNUMBER(SEARCH(T$7,$D132)),T$6,"Khác"),S132)</f>
        <v>Khác</v>
      </c>
      <c r="U132" s="114" t="str">
        <f t="shared" si="136"/>
        <v>Khác</v>
      </c>
      <c r="V132" s="114" t="str">
        <f t="shared" si="137"/>
        <v>Khác</v>
      </c>
      <c r="W132" s="114" t="str">
        <f t="shared" si="197"/>
        <v>Khác</v>
      </c>
      <c r="X132" s="114" t="str">
        <f t="shared" si="197"/>
        <v>Khác</v>
      </c>
      <c r="Y132" s="114" t="str">
        <f t="shared" si="197"/>
        <v>Khác</v>
      </c>
      <c r="Z132" s="114" t="str">
        <f t="shared" si="197"/>
        <v>Khác</v>
      </c>
      <c r="AA132" s="114" t="str">
        <f t="shared" si="197"/>
        <v>Khác</v>
      </c>
      <c r="AB132" s="114" t="str">
        <f t="shared" si="197"/>
        <v>Khác</v>
      </c>
      <c r="AC132" s="114" t="str">
        <f t="shared" si="197"/>
        <v>Khác</v>
      </c>
      <c r="AD132" s="114" t="str">
        <f t="shared" si="197"/>
        <v>Khác</v>
      </c>
      <c r="AE132" s="114" t="str">
        <f t="shared" si="197"/>
        <v>Khác</v>
      </c>
      <c r="AF132" s="114" t="str">
        <f t="shared" si="197"/>
        <v>Khác</v>
      </c>
      <c r="AG132" s="114" t="str">
        <f t="shared" si="197"/>
        <v>Khác</v>
      </c>
      <c r="AH132" s="114" t="str">
        <f t="shared" si="197"/>
        <v>Khác</v>
      </c>
      <c r="AI132" s="114" t="str">
        <f t="shared" si="197"/>
        <v>Khác</v>
      </c>
      <c r="AJ132" s="114" t="str">
        <f t="shared" si="197"/>
        <v>Khác</v>
      </c>
      <c r="AK132" s="114" t="str">
        <f t="shared" si="197"/>
        <v>Khác</v>
      </c>
      <c r="AL132" s="114" t="str">
        <f t="shared" si="197"/>
        <v>Khác</v>
      </c>
      <c r="AM132" s="114" t="str">
        <f t="shared" si="197"/>
        <v>Khác</v>
      </c>
      <c r="AN132" s="114" t="str">
        <f t="shared" si="197"/>
        <v>Khác</v>
      </c>
      <c r="AO132" s="114" t="str">
        <f t="shared" si="197"/>
        <v>Khác</v>
      </c>
      <c r="AP132" s="114" t="str">
        <f t="shared" si="197"/>
        <v>Khác</v>
      </c>
      <c r="AQ132" s="114" t="str">
        <f t="shared" si="111"/>
        <v>Khác</v>
      </c>
      <c r="AR132" s="114" t="str">
        <f t="shared" si="112"/>
        <v>Khác</v>
      </c>
      <c r="AS132" s="114" t="str">
        <f t="shared" si="113"/>
        <v>Khác</v>
      </c>
      <c r="AT132" s="114" t="str">
        <f t="shared" si="114"/>
        <v>Khác</v>
      </c>
      <c r="AU132" s="114" t="str">
        <f t="shared" si="115"/>
        <v>Khác</v>
      </c>
      <c r="AV132" s="114" t="str">
        <f t="shared" si="115"/>
        <v>Khác</v>
      </c>
      <c r="AW132" s="114" t="str">
        <f t="shared" si="116"/>
        <v>Khác</v>
      </c>
      <c r="AX132" s="114" t="str">
        <f t="shared" si="117"/>
        <v>Khác</v>
      </c>
      <c r="AY132" s="114" t="str">
        <f t="shared" si="118"/>
        <v>Khác</v>
      </c>
      <c r="AZ132" s="114" t="str">
        <f t="shared" si="119"/>
        <v>Khác</v>
      </c>
      <c r="BA132" s="114" t="str">
        <f t="shared" si="120"/>
        <v>Khác</v>
      </c>
      <c r="BB132" s="114" t="str">
        <f t="shared" si="121"/>
        <v>Khác</v>
      </c>
      <c r="BC132" s="114" t="str">
        <f t="shared" si="122"/>
        <v>Khác</v>
      </c>
      <c r="BD132" s="114" t="str">
        <f t="shared" si="123"/>
        <v>Khác</v>
      </c>
      <c r="BE132" s="114" t="str">
        <f t="shared" si="124"/>
        <v>Khác</v>
      </c>
      <c r="BF132" s="114" t="str">
        <f t="shared" si="125"/>
        <v>Khác</v>
      </c>
      <c r="BG132" s="114" t="str">
        <f t="shared" si="126"/>
        <v>Khác</v>
      </c>
      <c r="BH132" s="114" t="str">
        <f t="shared" si="127"/>
        <v>Khác</v>
      </c>
      <c r="BI132" s="114" t="str">
        <f t="shared" si="128"/>
        <v>Khác</v>
      </c>
      <c r="BJ132" s="114" t="str">
        <f t="shared" si="129"/>
        <v>Khác</v>
      </c>
      <c r="BK132" s="114" t="str">
        <f t="shared" si="130"/>
        <v>Khác</v>
      </c>
      <c r="BL132" s="114" t="str">
        <f t="shared" si="131"/>
        <v>Khác</v>
      </c>
    </row>
    <row r="133" spans="1:64" s="12" customFormat="1" ht="13.5" x14ac:dyDescent="0.15">
      <c r="A133" s="122"/>
      <c r="B133" s="122"/>
      <c r="C133" s="122"/>
      <c r="D133" s="124"/>
      <c r="E133" s="126"/>
      <c r="F133" s="15" t="str">
        <f t="shared" si="103"/>
        <v>-</v>
      </c>
      <c r="G133" s="12" t="e">
        <f>VLOOKUP(VALUE(A133),Time!$A$3:$D$33,2,1)</f>
        <v>#N/A</v>
      </c>
      <c r="H133" s="12" t="str">
        <f t="shared" si="106"/>
        <v/>
      </c>
      <c r="L133" s="114" t="str">
        <f t="shared" si="154"/>
        <v>Khác</v>
      </c>
      <c r="M133" s="114" t="str">
        <f t="shared" si="155"/>
        <v>Khác</v>
      </c>
      <c r="N133" s="114" t="str">
        <f t="shared" si="156"/>
        <v>Khác</v>
      </c>
      <c r="O133" s="114" t="str">
        <f t="shared" si="157"/>
        <v>Khác</v>
      </c>
      <c r="P133" s="114" t="str">
        <f t="shared" si="107"/>
        <v>Khác</v>
      </c>
      <c r="Q133" s="114" t="str">
        <f t="shared" si="108"/>
        <v>Khác</v>
      </c>
      <c r="R133" s="114" t="str">
        <f t="shared" si="109"/>
        <v>Khác</v>
      </c>
      <c r="S133" s="114" t="str">
        <f t="shared" si="158"/>
        <v>Khác</v>
      </c>
      <c r="T133" s="114" t="str">
        <f t="shared" ref="T133:AP133" si="198">IF(S133="Khác",IF(ISNUMBER(SEARCH(T$7,$D133)),T$6,"Khác"),S133)</f>
        <v>Khác</v>
      </c>
      <c r="U133" s="114" t="str">
        <f t="shared" si="136"/>
        <v>Khác</v>
      </c>
      <c r="V133" s="114" t="str">
        <f t="shared" si="137"/>
        <v>Khác</v>
      </c>
      <c r="W133" s="114" t="str">
        <f t="shared" si="198"/>
        <v>Khác</v>
      </c>
      <c r="X133" s="114" t="str">
        <f t="shared" si="198"/>
        <v>Khác</v>
      </c>
      <c r="Y133" s="114" t="str">
        <f t="shared" si="198"/>
        <v>Khác</v>
      </c>
      <c r="Z133" s="114" t="str">
        <f t="shared" si="198"/>
        <v>Khác</v>
      </c>
      <c r="AA133" s="114" t="str">
        <f t="shared" si="198"/>
        <v>Khác</v>
      </c>
      <c r="AB133" s="114" t="str">
        <f t="shared" si="198"/>
        <v>Khác</v>
      </c>
      <c r="AC133" s="114" t="str">
        <f t="shared" si="198"/>
        <v>Khác</v>
      </c>
      <c r="AD133" s="114" t="str">
        <f t="shared" si="198"/>
        <v>Khác</v>
      </c>
      <c r="AE133" s="114" t="str">
        <f t="shared" si="198"/>
        <v>Khác</v>
      </c>
      <c r="AF133" s="114" t="str">
        <f t="shared" si="198"/>
        <v>Khác</v>
      </c>
      <c r="AG133" s="114" t="str">
        <f t="shared" si="198"/>
        <v>Khác</v>
      </c>
      <c r="AH133" s="114" t="str">
        <f t="shared" si="198"/>
        <v>Khác</v>
      </c>
      <c r="AI133" s="114" t="str">
        <f t="shared" si="198"/>
        <v>Khác</v>
      </c>
      <c r="AJ133" s="114" t="str">
        <f t="shared" si="198"/>
        <v>Khác</v>
      </c>
      <c r="AK133" s="114" t="str">
        <f t="shared" si="198"/>
        <v>Khác</v>
      </c>
      <c r="AL133" s="114" t="str">
        <f t="shared" si="198"/>
        <v>Khác</v>
      </c>
      <c r="AM133" s="114" t="str">
        <f t="shared" si="198"/>
        <v>Khác</v>
      </c>
      <c r="AN133" s="114" t="str">
        <f t="shared" si="198"/>
        <v>Khác</v>
      </c>
      <c r="AO133" s="114" t="str">
        <f t="shared" si="198"/>
        <v>Khác</v>
      </c>
      <c r="AP133" s="114" t="str">
        <f t="shared" si="198"/>
        <v>Khác</v>
      </c>
      <c r="AQ133" s="114" t="str">
        <f t="shared" si="111"/>
        <v>Khác</v>
      </c>
      <c r="AR133" s="114" t="str">
        <f t="shared" si="112"/>
        <v>Khác</v>
      </c>
      <c r="AS133" s="114" t="str">
        <f t="shared" si="113"/>
        <v>Khác</v>
      </c>
      <c r="AT133" s="114" t="str">
        <f t="shared" si="114"/>
        <v>Khác</v>
      </c>
      <c r="AU133" s="114" t="str">
        <f t="shared" si="115"/>
        <v>Khác</v>
      </c>
      <c r="AV133" s="114" t="str">
        <f t="shared" si="115"/>
        <v>Khác</v>
      </c>
      <c r="AW133" s="114" t="str">
        <f t="shared" si="116"/>
        <v>Khác</v>
      </c>
      <c r="AX133" s="114" t="str">
        <f t="shared" si="117"/>
        <v>Khác</v>
      </c>
      <c r="AY133" s="114" t="str">
        <f t="shared" si="118"/>
        <v>Khác</v>
      </c>
      <c r="AZ133" s="114" t="str">
        <f t="shared" si="119"/>
        <v>Khác</v>
      </c>
      <c r="BA133" s="114" t="str">
        <f t="shared" si="120"/>
        <v>Khác</v>
      </c>
      <c r="BB133" s="114" t="str">
        <f t="shared" si="121"/>
        <v>Khác</v>
      </c>
      <c r="BC133" s="114" t="str">
        <f t="shared" si="122"/>
        <v>Khác</v>
      </c>
      <c r="BD133" s="114" t="str">
        <f t="shared" si="123"/>
        <v>Khác</v>
      </c>
      <c r="BE133" s="114" t="str">
        <f t="shared" si="124"/>
        <v>Khác</v>
      </c>
      <c r="BF133" s="114" t="str">
        <f t="shared" si="125"/>
        <v>Khác</v>
      </c>
      <c r="BG133" s="114" t="str">
        <f t="shared" si="126"/>
        <v>Khác</v>
      </c>
      <c r="BH133" s="114" t="str">
        <f t="shared" si="127"/>
        <v>Khác</v>
      </c>
      <c r="BI133" s="114" t="str">
        <f t="shared" si="128"/>
        <v>Khác</v>
      </c>
      <c r="BJ133" s="114" t="str">
        <f t="shared" si="129"/>
        <v>Khác</v>
      </c>
      <c r="BK133" s="114" t="str">
        <f t="shared" si="130"/>
        <v>Khác</v>
      </c>
      <c r="BL133" s="114" t="str">
        <f t="shared" si="131"/>
        <v>Khác</v>
      </c>
    </row>
    <row r="134" spans="1:64" s="12" customFormat="1" ht="13.5" x14ac:dyDescent="0.15">
      <c r="A134" s="122"/>
      <c r="B134" s="122"/>
      <c r="C134" s="122"/>
      <c r="D134" s="124"/>
      <c r="E134" s="126"/>
      <c r="F134" s="15" t="str">
        <f t="shared" si="103"/>
        <v>-</v>
      </c>
      <c r="G134" s="12" t="e">
        <f>VLOOKUP(VALUE(A134),Time!$A$3:$D$33,2,1)</f>
        <v>#N/A</v>
      </c>
      <c r="H134" s="12" t="str">
        <f t="shared" si="106"/>
        <v/>
      </c>
      <c r="L134" s="114" t="str">
        <f t="shared" si="154"/>
        <v>Khác</v>
      </c>
      <c r="M134" s="114" t="str">
        <f t="shared" si="155"/>
        <v>Khác</v>
      </c>
      <c r="N134" s="114" t="str">
        <f t="shared" si="156"/>
        <v>Khác</v>
      </c>
      <c r="O134" s="114" t="str">
        <f t="shared" si="157"/>
        <v>Khác</v>
      </c>
      <c r="P134" s="114" t="str">
        <f t="shared" si="107"/>
        <v>Khác</v>
      </c>
      <c r="Q134" s="114" t="str">
        <f t="shared" si="108"/>
        <v>Khác</v>
      </c>
      <c r="R134" s="114" t="str">
        <f t="shared" si="109"/>
        <v>Khác</v>
      </c>
      <c r="S134" s="114" t="str">
        <f t="shared" si="158"/>
        <v>Khác</v>
      </c>
      <c r="T134" s="114" t="str">
        <f t="shared" ref="T134:AP134" si="199">IF(S134="Khác",IF(ISNUMBER(SEARCH(T$7,$D134)),T$6,"Khác"),S134)</f>
        <v>Khác</v>
      </c>
      <c r="U134" s="114" t="str">
        <f t="shared" si="136"/>
        <v>Khác</v>
      </c>
      <c r="V134" s="114" t="str">
        <f t="shared" si="137"/>
        <v>Khác</v>
      </c>
      <c r="W134" s="114" t="str">
        <f t="shared" si="199"/>
        <v>Khác</v>
      </c>
      <c r="X134" s="114" t="str">
        <f t="shared" si="199"/>
        <v>Khác</v>
      </c>
      <c r="Y134" s="114" t="str">
        <f t="shared" si="199"/>
        <v>Khác</v>
      </c>
      <c r="Z134" s="114" t="str">
        <f t="shared" si="199"/>
        <v>Khác</v>
      </c>
      <c r="AA134" s="114" t="str">
        <f t="shared" si="199"/>
        <v>Khác</v>
      </c>
      <c r="AB134" s="114" t="str">
        <f t="shared" si="199"/>
        <v>Khác</v>
      </c>
      <c r="AC134" s="114" t="str">
        <f t="shared" si="199"/>
        <v>Khác</v>
      </c>
      <c r="AD134" s="114" t="str">
        <f t="shared" si="199"/>
        <v>Khác</v>
      </c>
      <c r="AE134" s="114" t="str">
        <f t="shared" si="199"/>
        <v>Khác</v>
      </c>
      <c r="AF134" s="114" t="str">
        <f t="shared" si="199"/>
        <v>Khác</v>
      </c>
      <c r="AG134" s="114" t="str">
        <f t="shared" si="199"/>
        <v>Khác</v>
      </c>
      <c r="AH134" s="114" t="str">
        <f t="shared" si="199"/>
        <v>Khác</v>
      </c>
      <c r="AI134" s="114" t="str">
        <f t="shared" si="199"/>
        <v>Khác</v>
      </c>
      <c r="AJ134" s="114" t="str">
        <f t="shared" si="199"/>
        <v>Khác</v>
      </c>
      <c r="AK134" s="114" t="str">
        <f t="shared" si="199"/>
        <v>Khác</v>
      </c>
      <c r="AL134" s="114" t="str">
        <f t="shared" si="199"/>
        <v>Khác</v>
      </c>
      <c r="AM134" s="114" t="str">
        <f t="shared" si="199"/>
        <v>Khác</v>
      </c>
      <c r="AN134" s="114" t="str">
        <f t="shared" si="199"/>
        <v>Khác</v>
      </c>
      <c r="AO134" s="114" t="str">
        <f t="shared" si="199"/>
        <v>Khác</v>
      </c>
      <c r="AP134" s="114" t="str">
        <f t="shared" si="199"/>
        <v>Khác</v>
      </c>
      <c r="AQ134" s="114" t="str">
        <f t="shared" si="111"/>
        <v>Khác</v>
      </c>
      <c r="AR134" s="114" t="str">
        <f t="shared" si="112"/>
        <v>Khác</v>
      </c>
      <c r="AS134" s="114" t="str">
        <f t="shared" si="113"/>
        <v>Khác</v>
      </c>
      <c r="AT134" s="114" t="str">
        <f t="shared" si="114"/>
        <v>Khác</v>
      </c>
      <c r="AU134" s="114" t="str">
        <f t="shared" si="115"/>
        <v>Khác</v>
      </c>
      <c r="AV134" s="114" t="str">
        <f t="shared" si="115"/>
        <v>Khác</v>
      </c>
      <c r="AW134" s="114" t="str">
        <f t="shared" si="116"/>
        <v>Khác</v>
      </c>
      <c r="AX134" s="114" t="str">
        <f t="shared" si="117"/>
        <v>Khác</v>
      </c>
      <c r="AY134" s="114" t="str">
        <f t="shared" si="118"/>
        <v>Khác</v>
      </c>
      <c r="AZ134" s="114" t="str">
        <f t="shared" si="119"/>
        <v>Khác</v>
      </c>
      <c r="BA134" s="114" t="str">
        <f t="shared" si="120"/>
        <v>Khác</v>
      </c>
      <c r="BB134" s="114" t="str">
        <f t="shared" si="121"/>
        <v>Khác</v>
      </c>
      <c r="BC134" s="114" t="str">
        <f t="shared" si="122"/>
        <v>Khác</v>
      </c>
      <c r="BD134" s="114" t="str">
        <f t="shared" si="123"/>
        <v>Khác</v>
      </c>
      <c r="BE134" s="114" t="str">
        <f t="shared" si="124"/>
        <v>Khác</v>
      </c>
      <c r="BF134" s="114" t="str">
        <f t="shared" si="125"/>
        <v>Khác</v>
      </c>
      <c r="BG134" s="114" t="str">
        <f t="shared" si="126"/>
        <v>Khác</v>
      </c>
      <c r="BH134" s="114" t="str">
        <f t="shared" si="127"/>
        <v>Khác</v>
      </c>
      <c r="BI134" s="114" t="str">
        <f t="shared" si="128"/>
        <v>Khác</v>
      </c>
      <c r="BJ134" s="114" t="str">
        <f t="shared" si="129"/>
        <v>Khác</v>
      </c>
      <c r="BK134" s="114" t="str">
        <f t="shared" si="130"/>
        <v>Khác</v>
      </c>
      <c r="BL134" s="114" t="str">
        <f t="shared" si="131"/>
        <v>Khác</v>
      </c>
    </row>
    <row r="135" spans="1:64" s="12" customFormat="1" ht="13.5" x14ac:dyDescent="0.15">
      <c r="A135" s="122"/>
      <c r="B135" s="122"/>
      <c r="C135" s="122"/>
      <c r="D135" s="124"/>
      <c r="E135" s="126"/>
      <c r="F135" s="15" t="str">
        <f t="shared" si="103"/>
        <v>-</v>
      </c>
      <c r="G135" s="12" t="e">
        <f>VLOOKUP(VALUE(A135),Time!$A$3:$D$33,2,1)</f>
        <v>#N/A</v>
      </c>
      <c r="H135" s="12" t="str">
        <f t="shared" si="106"/>
        <v/>
      </c>
      <c r="L135" s="114" t="str">
        <f t="shared" si="154"/>
        <v>Khác</v>
      </c>
      <c r="M135" s="114" t="str">
        <f t="shared" si="155"/>
        <v>Khác</v>
      </c>
      <c r="N135" s="114" t="str">
        <f t="shared" si="156"/>
        <v>Khác</v>
      </c>
      <c r="O135" s="114" t="str">
        <f t="shared" si="157"/>
        <v>Khác</v>
      </c>
      <c r="P135" s="114" t="str">
        <f t="shared" si="107"/>
        <v>Khác</v>
      </c>
      <c r="Q135" s="114" t="str">
        <f t="shared" si="108"/>
        <v>Khác</v>
      </c>
      <c r="R135" s="114" t="str">
        <f t="shared" si="109"/>
        <v>Khác</v>
      </c>
      <c r="S135" s="114" t="str">
        <f t="shared" si="158"/>
        <v>Khác</v>
      </c>
      <c r="T135" s="114" t="str">
        <f t="shared" ref="T135:AP135" si="200">IF(S135="Khác",IF(ISNUMBER(SEARCH(T$7,$D135)),T$6,"Khác"),S135)</f>
        <v>Khác</v>
      </c>
      <c r="U135" s="114" t="str">
        <f t="shared" si="136"/>
        <v>Khác</v>
      </c>
      <c r="V135" s="114" t="str">
        <f t="shared" si="137"/>
        <v>Khác</v>
      </c>
      <c r="W135" s="114" t="str">
        <f t="shared" si="200"/>
        <v>Khác</v>
      </c>
      <c r="X135" s="114" t="str">
        <f t="shared" si="200"/>
        <v>Khác</v>
      </c>
      <c r="Y135" s="114" t="str">
        <f t="shared" si="200"/>
        <v>Khác</v>
      </c>
      <c r="Z135" s="114" t="str">
        <f t="shared" si="200"/>
        <v>Khác</v>
      </c>
      <c r="AA135" s="114" t="str">
        <f t="shared" si="200"/>
        <v>Khác</v>
      </c>
      <c r="AB135" s="114" t="str">
        <f t="shared" si="200"/>
        <v>Khác</v>
      </c>
      <c r="AC135" s="114" t="str">
        <f t="shared" si="200"/>
        <v>Khác</v>
      </c>
      <c r="AD135" s="114" t="str">
        <f t="shared" si="200"/>
        <v>Khác</v>
      </c>
      <c r="AE135" s="114" t="str">
        <f t="shared" si="200"/>
        <v>Khác</v>
      </c>
      <c r="AF135" s="114" t="str">
        <f t="shared" si="200"/>
        <v>Khác</v>
      </c>
      <c r="AG135" s="114" t="str">
        <f t="shared" si="200"/>
        <v>Khác</v>
      </c>
      <c r="AH135" s="114" t="str">
        <f t="shared" si="200"/>
        <v>Khác</v>
      </c>
      <c r="AI135" s="114" t="str">
        <f t="shared" si="200"/>
        <v>Khác</v>
      </c>
      <c r="AJ135" s="114" t="str">
        <f t="shared" si="200"/>
        <v>Khác</v>
      </c>
      <c r="AK135" s="114" t="str">
        <f t="shared" si="200"/>
        <v>Khác</v>
      </c>
      <c r="AL135" s="114" t="str">
        <f t="shared" si="200"/>
        <v>Khác</v>
      </c>
      <c r="AM135" s="114" t="str">
        <f t="shared" si="200"/>
        <v>Khác</v>
      </c>
      <c r="AN135" s="114" t="str">
        <f t="shared" si="200"/>
        <v>Khác</v>
      </c>
      <c r="AO135" s="114" t="str">
        <f t="shared" si="200"/>
        <v>Khác</v>
      </c>
      <c r="AP135" s="114" t="str">
        <f t="shared" si="200"/>
        <v>Khác</v>
      </c>
      <c r="AQ135" s="114" t="str">
        <f t="shared" si="111"/>
        <v>Khác</v>
      </c>
      <c r="AR135" s="114" t="str">
        <f t="shared" si="112"/>
        <v>Khác</v>
      </c>
      <c r="AS135" s="114" t="str">
        <f t="shared" si="113"/>
        <v>Khác</v>
      </c>
      <c r="AT135" s="114" t="str">
        <f t="shared" si="114"/>
        <v>Khác</v>
      </c>
      <c r="AU135" s="114" t="str">
        <f t="shared" si="115"/>
        <v>Khác</v>
      </c>
      <c r="AV135" s="114" t="str">
        <f t="shared" si="115"/>
        <v>Khác</v>
      </c>
      <c r="AW135" s="114" t="str">
        <f t="shared" si="116"/>
        <v>Khác</v>
      </c>
      <c r="AX135" s="114" t="str">
        <f t="shared" si="117"/>
        <v>Khác</v>
      </c>
      <c r="AY135" s="114" t="str">
        <f t="shared" si="118"/>
        <v>Khác</v>
      </c>
      <c r="AZ135" s="114" t="str">
        <f t="shared" si="119"/>
        <v>Khác</v>
      </c>
      <c r="BA135" s="114" t="str">
        <f t="shared" si="120"/>
        <v>Khác</v>
      </c>
      <c r="BB135" s="114" t="str">
        <f t="shared" si="121"/>
        <v>Khác</v>
      </c>
      <c r="BC135" s="114" t="str">
        <f t="shared" si="122"/>
        <v>Khác</v>
      </c>
      <c r="BD135" s="114" t="str">
        <f t="shared" si="123"/>
        <v>Khác</v>
      </c>
      <c r="BE135" s="114" t="str">
        <f t="shared" si="124"/>
        <v>Khác</v>
      </c>
      <c r="BF135" s="114" t="str">
        <f t="shared" si="125"/>
        <v>Khác</v>
      </c>
      <c r="BG135" s="114" t="str">
        <f t="shared" si="126"/>
        <v>Khác</v>
      </c>
      <c r="BH135" s="114" t="str">
        <f t="shared" si="127"/>
        <v>Khác</v>
      </c>
      <c r="BI135" s="114" t="str">
        <f t="shared" si="128"/>
        <v>Khác</v>
      </c>
      <c r="BJ135" s="114" t="str">
        <f t="shared" si="129"/>
        <v>Khác</v>
      </c>
      <c r="BK135" s="114" t="str">
        <f t="shared" si="130"/>
        <v>Khác</v>
      </c>
      <c r="BL135" s="114" t="str">
        <f t="shared" si="131"/>
        <v>Khác</v>
      </c>
    </row>
    <row r="136" spans="1:64" s="12" customFormat="1" ht="13.5" x14ac:dyDescent="0.15">
      <c r="A136" s="122"/>
      <c r="B136" s="122"/>
      <c r="C136" s="122"/>
      <c r="D136" s="124"/>
      <c r="E136" s="126"/>
      <c r="F136" s="15" t="str">
        <f t="shared" ref="F136:F199" si="201">IF(H136="","-",IF(H136="Thu","Thu",BL136))</f>
        <v>-</v>
      </c>
      <c r="G136" s="12" t="e">
        <f>VLOOKUP(VALUE(A136),Time!$A$3:$D$33,2,1)</f>
        <v>#N/A</v>
      </c>
      <c r="H136" s="12" t="str">
        <f t="shared" si="106"/>
        <v/>
      </c>
      <c r="L136" s="114" t="str">
        <f t="shared" si="154"/>
        <v>Khác</v>
      </c>
      <c r="M136" s="114" t="str">
        <f t="shared" si="155"/>
        <v>Khác</v>
      </c>
      <c r="N136" s="114" t="str">
        <f t="shared" si="156"/>
        <v>Khác</v>
      </c>
      <c r="O136" s="114" t="str">
        <f t="shared" si="157"/>
        <v>Khác</v>
      </c>
      <c r="P136" s="114" t="str">
        <f t="shared" si="107"/>
        <v>Khác</v>
      </c>
      <c r="Q136" s="114" t="str">
        <f t="shared" si="108"/>
        <v>Khác</v>
      </c>
      <c r="R136" s="114" t="str">
        <f t="shared" si="109"/>
        <v>Khác</v>
      </c>
      <c r="S136" s="114" t="str">
        <f t="shared" si="158"/>
        <v>Khác</v>
      </c>
      <c r="T136" s="114" t="str">
        <f t="shared" ref="T136:AP136" si="202">IF(S136="Khác",IF(ISNUMBER(SEARCH(T$7,$D136)),T$6,"Khác"),S136)</f>
        <v>Khác</v>
      </c>
      <c r="U136" s="114" t="str">
        <f t="shared" si="136"/>
        <v>Khác</v>
      </c>
      <c r="V136" s="114" t="str">
        <f t="shared" si="137"/>
        <v>Khác</v>
      </c>
      <c r="W136" s="114" t="str">
        <f t="shared" si="202"/>
        <v>Khác</v>
      </c>
      <c r="X136" s="114" t="str">
        <f t="shared" si="202"/>
        <v>Khác</v>
      </c>
      <c r="Y136" s="114" t="str">
        <f t="shared" si="202"/>
        <v>Khác</v>
      </c>
      <c r="Z136" s="114" t="str">
        <f t="shared" si="202"/>
        <v>Khác</v>
      </c>
      <c r="AA136" s="114" t="str">
        <f t="shared" si="202"/>
        <v>Khác</v>
      </c>
      <c r="AB136" s="114" t="str">
        <f t="shared" si="202"/>
        <v>Khác</v>
      </c>
      <c r="AC136" s="114" t="str">
        <f t="shared" si="202"/>
        <v>Khác</v>
      </c>
      <c r="AD136" s="114" t="str">
        <f t="shared" si="202"/>
        <v>Khác</v>
      </c>
      <c r="AE136" s="114" t="str">
        <f t="shared" si="202"/>
        <v>Khác</v>
      </c>
      <c r="AF136" s="114" t="str">
        <f t="shared" si="202"/>
        <v>Khác</v>
      </c>
      <c r="AG136" s="114" t="str">
        <f t="shared" si="202"/>
        <v>Khác</v>
      </c>
      <c r="AH136" s="114" t="str">
        <f t="shared" si="202"/>
        <v>Khác</v>
      </c>
      <c r="AI136" s="114" t="str">
        <f t="shared" si="202"/>
        <v>Khác</v>
      </c>
      <c r="AJ136" s="114" t="str">
        <f t="shared" si="202"/>
        <v>Khác</v>
      </c>
      <c r="AK136" s="114" t="str">
        <f t="shared" si="202"/>
        <v>Khác</v>
      </c>
      <c r="AL136" s="114" t="str">
        <f t="shared" si="202"/>
        <v>Khác</v>
      </c>
      <c r="AM136" s="114" t="str">
        <f t="shared" si="202"/>
        <v>Khác</v>
      </c>
      <c r="AN136" s="114" t="str">
        <f t="shared" si="202"/>
        <v>Khác</v>
      </c>
      <c r="AO136" s="114" t="str">
        <f t="shared" si="202"/>
        <v>Khác</v>
      </c>
      <c r="AP136" s="114" t="str">
        <f t="shared" si="202"/>
        <v>Khác</v>
      </c>
      <c r="AQ136" s="114" t="str">
        <f t="shared" si="111"/>
        <v>Khác</v>
      </c>
      <c r="AR136" s="114" t="str">
        <f t="shared" si="112"/>
        <v>Khác</v>
      </c>
      <c r="AS136" s="114" t="str">
        <f t="shared" si="113"/>
        <v>Khác</v>
      </c>
      <c r="AT136" s="114" t="str">
        <f t="shared" si="114"/>
        <v>Khác</v>
      </c>
      <c r="AU136" s="114" t="str">
        <f t="shared" si="115"/>
        <v>Khác</v>
      </c>
      <c r="AV136" s="114" t="str">
        <f t="shared" si="115"/>
        <v>Khác</v>
      </c>
      <c r="AW136" s="114" t="str">
        <f t="shared" si="116"/>
        <v>Khác</v>
      </c>
      <c r="AX136" s="114" t="str">
        <f t="shared" si="117"/>
        <v>Khác</v>
      </c>
      <c r="AY136" s="114" t="str">
        <f t="shared" si="118"/>
        <v>Khác</v>
      </c>
      <c r="AZ136" s="114" t="str">
        <f t="shared" si="119"/>
        <v>Khác</v>
      </c>
      <c r="BA136" s="114" t="str">
        <f t="shared" si="120"/>
        <v>Khác</v>
      </c>
      <c r="BB136" s="114" t="str">
        <f t="shared" si="121"/>
        <v>Khác</v>
      </c>
      <c r="BC136" s="114" t="str">
        <f t="shared" si="122"/>
        <v>Khác</v>
      </c>
      <c r="BD136" s="114" t="str">
        <f t="shared" si="123"/>
        <v>Khác</v>
      </c>
      <c r="BE136" s="114" t="str">
        <f t="shared" si="124"/>
        <v>Khác</v>
      </c>
      <c r="BF136" s="114" t="str">
        <f t="shared" si="125"/>
        <v>Khác</v>
      </c>
      <c r="BG136" s="114" t="str">
        <f t="shared" si="126"/>
        <v>Khác</v>
      </c>
      <c r="BH136" s="114" t="str">
        <f t="shared" si="127"/>
        <v>Khác</v>
      </c>
      <c r="BI136" s="114" t="str">
        <f t="shared" si="128"/>
        <v>Khác</v>
      </c>
      <c r="BJ136" s="114" t="str">
        <f t="shared" si="129"/>
        <v>Khác</v>
      </c>
      <c r="BK136" s="114" t="str">
        <f t="shared" si="130"/>
        <v>Khác</v>
      </c>
      <c r="BL136" s="114" t="str">
        <f t="shared" si="131"/>
        <v>Khác</v>
      </c>
    </row>
    <row r="137" spans="1:64" s="12" customFormat="1" ht="13.5" x14ac:dyDescent="0.15">
      <c r="A137" s="122"/>
      <c r="B137" s="122"/>
      <c r="C137" s="122"/>
      <c r="D137" s="124"/>
      <c r="E137" s="126"/>
      <c r="F137" s="15" t="str">
        <f t="shared" si="201"/>
        <v>-</v>
      </c>
      <c r="G137" s="12" t="e">
        <f>VLOOKUP(VALUE(A137),Time!$A$3:$D$33,2,1)</f>
        <v>#N/A</v>
      </c>
      <c r="H137" s="12" t="str">
        <f t="shared" ref="H137:H200" si="203">IF(MID(C137,2,1)="c","Chi",IF(C137&lt;&gt;"","Thu",""))</f>
        <v/>
      </c>
      <c r="L137" s="114" t="str">
        <f t="shared" si="154"/>
        <v>Khác</v>
      </c>
      <c r="M137" s="114" t="str">
        <f t="shared" si="155"/>
        <v>Khác</v>
      </c>
      <c r="N137" s="114" t="str">
        <f t="shared" si="156"/>
        <v>Khác</v>
      </c>
      <c r="O137" s="114" t="str">
        <f t="shared" si="157"/>
        <v>Khác</v>
      </c>
      <c r="P137" s="114" t="str">
        <f t="shared" ref="P137:P200" si="204">IF(O137="Khác",IF(ISNUMBER(SEARCH(P$7,$D137)),P$6,"Khác"),O137)</f>
        <v>Khác</v>
      </c>
      <c r="Q137" s="114" t="str">
        <f t="shared" ref="Q137:Q200" si="205">IF(P137="Khác",IF(ISNUMBER(SEARCH(Q$7,$D137)),Q$6,"Khác"),P137)</f>
        <v>Khác</v>
      </c>
      <c r="R137" s="114" t="str">
        <f t="shared" ref="R137:R200" si="206">IF(Q137="Khác",IF(ISNUMBER(SEARCH(R$7,$D137)),R$6,"Khác"),Q137)</f>
        <v>Khác</v>
      </c>
      <c r="S137" s="114" t="str">
        <f t="shared" si="158"/>
        <v>Khác</v>
      </c>
      <c r="T137" s="114" t="str">
        <f t="shared" ref="T137:AP137" si="207">IF(S137="Khác",IF(ISNUMBER(SEARCH(T$7,$D137)),T$6,"Khác"),S137)</f>
        <v>Khác</v>
      </c>
      <c r="U137" s="114" t="str">
        <f t="shared" si="136"/>
        <v>Khác</v>
      </c>
      <c r="V137" s="114" t="str">
        <f t="shared" si="137"/>
        <v>Khác</v>
      </c>
      <c r="W137" s="114" t="str">
        <f t="shared" si="207"/>
        <v>Khác</v>
      </c>
      <c r="X137" s="114" t="str">
        <f t="shared" si="207"/>
        <v>Khác</v>
      </c>
      <c r="Y137" s="114" t="str">
        <f t="shared" si="207"/>
        <v>Khác</v>
      </c>
      <c r="Z137" s="114" t="str">
        <f t="shared" si="207"/>
        <v>Khác</v>
      </c>
      <c r="AA137" s="114" t="str">
        <f t="shared" si="207"/>
        <v>Khác</v>
      </c>
      <c r="AB137" s="114" t="str">
        <f t="shared" si="207"/>
        <v>Khác</v>
      </c>
      <c r="AC137" s="114" t="str">
        <f t="shared" si="207"/>
        <v>Khác</v>
      </c>
      <c r="AD137" s="114" t="str">
        <f t="shared" si="207"/>
        <v>Khác</v>
      </c>
      <c r="AE137" s="114" t="str">
        <f t="shared" si="207"/>
        <v>Khác</v>
      </c>
      <c r="AF137" s="114" t="str">
        <f t="shared" si="207"/>
        <v>Khác</v>
      </c>
      <c r="AG137" s="114" t="str">
        <f t="shared" si="207"/>
        <v>Khác</v>
      </c>
      <c r="AH137" s="114" t="str">
        <f t="shared" si="207"/>
        <v>Khác</v>
      </c>
      <c r="AI137" s="114" t="str">
        <f t="shared" si="207"/>
        <v>Khác</v>
      </c>
      <c r="AJ137" s="114" t="str">
        <f t="shared" si="207"/>
        <v>Khác</v>
      </c>
      <c r="AK137" s="114" t="str">
        <f t="shared" si="207"/>
        <v>Khác</v>
      </c>
      <c r="AL137" s="114" t="str">
        <f t="shared" si="207"/>
        <v>Khác</v>
      </c>
      <c r="AM137" s="114" t="str">
        <f t="shared" si="207"/>
        <v>Khác</v>
      </c>
      <c r="AN137" s="114" t="str">
        <f t="shared" si="207"/>
        <v>Khác</v>
      </c>
      <c r="AO137" s="114" t="str">
        <f t="shared" si="207"/>
        <v>Khác</v>
      </c>
      <c r="AP137" s="114" t="str">
        <f t="shared" si="207"/>
        <v>Khác</v>
      </c>
      <c r="AQ137" s="114" t="str">
        <f t="shared" ref="AQ137:AQ200" si="208">IF(AP137="Khác",IF(ISNUMBER(SEARCH(AQ$7,$D137)),AQ$6,"Khác"),AP137)</f>
        <v>Khác</v>
      </c>
      <c r="AR137" s="114" t="str">
        <f t="shared" ref="AR137:AR200" si="209">IF(AQ137="Khác",IF(ISNUMBER(SEARCH(AR$7,$D137)),AR$6,"Khác"),AQ137)</f>
        <v>Khác</v>
      </c>
      <c r="AS137" s="114" t="str">
        <f t="shared" ref="AS137:AS200" si="210">IF(AR137="Khác",IF(ISNUMBER(SEARCH(AS$7,$D137)),AS$6,"Khác"),AR137)</f>
        <v>Khác</v>
      </c>
      <c r="AT137" s="114" t="str">
        <f t="shared" ref="AT137:AT200" si="211">IF(AS137="Khác",IF(ISNUMBER(SEARCH(AT$7,$D137)),AT$6,"Khác"),AS137)</f>
        <v>Khác</v>
      </c>
      <c r="AU137" s="114" t="str">
        <f t="shared" ref="AU137:AV200" si="212">IF(AT137="Khác",IF(ISNUMBER(SEARCH(AU$7,$D137)),AU$6,"Khác"),AT137)</f>
        <v>Khác</v>
      </c>
      <c r="AV137" s="114" t="str">
        <f t="shared" si="212"/>
        <v>Khác</v>
      </c>
      <c r="AW137" s="114" t="str">
        <f t="shared" ref="AW137:AW200" si="213">IF(AV137="Khác",IF(AND(ISNUMBER(SEARCH("phí",$D137)),ISNUMBER(SEARCH("ngân hàng",$D137))),AW$6,"Khác"),AV137)</f>
        <v>Khác</v>
      </c>
      <c r="AX137" s="114" t="str">
        <f t="shared" ref="AX137:AX200" si="214">IF(AW137="Khác",IF(AND(ISNUMBER(SEARCH("Điện",$D137)),ISNUMBER(SEARCH("VP",$D137))),AX$6,"Khác"),AW137)</f>
        <v>Khác</v>
      </c>
      <c r="AY137" s="114" t="str">
        <f t="shared" ref="AY137:AY200" si="215">IF(AX137="Khác",IF(AND(ISNUMBER(SEARCH("Nước",$D137)),ISNUMBER(SEARCH("VP",$D137))),AY$6,"Khác"),AX137)</f>
        <v>Khác</v>
      </c>
      <c r="AZ137" s="114" t="str">
        <f t="shared" ref="AZ137:AZ200" si="216">IF(AY137="Khác",IF(AND(ISNUMBER(SEARCH("Điện",$D137)),ISNUMBER(SEARCH("Kho",$D137))),AZ$6,"Khác"),AY137)</f>
        <v>Khác</v>
      </c>
      <c r="BA137" s="114" t="str">
        <f t="shared" ref="BA137:BA200" si="217">IF(AZ137="Khác",IF(AND(ISNUMBER(SEARCH("Nước",$D137)),ISNUMBER(SEARCH("Kho",$D137))),BA$6,"Khác"),AZ137)</f>
        <v>Khác</v>
      </c>
      <c r="BB137" s="114" t="str">
        <f t="shared" ref="BB137:BB200" si="218">IF(BA137="Khác",IF(AND(ISNUMBER(SEARCH("TT",$D137)),ISNUMBER(SEARCH("Chi Phí hoàn trả bảo hành",$D137))),BB$6,"Khác"),BA137)</f>
        <v>Khác</v>
      </c>
      <c r="BC137" s="114" t="str">
        <f t="shared" ref="BC137:BC200" si="219">IF(BB137="Khác",IF(AND(ISNUMBER(SEARCH("TT",$D137)),ISNUMBER(SEARCH("Đơn hàng",$D137))),BC$6,"Khác"),BB137)</f>
        <v>Khác</v>
      </c>
      <c r="BD137" s="114" t="str">
        <f t="shared" ref="BD137:BD200" si="220">IF(BC137="Khác",IF(AND(ISNUMBER(SEARCH("TT",$D137)),ISNUMBER(SEARCH("hoàn công",$D137))),BD$6,"Khác"),BC137)</f>
        <v>Khác</v>
      </c>
      <c r="BE137" s="114" t="str">
        <f t="shared" ref="BE137:BE200" si="221">IF(BD137="Khác",IF(AND(ISNUMBER(SEARCH("TT",$D137)),ISNUMBER(SEARCH("công nhân",$D137))),BE$6,"Khác"),BD137)</f>
        <v>Khác</v>
      </c>
      <c r="BF137" s="114" t="str">
        <f t="shared" ref="BF137:BF200" si="222">IF(BE137="Khác",IF(AND(ISNUMBER(SEARCH("phí",$D137)),ISNUMBER(SEARCH("cước",$D137))),BF$6,"Khác"),BE137)</f>
        <v>Khác</v>
      </c>
      <c r="BG137" s="114" t="str">
        <f t="shared" ref="BG137:BG200" si="223">IF(BF137="Khác",IF(AND(ISNUMBER(SEARCH("TT",$D137)),ISNUMBER(SEARCH("- ",$D137))),BG$6,"Khác"),BF137)</f>
        <v>Khác</v>
      </c>
      <c r="BH137" s="114" t="str">
        <f t="shared" ref="BH137:BH200" si="224">IF(BG137="Khác",IF(ISNUMBER(SEARCH("tạm ứng",$D137)),BH$6,"Khác"),BG137)</f>
        <v>Khác</v>
      </c>
      <c r="BI137" s="114" t="str">
        <f t="shared" ref="BI137:BI200" si="225">IF(BH137="Khác",IF(ISNUMBER(SEARCH("chi phí dịch vụ hàng hóa",$D137)),BI$6,"Khác"),BH137)</f>
        <v>Khác</v>
      </c>
      <c r="BJ137" s="114" t="str">
        <f t="shared" ref="BJ137:BJ200" si="226">IF(BI137="Khác",IF(ISNUMBER(SEARCH("cung cấp vật tư cho kho",$D137)),BJ$6,"Khác"),BI137)</f>
        <v>Khác</v>
      </c>
      <c r="BK137" s="114" t="str">
        <f t="shared" ref="BK137:BK200" si="227">IF(BJ137="Khác",IF(ISNUMBER(SEARCH("cô tạp vụ",$D137)),BK$6,"Khác"),BJ137)</f>
        <v>Khác</v>
      </c>
      <c r="BL137" s="114" t="str">
        <f t="shared" ref="BL137:BL200" si="228">IF(BK137="Khác",IF(ISNUMBER(SEARCH("thuê văn phòng Hà Nội",$D137)),BL$6,"Khác"),BK137)</f>
        <v>Khác</v>
      </c>
    </row>
    <row r="138" spans="1:64" s="12" customFormat="1" ht="13.5" x14ac:dyDescent="0.15">
      <c r="A138" s="122"/>
      <c r="B138" s="122"/>
      <c r="C138" s="122"/>
      <c r="D138" s="124"/>
      <c r="E138" s="126"/>
      <c r="F138" s="15" t="str">
        <f t="shared" si="201"/>
        <v>-</v>
      </c>
      <c r="G138" s="12" t="e">
        <f>VLOOKUP(VALUE(A138),Time!$A$3:$D$33,2,1)</f>
        <v>#N/A</v>
      </c>
      <c r="H138" s="12" t="str">
        <f t="shared" si="203"/>
        <v/>
      </c>
      <c r="L138" s="114" t="str">
        <f t="shared" si="154"/>
        <v>Khác</v>
      </c>
      <c r="M138" s="114" t="str">
        <f t="shared" si="155"/>
        <v>Khác</v>
      </c>
      <c r="N138" s="114" t="str">
        <f t="shared" si="156"/>
        <v>Khác</v>
      </c>
      <c r="O138" s="114" t="str">
        <f t="shared" si="157"/>
        <v>Khác</v>
      </c>
      <c r="P138" s="114" t="str">
        <f t="shared" si="204"/>
        <v>Khác</v>
      </c>
      <c r="Q138" s="114" t="str">
        <f t="shared" si="205"/>
        <v>Khác</v>
      </c>
      <c r="R138" s="114" t="str">
        <f t="shared" si="206"/>
        <v>Khác</v>
      </c>
      <c r="S138" s="114" t="str">
        <f t="shared" si="158"/>
        <v>Khác</v>
      </c>
      <c r="T138" s="114" t="str">
        <f t="shared" ref="T138:AP138" si="229">IF(S138="Khác",IF(ISNUMBER(SEARCH(T$7,$D138)),T$6,"Khác"),S138)</f>
        <v>Khác</v>
      </c>
      <c r="U138" s="114" t="str">
        <f t="shared" si="136"/>
        <v>Khác</v>
      </c>
      <c r="V138" s="114" t="str">
        <f t="shared" si="137"/>
        <v>Khác</v>
      </c>
      <c r="W138" s="114" t="str">
        <f t="shared" si="229"/>
        <v>Khác</v>
      </c>
      <c r="X138" s="114" t="str">
        <f t="shared" si="229"/>
        <v>Khác</v>
      </c>
      <c r="Y138" s="114" t="str">
        <f t="shared" si="229"/>
        <v>Khác</v>
      </c>
      <c r="Z138" s="114" t="str">
        <f t="shared" si="229"/>
        <v>Khác</v>
      </c>
      <c r="AA138" s="114" t="str">
        <f t="shared" si="229"/>
        <v>Khác</v>
      </c>
      <c r="AB138" s="114" t="str">
        <f t="shared" si="229"/>
        <v>Khác</v>
      </c>
      <c r="AC138" s="114" t="str">
        <f t="shared" si="229"/>
        <v>Khác</v>
      </c>
      <c r="AD138" s="114" t="str">
        <f t="shared" si="229"/>
        <v>Khác</v>
      </c>
      <c r="AE138" s="114" t="str">
        <f t="shared" si="229"/>
        <v>Khác</v>
      </c>
      <c r="AF138" s="114" t="str">
        <f t="shared" si="229"/>
        <v>Khác</v>
      </c>
      <c r="AG138" s="114" t="str">
        <f t="shared" si="229"/>
        <v>Khác</v>
      </c>
      <c r="AH138" s="114" t="str">
        <f t="shared" si="229"/>
        <v>Khác</v>
      </c>
      <c r="AI138" s="114" t="str">
        <f t="shared" si="229"/>
        <v>Khác</v>
      </c>
      <c r="AJ138" s="114" t="str">
        <f t="shared" si="229"/>
        <v>Khác</v>
      </c>
      <c r="AK138" s="114" t="str">
        <f t="shared" si="229"/>
        <v>Khác</v>
      </c>
      <c r="AL138" s="114" t="str">
        <f t="shared" si="229"/>
        <v>Khác</v>
      </c>
      <c r="AM138" s="114" t="str">
        <f t="shared" si="229"/>
        <v>Khác</v>
      </c>
      <c r="AN138" s="114" t="str">
        <f t="shared" si="229"/>
        <v>Khác</v>
      </c>
      <c r="AO138" s="114" t="str">
        <f t="shared" si="229"/>
        <v>Khác</v>
      </c>
      <c r="AP138" s="114" t="str">
        <f t="shared" si="229"/>
        <v>Khác</v>
      </c>
      <c r="AQ138" s="114" t="str">
        <f t="shared" si="208"/>
        <v>Khác</v>
      </c>
      <c r="AR138" s="114" t="str">
        <f t="shared" si="209"/>
        <v>Khác</v>
      </c>
      <c r="AS138" s="114" t="str">
        <f t="shared" si="210"/>
        <v>Khác</v>
      </c>
      <c r="AT138" s="114" t="str">
        <f t="shared" si="211"/>
        <v>Khác</v>
      </c>
      <c r="AU138" s="114" t="str">
        <f t="shared" si="212"/>
        <v>Khác</v>
      </c>
      <c r="AV138" s="114" t="str">
        <f t="shared" si="212"/>
        <v>Khác</v>
      </c>
      <c r="AW138" s="114" t="str">
        <f t="shared" si="213"/>
        <v>Khác</v>
      </c>
      <c r="AX138" s="114" t="str">
        <f t="shared" si="214"/>
        <v>Khác</v>
      </c>
      <c r="AY138" s="114" t="str">
        <f t="shared" si="215"/>
        <v>Khác</v>
      </c>
      <c r="AZ138" s="114" t="str">
        <f t="shared" si="216"/>
        <v>Khác</v>
      </c>
      <c r="BA138" s="114" t="str">
        <f t="shared" si="217"/>
        <v>Khác</v>
      </c>
      <c r="BB138" s="114" t="str">
        <f t="shared" si="218"/>
        <v>Khác</v>
      </c>
      <c r="BC138" s="114" t="str">
        <f t="shared" si="219"/>
        <v>Khác</v>
      </c>
      <c r="BD138" s="114" t="str">
        <f t="shared" si="220"/>
        <v>Khác</v>
      </c>
      <c r="BE138" s="114" t="str">
        <f t="shared" si="221"/>
        <v>Khác</v>
      </c>
      <c r="BF138" s="114" t="str">
        <f t="shared" si="222"/>
        <v>Khác</v>
      </c>
      <c r="BG138" s="114" t="str">
        <f t="shared" si="223"/>
        <v>Khác</v>
      </c>
      <c r="BH138" s="114" t="str">
        <f t="shared" si="224"/>
        <v>Khác</v>
      </c>
      <c r="BI138" s="114" t="str">
        <f t="shared" si="225"/>
        <v>Khác</v>
      </c>
      <c r="BJ138" s="114" t="str">
        <f t="shared" si="226"/>
        <v>Khác</v>
      </c>
      <c r="BK138" s="114" t="str">
        <f t="shared" si="227"/>
        <v>Khác</v>
      </c>
      <c r="BL138" s="114" t="str">
        <f t="shared" si="228"/>
        <v>Khác</v>
      </c>
    </row>
    <row r="139" spans="1:64" s="12" customFormat="1" ht="13.5" x14ac:dyDescent="0.15">
      <c r="A139" s="122"/>
      <c r="B139" s="122"/>
      <c r="C139" s="122"/>
      <c r="D139" s="124"/>
      <c r="E139" s="126"/>
      <c r="F139" s="15" t="str">
        <f t="shared" si="201"/>
        <v>-</v>
      </c>
      <c r="G139" s="12" t="e">
        <f>VLOOKUP(VALUE(A139),Time!$A$3:$D$33,2,1)</f>
        <v>#N/A</v>
      </c>
      <c r="H139" s="12" t="str">
        <f t="shared" si="203"/>
        <v/>
      </c>
      <c r="L139" s="114" t="str">
        <f t="shared" si="154"/>
        <v>Khác</v>
      </c>
      <c r="M139" s="114" t="str">
        <f t="shared" si="155"/>
        <v>Khác</v>
      </c>
      <c r="N139" s="114" t="str">
        <f t="shared" si="156"/>
        <v>Khác</v>
      </c>
      <c r="O139" s="114" t="str">
        <f t="shared" si="157"/>
        <v>Khác</v>
      </c>
      <c r="P139" s="114" t="str">
        <f t="shared" si="204"/>
        <v>Khác</v>
      </c>
      <c r="Q139" s="114" t="str">
        <f t="shared" si="205"/>
        <v>Khác</v>
      </c>
      <c r="R139" s="114" t="str">
        <f t="shared" si="206"/>
        <v>Khác</v>
      </c>
      <c r="S139" s="114" t="str">
        <f t="shared" si="158"/>
        <v>Khác</v>
      </c>
      <c r="T139" s="114" t="str">
        <f t="shared" ref="T139:AP139" si="230">IF(S139="Khác",IF(ISNUMBER(SEARCH(T$7,$D139)),T$6,"Khác"),S139)</f>
        <v>Khác</v>
      </c>
      <c r="U139" s="114" t="str">
        <f t="shared" ref="U139:U202" si="231">IF(T139="Khác",IF(ISNUMBER(SEARCH(U$7,$D139)),U$6,"Khác"),T139)</f>
        <v>Khác</v>
      </c>
      <c r="V139" s="114" t="str">
        <f t="shared" ref="V139:V202" si="232">IF(U139="Khác",IF(ISNUMBER(SEARCH(V$7,$D139)),V$6,"Khác"),U139)</f>
        <v>Khác</v>
      </c>
      <c r="W139" s="114" t="str">
        <f t="shared" si="230"/>
        <v>Khác</v>
      </c>
      <c r="X139" s="114" t="str">
        <f t="shared" si="230"/>
        <v>Khác</v>
      </c>
      <c r="Y139" s="114" t="str">
        <f t="shared" si="230"/>
        <v>Khác</v>
      </c>
      <c r="Z139" s="114" t="str">
        <f t="shared" si="230"/>
        <v>Khác</v>
      </c>
      <c r="AA139" s="114" t="str">
        <f t="shared" si="230"/>
        <v>Khác</v>
      </c>
      <c r="AB139" s="114" t="str">
        <f t="shared" si="230"/>
        <v>Khác</v>
      </c>
      <c r="AC139" s="114" t="str">
        <f t="shared" si="230"/>
        <v>Khác</v>
      </c>
      <c r="AD139" s="114" t="str">
        <f t="shared" si="230"/>
        <v>Khác</v>
      </c>
      <c r="AE139" s="114" t="str">
        <f t="shared" si="230"/>
        <v>Khác</v>
      </c>
      <c r="AF139" s="114" t="str">
        <f t="shared" si="230"/>
        <v>Khác</v>
      </c>
      <c r="AG139" s="114" t="str">
        <f t="shared" si="230"/>
        <v>Khác</v>
      </c>
      <c r="AH139" s="114" t="str">
        <f t="shared" si="230"/>
        <v>Khác</v>
      </c>
      <c r="AI139" s="114" t="str">
        <f t="shared" si="230"/>
        <v>Khác</v>
      </c>
      <c r="AJ139" s="114" t="str">
        <f t="shared" si="230"/>
        <v>Khác</v>
      </c>
      <c r="AK139" s="114" t="str">
        <f t="shared" si="230"/>
        <v>Khác</v>
      </c>
      <c r="AL139" s="114" t="str">
        <f t="shared" si="230"/>
        <v>Khác</v>
      </c>
      <c r="AM139" s="114" t="str">
        <f t="shared" si="230"/>
        <v>Khác</v>
      </c>
      <c r="AN139" s="114" t="str">
        <f t="shared" si="230"/>
        <v>Khác</v>
      </c>
      <c r="AO139" s="114" t="str">
        <f t="shared" si="230"/>
        <v>Khác</v>
      </c>
      <c r="AP139" s="114" t="str">
        <f t="shared" si="230"/>
        <v>Khác</v>
      </c>
      <c r="AQ139" s="114" t="str">
        <f t="shared" si="208"/>
        <v>Khác</v>
      </c>
      <c r="AR139" s="114" t="str">
        <f t="shared" si="209"/>
        <v>Khác</v>
      </c>
      <c r="AS139" s="114" t="str">
        <f t="shared" si="210"/>
        <v>Khác</v>
      </c>
      <c r="AT139" s="114" t="str">
        <f t="shared" si="211"/>
        <v>Khác</v>
      </c>
      <c r="AU139" s="114" t="str">
        <f t="shared" si="212"/>
        <v>Khác</v>
      </c>
      <c r="AV139" s="114" t="str">
        <f t="shared" si="212"/>
        <v>Khác</v>
      </c>
      <c r="AW139" s="114" t="str">
        <f t="shared" si="213"/>
        <v>Khác</v>
      </c>
      <c r="AX139" s="114" t="str">
        <f t="shared" si="214"/>
        <v>Khác</v>
      </c>
      <c r="AY139" s="114" t="str">
        <f t="shared" si="215"/>
        <v>Khác</v>
      </c>
      <c r="AZ139" s="114" t="str">
        <f t="shared" si="216"/>
        <v>Khác</v>
      </c>
      <c r="BA139" s="114" t="str">
        <f t="shared" si="217"/>
        <v>Khác</v>
      </c>
      <c r="BB139" s="114" t="str">
        <f t="shared" si="218"/>
        <v>Khác</v>
      </c>
      <c r="BC139" s="114" t="str">
        <f t="shared" si="219"/>
        <v>Khác</v>
      </c>
      <c r="BD139" s="114" t="str">
        <f t="shared" si="220"/>
        <v>Khác</v>
      </c>
      <c r="BE139" s="114" t="str">
        <f t="shared" si="221"/>
        <v>Khác</v>
      </c>
      <c r="BF139" s="114" t="str">
        <f t="shared" si="222"/>
        <v>Khác</v>
      </c>
      <c r="BG139" s="114" t="str">
        <f t="shared" si="223"/>
        <v>Khác</v>
      </c>
      <c r="BH139" s="114" t="str">
        <f t="shared" si="224"/>
        <v>Khác</v>
      </c>
      <c r="BI139" s="114" t="str">
        <f t="shared" si="225"/>
        <v>Khác</v>
      </c>
      <c r="BJ139" s="114" t="str">
        <f t="shared" si="226"/>
        <v>Khác</v>
      </c>
      <c r="BK139" s="114" t="str">
        <f t="shared" si="227"/>
        <v>Khác</v>
      </c>
      <c r="BL139" s="114" t="str">
        <f t="shared" si="228"/>
        <v>Khác</v>
      </c>
    </row>
    <row r="140" spans="1:64" s="12" customFormat="1" ht="13.5" x14ac:dyDescent="0.15">
      <c r="A140" s="122"/>
      <c r="B140" s="122"/>
      <c r="C140" s="122"/>
      <c r="D140" s="124"/>
      <c r="E140" s="126"/>
      <c r="F140" s="15" t="str">
        <f t="shared" si="201"/>
        <v>-</v>
      </c>
      <c r="G140" s="12" t="e">
        <f>VLOOKUP(VALUE(A140),Time!$A$3:$D$33,2,1)</f>
        <v>#N/A</v>
      </c>
      <c r="H140" s="12" t="str">
        <f t="shared" si="203"/>
        <v/>
      </c>
      <c r="L140" s="114" t="str">
        <f t="shared" si="154"/>
        <v>Khác</v>
      </c>
      <c r="M140" s="114" t="str">
        <f t="shared" si="155"/>
        <v>Khác</v>
      </c>
      <c r="N140" s="114" t="str">
        <f t="shared" si="156"/>
        <v>Khác</v>
      </c>
      <c r="O140" s="114" t="str">
        <f t="shared" si="157"/>
        <v>Khác</v>
      </c>
      <c r="P140" s="114" t="str">
        <f t="shared" si="204"/>
        <v>Khác</v>
      </c>
      <c r="Q140" s="114" t="str">
        <f t="shared" si="205"/>
        <v>Khác</v>
      </c>
      <c r="R140" s="114" t="str">
        <f t="shared" si="206"/>
        <v>Khác</v>
      </c>
      <c r="S140" s="114" t="str">
        <f t="shared" si="158"/>
        <v>Khác</v>
      </c>
      <c r="T140" s="114" t="str">
        <f t="shared" ref="T140:AP140" si="233">IF(S140="Khác",IF(ISNUMBER(SEARCH(T$7,$D140)),T$6,"Khác"),S140)</f>
        <v>Khác</v>
      </c>
      <c r="U140" s="114" t="str">
        <f t="shared" si="231"/>
        <v>Khác</v>
      </c>
      <c r="V140" s="114" t="str">
        <f t="shared" si="232"/>
        <v>Khác</v>
      </c>
      <c r="W140" s="114" t="str">
        <f t="shared" si="233"/>
        <v>Khác</v>
      </c>
      <c r="X140" s="114" t="str">
        <f t="shared" si="233"/>
        <v>Khác</v>
      </c>
      <c r="Y140" s="114" t="str">
        <f t="shared" si="233"/>
        <v>Khác</v>
      </c>
      <c r="Z140" s="114" t="str">
        <f t="shared" si="233"/>
        <v>Khác</v>
      </c>
      <c r="AA140" s="114" t="str">
        <f t="shared" si="233"/>
        <v>Khác</v>
      </c>
      <c r="AB140" s="114" t="str">
        <f t="shared" si="233"/>
        <v>Khác</v>
      </c>
      <c r="AC140" s="114" t="str">
        <f t="shared" si="233"/>
        <v>Khác</v>
      </c>
      <c r="AD140" s="114" t="str">
        <f t="shared" si="233"/>
        <v>Khác</v>
      </c>
      <c r="AE140" s="114" t="str">
        <f t="shared" si="233"/>
        <v>Khác</v>
      </c>
      <c r="AF140" s="114" t="str">
        <f t="shared" si="233"/>
        <v>Khác</v>
      </c>
      <c r="AG140" s="114" t="str">
        <f t="shared" si="233"/>
        <v>Khác</v>
      </c>
      <c r="AH140" s="114" t="str">
        <f t="shared" si="233"/>
        <v>Khác</v>
      </c>
      <c r="AI140" s="114" t="str">
        <f t="shared" si="233"/>
        <v>Khác</v>
      </c>
      <c r="AJ140" s="114" t="str">
        <f t="shared" si="233"/>
        <v>Khác</v>
      </c>
      <c r="AK140" s="114" t="str">
        <f t="shared" si="233"/>
        <v>Khác</v>
      </c>
      <c r="AL140" s="114" t="str">
        <f t="shared" si="233"/>
        <v>Khác</v>
      </c>
      <c r="AM140" s="114" t="str">
        <f t="shared" si="233"/>
        <v>Khác</v>
      </c>
      <c r="AN140" s="114" t="str">
        <f t="shared" si="233"/>
        <v>Khác</v>
      </c>
      <c r="AO140" s="114" t="str">
        <f t="shared" si="233"/>
        <v>Khác</v>
      </c>
      <c r="AP140" s="114" t="str">
        <f t="shared" si="233"/>
        <v>Khác</v>
      </c>
      <c r="AQ140" s="114" t="str">
        <f t="shared" si="208"/>
        <v>Khác</v>
      </c>
      <c r="AR140" s="114" t="str">
        <f t="shared" si="209"/>
        <v>Khác</v>
      </c>
      <c r="AS140" s="114" t="str">
        <f t="shared" si="210"/>
        <v>Khác</v>
      </c>
      <c r="AT140" s="114" t="str">
        <f t="shared" si="211"/>
        <v>Khác</v>
      </c>
      <c r="AU140" s="114" t="str">
        <f t="shared" si="212"/>
        <v>Khác</v>
      </c>
      <c r="AV140" s="114" t="str">
        <f t="shared" si="212"/>
        <v>Khác</v>
      </c>
      <c r="AW140" s="114" t="str">
        <f t="shared" si="213"/>
        <v>Khác</v>
      </c>
      <c r="AX140" s="114" t="str">
        <f t="shared" si="214"/>
        <v>Khác</v>
      </c>
      <c r="AY140" s="114" t="str">
        <f t="shared" si="215"/>
        <v>Khác</v>
      </c>
      <c r="AZ140" s="114" t="str">
        <f t="shared" si="216"/>
        <v>Khác</v>
      </c>
      <c r="BA140" s="114" t="str">
        <f t="shared" si="217"/>
        <v>Khác</v>
      </c>
      <c r="BB140" s="114" t="str">
        <f t="shared" si="218"/>
        <v>Khác</v>
      </c>
      <c r="BC140" s="114" t="str">
        <f t="shared" si="219"/>
        <v>Khác</v>
      </c>
      <c r="BD140" s="114" t="str">
        <f t="shared" si="220"/>
        <v>Khác</v>
      </c>
      <c r="BE140" s="114" t="str">
        <f t="shared" si="221"/>
        <v>Khác</v>
      </c>
      <c r="BF140" s="114" t="str">
        <f t="shared" si="222"/>
        <v>Khác</v>
      </c>
      <c r="BG140" s="114" t="str">
        <f t="shared" si="223"/>
        <v>Khác</v>
      </c>
      <c r="BH140" s="114" t="str">
        <f t="shared" si="224"/>
        <v>Khác</v>
      </c>
      <c r="BI140" s="114" t="str">
        <f t="shared" si="225"/>
        <v>Khác</v>
      </c>
      <c r="BJ140" s="114" t="str">
        <f t="shared" si="226"/>
        <v>Khác</v>
      </c>
      <c r="BK140" s="114" t="str">
        <f t="shared" si="227"/>
        <v>Khác</v>
      </c>
      <c r="BL140" s="114" t="str">
        <f t="shared" si="228"/>
        <v>Khác</v>
      </c>
    </row>
    <row r="141" spans="1:64" s="12" customFormat="1" ht="13.5" x14ac:dyDescent="0.15">
      <c r="A141" s="122"/>
      <c r="B141" s="122"/>
      <c r="C141" s="122"/>
      <c r="D141" s="124"/>
      <c r="E141" s="126"/>
      <c r="F141" s="15" t="str">
        <f t="shared" si="201"/>
        <v>-</v>
      </c>
      <c r="G141" s="12" t="e">
        <f>VLOOKUP(VALUE(A141),Time!$A$3:$D$33,2,1)</f>
        <v>#N/A</v>
      </c>
      <c r="H141" s="12" t="str">
        <f t="shared" si="203"/>
        <v/>
      </c>
      <c r="L141" s="114" t="str">
        <f t="shared" si="154"/>
        <v>Khác</v>
      </c>
      <c r="M141" s="114" t="str">
        <f t="shared" si="155"/>
        <v>Khác</v>
      </c>
      <c r="N141" s="114" t="str">
        <f t="shared" si="156"/>
        <v>Khác</v>
      </c>
      <c r="O141" s="114" t="str">
        <f t="shared" si="157"/>
        <v>Khác</v>
      </c>
      <c r="P141" s="114" t="str">
        <f t="shared" si="204"/>
        <v>Khác</v>
      </c>
      <c r="Q141" s="114" t="str">
        <f t="shared" si="205"/>
        <v>Khác</v>
      </c>
      <c r="R141" s="114" t="str">
        <f t="shared" si="206"/>
        <v>Khác</v>
      </c>
      <c r="S141" s="114" t="str">
        <f t="shared" si="158"/>
        <v>Khác</v>
      </c>
      <c r="T141" s="114" t="str">
        <f t="shared" ref="T141:AP141" si="234">IF(S141="Khác",IF(ISNUMBER(SEARCH(T$7,$D141)),T$6,"Khác"),S141)</f>
        <v>Khác</v>
      </c>
      <c r="U141" s="114" t="str">
        <f t="shared" si="231"/>
        <v>Khác</v>
      </c>
      <c r="V141" s="114" t="str">
        <f t="shared" si="232"/>
        <v>Khác</v>
      </c>
      <c r="W141" s="114" t="str">
        <f t="shared" si="234"/>
        <v>Khác</v>
      </c>
      <c r="X141" s="114" t="str">
        <f t="shared" si="234"/>
        <v>Khác</v>
      </c>
      <c r="Y141" s="114" t="str">
        <f t="shared" si="234"/>
        <v>Khác</v>
      </c>
      <c r="Z141" s="114" t="str">
        <f t="shared" si="234"/>
        <v>Khác</v>
      </c>
      <c r="AA141" s="114" t="str">
        <f t="shared" si="234"/>
        <v>Khác</v>
      </c>
      <c r="AB141" s="114" t="str">
        <f t="shared" si="234"/>
        <v>Khác</v>
      </c>
      <c r="AC141" s="114" t="str">
        <f t="shared" si="234"/>
        <v>Khác</v>
      </c>
      <c r="AD141" s="114" t="str">
        <f t="shared" si="234"/>
        <v>Khác</v>
      </c>
      <c r="AE141" s="114" t="str">
        <f t="shared" si="234"/>
        <v>Khác</v>
      </c>
      <c r="AF141" s="114" t="str">
        <f t="shared" si="234"/>
        <v>Khác</v>
      </c>
      <c r="AG141" s="114" t="str">
        <f t="shared" si="234"/>
        <v>Khác</v>
      </c>
      <c r="AH141" s="114" t="str">
        <f t="shared" si="234"/>
        <v>Khác</v>
      </c>
      <c r="AI141" s="114" t="str">
        <f t="shared" si="234"/>
        <v>Khác</v>
      </c>
      <c r="AJ141" s="114" t="str">
        <f t="shared" si="234"/>
        <v>Khác</v>
      </c>
      <c r="AK141" s="114" t="str">
        <f t="shared" si="234"/>
        <v>Khác</v>
      </c>
      <c r="AL141" s="114" t="str">
        <f t="shared" si="234"/>
        <v>Khác</v>
      </c>
      <c r="AM141" s="114" t="str">
        <f t="shared" si="234"/>
        <v>Khác</v>
      </c>
      <c r="AN141" s="114" t="str">
        <f t="shared" si="234"/>
        <v>Khác</v>
      </c>
      <c r="AO141" s="114" t="str">
        <f t="shared" si="234"/>
        <v>Khác</v>
      </c>
      <c r="AP141" s="114" t="str">
        <f t="shared" si="234"/>
        <v>Khác</v>
      </c>
      <c r="AQ141" s="114" t="str">
        <f t="shared" si="208"/>
        <v>Khác</v>
      </c>
      <c r="AR141" s="114" t="str">
        <f t="shared" si="209"/>
        <v>Khác</v>
      </c>
      <c r="AS141" s="114" t="str">
        <f t="shared" si="210"/>
        <v>Khác</v>
      </c>
      <c r="AT141" s="114" t="str">
        <f t="shared" si="211"/>
        <v>Khác</v>
      </c>
      <c r="AU141" s="114" t="str">
        <f t="shared" si="212"/>
        <v>Khác</v>
      </c>
      <c r="AV141" s="114" t="str">
        <f t="shared" si="212"/>
        <v>Khác</v>
      </c>
      <c r="AW141" s="114" t="str">
        <f t="shared" si="213"/>
        <v>Khác</v>
      </c>
      <c r="AX141" s="114" t="str">
        <f t="shared" si="214"/>
        <v>Khác</v>
      </c>
      <c r="AY141" s="114" t="str">
        <f t="shared" si="215"/>
        <v>Khác</v>
      </c>
      <c r="AZ141" s="114" t="str">
        <f t="shared" si="216"/>
        <v>Khác</v>
      </c>
      <c r="BA141" s="114" t="str">
        <f t="shared" si="217"/>
        <v>Khác</v>
      </c>
      <c r="BB141" s="114" t="str">
        <f t="shared" si="218"/>
        <v>Khác</v>
      </c>
      <c r="BC141" s="114" t="str">
        <f t="shared" si="219"/>
        <v>Khác</v>
      </c>
      <c r="BD141" s="114" t="str">
        <f t="shared" si="220"/>
        <v>Khác</v>
      </c>
      <c r="BE141" s="114" t="str">
        <f t="shared" si="221"/>
        <v>Khác</v>
      </c>
      <c r="BF141" s="114" t="str">
        <f t="shared" si="222"/>
        <v>Khác</v>
      </c>
      <c r="BG141" s="114" t="str">
        <f t="shared" si="223"/>
        <v>Khác</v>
      </c>
      <c r="BH141" s="114" t="str">
        <f t="shared" si="224"/>
        <v>Khác</v>
      </c>
      <c r="BI141" s="114" t="str">
        <f t="shared" si="225"/>
        <v>Khác</v>
      </c>
      <c r="BJ141" s="114" t="str">
        <f t="shared" si="226"/>
        <v>Khác</v>
      </c>
      <c r="BK141" s="114" t="str">
        <f t="shared" si="227"/>
        <v>Khác</v>
      </c>
      <c r="BL141" s="114" t="str">
        <f t="shared" si="228"/>
        <v>Khác</v>
      </c>
    </row>
    <row r="142" spans="1:64" s="12" customFormat="1" ht="13.5" x14ac:dyDescent="0.15">
      <c r="A142" s="122"/>
      <c r="B142" s="122"/>
      <c r="C142" s="122"/>
      <c r="D142" s="124"/>
      <c r="E142" s="126"/>
      <c r="F142" s="15" t="str">
        <f t="shared" si="201"/>
        <v>-</v>
      </c>
      <c r="G142" s="12" t="e">
        <f>VLOOKUP(VALUE(A142),Time!$A$3:$D$33,2,1)</f>
        <v>#N/A</v>
      </c>
      <c r="H142" s="12" t="str">
        <f t="shared" si="203"/>
        <v/>
      </c>
      <c r="L142" s="114" t="str">
        <f t="shared" si="154"/>
        <v>Khác</v>
      </c>
      <c r="M142" s="114" t="str">
        <f t="shared" si="155"/>
        <v>Khác</v>
      </c>
      <c r="N142" s="114" t="str">
        <f t="shared" si="156"/>
        <v>Khác</v>
      </c>
      <c r="O142" s="114" t="str">
        <f t="shared" si="157"/>
        <v>Khác</v>
      </c>
      <c r="P142" s="114" t="str">
        <f t="shared" si="204"/>
        <v>Khác</v>
      </c>
      <c r="Q142" s="114" t="str">
        <f t="shared" si="205"/>
        <v>Khác</v>
      </c>
      <c r="R142" s="114" t="str">
        <f t="shared" si="206"/>
        <v>Khác</v>
      </c>
      <c r="S142" s="114" t="str">
        <f t="shared" si="158"/>
        <v>Khác</v>
      </c>
      <c r="T142" s="114" t="str">
        <f t="shared" ref="T142:AP142" si="235">IF(S142="Khác",IF(ISNUMBER(SEARCH(T$7,$D142)),T$6,"Khác"),S142)</f>
        <v>Khác</v>
      </c>
      <c r="U142" s="114" t="str">
        <f t="shared" si="231"/>
        <v>Khác</v>
      </c>
      <c r="V142" s="114" t="str">
        <f t="shared" si="232"/>
        <v>Khác</v>
      </c>
      <c r="W142" s="114" t="str">
        <f t="shared" si="235"/>
        <v>Khác</v>
      </c>
      <c r="X142" s="114" t="str">
        <f t="shared" si="235"/>
        <v>Khác</v>
      </c>
      <c r="Y142" s="114" t="str">
        <f t="shared" si="235"/>
        <v>Khác</v>
      </c>
      <c r="Z142" s="114" t="str">
        <f t="shared" si="235"/>
        <v>Khác</v>
      </c>
      <c r="AA142" s="114" t="str">
        <f t="shared" si="235"/>
        <v>Khác</v>
      </c>
      <c r="AB142" s="114" t="str">
        <f t="shared" si="235"/>
        <v>Khác</v>
      </c>
      <c r="AC142" s="114" t="str">
        <f t="shared" si="235"/>
        <v>Khác</v>
      </c>
      <c r="AD142" s="114" t="str">
        <f t="shared" si="235"/>
        <v>Khác</v>
      </c>
      <c r="AE142" s="114" t="str">
        <f t="shared" si="235"/>
        <v>Khác</v>
      </c>
      <c r="AF142" s="114" t="str">
        <f t="shared" si="235"/>
        <v>Khác</v>
      </c>
      <c r="AG142" s="114" t="str">
        <f t="shared" si="235"/>
        <v>Khác</v>
      </c>
      <c r="AH142" s="114" t="str">
        <f t="shared" si="235"/>
        <v>Khác</v>
      </c>
      <c r="AI142" s="114" t="str">
        <f t="shared" si="235"/>
        <v>Khác</v>
      </c>
      <c r="AJ142" s="114" t="str">
        <f t="shared" si="235"/>
        <v>Khác</v>
      </c>
      <c r="AK142" s="114" t="str">
        <f t="shared" si="235"/>
        <v>Khác</v>
      </c>
      <c r="AL142" s="114" t="str">
        <f t="shared" si="235"/>
        <v>Khác</v>
      </c>
      <c r="AM142" s="114" t="str">
        <f t="shared" si="235"/>
        <v>Khác</v>
      </c>
      <c r="AN142" s="114" t="str">
        <f t="shared" si="235"/>
        <v>Khác</v>
      </c>
      <c r="AO142" s="114" t="str">
        <f t="shared" si="235"/>
        <v>Khác</v>
      </c>
      <c r="AP142" s="114" t="str">
        <f t="shared" si="235"/>
        <v>Khác</v>
      </c>
      <c r="AQ142" s="114" t="str">
        <f t="shared" si="208"/>
        <v>Khác</v>
      </c>
      <c r="AR142" s="114" t="str">
        <f t="shared" si="209"/>
        <v>Khác</v>
      </c>
      <c r="AS142" s="114" t="str">
        <f t="shared" si="210"/>
        <v>Khác</v>
      </c>
      <c r="AT142" s="114" t="str">
        <f t="shared" si="211"/>
        <v>Khác</v>
      </c>
      <c r="AU142" s="114" t="str">
        <f t="shared" si="212"/>
        <v>Khác</v>
      </c>
      <c r="AV142" s="114" t="str">
        <f t="shared" si="212"/>
        <v>Khác</v>
      </c>
      <c r="AW142" s="114" t="str">
        <f t="shared" si="213"/>
        <v>Khác</v>
      </c>
      <c r="AX142" s="114" t="str">
        <f t="shared" si="214"/>
        <v>Khác</v>
      </c>
      <c r="AY142" s="114" t="str">
        <f t="shared" si="215"/>
        <v>Khác</v>
      </c>
      <c r="AZ142" s="114" t="str">
        <f t="shared" si="216"/>
        <v>Khác</v>
      </c>
      <c r="BA142" s="114" t="str">
        <f t="shared" si="217"/>
        <v>Khác</v>
      </c>
      <c r="BB142" s="114" t="str">
        <f t="shared" si="218"/>
        <v>Khác</v>
      </c>
      <c r="BC142" s="114" t="str">
        <f t="shared" si="219"/>
        <v>Khác</v>
      </c>
      <c r="BD142" s="114" t="str">
        <f t="shared" si="220"/>
        <v>Khác</v>
      </c>
      <c r="BE142" s="114" t="str">
        <f t="shared" si="221"/>
        <v>Khác</v>
      </c>
      <c r="BF142" s="114" t="str">
        <f t="shared" si="222"/>
        <v>Khác</v>
      </c>
      <c r="BG142" s="114" t="str">
        <f t="shared" si="223"/>
        <v>Khác</v>
      </c>
      <c r="BH142" s="114" t="str">
        <f t="shared" si="224"/>
        <v>Khác</v>
      </c>
      <c r="BI142" s="114" t="str">
        <f t="shared" si="225"/>
        <v>Khác</v>
      </c>
      <c r="BJ142" s="114" t="str">
        <f t="shared" si="226"/>
        <v>Khác</v>
      </c>
      <c r="BK142" s="114" t="str">
        <f t="shared" si="227"/>
        <v>Khác</v>
      </c>
      <c r="BL142" s="114" t="str">
        <f t="shared" si="228"/>
        <v>Khác</v>
      </c>
    </row>
    <row r="143" spans="1:64" s="12" customFormat="1" ht="13.5" x14ac:dyDescent="0.15">
      <c r="A143" s="122"/>
      <c r="B143" s="122"/>
      <c r="C143" s="122"/>
      <c r="D143" s="124"/>
      <c r="E143" s="126"/>
      <c r="F143" s="15" t="str">
        <f t="shared" si="201"/>
        <v>-</v>
      </c>
      <c r="G143" s="12" t="e">
        <f>VLOOKUP(VALUE(A143),Time!$A$3:$D$33,2,1)</f>
        <v>#N/A</v>
      </c>
      <c r="H143" s="12" t="str">
        <f t="shared" si="203"/>
        <v/>
      </c>
      <c r="L143" s="114" t="str">
        <f t="shared" si="154"/>
        <v>Khác</v>
      </c>
      <c r="M143" s="114" t="str">
        <f t="shared" si="155"/>
        <v>Khác</v>
      </c>
      <c r="N143" s="114" t="str">
        <f t="shared" si="156"/>
        <v>Khác</v>
      </c>
      <c r="O143" s="114" t="str">
        <f t="shared" si="157"/>
        <v>Khác</v>
      </c>
      <c r="P143" s="114" t="str">
        <f t="shared" si="204"/>
        <v>Khác</v>
      </c>
      <c r="Q143" s="114" t="str">
        <f t="shared" si="205"/>
        <v>Khác</v>
      </c>
      <c r="R143" s="114" t="str">
        <f t="shared" si="206"/>
        <v>Khác</v>
      </c>
      <c r="S143" s="114" t="str">
        <f t="shared" si="158"/>
        <v>Khác</v>
      </c>
      <c r="T143" s="114" t="str">
        <f t="shared" ref="T143:AP143" si="236">IF(S143="Khác",IF(ISNUMBER(SEARCH(T$7,$D143)),T$6,"Khác"),S143)</f>
        <v>Khác</v>
      </c>
      <c r="U143" s="114" t="str">
        <f t="shared" si="231"/>
        <v>Khác</v>
      </c>
      <c r="V143" s="114" t="str">
        <f t="shared" si="232"/>
        <v>Khác</v>
      </c>
      <c r="W143" s="114" t="str">
        <f t="shared" si="236"/>
        <v>Khác</v>
      </c>
      <c r="X143" s="114" t="str">
        <f t="shared" si="236"/>
        <v>Khác</v>
      </c>
      <c r="Y143" s="114" t="str">
        <f t="shared" si="236"/>
        <v>Khác</v>
      </c>
      <c r="Z143" s="114" t="str">
        <f t="shared" si="236"/>
        <v>Khác</v>
      </c>
      <c r="AA143" s="114" t="str">
        <f t="shared" si="236"/>
        <v>Khác</v>
      </c>
      <c r="AB143" s="114" t="str">
        <f t="shared" si="236"/>
        <v>Khác</v>
      </c>
      <c r="AC143" s="114" t="str">
        <f t="shared" si="236"/>
        <v>Khác</v>
      </c>
      <c r="AD143" s="114" t="str">
        <f t="shared" si="236"/>
        <v>Khác</v>
      </c>
      <c r="AE143" s="114" t="str">
        <f t="shared" si="236"/>
        <v>Khác</v>
      </c>
      <c r="AF143" s="114" t="str">
        <f t="shared" si="236"/>
        <v>Khác</v>
      </c>
      <c r="AG143" s="114" t="str">
        <f t="shared" si="236"/>
        <v>Khác</v>
      </c>
      <c r="AH143" s="114" t="str">
        <f t="shared" si="236"/>
        <v>Khác</v>
      </c>
      <c r="AI143" s="114" t="str">
        <f t="shared" si="236"/>
        <v>Khác</v>
      </c>
      <c r="AJ143" s="114" t="str">
        <f t="shared" si="236"/>
        <v>Khác</v>
      </c>
      <c r="AK143" s="114" t="str">
        <f t="shared" si="236"/>
        <v>Khác</v>
      </c>
      <c r="AL143" s="114" t="str">
        <f t="shared" si="236"/>
        <v>Khác</v>
      </c>
      <c r="AM143" s="114" t="str">
        <f t="shared" si="236"/>
        <v>Khác</v>
      </c>
      <c r="AN143" s="114" t="str">
        <f t="shared" si="236"/>
        <v>Khác</v>
      </c>
      <c r="AO143" s="114" t="str">
        <f t="shared" si="236"/>
        <v>Khác</v>
      </c>
      <c r="AP143" s="114" t="str">
        <f t="shared" si="236"/>
        <v>Khác</v>
      </c>
      <c r="AQ143" s="114" t="str">
        <f t="shared" si="208"/>
        <v>Khác</v>
      </c>
      <c r="AR143" s="114" t="str">
        <f t="shared" si="209"/>
        <v>Khác</v>
      </c>
      <c r="AS143" s="114" t="str">
        <f t="shared" si="210"/>
        <v>Khác</v>
      </c>
      <c r="AT143" s="114" t="str">
        <f t="shared" si="211"/>
        <v>Khác</v>
      </c>
      <c r="AU143" s="114" t="str">
        <f t="shared" si="212"/>
        <v>Khác</v>
      </c>
      <c r="AV143" s="114" t="str">
        <f t="shared" si="212"/>
        <v>Khác</v>
      </c>
      <c r="AW143" s="114" t="str">
        <f t="shared" si="213"/>
        <v>Khác</v>
      </c>
      <c r="AX143" s="114" t="str">
        <f t="shared" si="214"/>
        <v>Khác</v>
      </c>
      <c r="AY143" s="114" t="str">
        <f t="shared" si="215"/>
        <v>Khác</v>
      </c>
      <c r="AZ143" s="114" t="str">
        <f t="shared" si="216"/>
        <v>Khác</v>
      </c>
      <c r="BA143" s="114" t="str">
        <f t="shared" si="217"/>
        <v>Khác</v>
      </c>
      <c r="BB143" s="114" t="str">
        <f t="shared" si="218"/>
        <v>Khác</v>
      </c>
      <c r="BC143" s="114" t="str">
        <f t="shared" si="219"/>
        <v>Khác</v>
      </c>
      <c r="BD143" s="114" t="str">
        <f t="shared" si="220"/>
        <v>Khác</v>
      </c>
      <c r="BE143" s="114" t="str">
        <f t="shared" si="221"/>
        <v>Khác</v>
      </c>
      <c r="BF143" s="114" t="str">
        <f t="shared" si="222"/>
        <v>Khác</v>
      </c>
      <c r="BG143" s="114" t="str">
        <f t="shared" si="223"/>
        <v>Khác</v>
      </c>
      <c r="BH143" s="114" t="str">
        <f t="shared" si="224"/>
        <v>Khác</v>
      </c>
      <c r="BI143" s="114" t="str">
        <f t="shared" si="225"/>
        <v>Khác</v>
      </c>
      <c r="BJ143" s="114" t="str">
        <f t="shared" si="226"/>
        <v>Khác</v>
      </c>
      <c r="BK143" s="114" t="str">
        <f t="shared" si="227"/>
        <v>Khác</v>
      </c>
      <c r="BL143" s="114" t="str">
        <f t="shared" si="228"/>
        <v>Khác</v>
      </c>
    </row>
    <row r="144" spans="1:64" s="12" customFormat="1" ht="13.5" x14ac:dyDescent="0.15">
      <c r="A144" s="122"/>
      <c r="B144" s="122"/>
      <c r="C144" s="122"/>
      <c r="D144" s="124"/>
      <c r="E144" s="126"/>
      <c r="F144" s="15" t="str">
        <f t="shared" si="201"/>
        <v>-</v>
      </c>
      <c r="G144" s="12" t="e">
        <f>VLOOKUP(VALUE(A144),Time!$A$3:$D$33,2,1)</f>
        <v>#N/A</v>
      </c>
      <c r="H144" s="12" t="str">
        <f t="shared" si="203"/>
        <v/>
      </c>
      <c r="L144" s="114" t="str">
        <f t="shared" si="154"/>
        <v>Khác</v>
      </c>
      <c r="M144" s="114" t="str">
        <f t="shared" si="155"/>
        <v>Khác</v>
      </c>
      <c r="N144" s="114" t="str">
        <f t="shared" si="156"/>
        <v>Khác</v>
      </c>
      <c r="O144" s="114" t="str">
        <f t="shared" si="157"/>
        <v>Khác</v>
      </c>
      <c r="P144" s="114" t="str">
        <f t="shared" si="204"/>
        <v>Khác</v>
      </c>
      <c r="Q144" s="114" t="str">
        <f t="shared" si="205"/>
        <v>Khác</v>
      </c>
      <c r="R144" s="114" t="str">
        <f t="shared" si="206"/>
        <v>Khác</v>
      </c>
      <c r="S144" s="114" t="str">
        <f t="shared" si="158"/>
        <v>Khác</v>
      </c>
      <c r="T144" s="114" t="str">
        <f t="shared" ref="T144:AP144" si="237">IF(S144="Khác",IF(ISNUMBER(SEARCH(T$7,$D144)),T$6,"Khác"),S144)</f>
        <v>Khác</v>
      </c>
      <c r="U144" s="114" t="str">
        <f t="shared" si="231"/>
        <v>Khác</v>
      </c>
      <c r="V144" s="114" t="str">
        <f t="shared" si="232"/>
        <v>Khác</v>
      </c>
      <c r="W144" s="114" t="str">
        <f t="shared" si="237"/>
        <v>Khác</v>
      </c>
      <c r="X144" s="114" t="str">
        <f t="shared" si="237"/>
        <v>Khác</v>
      </c>
      <c r="Y144" s="114" t="str">
        <f t="shared" si="237"/>
        <v>Khác</v>
      </c>
      <c r="Z144" s="114" t="str">
        <f t="shared" si="237"/>
        <v>Khác</v>
      </c>
      <c r="AA144" s="114" t="str">
        <f t="shared" si="237"/>
        <v>Khác</v>
      </c>
      <c r="AB144" s="114" t="str">
        <f t="shared" si="237"/>
        <v>Khác</v>
      </c>
      <c r="AC144" s="114" t="str">
        <f t="shared" si="237"/>
        <v>Khác</v>
      </c>
      <c r="AD144" s="114" t="str">
        <f t="shared" si="237"/>
        <v>Khác</v>
      </c>
      <c r="AE144" s="114" t="str">
        <f t="shared" si="237"/>
        <v>Khác</v>
      </c>
      <c r="AF144" s="114" t="str">
        <f t="shared" si="237"/>
        <v>Khác</v>
      </c>
      <c r="AG144" s="114" t="str">
        <f t="shared" si="237"/>
        <v>Khác</v>
      </c>
      <c r="AH144" s="114" t="str">
        <f t="shared" si="237"/>
        <v>Khác</v>
      </c>
      <c r="AI144" s="114" t="str">
        <f t="shared" si="237"/>
        <v>Khác</v>
      </c>
      <c r="AJ144" s="114" t="str">
        <f t="shared" si="237"/>
        <v>Khác</v>
      </c>
      <c r="AK144" s="114" t="str">
        <f t="shared" si="237"/>
        <v>Khác</v>
      </c>
      <c r="AL144" s="114" t="str">
        <f t="shared" si="237"/>
        <v>Khác</v>
      </c>
      <c r="AM144" s="114" t="str">
        <f t="shared" si="237"/>
        <v>Khác</v>
      </c>
      <c r="AN144" s="114" t="str">
        <f t="shared" si="237"/>
        <v>Khác</v>
      </c>
      <c r="AO144" s="114" t="str">
        <f t="shared" si="237"/>
        <v>Khác</v>
      </c>
      <c r="AP144" s="114" t="str">
        <f t="shared" si="237"/>
        <v>Khác</v>
      </c>
      <c r="AQ144" s="114" t="str">
        <f t="shared" si="208"/>
        <v>Khác</v>
      </c>
      <c r="AR144" s="114" t="str">
        <f t="shared" si="209"/>
        <v>Khác</v>
      </c>
      <c r="AS144" s="114" t="str">
        <f t="shared" si="210"/>
        <v>Khác</v>
      </c>
      <c r="AT144" s="114" t="str">
        <f t="shared" si="211"/>
        <v>Khác</v>
      </c>
      <c r="AU144" s="114" t="str">
        <f t="shared" si="212"/>
        <v>Khác</v>
      </c>
      <c r="AV144" s="114" t="str">
        <f t="shared" si="212"/>
        <v>Khác</v>
      </c>
      <c r="AW144" s="114" t="str">
        <f t="shared" si="213"/>
        <v>Khác</v>
      </c>
      <c r="AX144" s="114" t="str">
        <f t="shared" si="214"/>
        <v>Khác</v>
      </c>
      <c r="AY144" s="114" t="str">
        <f t="shared" si="215"/>
        <v>Khác</v>
      </c>
      <c r="AZ144" s="114" t="str">
        <f t="shared" si="216"/>
        <v>Khác</v>
      </c>
      <c r="BA144" s="114" t="str">
        <f t="shared" si="217"/>
        <v>Khác</v>
      </c>
      <c r="BB144" s="114" t="str">
        <f t="shared" si="218"/>
        <v>Khác</v>
      </c>
      <c r="BC144" s="114" t="str">
        <f t="shared" si="219"/>
        <v>Khác</v>
      </c>
      <c r="BD144" s="114" t="str">
        <f t="shared" si="220"/>
        <v>Khác</v>
      </c>
      <c r="BE144" s="114" t="str">
        <f t="shared" si="221"/>
        <v>Khác</v>
      </c>
      <c r="BF144" s="114" t="str">
        <f t="shared" si="222"/>
        <v>Khác</v>
      </c>
      <c r="BG144" s="114" t="str">
        <f t="shared" si="223"/>
        <v>Khác</v>
      </c>
      <c r="BH144" s="114" t="str">
        <f t="shared" si="224"/>
        <v>Khác</v>
      </c>
      <c r="BI144" s="114" t="str">
        <f t="shared" si="225"/>
        <v>Khác</v>
      </c>
      <c r="BJ144" s="114" t="str">
        <f t="shared" si="226"/>
        <v>Khác</v>
      </c>
      <c r="BK144" s="114" t="str">
        <f t="shared" si="227"/>
        <v>Khác</v>
      </c>
      <c r="BL144" s="114" t="str">
        <f t="shared" si="228"/>
        <v>Khác</v>
      </c>
    </row>
    <row r="145" spans="1:64" s="12" customFormat="1" ht="13.5" x14ac:dyDescent="0.15">
      <c r="A145" s="122"/>
      <c r="B145" s="122"/>
      <c r="C145" s="122"/>
      <c r="D145" s="124"/>
      <c r="E145" s="126"/>
      <c r="F145" s="15" t="str">
        <f t="shared" si="201"/>
        <v>-</v>
      </c>
      <c r="G145" s="12" t="e">
        <f>VLOOKUP(VALUE(A145),Time!$A$3:$D$33,2,1)</f>
        <v>#N/A</v>
      </c>
      <c r="H145" s="12" t="str">
        <f t="shared" si="203"/>
        <v/>
      </c>
      <c r="L145" s="114" t="str">
        <f t="shared" si="154"/>
        <v>Khác</v>
      </c>
      <c r="M145" s="114" t="str">
        <f t="shared" si="155"/>
        <v>Khác</v>
      </c>
      <c r="N145" s="114" t="str">
        <f t="shared" si="156"/>
        <v>Khác</v>
      </c>
      <c r="O145" s="114" t="str">
        <f t="shared" si="157"/>
        <v>Khác</v>
      </c>
      <c r="P145" s="114" t="str">
        <f t="shared" si="204"/>
        <v>Khác</v>
      </c>
      <c r="Q145" s="114" t="str">
        <f t="shared" si="205"/>
        <v>Khác</v>
      </c>
      <c r="R145" s="114" t="str">
        <f t="shared" si="206"/>
        <v>Khác</v>
      </c>
      <c r="S145" s="114" t="str">
        <f t="shared" si="158"/>
        <v>Khác</v>
      </c>
      <c r="T145" s="114" t="str">
        <f t="shared" ref="T145:AP145" si="238">IF(S145="Khác",IF(ISNUMBER(SEARCH(T$7,$D145)),T$6,"Khác"),S145)</f>
        <v>Khác</v>
      </c>
      <c r="U145" s="114" t="str">
        <f t="shared" si="231"/>
        <v>Khác</v>
      </c>
      <c r="V145" s="114" t="str">
        <f t="shared" si="232"/>
        <v>Khác</v>
      </c>
      <c r="W145" s="114" t="str">
        <f t="shared" si="238"/>
        <v>Khác</v>
      </c>
      <c r="X145" s="114" t="str">
        <f t="shared" si="238"/>
        <v>Khác</v>
      </c>
      <c r="Y145" s="114" t="str">
        <f t="shared" si="238"/>
        <v>Khác</v>
      </c>
      <c r="Z145" s="114" t="str">
        <f t="shared" si="238"/>
        <v>Khác</v>
      </c>
      <c r="AA145" s="114" t="str">
        <f t="shared" si="238"/>
        <v>Khác</v>
      </c>
      <c r="AB145" s="114" t="str">
        <f t="shared" si="238"/>
        <v>Khác</v>
      </c>
      <c r="AC145" s="114" t="str">
        <f t="shared" si="238"/>
        <v>Khác</v>
      </c>
      <c r="AD145" s="114" t="str">
        <f t="shared" si="238"/>
        <v>Khác</v>
      </c>
      <c r="AE145" s="114" t="str">
        <f t="shared" si="238"/>
        <v>Khác</v>
      </c>
      <c r="AF145" s="114" t="str">
        <f t="shared" si="238"/>
        <v>Khác</v>
      </c>
      <c r="AG145" s="114" t="str">
        <f t="shared" si="238"/>
        <v>Khác</v>
      </c>
      <c r="AH145" s="114" t="str">
        <f t="shared" si="238"/>
        <v>Khác</v>
      </c>
      <c r="AI145" s="114" t="str">
        <f t="shared" si="238"/>
        <v>Khác</v>
      </c>
      <c r="AJ145" s="114" t="str">
        <f t="shared" si="238"/>
        <v>Khác</v>
      </c>
      <c r="AK145" s="114" t="str">
        <f t="shared" si="238"/>
        <v>Khác</v>
      </c>
      <c r="AL145" s="114" t="str">
        <f t="shared" si="238"/>
        <v>Khác</v>
      </c>
      <c r="AM145" s="114" t="str">
        <f t="shared" si="238"/>
        <v>Khác</v>
      </c>
      <c r="AN145" s="114" t="str">
        <f t="shared" si="238"/>
        <v>Khác</v>
      </c>
      <c r="AO145" s="114" t="str">
        <f t="shared" si="238"/>
        <v>Khác</v>
      </c>
      <c r="AP145" s="114" t="str">
        <f t="shared" si="238"/>
        <v>Khác</v>
      </c>
      <c r="AQ145" s="114" t="str">
        <f t="shared" si="208"/>
        <v>Khác</v>
      </c>
      <c r="AR145" s="114" t="str">
        <f t="shared" si="209"/>
        <v>Khác</v>
      </c>
      <c r="AS145" s="114" t="str">
        <f t="shared" si="210"/>
        <v>Khác</v>
      </c>
      <c r="AT145" s="114" t="str">
        <f t="shared" si="211"/>
        <v>Khác</v>
      </c>
      <c r="AU145" s="114" t="str">
        <f t="shared" si="212"/>
        <v>Khác</v>
      </c>
      <c r="AV145" s="114" t="str">
        <f t="shared" si="212"/>
        <v>Khác</v>
      </c>
      <c r="AW145" s="114" t="str">
        <f t="shared" si="213"/>
        <v>Khác</v>
      </c>
      <c r="AX145" s="114" t="str">
        <f t="shared" si="214"/>
        <v>Khác</v>
      </c>
      <c r="AY145" s="114" t="str">
        <f t="shared" si="215"/>
        <v>Khác</v>
      </c>
      <c r="AZ145" s="114" t="str">
        <f t="shared" si="216"/>
        <v>Khác</v>
      </c>
      <c r="BA145" s="114" t="str">
        <f t="shared" si="217"/>
        <v>Khác</v>
      </c>
      <c r="BB145" s="114" t="str">
        <f t="shared" si="218"/>
        <v>Khác</v>
      </c>
      <c r="BC145" s="114" t="str">
        <f t="shared" si="219"/>
        <v>Khác</v>
      </c>
      <c r="BD145" s="114" t="str">
        <f t="shared" si="220"/>
        <v>Khác</v>
      </c>
      <c r="BE145" s="114" t="str">
        <f t="shared" si="221"/>
        <v>Khác</v>
      </c>
      <c r="BF145" s="114" t="str">
        <f t="shared" si="222"/>
        <v>Khác</v>
      </c>
      <c r="BG145" s="114" t="str">
        <f t="shared" si="223"/>
        <v>Khác</v>
      </c>
      <c r="BH145" s="114" t="str">
        <f t="shared" si="224"/>
        <v>Khác</v>
      </c>
      <c r="BI145" s="114" t="str">
        <f t="shared" si="225"/>
        <v>Khác</v>
      </c>
      <c r="BJ145" s="114" t="str">
        <f t="shared" si="226"/>
        <v>Khác</v>
      </c>
      <c r="BK145" s="114" t="str">
        <f t="shared" si="227"/>
        <v>Khác</v>
      </c>
      <c r="BL145" s="114" t="str">
        <f t="shared" si="228"/>
        <v>Khác</v>
      </c>
    </row>
    <row r="146" spans="1:64" s="12" customFormat="1" ht="13.5" x14ac:dyDescent="0.15">
      <c r="A146" s="122"/>
      <c r="B146" s="122"/>
      <c r="C146" s="122"/>
      <c r="D146" s="124"/>
      <c r="E146" s="126"/>
      <c r="F146" s="15" t="str">
        <f t="shared" si="201"/>
        <v>-</v>
      </c>
      <c r="G146" s="12" t="e">
        <f>VLOOKUP(VALUE(A146),Time!$A$3:$D$33,2,1)</f>
        <v>#N/A</v>
      </c>
      <c r="H146" s="12" t="str">
        <f t="shared" si="203"/>
        <v/>
      </c>
      <c r="L146" s="114" t="str">
        <f t="shared" si="154"/>
        <v>Khác</v>
      </c>
      <c r="M146" s="114" t="str">
        <f t="shared" si="155"/>
        <v>Khác</v>
      </c>
      <c r="N146" s="114" t="str">
        <f t="shared" si="156"/>
        <v>Khác</v>
      </c>
      <c r="O146" s="114" t="str">
        <f t="shared" si="157"/>
        <v>Khác</v>
      </c>
      <c r="P146" s="114" t="str">
        <f t="shared" si="204"/>
        <v>Khác</v>
      </c>
      <c r="Q146" s="114" t="str">
        <f t="shared" si="205"/>
        <v>Khác</v>
      </c>
      <c r="R146" s="114" t="str">
        <f t="shared" si="206"/>
        <v>Khác</v>
      </c>
      <c r="S146" s="114" t="str">
        <f t="shared" si="158"/>
        <v>Khác</v>
      </c>
      <c r="T146" s="114" t="str">
        <f t="shared" ref="T146:AP146" si="239">IF(S146="Khác",IF(ISNUMBER(SEARCH(T$7,$D146)),T$6,"Khác"),S146)</f>
        <v>Khác</v>
      </c>
      <c r="U146" s="114" t="str">
        <f t="shared" si="231"/>
        <v>Khác</v>
      </c>
      <c r="V146" s="114" t="str">
        <f t="shared" si="232"/>
        <v>Khác</v>
      </c>
      <c r="W146" s="114" t="str">
        <f t="shared" si="239"/>
        <v>Khác</v>
      </c>
      <c r="X146" s="114" t="str">
        <f t="shared" si="239"/>
        <v>Khác</v>
      </c>
      <c r="Y146" s="114" t="str">
        <f t="shared" si="239"/>
        <v>Khác</v>
      </c>
      <c r="Z146" s="114" t="str">
        <f t="shared" si="239"/>
        <v>Khác</v>
      </c>
      <c r="AA146" s="114" t="str">
        <f t="shared" si="239"/>
        <v>Khác</v>
      </c>
      <c r="AB146" s="114" t="str">
        <f t="shared" si="239"/>
        <v>Khác</v>
      </c>
      <c r="AC146" s="114" t="str">
        <f t="shared" si="239"/>
        <v>Khác</v>
      </c>
      <c r="AD146" s="114" t="str">
        <f t="shared" si="239"/>
        <v>Khác</v>
      </c>
      <c r="AE146" s="114" t="str">
        <f t="shared" si="239"/>
        <v>Khác</v>
      </c>
      <c r="AF146" s="114" t="str">
        <f t="shared" si="239"/>
        <v>Khác</v>
      </c>
      <c r="AG146" s="114" t="str">
        <f t="shared" si="239"/>
        <v>Khác</v>
      </c>
      <c r="AH146" s="114" t="str">
        <f t="shared" si="239"/>
        <v>Khác</v>
      </c>
      <c r="AI146" s="114" t="str">
        <f t="shared" si="239"/>
        <v>Khác</v>
      </c>
      <c r="AJ146" s="114" t="str">
        <f t="shared" si="239"/>
        <v>Khác</v>
      </c>
      <c r="AK146" s="114" t="str">
        <f t="shared" si="239"/>
        <v>Khác</v>
      </c>
      <c r="AL146" s="114" t="str">
        <f t="shared" si="239"/>
        <v>Khác</v>
      </c>
      <c r="AM146" s="114" t="str">
        <f t="shared" si="239"/>
        <v>Khác</v>
      </c>
      <c r="AN146" s="114" t="str">
        <f t="shared" si="239"/>
        <v>Khác</v>
      </c>
      <c r="AO146" s="114" t="str">
        <f t="shared" si="239"/>
        <v>Khác</v>
      </c>
      <c r="AP146" s="114" t="str">
        <f t="shared" si="239"/>
        <v>Khác</v>
      </c>
      <c r="AQ146" s="114" t="str">
        <f t="shared" si="208"/>
        <v>Khác</v>
      </c>
      <c r="AR146" s="114" t="str">
        <f t="shared" si="209"/>
        <v>Khác</v>
      </c>
      <c r="AS146" s="114" t="str">
        <f t="shared" si="210"/>
        <v>Khác</v>
      </c>
      <c r="AT146" s="114" t="str">
        <f t="shared" si="211"/>
        <v>Khác</v>
      </c>
      <c r="AU146" s="114" t="str">
        <f t="shared" si="212"/>
        <v>Khác</v>
      </c>
      <c r="AV146" s="114" t="str">
        <f t="shared" si="212"/>
        <v>Khác</v>
      </c>
      <c r="AW146" s="114" t="str">
        <f t="shared" si="213"/>
        <v>Khác</v>
      </c>
      <c r="AX146" s="114" t="str">
        <f t="shared" si="214"/>
        <v>Khác</v>
      </c>
      <c r="AY146" s="114" t="str">
        <f t="shared" si="215"/>
        <v>Khác</v>
      </c>
      <c r="AZ146" s="114" t="str">
        <f t="shared" si="216"/>
        <v>Khác</v>
      </c>
      <c r="BA146" s="114" t="str">
        <f t="shared" si="217"/>
        <v>Khác</v>
      </c>
      <c r="BB146" s="114" t="str">
        <f t="shared" si="218"/>
        <v>Khác</v>
      </c>
      <c r="BC146" s="114" t="str">
        <f t="shared" si="219"/>
        <v>Khác</v>
      </c>
      <c r="BD146" s="114" t="str">
        <f t="shared" si="220"/>
        <v>Khác</v>
      </c>
      <c r="BE146" s="114" t="str">
        <f t="shared" si="221"/>
        <v>Khác</v>
      </c>
      <c r="BF146" s="114" t="str">
        <f t="shared" si="222"/>
        <v>Khác</v>
      </c>
      <c r="BG146" s="114" t="str">
        <f t="shared" si="223"/>
        <v>Khác</v>
      </c>
      <c r="BH146" s="114" t="str">
        <f t="shared" si="224"/>
        <v>Khác</v>
      </c>
      <c r="BI146" s="114" t="str">
        <f t="shared" si="225"/>
        <v>Khác</v>
      </c>
      <c r="BJ146" s="114" t="str">
        <f t="shared" si="226"/>
        <v>Khác</v>
      </c>
      <c r="BK146" s="114" t="str">
        <f t="shared" si="227"/>
        <v>Khác</v>
      </c>
      <c r="BL146" s="114" t="str">
        <f t="shared" si="228"/>
        <v>Khác</v>
      </c>
    </row>
    <row r="147" spans="1:64" s="12" customFormat="1" ht="13.5" x14ac:dyDescent="0.15">
      <c r="A147" s="122"/>
      <c r="B147" s="122"/>
      <c r="C147" s="122"/>
      <c r="D147" s="164"/>
      <c r="E147" s="128"/>
      <c r="F147" s="15" t="str">
        <f t="shared" si="201"/>
        <v>-</v>
      </c>
      <c r="G147" s="12" t="e">
        <f>VLOOKUP(VALUE(A147),Time!$A$3:$D$33,2,1)</f>
        <v>#N/A</v>
      </c>
      <c r="H147" s="12" t="str">
        <f t="shared" si="203"/>
        <v/>
      </c>
      <c r="L147" s="114" t="str">
        <f t="shared" si="154"/>
        <v>Khác</v>
      </c>
      <c r="M147" s="114" t="str">
        <f t="shared" si="155"/>
        <v>Khác</v>
      </c>
      <c r="N147" s="114" t="str">
        <f t="shared" si="156"/>
        <v>Khác</v>
      </c>
      <c r="O147" s="114" t="str">
        <f t="shared" si="157"/>
        <v>Khác</v>
      </c>
      <c r="P147" s="114" t="str">
        <f t="shared" si="204"/>
        <v>Khác</v>
      </c>
      <c r="Q147" s="114" t="str">
        <f t="shared" si="205"/>
        <v>Khác</v>
      </c>
      <c r="R147" s="114" t="str">
        <f t="shared" si="206"/>
        <v>Khác</v>
      </c>
      <c r="S147" s="114" t="str">
        <f t="shared" si="158"/>
        <v>Khác</v>
      </c>
      <c r="T147" s="114" t="str">
        <f t="shared" ref="T147:AP147" si="240">IF(S147="Khác",IF(ISNUMBER(SEARCH(T$7,$D147)),T$6,"Khác"),S147)</f>
        <v>Khác</v>
      </c>
      <c r="U147" s="114" t="str">
        <f t="shared" si="231"/>
        <v>Khác</v>
      </c>
      <c r="V147" s="114" t="str">
        <f t="shared" si="232"/>
        <v>Khác</v>
      </c>
      <c r="W147" s="114" t="str">
        <f t="shared" si="240"/>
        <v>Khác</v>
      </c>
      <c r="X147" s="114" t="str">
        <f t="shared" si="240"/>
        <v>Khác</v>
      </c>
      <c r="Y147" s="114" t="str">
        <f t="shared" si="240"/>
        <v>Khác</v>
      </c>
      <c r="Z147" s="114" t="str">
        <f t="shared" si="240"/>
        <v>Khác</v>
      </c>
      <c r="AA147" s="114" t="str">
        <f t="shared" si="240"/>
        <v>Khác</v>
      </c>
      <c r="AB147" s="114" t="str">
        <f t="shared" si="240"/>
        <v>Khác</v>
      </c>
      <c r="AC147" s="114" t="str">
        <f t="shared" si="240"/>
        <v>Khác</v>
      </c>
      <c r="AD147" s="114" t="str">
        <f t="shared" si="240"/>
        <v>Khác</v>
      </c>
      <c r="AE147" s="114" t="str">
        <f t="shared" si="240"/>
        <v>Khác</v>
      </c>
      <c r="AF147" s="114" t="str">
        <f t="shared" si="240"/>
        <v>Khác</v>
      </c>
      <c r="AG147" s="114" t="str">
        <f t="shared" si="240"/>
        <v>Khác</v>
      </c>
      <c r="AH147" s="114" t="str">
        <f t="shared" si="240"/>
        <v>Khác</v>
      </c>
      <c r="AI147" s="114" t="str">
        <f t="shared" si="240"/>
        <v>Khác</v>
      </c>
      <c r="AJ147" s="114" t="str">
        <f t="shared" si="240"/>
        <v>Khác</v>
      </c>
      <c r="AK147" s="114" t="str">
        <f t="shared" si="240"/>
        <v>Khác</v>
      </c>
      <c r="AL147" s="114" t="str">
        <f t="shared" si="240"/>
        <v>Khác</v>
      </c>
      <c r="AM147" s="114" t="str">
        <f t="shared" si="240"/>
        <v>Khác</v>
      </c>
      <c r="AN147" s="114" t="str">
        <f t="shared" si="240"/>
        <v>Khác</v>
      </c>
      <c r="AO147" s="114" t="str">
        <f t="shared" si="240"/>
        <v>Khác</v>
      </c>
      <c r="AP147" s="114" t="str">
        <f t="shared" si="240"/>
        <v>Khác</v>
      </c>
      <c r="AQ147" s="114" t="str">
        <f t="shared" si="208"/>
        <v>Khác</v>
      </c>
      <c r="AR147" s="114" t="str">
        <f t="shared" si="209"/>
        <v>Khác</v>
      </c>
      <c r="AS147" s="114" t="str">
        <f t="shared" si="210"/>
        <v>Khác</v>
      </c>
      <c r="AT147" s="114" t="str">
        <f t="shared" si="211"/>
        <v>Khác</v>
      </c>
      <c r="AU147" s="114" t="str">
        <f t="shared" si="212"/>
        <v>Khác</v>
      </c>
      <c r="AV147" s="114" t="str">
        <f t="shared" si="212"/>
        <v>Khác</v>
      </c>
      <c r="AW147" s="114" t="str">
        <f t="shared" si="213"/>
        <v>Khác</v>
      </c>
      <c r="AX147" s="114" t="str">
        <f t="shared" si="214"/>
        <v>Khác</v>
      </c>
      <c r="AY147" s="114" t="str">
        <f t="shared" si="215"/>
        <v>Khác</v>
      </c>
      <c r="AZ147" s="114" t="str">
        <f t="shared" si="216"/>
        <v>Khác</v>
      </c>
      <c r="BA147" s="114" t="str">
        <f t="shared" si="217"/>
        <v>Khác</v>
      </c>
      <c r="BB147" s="114" t="str">
        <f t="shared" si="218"/>
        <v>Khác</v>
      </c>
      <c r="BC147" s="114" t="str">
        <f t="shared" si="219"/>
        <v>Khác</v>
      </c>
      <c r="BD147" s="114" t="str">
        <f t="shared" si="220"/>
        <v>Khác</v>
      </c>
      <c r="BE147" s="114" t="str">
        <f t="shared" si="221"/>
        <v>Khác</v>
      </c>
      <c r="BF147" s="114" t="str">
        <f t="shared" si="222"/>
        <v>Khác</v>
      </c>
      <c r="BG147" s="114" t="str">
        <f t="shared" si="223"/>
        <v>Khác</v>
      </c>
      <c r="BH147" s="114" t="str">
        <f t="shared" si="224"/>
        <v>Khác</v>
      </c>
      <c r="BI147" s="114" t="str">
        <f t="shared" si="225"/>
        <v>Khác</v>
      </c>
      <c r="BJ147" s="114" t="str">
        <f t="shared" si="226"/>
        <v>Khác</v>
      </c>
      <c r="BK147" s="114" t="str">
        <f t="shared" si="227"/>
        <v>Khác</v>
      </c>
      <c r="BL147" s="114" t="str">
        <f t="shared" si="228"/>
        <v>Khác</v>
      </c>
    </row>
    <row r="148" spans="1:64" s="12" customFormat="1" x14ac:dyDescent="0.15">
      <c r="A148" s="122"/>
      <c r="B148" s="122"/>
      <c r="C148" s="122"/>
      <c r="D148" s="165"/>
      <c r="E148" s="127"/>
      <c r="F148" s="15" t="str">
        <f t="shared" si="201"/>
        <v>-</v>
      </c>
      <c r="G148" s="12" t="e">
        <f>VLOOKUP(VALUE(A148),Time!$A$3:$D$33,2,1)</f>
        <v>#N/A</v>
      </c>
      <c r="H148" s="12" t="str">
        <f t="shared" si="203"/>
        <v/>
      </c>
      <c r="L148" s="114" t="str">
        <f t="shared" si="154"/>
        <v>Khác</v>
      </c>
      <c r="M148" s="114" t="str">
        <f t="shared" si="155"/>
        <v>Khác</v>
      </c>
      <c r="N148" s="114" t="str">
        <f t="shared" si="156"/>
        <v>Khác</v>
      </c>
      <c r="O148" s="114" t="str">
        <f t="shared" si="157"/>
        <v>Khác</v>
      </c>
      <c r="P148" s="114" t="str">
        <f t="shared" si="204"/>
        <v>Khác</v>
      </c>
      <c r="Q148" s="114" t="str">
        <f t="shared" si="205"/>
        <v>Khác</v>
      </c>
      <c r="R148" s="114" t="str">
        <f t="shared" si="206"/>
        <v>Khác</v>
      </c>
      <c r="S148" s="114" t="str">
        <f t="shared" si="158"/>
        <v>Khác</v>
      </c>
      <c r="T148" s="114" t="str">
        <f t="shared" ref="T148:AP148" si="241">IF(S148="Khác",IF(ISNUMBER(SEARCH(T$7,$D148)),T$6,"Khác"),S148)</f>
        <v>Khác</v>
      </c>
      <c r="U148" s="114" t="str">
        <f t="shared" si="231"/>
        <v>Khác</v>
      </c>
      <c r="V148" s="114" t="str">
        <f t="shared" si="232"/>
        <v>Khác</v>
      </c>
      <c r="W148" s="114" t="str">
        <f t="shared" si="241"/>
        <v>Khác</v>
      </c>
      <c r="X148" s="114" t="str">
        <f t="shared" si="241"/>
        <v>Khác</v>
      </c>
      <c r="Y148" s="114" t="str">
        <f t="shared" si="241"/>
        <v>Khác</v>
      </c>
      <c r="Z148" s="114" t="str">
        <f t="shared" si="241"/>
        <v>Khác</v>
      </c>
      <c r="AA148" s="114" t="str">
        <f t="shared" si="241"/>
        <v>Khác</v>
      </c>
      <c r="AB148" s="114" t="str">
        <f t="shared" si="241"/>
        <v>Khác</v>
      </c>
      <c r="AC148" s="114" t="str">
        <f t="shared" si="241"/>
        <v>Khác</v>
      </c>
      <c r="AD148" s="114" t="str">
        <f t="shared" si="241"/>
        <v>Khác</v>
      </c>
      <c r="AE148" s="114" t="str">
        <f t="shared" si="241"/>
        <v>Khác</v>
      </c>
      <c r="AF148" s="114" t="str">
        <f t="shared" si="241"/>
        <v>Khác</v>
      </c>
      <c r="AG148" s="114" t="str">
        <f t="shared" si="241"/>
        <v>Khác</v>
      </c>
      <c r="AH148" s="114" t="str">
        <f t="shared" si="241"/>
        <v>Khác</v>
      </c>
      <c r="AI148" s="114" t="str">
        <f t="shared" si="241"/>
        <v>Khác</v>
      </c>
      <c r="AJ148" s="114" t="str">
        <f t="shared" si="241"/>
        <v>Khác</v>
      </c>
      <c r="AK148" s="114" t="str">
        <f t="shared" si="241"/>
        <v>Khác</v>
      </c>
      <c r="AL148" s="114" t="str">
        <f t="shared" si="241"/>
        <v>Khác</v>
      </c>
      <c r="AM148" s="114" t="str">
        <f t="shared" si="241"/>
        <v>Khác</v>
      </c>
      <c r="AN148" s="114" t="str">
        <f t="shared" si="241"/>
        <v>Khác</v>
      </c>
      <c r="AO148" s="114" t="str">
        <f t="shared" si="241"/>
        <v>Khác</v>
      </c>
      <c r="AP148" s="114" t="str">
        <f t="shared" si="241"/>
        <v>Khác</v>
      </c>
      <c r="AQ148" s="114" t="str">
        <f t="shared" si="208"/>
        <v>Khác</v>
      </c>
      <c r="AR148" s="114" t="str">
        <f t="shared" si="209"/>
        <v>Khác</v>
      </c>
      <c r="AS148" s="114" t="str">
        <f t="shared" si="210"/>
        <v>Khác</v>
      </c>
      <c r="AT148" s="114" t="str">
        <f t="shared" si="211"/>
        <v>Khác</v>
      </c>
      <c r="AU148" s="114" t="str">
        <f t="shared" si="212"/>
        <v>Khác</v>
      </c>
      <c r="AV148" s="114" t="str">
        <f t="shared" si="212"/>
        <v>Khác</v>
      </c>
      <c r="AW148" s="114" t="str">
        <f t="shared" si="213"/>
        <v>Khác</v>
      </c>
      <c r="AX148" s="114" t="str">
        <f t="shared" si="214"/>
        <v>Khác</v>
      </c>
      <c r="AY148" s="114" t="str">
        <f t="shared" si="215"/>
        <v>Khác</v>
      </c>
      <c r="AZ148" s="114" t="str">
        <f t="shared" si="216"/>
        <v>Khác</v>
      </c>
      <c r="BA148" s="114" t="str">
        <f t="shared" si="217"/>
        <v>Khác</v>
      </c>
      <c r="BB148" s="114" t="str">
        <f t="shared" si="218"/>
        <v>Khác</v>
      </c>
      <c r="BC148" s="114" t="str">
        <f t="shared" si="219"/>
        <v>Khác</v>
      </c>
      <c r="BD148" s="114" t="str">
        <f t="shared" si="220"/>
        <v>Khác</v>
      </c>
      <c r="BE148" s="114" t="str">
        <f t="shared" si="221"/>
        <v>Khác</v>
      </c>
      <c r="BF148" s="114" t="str">
        <f t="shared" si="222"/>
        <v>Khác</v>
      </c>
      <c r="BG148" s="114" t="str">
        <f t="shared" si="223"/>
        <v>Khác</v>
      </c>
      <c r="BH148" s="114" t="str">
        <f t="shared" si="224"/>
        <v>Khác</v>
      </c>
      <c r="BI148" s="114" t="str">
        <f t="shared" si="225"/>
        <v>Khác</v>
      </c>
      <c r="BJ148" s="114" t="str">
        <f t="shared" si="226"/>
        <v>Khác</v>
      </c>
      <c r="BK148" s="114" t="str">
        <f t="shared" si="227"/>
        <v>Khác</v>
      </c>
      <c r="BL148" s="114" t="str">
        <f t="shared" si="228"/>
        <v>Khác</v>
      </c>
    </row>
    <row r="149" spans="1:64" s="12" customFormat="1" ht="13.5" x14ac:dyDescent="0.15">
      <c r="A149" s="123"/>
      <c r="B149" s="123"/>
      <c r="C149" s="123"/>
      <c r="D149" s="133"/>
      <c r="E149" s="134"/>
      <c r="F149" s="15" t="str">
        <f t="shared" si="201"/>
        <v>-</v>
      </c>
      <c r="G149" s="12" t="e">
        <f>VLOOKUP(VALUE(A149),Time!$A$3:$D$33,2,1)</f>
        <v>#N/A</v>
      </c>
      <c r="H149" s="12" t="str">
        <f t="shared" si="203"/>
        <v/>
      </c>
      <c r="L149" s="114" t="str">
        <f t="shared" si="154"/>
        <v>Khác</v>
      </c>
      <c r="M149" s="114" t="str">
        <f t="shared" si="155"/>
        <v>Khác</v>
      </c>
      <c r="N149" s="114" t="str">
        <f t="shared" si="156"/>
        <v>Khác</v>
      </c>
      <c r="O149" s="114" t="str">
        <f t="shared" si="157"/>
        <v>Khác</v>
      </c>
      <c r="P149" s="114" t="str">
        <f t="shared" si="204"/>
        <v>Khác</v>
      </c>
      <c r="Q149" s="114" t="str">
        <f t="shared" si="205"/>
        <v>Khác</v>
      </c>
      <c r="R149" s="114" t="str">
        <f t="shared" si="206"/>
        <v>Khác</v>
      </c>
      <c r="S149" s="114" t="str">
        <f t="shared" si="158"/>
        <v>Khác</v>
      </c>
      <c r="T149" s="114" t="str">
        <f t="shared" ref="T149:AP149" si="242">IF(S149="Khác",IF(ISNUMBER(SEARCH(T$7,$D149)),T$6,"Khác"),S149)</f>
        <v>Khác</v>
      </c>
      <c r="U149" s="114" t="str">
        <f t="shared" si="231"/>
        <v>Khác</v>
      </c>
      <c r="V149" s="114" t="str">
        <f t="shared" si="232"/>
        <v>Khác</v>
      </c>
      <c r="W149" s="114" t="str">
        <f t="shared" si="242"/>
        <v>Khác</v>
      </c>
      <c r="X149" s="114" t="str">
        <f t="shared" si="242"/>
        <v>Khác</v>
      </c>
      <c r="Y149" s="114" t="str">
        <f t="shared" si="242"/>
        <v>Khác</v>
      </c>
      <c r="Z149" s="114" t="str">
        <f t="shared" si="242"/>
        <v>Khác</v>
      </c>
      <c r="AA149" s="114" t="str">
        <f t="shared" si="242"/>
        <v>Khác</v>
      </c>
      <c r="AB149" s="114" t="str">
        <f t="shared" si="242"/>
        <v>Khác</v>
      </c>
      <c r="AC149" s="114" t="str">
        <f t="shared" si="242"/>
        <v>Khác</v>
      </c>
      <c r="AD149" s="114" t="str">
        <f t="shared" si="242"/>
        <v>Khác</v>
      </c>
      <c r="AE149" s="114" t="str">
        <f t="shared" si="242"/>
        <v>Khác</v>
      </c>
      <c r="AF149" s="114" t="str">
        <f t="shared" si="242"/>
        <v>Khác</v>
      </c>
      <c r="AG149" s="114" t="str">
        <f t="shared" si="242"/>
        <v>Khác</v>
      </c>
      <c r="AH149" s="114" t="str">
        <f t="shared" si="242"/>
        <v>Khác</v>
      </c>
      <c r="AI149" s="114" t="str">
        <f t="shared" si="242"/>
        <v>Khác</v>
      </c>
      <c r="AJ149" s="114" t="str">
        <f t="shared" si="242"/>
        <v>Khác</v>
      </c>
      <c r="AK149" s="114" t="str">
        <f t="shared" si="242"/>
        <v>Khác</v>
      </c>
      <c r="AL149" s="114" t="str">
        <f t="shared" si="242"/>
        <v>Khác</v>
      </c>
      <c r="AM149" s="114" t="str">
        <f t="shared" si="242"/>
        <v>Khác</v>
      </c>
      <c r="AN149" s="114" t="str">
        <f t="shared" si="242"/>
        <v>Khác</v>
      </c>
      <c r="AO149" s="114" t="str">
        <f t="shared" si="242"/>
        <v>Khác</v>
      </c>
      <c r="AP149" s="114" t="str">
        <f t="shared" si="242"/>
        <v>Khác</v>
      </c>
      <c r="AQ149" s="114" t="str">
        <f t="shared" si="208"/>
        <v>Khác</v>
      </c>
      <c r="AR149" s="114" t="str">
        <f t="shared" si="209"/>
        <v>Khác</v>
      </c>
      <c r="AS149" s="114" t="str">
        <f t="shared" si="210"/>
        <v>Khác</v>
      </c>
      <c r="AT149" s="114" t="str">
        <f t="shared" si="211"/>
        <v>Khác</v>
      </c>
      <c r="AU149" s="114" t="str">
        <f t="shared" si="212"/>
        <v>Khác</v>
      </c>
      <c r="AV149" s="114" t="str">
        <f t="shared" si="212"/>
        <v>Khác</v>
      </c>
      <c r="AW149" s="114" t="str">
        <f t="shared" si="213"/>
        <v>Khác</v>
      </c>
      <c r="AX149" s="114" t="str">
        <f t="shared" si="214"/>
        <v>Khác</v>
      </c>
      <c r="AY149" s="114" t="str">
        <f t="shared" si="215"/>
        <v>Khác</v>
      </c>
      <c r="AZ149" s="114" t="str">
        <f t="shared" si="216"/>
        <v>Khác</v>
      </c>
      <c r="BA149" s="114" t="str">
        <f t="shared" si="217"/>
        <v>Khác</v>
      </c>
      <c r="BB149" s="114" t="str">
        <f t="shared" si="218"/>
        <v>Khác</v>
      </c>
      <c r="BC149" s="114" t="str">
        <f t="shared" si="219"/>
        <v>Khác</v>
      </c>
      <c r="BD149" s="114" t="str">
        <f t="shared" si="220"/>
        <v>Khác</v>
      </c>
      <c r="BE149" s="114" t="str">
        <f t="shared" si="221"/>
        <v>Khác</v>
      </c>
      <c r="BF149" s="114" t="str">
        <f t="shared" si="222"/>
        <v>Khác</v>
      </c>
      <c r="BG149" s="114" t="str">
        <f t="shared" si="223"/>
        <v>Khác</v>
      </c>
      <c r="BH149" s="114" t="str">
        <f t="shared" si="224"/>
        <v>Khác</v>
      </c>
      <c r="BI149" s="114" t="str">
        <f t="shared" si="225"/>
        <v>Khác</v>
      </c>
      <c r="BJ149" s="114" t="str">
        <f t="shared" si="226"/>
        <v>Khác</v>
      </c>
      <c r="BK149" s="114" t="str">
        <f t="shared" si="227"/>
        <v>Khác</v>
      </c>
      <c r="BL149" s="114" t="str">
        <f t="shared" si="228"/>
        <v>Khác</v>
      </c>
    </row>
    <row r="150" spans="1:64" s="12" customFormat="1" ht="13.5" x14ac:dyDescent="0.15">
      <c r="A150" s="123"/>
      <c r="B150" s="123"/>
      <c r="C150" s="123"/>
      <c r="D150" s="124"/>
      <c r="E150" s="126"/>
      <c r="F150" s="15" t="str">
        <f t="shared" si="201"/>
        <v>-</v>
      </c>
      <c r="G150" s="12" t="e">
        <f>VLOOKUP(VALUE(A150),Time!$A$3:$D$33,2,1)</f>
        <v>#N/A</v>
      </c>
      <c r="H150" s="12" t="str">
        <f t="shared" si="203"/>
        <v/>
      </c>
      <c r="L150" s="114" t="str">
        <f t="shared" si="154"/>
        <v>Khác</v>
      </c>
      <c r="M150" s="114" t="str">
        <f t="shared" si="155"/>
        <v>Khác</v>
      </c>
      <c r="N150" s="114" t="str">
        <f t="shared" si="156"/>
        <v>Khác</v>
      </c>
      <c r="O150" s="114" t="str">
        <f t="shared" si="157"/>
        <v>Khác</v>
      </c>
      <c r="P150" s="114" t="str">
        <f t="shared" si="204"/>
        <v>Khác</v>
      </c>
      <c r="Q150" s="114" t="str">
        <f t="shared" si="205"/>
        <v>Khác</v>
      </c>
      <c r="R150" s="114" t="str">
        <f t="shared" si="206"/>
        <v>Khác</v>
      </c>
      <c r="S150" s="114" t="str">
        <f t="shared" si="158"/>
        <v>Khác</v>
      </c>
      <c r="T150" s="114" t="str">
        <f t="shared" ref="T150:AP150" si="243">IF(S150="Khác",IF(ISNUMBER(SEARCH(T$7,$D150)),T$6,"Khác"),S150)</f>
        <v>Khác</v>
      </c>
      <c r="U150" s="114" t="str">
        <f t="shared" si="231"/>
        <v>Khác</v>
      </c>
      <c r="V150" s="114" t="str">
        <f t="shared" si="232"/>
        <v>Khác</v>
      </c>
      <c r="W150" s="114" t="str">
        <f t="shared" si="243"/>
        <v>Khác</v>
      </c>
      <c r="X150" s="114" t="str">
        <f t="shared" si="243"/>
        <v>Khác</v>
      </c>
      <c r="Y150" s="114" t="str">
        <f t="shared" si="243"/>
        <v>Khác</v>
      </c>
      <c r="Z150" s="114" t="str">
        <f t="shared" si="243"/>
        <v>Khác</v>
      </c>
      <c r="AA150" s="114" t="str">
        <f t="shared" si="243"/>
        <v>Khác</v>
      </c>
      <c r="AB150" s="114" t="str">
        <f t="shared" si="243"/>
        <v>Khác</v>
      </c>
      <c r="AC150" s="114" t="str">
        <f t="shared" si="243"/>
        <v>Khác</v>
      </c>
      <c r="AD150" s="114" t="str">
        <f t="shared" si="243"/>
        <v>Khác</v>
      </c>
      <c r="AE150" s="114" t="str">
        <f t="shared" si="243"/>
        <v>Khác</v>
      </c>
      <c r="AF150" s="114" t="str">
        <f t="shared" si="243"/>
        <v>Khác</v>
      </c>
      <c r="AG150" s="114" t="str">
        <f t="shared" si="243"/>
        <v>Khác</v>
      </c>
      <c r="AH150" s="114" t="str">
        <f t="shared" si="243"/>
        <v>Khác</v>
      </c>
      <c r="AI150" s="114" t="str">
        <f t="shared" si="243"/>
        <v>Khác</v>
      </c>
      <c r="AJ150" s="114" t="str">
        <f t="shared" si="243"/>
        <v>Khác</v>
      </c>
      <c r="AK150" s="114" t="str">
        <f t="shared" si="243"/>
        <v>Khác</v>
      </c>
      <c r="AL150" s="114" t="str">
        <f t="shared" si="243"/>
        <v>Khác</v>
      </c>
      <c r="AM150" s="114" t="str">
        <f t="shared" si="243"/>
        <v>Khác</v>
      </c>
      <c r="AN150" s="114" t="str">
        <f t="shared" si="243"/>
        <v>Khác</v>
      </c>
      <c r="AO150" s="114" t="str">
        <f t="shared" si="243"/>
        <v>Khác</v>
      </c>
      <c r="AP150" s="114" t="str">
        <f t="shared" si="243"/>
        <v>Khác</v>
      </c>
      <c r="AQ150" s="114" t="str">
        <f t="shared" si="208"/>
        <v>Khác</v>
      </c>
      <c r="AR150" s="114" t="str">
        <f t="shared" si="209"/>
        <v>Khác</v>
      </c>
      <c r="AS150" s="114" t="str">
        <f t="shared" si="210"/>
        <v>Khác</v>
      </c>
      <c r="AT150" s="114" t="str">
        <f t="shared" si="211"/>
        <v>Khác</v>
      </c>
      <c r="AU150" s="114" t="str">
        <f t="shared" si="212"/>
        <v>Khác</v>
      </c>
      <c r="AV150" s="114" t="str">
        <f t="shared" si="212"/>
        <v>Khác</v>
      </c>
      <c r="AW150" s="114" t="str">
        <f t="shared" si="213"/>
        <v>Khác</v>
      </c>
      <c r="AX150" s="114" t="str">
        <f t="shared" si="214"/>
        <v>Khác</v>
      </c>
      <c r="AY150" s="114" t="str">
        <f t="shared" si="215"/>
        <v>Khác</v>
      </c>
      <c r="AZ150" s="114" t="str">
        <f t="shared" si="216"/>
        <v>Khác</v>
      </c>
      <c r="BA150" s="114" t="str">
        <f t="shared" si="217"/>
        <v>Khác</v>
      </c>
      <c r="BB150" s="114" t="str">
        <f t="shared" si="218"/>
        <v>Khác</v>
      </c>
      <c r="BC150" s="114" t="str">
        <f t="shared" si="219"/>
        <v>Khác</v>
      </c>
      <c r="BD150" s="114" t="str">
        <f t="shared" si="220"/>
        <v>Khác</v>
      </c>
      <c r="BE150" s="114" t="str">
        <f t="shared" si="221"/>
        <v>Khác</v>
      </c>
      <c r="BF150" s="114" t="str">
        <f t="shared" si="222"/>
        <v>Khác</v>
      </c>
      <c r="BG150" s="114" t="str">
        <f t="shared" si="223"/>
        <v>Khác</v>
      </c>
      <c r="BH150" s="114" t="str">
        <f t="shared" si="224"/>
        <v>Khác</v>
      </c>
      <c r="BI150" s="114" t="str">
        <f t="shared" si="225"/>
        <v>Khác</v>
      </c>
      <c r="BJ150" s="114" t="str">
        <f t="shared" si="226"/>
        <v>Khác</v>
      </c>
      <c r="BK150" s="114" t="str">
        <f t="shared" si="227"/>
        <v>Khác</v>
      </c>
      <c r="BL150" s="114" t="str">
        <f t="shared" si="228"/>
        <v>Khác</v>
      </c>
    </row>
    <row r="151" spans="1:64" s="12" customFormat="1" ht="13.5" x14ac:dyDescent="0.15">
      <c r="A151" s="122"/>
      <c r="B151" s="122"/>
      <c r="C151" s="122"/>
      <c r="D151" s="124"/>
      <c r="E151" s="126"/>
      <c r="F151" s="15" t="str">
        <f t="shared" si="201"/>
        <v>-</v>
      </c>
      <c r="G151" s="12" t="e">
        <f>VLOOKUP(VALUE(A151),Time!$A$3:$D$33,2,1)</f>
        <v>#N/A</v>
      </c>
      <c r="H151" s="12" t="str">
        <f t="shared" si="203"/>
        <v/>
      </c>
      <c r="L151" s="114" t="str">
        <f t="shared" si="154"/>
        <v>Khác</v>
      </c>
      <c r="M151" s="114" t="str">
        <f t="shared" si="155"/>
        <v>Khác</v>
      </c>
      <c r="N151" s="114" t="str">
        <f t="shared" si="156"/>
        <v>Khác</v>
      </c>
      <c r="O151" s="114" t="str">
        <f t="shared" si="157"/>
        <v>Khác</v>
      </c>
      <c r="P151" s="114" t="str">
        <f t="shared" si="204"/>
        <v>Khác</v>
      </c>
      <c r="Q151" s="114" t="str">
        <f t="shared" si="205"/>
        <v>Khác</v>
      </c>
      <c r="R151" s="114" t="str">
        <f t="shared" si="206"/>
        <v>Khác</v>
      </c>
      <c r="S151" s="114" t="str">
        <f t="shared" si="158"/>
        <v>Khác</v>
      </c>
      <c r="T151" s="114" t="str">
        <f t="shared" ref="T151:AP151" si="244">IF(S151="Khác",IF(ISNUMBER(SEARCH(T$7,$D151)),T$6,"Khác"),S151)</f>
        <v>Khác</v>
      </c>
      <c r="U151" s="114" t="str">
        <f t="shared" si="231"/>
        <v>Khác</v>
      </c>
      <c r="V151" s="114" t="str">
        <f t="shared" si="232"/>
        <v>Khác</v>
      </c>
      <c r="W151" s="114" t="str">
        <f t="shared" si="244"/>
        <v>Khác</v>
      </c>
      <c r="X151" s="114" t="str">
        <f t="shared" si="244"/>
        <v>Khác</v>
      </c>
      <c r="Y151" s="114" t="str">
        <f t="shared" si="244"/>
        <v>Khác</v>
      </c>
      <c r="Z151" s="114" t="str">
        <f t="shared" si="244"/>
        <v>Khác</v>
      </c>
      <c r="AA151" s="114" t="str">
        <f t="shared" si="244"/>
        <v>Khác</v>
      </c>
      <c r="AB151" s="114" t="str">
        <f t="shared" si="244"/>
        <v>Khác</v>
      </c>
      <c r="AC151" s="114" t="str">
        <f t="shared" si="244"/>
        <v>Khác</v>
      </c>
      <c r="AD151" s="114" t="str">
        <f t="shared" si="244"/>
        <v>Khác</v>
      </c>
      <c r="AE151" s="114" t="str">
        <f t="shared" si="244"/>
        <v>Khác</v>
      </c>
      <c r="AF151" s="114" t="str">
        <f t="shared" si="244"/>
        <v>Khác</v>
      </c>
      <c r="AG151" s="114" t="str">
        <f t="shared" si="244"/>
        <v>Khác</v>
      </c>
      <c r="AH151" s="114" t="str">
        <f t="shared" si="244"/>
        <v>Khác</v>
      </c>
      <c r="AI151" s="114" t="str">
        <f t="shared" si="244"/>
        <v>Khác</v>
      </c>
      <c r="AJ151" s="114" t="str">
        <f t="shared" si="244"/>
        <v>Khác</v>
      </c>
      <c r="AK151" s="114" t="str">
        <f t="shared" si="244"/>
        <v>Khác</v>
      </c>
      <c r="AL151" s="114" t="str">
        <f t="shared" si="244"/>
        <v>Khác</v>
      </c>
      <c r="AM151" s="114" t="str">
        <f t="shared" si="244"/>
        <v>Khác</v>
      </c>
      <c r="AN151" s="114" t="str">
        <f t="shared" si="244"/>
        <v>Khác</v>
      </c>
      <c r="AO151" s="114" t="str">
        <f t="shared" si="244"/>
        <v>Khác</v>
      </c>
      <c r="AP151" s="114" t="str">
        <f t="shared" si="244"/>
        <v>Khác</v>
      </c>
      <c r="AQ151" s="114" t="str">
        <f t="shared" si="208"/>
        <v>Khác</v>
      </c>
      <c r="AR151" s="114" t="str">
        <f t="shared" si="209"/>
        <v>Khác</v>
      </c>
      <c r="AS151" s="114" t="str">
        <f t="shared" si="210"/>
        <v>Khác</v>
      </c>
      <c r="AT151" s="114" t="str">
        <f t="shared" si="211"/>
        <v>Khác</v>
      </c>
      <c r="AU151" s="114" t="str">
        <f t="shared" si="212"/>
        <v>Khác</v>
      </c>
      <c r="AV151" s="114" t="str">
        <f t="shared" si="212"/>
        <v>Khác</v>
      </c>
      <c r="AW151" s="114" t="str">
        <f t="shared" si="213"/>
        <v>Khác</v>
      </c>
      <c r="AX151" s="114" t="str">
        <f t="shared" si="214"/>
        <v>Khác</v>
      </c>
      <c r="AY151" s="114" t="str">
        <f t="shared" si="215"/>
        <v>Khác</v>
      </c>
      <c r="AZ151" s="114" t="str">
        <f t="shared" si="216"/>
        <v>Khác</v>
      </c>
      <c r="BA151" s="114" t="str">
        <f t="shared" si="217"/>
        <v>Khác</v>
      </c>
      <c r="BB151" s="114" t="str">
        <f t="shared" si="218"/>
        <v>Khác</v>
      </c>
      <c r="BC151" s="114" t="str">
        <f t="shared" si="219"/>
        <v>Khác</v>
      </c>
      <c r="BD151" s="114" t="str">
        <f t="shared" si="220"/>
        <v>Khác</v>
      </c>
      <c r="BE151" s="114" t="str">
        <f t="shared" si="221"/>
        <v>Khác</v>
      </c>
      <c r="BF151" s="114" t="str">
        <f t="shared" si="222"/>
        <v>Khác</v>
      </c>
      <c r="BG151" s="114" t="str">
        <f t="shared" si="223"/>
        <v>Khác</v>
      </c>
      <c r="BH151" s="114" t="str">
        <f t="shared" si="224"/>
        <v>Khác</v>
      </c>
      <c r="BI151" s="114" t="str">
        <f t="shared" si="225"/>
        <v>Khác</v>
      </c>
      <c r="BJ151" s="114" t="str">
        <f t="shared" si="226"/>
        <v>Khác</v>
      </c>
      <c r="BK151" s="114" t="str">
        <f t="shared" si="227"/>
        <v>Khác</v>
      </c>
      <c r="BL151" s="114" t="str">
        <f t="shared" si="228"/>
        <v>Khác</v>
      </c>
    </row>
    <row r="152" spans="1:64" s="12" customFormat="1" x14ac:dyDescent="0.15">
      <c r="A152" s="122"/>
      <c r="B152" s="122"/>
      <c r="C152" s="122"/>
      <c r="D152" s="165"/>
      <c r="E152" s="127"/>
      <c r="F152" s="15" t="str">
        <f t="shared" si="201"/>
        <v>-</v>
      </c>
      <c r="G152" s="12" t="e">
        <f>VLOOKUP(VALUE(A152),Time!$A$3:$D$33,2,1)</f>
        <v>#N/A</v>
      </c>
      <c r="H152" s="12" t="str">
        <f t="shared" si="203"/>
        <v/>
      </c>
      <c r="L152" s="114" t="str">
        <f t="shared" si="154"/>
        <v>Khác</v>
      </c>
      <c r="M152" s="114" t="str">
        <f t="shared" si="155"/>
        <v>Khác</v>
      </c>
      <c r="N152" s="114" t="str">
        <f t="shared" si="156"/>
        <v>Khác</v>
      </c>
      <c r="O152" s="114" t="str">
        <f t="shared" si="157"/>
        <v>Khác</v>
      </c>
      <c r="P152" s="114" t="str">
        <f t="shared" si="204"/>
        <v>Khác</v>
      </c>
      <c r="Q152" s="114" t="str">
        <f t="shared" si="205"/>
        <v>Khác</v>
      </c>
      <c r="R152" s="114" t="str">
        <f t="shared" si="206"/>
        <v>Khác</v>
      </c>
      <c r="S152" s="114" t="str">
        <f t="shared" si="158"/>
        <v>Khác</v>
      </c>
      <c r="T152" s="114" t="str">
        <f t="shared" ref="T152:AP152" si="245">IF(S152="Khác",IF(ISNUMBER(SEARCH(T$7,$D152)),T$6,"Khác"),S152)</f>
        <v>Khác</v>
      </c>
      <c r="U152" s="114" t="str">
        <f t="shared" si="231"/>
        <v>Khác</v>
      </c>
      <c r="V152" s="114" t="str">
        <f t="shared" si="232"/>
        <v>Khác</v>
      </c>
      <c r="W152" s="114" t="str">
        <f t="shared" si="245"/>
        <v>Khác</v>
      </c>
      <c r="X152" s="114" t="str">
        <f t="shared" si="245"/>
        <v>Khác</v>
      </c>
      <c r="Y152" s="114" t="str">
        <f t="shared" si="245"/>
        <v>Khác</v>
      </c>
      <c r="Z152" s="114" t="str">
        <f t="shared" si="245"/>
        <v>Khác</v>
      </c>
      <c r="AA152" s="114" t="str">
        <f t="shared" si="245"/>
        <v>Khác</v>
      </c>
      <c r="AB152" s="114" t="str">
        <f t="shared" si="245"/>
        <v>Khác</v>
      </c>
      <c r="AC152" s="114" t="str">
        <f t="shared" si="245"/>
        <v>Khác</v>
      </c>
      <c r="AD152" s="114" t="str">
        <f t="shared" si="245"/>
        <v>Khác</v>
      </c>
      <c r="AE152" s="114" t="str">
        <f t="shared" si="245"/>
        <v>Khác</v>
      </c>
      <c r="AF152" s="114" t="str">
        <f t="shared" si="245"/>
        <v>Khác</v>
      </c>
      <c r="AG152" s="114" t="str">
        <f t="shared" si="245"/>
        <v>Khác</v>
      </c>
      <c r="AH152" s="114" t="str">
        <f t="shared" si="245"/>
        <v>Khác</v>
      </c>
      <c r="AI152" s="114" t="str">
        <f t="shared" si="245"/>
        <v>Khác</v>
      </c>
      <c r="AJ152" s="114" t="str">
        <f t="shared" si="245"/>
        <v>Khác</v>
      </c>
      <c r="AK152" s="114" t="str">
        <f t="shared" si="245"/>
        <v>Khác</v>
      </c>
      <c r="AL152" s="114" t="str">
        <f t="shared" si="245"/>
        <v>Khác</v>
      </c>
      <c r="AM152" s="114" t="str">
        <f t="shared" si="245"/>
        <v>Khác</v>
      </c>
      <c r="AN152" s="114" t="str">
        <f t="shared" si="245"/>
        <v>Khác</v>
      </c>
      <c r="AO152" s="114" t="str">
        <f t="shared" si="245"/>
        <v>Khác</v>
      </c>
      <c r="AP152" s="114" t="str">
        <f t="shared" si="245"/>
        <v>Khác</v>
      </c>
      <c r="AQ152" s="114" t="str">
        <f t="shared" si="208"/>
        <v>Khác</v>
      </c>
      <c r="AR152" s="114" t="str">
        <f t="shared" si="209"/>
        <v>Khác</v>
      </c>
      <c r="AS152" s="114" t="str">
        <f t="shared" si="210"/>
        <v>Khác</v>
      </c>
      <c r="AT152" s="114" t="str">
        <f t="shared" si="211"/>
        <v>Khác</v>
      </c>
      <c r="AU152" s="114" t="str">
        <f t="shared" si="212"/>
        <v>Khác</v>
      </c>
      <c r="AV152" s="114" t="str">
        <f t="shared" si="212"/>
        <v>Khác</v>
      </c>
      <c r="AW152" s="114" t="str">
        <f t="shared" si="213"/>
        <v>Khác</v>
      </c>
      <c r="AX152" s="114" t="str">
        <f t="shared" si="214"/>
        <v>Khác</v>
      </c>
      <c r="AY152" s="114" t="str">
        <f t="shared" si="215"/>
        <v>Khác</v>
      </c>
      <c r="AZ152" s="114" t="str">
        <f t="shared" si="216"/>
        <v>Khác</v>
      </c>
      <c r="BA152" s="114" t="str">
        <f t="shared" si="217"/>
        <v>Khác</v>
      </c>
      <c r="BB152" s="114" t="str">
        <f t="shared" si="218"/>
        <v>Khác</v>
      </c>
      <c r="BC152" s="114" t="str">
        <f t="shared" si="219"/>
        <v>Khác</v>
      </c>
      <c r="BD152" s="114" t="str">
        <f t="shared" si="220"/>
        <v>Khác</v>
      </c>
      <c r="BE152" s="114" t="str">
        <f t="shared" si="221"/>
        <v>Khác</v>
      </c>
      <c r="BF152" s="114" t="str">
        <f t="shared" si="222"/>
        <v>Khác</v>
      </c>
      <c r="BG152" s="114" t="str">
        <f t="shared" si="223"/>
        <v>Khác</v>
      </c>
      <c r="BH152" s="114" t="str">
        <f t="shared" si="224"/>
        <v>Khác</v>
      </c>
      <c r="BI152" s="114" t="str">
        <f t="shared" si="225"/>
        <v>Khác</v>
      </c>
      <c r="BJ152" s="114" t="str">
        <f t="shared" si="226"/>
        <v>Khác</v>
      </c>
      <c r="BK152" s="114" t="str">
        <f t="shared" si="227"/>
        <v>Khác</v>
      </c>
      <c r="BL152" s="114" t="str">
        <f t="shared" si="228"/>
        <v>Khác</v>
      </c>
    </row>
    <row r="153" spans="1:64" s="12" customFormat="1" ht="13.5" x14ac:dyDescent="0.15">
      <c r="A153" s="122"/>
      <c r="B153" s="122"/>
      <c r="C153" s="122"/>
      <c r="D153" s="124"/>
      <c r="E153" s="126"/>
      <c r="F153" s="15" t="str">
        <f t="shared" si="201"/>
        <v>-</v>
      </c>
      <c r="G153" s="12" t="e">
        <f>VLOOKUP(VALUE(A153),Time!$A$3:$D$33,2,1)</f>
        <v>#N/A</v>
      </c>
      <c r="H153" s="12" t="str">
        <f t="shared" si="203"/>
        <v/>
      </c>
      <c r="L153" s="114" t="str">
        <f t="shared" si="154"/>
        <v>Khác</v>
      </c>
      <c r="M153" s="114" t="str">
        <f t="shared" si="155"/>
        <v>Khác</v>
      </c>
      <c r="N153" s="114" t="str">
        <f t="shared" si="156"/>
        <v>Khác</v>
      </c>
      <c r="O153" s="114" t="str">
        <f t="shared" si="157"/>
        <v>Khác</v>
      </c>
      <c r="P153" s="114" t="str">
        <f t="shared" si="204"/>
        <v>Khác</v>
      </c>
      <c r="Q153" s="114" t="str">
        <f t="shared" si="205"/>
        <v>Khác</v>
      </c>
      <c r="R153" s="114" t="str">
        <f t="shared" si="206"/>
        <v>Khác</v>
      </c>
      <c r="S153" s="114" t="str">
        <f t="shared" si="158"/>
        <v>Khác</v>
      </c>
      <c r="T153" s="114" t="str">
        <f t="shared" ref="T153:AP153" si="246">IF(S153="Khác",IF(ISNUMBER(SEARCH(T$7,$D153)),T$6,"Khác"),S153)</f>
        <v>Khác</v>
      </c>
      <c r="U153" s="114" t="str">
        <f t="shared" si="231"/>
        <v>Khác</v>
      </c>
      <c r="V153" s="114" t="str">
        <f t="shared" si="232"/>
        <v>Khác</v>
      </c>
      <c r="W153" s="114" t="str">
        <f t="shared" si="246"/>
        <v>Khác</v>
      </c>
      <c r="X153" s="114" t="str">
        <f t="shared" si="246"/>
        <v>Khác</v>
      </c>
      <c r="Y153" s="114" t="str">
        <f t="shared" si="246"/>
        <v>Khác</v>
      </c>
      <c r="Z153" s="114" t="str">
        <f t="shared" si="246"/>
        <v>Khác</v>
      </c>
      <c r="AA153" s="114" t="str">
        <f t="shared" si="246"/>
        <v>Khác</v>
      </c>
      <c r="AB153" s="114" t="str">
        <f t="shared" si="246"/>
        <v>Khác</v>
      </c>
      <c r="AC153" s="114" t="str">
        <f t="shared" si="246"/>
        <v>Khác</v>
      </c>
      <c r="AD153" s="114" t="str">
        <f t="shared" si="246"/>
        <v>Khác</v>
      </c>
      <c r="AE153" s="114" t="str">
        <f t="shared" si="246"/>
        <v>Khác</v>
      </c>
      <c r="AF153" s="114" t="str">
        <f t="shared" si="246"/>
        <v>Khác</v>
      </c>
      <c r="AG153" s="114" t="str">
        <f t="shared" si="246"/>
        <v>Khác</v>
      </c>
      <c r="AH153" s="114" t="str">
        <f t="shared" si="246"/>
        <v>Khác</v>
      </c>
      <c r="AI153" s="114" t="str">
        <f t="shared" si="246"/>
        <v>Khác</v>
      </c>
      <c r="AJ153" s="114" t="str">
        <f t="shared" si="246"/>
        <v>Khác</v>
      </c>
      <c r="AK153" s="114" t="str">
        <f t="shared" si="246"/>
        <v>Khác</v>
      </c>
      <c r="AL153" s="114" t="str">
        <f t="shared" si="246"/>
        <v>Khác</v>
      </c>
      <c r="AM153" s="114" t="str">
        <f t="shared" si="246"/>
        <v>Khác</v>
      </c>
      <c r="AN153" s="114" t="str">
        <f t="shared" si="246"/>
        <v>Khác</v>
      </c>
      <c r="AO153" s="114" t="str">
        <f t="shared" si="246"/>
        <v>Khác</v>
      </c>
      <c r="AP153" s="114" t="str">
        <f t="shared" si="246"/>
        <v>Khác</v>
      </c>
      <c r="AQ153" s="114" t="str">
        <f t="shared" si="208"/>
        <v>Khác</v>
      </c>
      <c r="AR153" s="114" t="str">
        <f t="shared" si="209"/>
        <v>Khác</v>
      </c>
      <c r="AS153" s="114" t="str">
        <f t="shared" si="210"/>
        <v>Khác</v>
      </c>
      <c r="AT153" s="114" t="str">
        <f t="shared" si="211"/>
        <v>Khác</v>
      </c>
      <c r="AU153" s="114" t="str">
        <f t="shared" si="212"/>
        <v>Khác</v>
      </c>
      <c r="AV153" s="114" t="str">
        <f t="shared" si="212"/>
        <v>Khác</v>
      </c>
      <c r="AW153" s="114" t="str">
        <f t="shared" si="213"/>
        <v>Khác</v>
      </c>
      <c r="AX153" s="114" t="str">
        <f t="shared" si="214"/>
        <v>Khác</v>
      </c>
      <c r="AY153" s="114" t="str">
        <f t="shared" si="215"/>
        <v>Khác</v>
      </c>
      <c r="AZ153" s="114" t="str">
        <f t="shared" si="216"/>
        <v>Khác</v>
      </c>
      <c r="BA153" s="114" t="str">
        <f t="shared" si="217"/>
        <v>Khác</v>
      </c>
      <c r="BB153" s="114" t="str">
        <f t="shared" si="218"/>
        <v>Khác</v>
      </c>
      <c r="BC153" s="114" t="str">
        <f t="shared" si="219"/>
        <v>Khác</v>
      </c>
      <c r="BD153" s="114" t="str">
        <f t="shared" si="220"/>
        <v>Khác</v>
      </c>
      <c r="BE153" s="114" t="str">
        <f t="shared" si="221"/>
        <v>Khác</v>
      </c>
      <c r="BF153" s="114" t="str">
        <f t="shared" si="222"/>
        <v>Khác</v>
      </c>
      <c r="BG153" s="114" t="str">
        <f t="shared" si="223"/>
        <v>Khác</v>
      </c>
      <c r="BH153" s="114" t="str">
        <f t="shared" si="224"/>
        <v>Khác</v>
      </c>
      <c r="BI153" s="114" t="str">
        <f t="shared" si="225"/>
        <v>Khác</v>
      </c>
      <c r="BJ153" s="114" t="str">
        <f t="shared" si="226"/>
        <v>Khác</v>
      </c>
      <c r="BK153" s="114" t="str">
        <f t="shared" si="227"/>
        <v>Khác</v>
      </c>
      <c r="BL153" s="114" t="str">
        <f t="shared" si="228"/>
        <v>Khác</v>
      </c>
    </row>
    <row r="154" spans="1:64" s="13" customFormat="1" x14ac:dyDescent="0.15">
      <c r="A154" s="122"/>
      <c r="B154" s="122"/>
      <c r="C154" s="123"/>
      <c r="D154" s="165"/>
      <c r="E154" s="127"/>
      <c r="F154" s="15" t="str">
        <f t="shared" si="201"/>
        <v>-</v>
      </c>
      <c r="G154" s="12" t="e">
        <f>VLOOKUP(VALUE(A154),Time!$A$3:$D$33,2,1)</f>
        <v>#N/A</v>
      </c>
      <c r="H154" s="12" t="str">
        <f t="shared" si="203"/>
        <v/>
      </c>
      <c r="K154" s="12"/>
      <c r="L154" s="114" t="str">
        <f t="shared" si="154"/>
        <v>Khác</v>
      </c>
      <c r="M154" s="114" t="str">
        <f t="shared" si="155"/>
        <v>Khác</v>
      </c>
      <c r="N154" s="114" t="str">
        <f t="shared" si="156"/>
        <v>Khác</v>
      </c>
      <c r="O154" s="114" t="str">
        <f t="shared" si="157"/>
        <v>Khác</v>
      </c>
      <c r="P154" s="114" t="str">
        <f t="shared" si="204"/>
        <v>Khác</v>
      </c>
      <c r="Q154" s="114" t="str">
        <f t="shared" si="205"/>
        <v>Khác</v>
      </c>
      <c r="R154" s="114" t="str">
        <f t="shared" si="206"/>
        <v>Khác</v>
      </c>
      <c r="S154" s="114" t="str">
        <f t="shared" si="158"/>
        <v>Khác</v>
      </c>
      <c r="T154" s="114" t="str">
        <f t="shared" ref="T154:AP154" si="247">IF(S154="Khác",IF(ISNUMBER(SEARCH(T$7,$D154)),T$6,"Khác"),S154)</f>
        <v>Khác</v>
      </c>
      <c r="U154" s="114" t="str">
        <f t="shared" si="231"/>
        <v>Khác</v>
      </c>
      <c r="V154" s="114" t="str">
        <f t="shared" si="232"/>
        <v>Khác</v>
      </c>
      <c r="W154" s="114" t="str">
        <f t="shared" si="247"/>
        <v>Khác</v>
      </c>
      <c r="X154" s="114" t="str">
        <f t="shared" si="247"/>
        <v>Khác</v>
      </c>
      <c r="Y154" s="114" t="str">
        <f t="shared" si="247"/>
        <v>Khác</v>
      </c>
      <c r="Z154" s="114" t="str">
        <f t="shared" si="247"/>
        <v>Khác</v>
      </c>
      <c r="AA154" s="114" t="str">
        <f t="shared" si="247"/>
        <v>Khác</v>
      </c>
      <c r="AB154" s="114" t="str">
        <f t="shared" si="247"/>
        <v>Khác</v>
      </c>
      <c r="AC154" s="114" t="str">
        <f t="shared" si="247"/>
        <v>Khác</v>
      </c>
      <c r="AD154" s="114" t="str">
        <f t="shared" si="247"/>
        <v>Khác</v>
      </c>
      <c r="AE154" s="114" t="str">
        <f t="shared" si="247"/>
        <v>Khác</v>
      </c>
      <c r="AF154" s="114" t="str">
        <f t="shared" si="247"/>
        <v>Khác</v>
      </c>
      <c r="AG154" s="114" t="str">
        <f t="shared" si="247"/>
        <v>Khác</v>
      </c>
      <c r="AH154" s="114" t="str">
        <f t="shared" si="247"/>
        <v>Khác</v>
      </c>
      <c r="AI154" s="114" t="str">
        <f t="shared" si="247"/>
        <v>Khác</v>
      </c>
      <c r="AJ154" s="114" t="str">
        <f t="shared" si="247"/>
        <v>Khác</v>
      </c>
      <c r="AK154" s="114" t="str">
        <f t="shared" si="247"/>
        <v>Khác</v>
      </c>
      <c r="AL154" s="114" t="str">
        <f t="shared" si="247"/>
        <v>Khác</v>
      </c>
      <c r="AM154" s="114" t="str">
        <f t="shared" si="247"/>
        <v>Khác</v>
      </c>
      <c r="AN154" s="114" t="str">
        <f t="shared" si="247"/>
        <v>Khác</v>
      </c>
      <c r="AO154" s="114" t="str">
        <f t="shared" si="247"/>
        <v>Khác</v>
      </c>
      <c r="AP154" s="114" t="str">
        <f t="shared" si="247"/>
        <v>Khác</v>
      </c>
      <c r="AQ154" s="114" t="str">
        <f t="shared" si="208"/>
        <v>Khác</v>
      </c>
      <c r="AR154" s="114" t="str">
        <f t="shared" si="209"/>
        <v>Khác</v>
      </c>
      <c r="AS154" s="114" t="str">
        <f t="shared" si="210"/>
        <v>Khác</v>
      </c>
      <c r="AT154" s="114" t="str">
        <f t="shared" si="211"/>
        <v>Khác</v>
      </c>
      <c r="AU154" s="114" t="str">
        <f t="shared" si="212"/>
        <v>Khác</v>
      </c>
      <c r="AV154" s="114" t="str">
        <f t="shared" si="212"/>
        <v>Khác</v>
      </c>
      <c r="AW154" s="114" t="str">
        <f t="shared" si="213"/>
        <v>Khác</v>
      </c>
      <c r="AX154" s="114" t="str">
        <f t="shared" si="214"/>
        <v>Khác</v>
      </c>
      <c r="AY154" s="114" t="str">
        <f t="shared" si="215"/>
        <v>Khác</v>
      </c>
      <c r="AZ154" s="114" t="str">
        <f t="shared" si="216"/>
        <v>Khác</v>
      </c>
      <c r="BA154" s="114" t="str">
        <f t="shared" si="217"/>
        <v>Khác</v>
      </c>
      <c r="BB154" s="114" t="str">
        <f t="shared" si="218"/>
        <v>Khác</v>
      </c>
      <c r="BC154" s="114" t="str">
        <f t="shared" si="219"/>
        <v>Khác</v>
      </c>
      <c r="BD154" s="114" t="str">
        <f t="shared" si="220"/>
        <v>Khác</v>
      </c>
      <c r="BE154" s="114" t="str">
        <f t="shared" si="221"/>
        <v>Khác</v>
      </c>
      <c r="BF154" s="114" t="str">
        <f t="shared" si="222"/>
        <v>Khác</v>
      </c>
      <c r="BG154" s="114" t="str">
        <f t="shared" si="223"/>
        <v>Khác</v>
      </c>
      <c r="BH154" s="114" t="str">
        <f t="shared" si="224"/>
        <v>Khác</v>
      </c>
      <c r="BI154" s="114" t="str">
        <f t="shared" si="225"/>
        <v>Khác</v>
      </c>
      <c r="BJ154" s="114" t="str">
        <f t="shared" si="226"/>
        <v>Khác</v>
      </c>
      <c r="BK154" s="114" t="str">
        <f t="shared" si="227"/>
        <v>Khác</v>
      </c>
      <c r="BL154" s="114" t="str">
        <f t="shared" si="228"/>
        <v>Khác</v>
      </c>
    </row>
    <row r="155" spans="1:64" s="12" customFormat="1" ht="13.5" x14ac:dyDescent="0.15">
      <c r="A155" s="122"/>
      <c r="B155" s="122"/>
      <c r="C155" s="123"/>
      <c r="D155" s="124"/>
      <c r="E155" s="126"/>
      <c r="F155" s="15" t="str">
        <f t="shared" si="201"/>
        <v>-</v>
      </c>
      <c r="G155" s="12" t="e">
        <f>VLOOKUP(VALUE(A155),Time!$A$3:$D$33,2,1)</f>
        <v>#N/A</v>
      </c>
      <c r="H155" s="12" t="str">
        <f t="shared" si="203"/>
        <v/>
      </c>
      <c r="L155" s="114" t="str">
        <f t="shared" si="154"/>
        <v>Khác</v>
      </c>
      <c r="M155" s="114" t="str">
        <f t="shared" si="155"/>
        <v>Khác</v>
      </c>
      <c r="N155" s="114" t="str">
        <f t="shared" si="156"/>
        <v>Khác</v>
      </c>
      <c r="O155" s="114" t="str">
        <f t="shared" si="157"/>
        <v>Khác</v>
      </c>
      <c r="P155" s="114" t="str">
        <f t="shared" si="204"/>
        <v>Khác</v>
      </c>
      <c r="Q155" s="114" t="str">
        <f t="shared" si="205"/>
        <v>Khác</v>
      </c>
      <c r="R155" s="114" t="str">
        <f t="shared" si="206"/>
        <v>Khác</v>
      </c>
      <c r="S155" s="114" t="str">
        <f t="shared" si="158"/>
        <v>Khác</v>
      </c>
      <c r="T155" s="114" t="str">
        <f t="shared" ref="T155:AP155" si="248">IF(S155="Khác",IF(ISNUMBER(SEARCH(T$7,$D155)),T$6,"Khác"),S155)</f>
        <v>Khác</v>
      </c>
      <c r="U155" s="114" t="str">
        <f t="shared" si="231"/>
        <v>Khác</v>
      </c>
      <c r="V155" s="114" t="str">
        <f t="shared" si="232"/>
        <v>Khác</v>
      </c>
      <c r="W155" s="114" t="str">
        <f t="shared" si="248"/>
        <v>Khác</v>
      </c>
      <c r="X155" s="114" t="str">
        <f t="shared" si="248"/>
        <v>Khác</v>
      </c>
      <c r="Y155" s="114" t="str">
        <f t="shared" si="248"/>
        <v>Khác</v>
      </c>
      <c r="Z155" s="114" t="str">
        <f t="shared" si="248"/>
        <v>Khác</v>
      </c>
      <c r="AA155" s="114" t="str">
        <f t="shared" si="248"/>
        <v>Khác</v>
      </c>
      <c r="AB155" s="114" t="str">
        <f t="shared" si="248"/>
        <v>Khác</v>
      </c>
      <c r="AC155" s="114" t="str">
        <f t="shared" si="248"/>
        <v>Khác</v>
      </c>
      <c r="AD155" s="114" t="str">
        <f t="shared" si="248"/>
        <v>Khác</v>
      </c>
      <c r="AE155" s="114" t="str">
        <f t="shared" si="248"/>
        <v>Khác</v>
      </c>
      <c r="AF155" s="114" t="str">
        <f t="shared" si="248"/>
        <v>Khác</v>
      </c>
      <c r="AG155" s="114" t="str">
        <f t="shared" si="248"/>
        <v>Khác</v>
      </c>
      <c r="AH155" s="114" t="str">
        <f t="shared" si="248"/>
        <v>Khác</v>
      </c>
      <c r="AI155" s="114" t="str">
        <f t="shared" si="248"/>
        <v>Khác</v>
      </c>
      <c r="AJ155" s="114" t="str">
        <f t="shared" si="248"/>
        <v>Khác</v>
      </c>
      <c r="AK155" s="114" t="str">
        <f t="shared" si="248"/>
        <v>Khác</v>
      </c>
      <c r="AL155" s="114" t="str">
        <f t="shared" si="248"/>
        <v>Khác</v>
      </c>
      <c r="AM155" s="114" t="str">
        <f t="shared" si="248"/>
        <v>Khác</v>
      </c>
      <c r="AN155" s="114" t="str">
        <f t="shared" si="248"/>
        <v>Khác</v>
      </c>
      <c r="AO155" s="114" t="str">
        <f t="shared" si="248"/>
        <v>Khác</v>
      </c>
      <c r="AP155" s="114" t="str">
        <f t="shared" si="248"/>
        <v>Khác</v>
      </c>
      <c r="AQ155" s="114" t="str">
        <f t="shared" si="208"/>
        <v>Khác</v>
      </c>
      <c r="AR155" s="114" t="str">
        <f t="shared" si="209"/>
        <v>Khác</v>
      </c>
      <c r="AS155" s="114" t="str">
        <f t="shared" si="210"/>
        <v>Khác</v>
      </c>
      <c r="AT155" s="114" t="str">
        <f t="shared" si="211"/>
        <v>Khác</v>
      </c>
      <c r="AU155" s="114" t="str">
        <f t="shared" si="212"/>
        <v>Khác</v>
      </c>
      <c r="AV155" s="114" t="str">
        <f t="shared" si="212"/>
        <v>Khác</v>
      </c>
      <c r="AW155" s="114" t="str">
        <f t="shared" si="213"/>
        <v>Khác</v>
      </c>
      <c r="AX155" s="114" t="str">
        <f t="shared" si="214"/>
        <v>Khác</v>
      </c>
      <c r="AY155" s="114" t="str">
        <f t="shared" si="215"/>
        <v>Khác</v>
      </c>
      <c r="AZ155" s="114" t="str">
        <f t="shared" si="216"/>
        <v>Khác</v>
      </c>
      <c r="BA155" s="114" t="str">
        <f t="shared" si="217"/>
        <v>Khác</v>
      </c>
      <c r="BB155" s="114" t="str">
        <f t="shared" si="218"/>
        <v>Khác</v>
      </c>
      <c r="BC155" s="114" t="str">
        <f t="shared" si="219"/>
        <v>Khác</v>
      </c>
      <c r="BD155" s="114" t="str">
        <f t="shared" si="220"/>
        <v>Khác</v>
      </c>
      <c r="BE155" s="114" t="str">
        <f t="shared" si="221"/>
        <v>Khác</v>
      </c>
      <c r="BF155" s="114" t="str">
        <f t="shared" si="222"/>
        <v>Khác</v>
      </c>
      <c r="BG155" s="114" t="str">
        <f t="shared" si="223"/>
        <v>Khác</v>
      </c>
      <c r="BH155" s="114" t="str">
        <f t="shared" si="224"/>
        <v>Khác</v>
      </c>
      <c r="BI155" s="114" t="str">
        <f t="shared" si="225"/>
        <v>Khác</v>
      </c>
      <c r="BJ155" s="114" t="str">
        <f t="shared" si="226"/>
        <v>Khác</v>
      </c>
      <c r="BK155" s="114" t="str">
        <f t="shared" si="227"/>
        <v>Khác</v>
      </c>
      <c r="BL155" s="114" t="str">
        <f t="shared" si="228"/>
        <v>Khác</v>
      </c>
    </row>
    <row r="156" spans="1:64" s="12" customFormat="1" ht="13.5" x14ac:dyDescent="0.15">
      <c r="A156" s="122"/>
      <c r="B156" s="122"/>
      <c r="C156" s="122"/>
      <c r="D156" s="124"/>
      <c r="E156" s="126"/>
      <c r="F156" s="15" t="str">
        <f t="shared" si="201"/>
        <v>-</v>
      </c>
      <c r="G156" s="12" t="e">
        <f>VLOOKUP(VALUE(A156),Time!$A$3:$D$33,2,1)</f>
        <v>#N/A</v>
      </c>
      <c r="H156" s="12" t="str">
        <f t="shared" si="203"/>
        <v/>
      </c>
      <c r="L156" s="114" t="str">
        <f t="shared" si="154"/>
        <v>Khác</v>
      </c>
      <c r="M156" s="114" t="str">
        <f t="shared" si="155"/>
        <v>Khác</v>
      </c>
      <c r="N156" s="114" t="str">
        <f t="shared" si="156"/>
        <v>Khác</v>
      </c>
      <c r="O156" s="114" t="str">
        <f t="shared" si="157"/>
        <v>Khác</v>
      </c>
      <c r="P156" s="114" t="str">
        <f t="shared" si="204"/>
        <v>Khác</v>
      </c>
      <c r="Q156" s="114" t="str">
        <f t="shared" si="205"/>
        <v>Khác</v>
      </c>
      <c r="R156" s="114" t="str">
        <f t="shared" si="206"/>
        <v>Khác</v>
      </c>
      <c r="S156" s="114" t="str">
        <f t="shared" si="158"/>
        <v>Khác</v>
      </c>
      <c r="T156" s="114" t="str">
        <f t="shared" ref="T156:AP156" si="249">IF(S156="Khác",IF(ISNUMBER(SEARCH(T$7,$D156)),T$6,"Khác"),S156)</f>
        <v>Khác</v>
      </c>
      <c r="U156" s="114" t="str">
        <f t="shared" si="231"/>
        <v>Khác</v>
      </c>
      <c r="V156" s="114" t="str">
        <f t="shared" si="232"/>
        <v>Khác</v>
      </c>
      <c r="W156" s="114" t="str">
        <f t="shared" si="249"/>
        <v>Khác</v>
      </c>
      <c r="X156" s="114" t="str">
        <f t="shared" si="249"/>
        <v>Khác</v>
      </c>
      <c r="Y156" s="114" t="str">
        <f t="shared" si="249"/>
        <v>Khác</v>
      </c>
      <c r="Z156" s="114" t="str">
        <f t="shared" si="249"/>
        <v>Khác</v>
      </c>
      <c r="AA156" s="114" t="str">
        <f t="shared" si="249"/>
        <v>Khác</v>
      </c>
      <c r="AB156" s="114" t="str">
        <f t="shared" si="249"/>
        <v>Khác</v>
      </c>
      <c r="AC156" s="114" t="str">
        <f t="shared" si="249"/>
        <v>Khác</v>
      </c>
      <c r="AD156" s="114" t="str">
        <f t="shared" si="249"/>
        <v>Khác</v>
      </c>
      <c r="AE156" s="114" t="str">
        <f t="shared" si="249"/>
        <v>Khác</v>
      </c>
      <c r="AF156" s="114" t="str">
        <f t="shared" si="249"/>
        <v>Khác</v>
      </c>
      <c r="AG156" s="114" t="str">
        <f t="shared" si="249"/>
        <v>Khác</v>
      </c>
      <c r="AH156" s="114" t="str">
        <f t="shared" si="249"/>
        <v>Khác</v>
      </c>
      <c r="AI156" s="114" t="str">
        <f t="shared" si="249"/>
        <v>Khác</v>
      </c>
      <c r="AJ156" s="114" t="str">
        <f t="shared" si="249"/>
        <v>Khác</v>
      </c>
      <c r="AK156" s="114" t="str">
        <f t="shared" si="249"/>
        <v>Khác</v>
      </c>
      <c r="AL156" s="114" t="str">
        <f t="shared" si="249"/>
        <v>Khác</v>
      </c>
      <c r="AM156" s="114" t="str">
        <f t="shared" si="249"/>
        <v>Khác</v>
      </c>
      <c r="AN156" s="114" t="str">
        <f t="shared" si="249"/>
        <v>Khác</v>
      </c>
      <c r="AO156" s="114" t="str">
        <f t="shared" si="249"/>
        <v>Khác</v>
      </c>
      <c r="AP156" s="114" t="str">
        <f t="shared" si="249"/>
        <v>Khác</v>
      </c>
      <c r="AQ156" s="114" t="str">
        <f t="shared" si="208"/>
        <v>Khác</v>
      </c>
      <c r="AR156" s="114" t="str">
        <f t="shared" si="209"/>
        <v>Khác</v>
      </c>
      <c r="AS156" s="114" t="str">
        <f t="shared" si="210"/>
        <v>Khác</v>
      </c>
      <c r="AT156" s="114" t="str">
        <f t="shared" si="211"/>
        <v>Khác</v>
      </c>
      <c r="AU156" s="114" t="str">
        <f t="shared" si="212"/>
        <v>Khác</v>
      </c>
      <c r="AV156" s="114" t="str">
        <f t="shared" si="212"/>
        <v>Khác</v>
      </c>
      <c r="AW156" s="114" t="str">
        <f t="shared" si="213"/>
        <v>Khác</v>
      </c>
      <c r="AX156" s="114" t="str">
        <f t="shared" si="214"/>
        <v>Khác</v>
      </c>
      <c r="AY156" s="114" t="str">
        <f t="shared" si="215"/>
        <v>Khác</v>
      </c>
      <c r="AZ156" s="114" t="str">
        <f t="shared" si="216"/>
        <v>Khác</v>
      </c>
      <c r="BA156" s="114" t="str">
        <f t="shared" si="217"/>
        <v>Khác</v>
      </c>
      <c r="BB156" s="114" t="str">
        <f t="shared" si="218"/>
        <v>Khác</v>
      </c>
      <c r="BC156" s="114" t="str">
        <f t="shared" si="219"/>
        <v>Khác</v>
      </c>
      <c r="BD156" s="114" t="str">
        <f t="shared" si="220"/>
        <v>Khác</v>
      </c>
      <c r="BE156" s="114" t="str">
        <f t="shared" si="221"/>
        <v>Khác</v>
      </c>
      <c r="BF156" s="114" t="str">
        <f t="shared" si="222"/>
        <v>Khác</v>
      </c>
      <c r="BG156" s="114" t="str">
        <f t="shared" si="223"/>
        <v>Khác</v>
      </c>
      <c r="BH156" s="114" t="str">
        <f t="shared" si="224"/>
        <v>Khác</v>
      </c>
      <c r="BI156" s="114" t="str">
        <f t="shared" si="225"/>
        <v>Khác</v>
      </c>
      <c r="BJ156" s="114" t="str">
        <f t="shared" si="226"/>
        <v>Khác</v>
      </c>
      <c r="BK156" s="114" t="str">
        <f t="shared" si="227"/>
        <v>Khác</v>
      </c>
      <c r="BL156" s="114" t="str">
        <f t="shared" si="228"/>
        <v>Khác</v>
      </c>
    </row>
    <row r="157" spans="1:64" s="12" customFormat="1" ht="13.5" x14ac:dyDescent="0.15">
      <c r="A157" s="122"/>
      <c r="B157" s="122"/>
      <c r="C157" s="122"/>
      <c r="D157" s="124"/>
      <c r="E157" s="128"/>
      <c r="F157" s="15" t="str">
        <f t="shared" si="201"/>
        <v>-</v>
      </c>
      <c r="G157" s="12" t="e">
        <f>VLOOKUP(VALUE(A157),Time!$A$3:$D$33,2,1)</f>
        <v>#N/A</v>
      </c>
      <c r="H157" s="12" t="str">
        <f t="shared" si="203"/>
        <v/>
      </c>
      <c r="L157" s="114" t="str">
        <f t="shared" si="154"/>
        <v>Khác</v>
      </c>
      <c r="M157" s="114" t="str">
        <f t="shared" si="155"/>
        <v>Khác</v>
      </c>
      <c r="N157" s="114" t="str">
        <f t="shared" si="156"/>
        <v>Khác</v>
      </c>
      <c r="O157" s="114" t="str">
        <f t="shared" si="157"/>
        <v>Khác</v>
      </c>
      <c r="P157" s="114" t="str">
        <f t="shared" si="204"/>
        <v>Khác</v>
      </c>
      <c r="Q157" s="114" t="str">
        <f t="shared" si="205"/>
        <v>Khác</v>
      </c>
      <c r="R157" s="114" t="str">
        <f t="shared" si="206"/>
        <v>Khác</v>
      </c>
      <c r="S157" s="114" t="str">
        <f t="shared" si="158"/>
        <v>Khác</v>
      </c>
      <c r="T157" s="114" t="str">
        <f t="shared" ref="T157:AP157" si="250">IF(S157="Khác",IF(ISNUMBER(SEARCH(T$7,$D157)),T$6,"Khác"),S157)</f>
        <v>Khác</v>
      </c>
      <c r="U157" s="114" t="str">
        <f t="shared" si="231"/>
        <v>Khác</v>
      </c>
      <c r="V157" s="114" t="str">
        <f t="shared" si="232"/>
        <v>Khác</v>
      </c>
      <c r="W157" s="114" t="str">
        <f t="shared" si="250"/>
        <v>Khác</v>
      </c>
      <c r="X157" s="114" t="str">
        <f t="shared" si="250"/>
        <v>Khác</v>
      </c>
      <c r="Y157" s="114" t="str">
        <f t="shared" si="250"/>
        <v>Khác</v>
      </c>
      <c r="Z157" s="114" t="str">
        <f t="shared" si="250"/>
        <v>Khác</v>
      </c>
      <c r="AA157" s="114" t="str">
        <f t="shared" si="250"/>
        <v>Khác</v>
      </c>
      <c r="AB157" s="114" t="str">
        <f t="shared" si="250"/>
        <v>Khác</v>
      </c>
      <c r="AC157" s="114" t="str">
        <f t="shared" si="250"/>
        <v>Khác</v>
      </c>
      <c r="AD157" s="114" t="str">
        <f t="shared" si="250"/>
        <v>Khác</v>
      </c>
      <c r="AE157" s="114" t="str">
        <f t="shared" si="250"/>
        <v>Khác</v>
      </c>
      <c r="AF157" s="114" t="str">
        <f t="shared" si="250"/>
        <v>Khác</v>
      </c>
      <c r="AG157" s="114" t="str">
        <f t="shared" si="250"/>
        <v>Khác</v>
      </c>
      <c r="AH157" s="114" t="str">
        <f t="shared" si="250"/>
        <v>Khác</v>
      </c>
      <c r="AI157" s="114" t="str">
        <f t="shared" si="250"/>
        <v>Khác</v>
      </c>
      <c r="AJ157" s="114" t="str">
        <f t="shared" si="250"/>
        <v>Khác</v>
      </c>
      <c r="AK157" s="114" t="str">
        <f t="shared" si="250"/>
        <v>Khác</v>
      </c>
      <c r="AL157" s="114" t="str">
        <f t="shared" si="250"/>
        <v>Khác</v>
      </c>
      <c r="AM157" s="114" t="str">
        <f t="shared" si="250"/>
        <v>Khác</v>
      </c>
      <c r="AN157" s="114" t="str">
        <f t="shared" si="250"/>
        <v>Khác</v>
      </c>
      <c r="AO157" s="114" t="str">
        <f t="shared" si="250"/>
        <v>Khác</v>
      </c>
      <c r="AP157" s="114" t="str">
        <f t="shared" si="250"/>
        <v>Khác</v>
      </c>
      <c r="AQ157" s="114" t="str">
        <f t="shared" si="208"/>
        <v>Khác</v>
      </c>
      <c r="AR157" s="114" t="str">
        <f t="shared" si="209"/>
        <v>Khác</v>
      </c>
      <c r="AS157" s="114" t="str">
        <f t="shared" si="210"/>
        <v>Khác</v>
      </c>
      <c r="AT157" s="114" t="str">
        <f t="shared" si="211"/>
        <v>Khác</v>
      </c>
      <c r="AU157" s="114" t="str">
        <f t="shared" si="212"/>
        <v>Khác</v>
      </c>
      <c r="AV157" s="114" t="str">
        <f t="shared" si="212"/>
        <v>Khác</v>
      </c>
      <c r="AW157" s="114" t="str">
        <f t="shared" si="213"/>
        <v>Khác</v>
      </c>
      <c r="AX157" s="114" t="str">
        <f t="shared" si="214"/>
        <v>Khác</v>
      </c>
      <c r="AY157" s="114" t="str">
        <f t="shared" si="215"/>
        <v>Khác</v>
      </c>
      <c r="AZ157" s="114" t="str">
        <f t="shared" si="216"/>
        <v>Khác</v>
      </c>
      <c r="BA157" s="114" t="str">
        <f t="shared" si="217"/>
        <v>Khác</v>
      </c>
      <c r="BB157" s="114" t="str">
        <f t="shared" si="218"/>
        <v>Khác</v>
      </c>
      <c r="BC157" s="114" t="str">
        <f t="shared" si="219"/>
        <v>Khác</v>
      </c>
      <c r="BD157" s="114" t="str">
        <f t="shared" si="220"/>
        <v>Khác</v>
      </c>
      <c r="BE157" s="114" t="str">
        <f t="shared" si="221"/>
        <v>Khác</v>
      </c>
      <c r="BF157" s="114" t="str">
        <f t="shared" si="222"/>
        <v>Khác</v>
      </c>
      <c r="BG157" s="114" t="str">
        <f t="shared" si="223"/>
        <v>Khác</v>
      </c>
      <c r="BH157" s="114" t="str">
        <f t="shared" si="224"/>
        <v>Khác</v>
      </c>
      <c r="BI157" s="114" t="str">
        <f t="shared" si="225"/>
        <v>Khác</v>
      </c>
      <c r="BJ157" s="114" t="str">
        <f t="shared" si="226"/>
        <v>Khác</v>
      </c>
      <c r="BK157" s="114" t="str">
        <f t="shared" si="227"/>
        <v>Khác</v>
      </c>
      <c r="BL157" s="114" t="str">
        <f t="shared" si="228"/>
        <v>Khác</v>
      </c>
    </row>
    <row r="158" spans="1:64" s="12" customFormat="1" ht="14.25" customHeight="1" x14ac:dyDescent="0.15">
      <c r="A158" s="122"/>
      <c r="B158" s="122"/>
      <c r="C158" s="122"/>
      <c r="D158" s="124"/>
      <c r="E158" s="128"/>
      <c r="F158" s="15" t="str">
        <f t="shared" si="201"/>
        <v>-</v>
      </c>
      <c r="G158" s="12" t="e">
        <f>VLOOKUP(VALUE(A158),Time!$A$3:$D$33,2,1)</f>
        <v>#N/A</v>
      </c>
      <c r="H158" s="12" t="str">
        <f t="shared" si="203"/>
        <v/>
      </c>
      <c r="L158" s="114" t="str">
        <f t="shared" ref="L158:L221" si="251">IF(ISNUMBER(SEARCH(L$7,$D158)),L$6,"Khác")</f>
        <v>Khác</v>
      </c>
      <c r="M158" s="114" t="str">
        <f t="shared" ref="M158:M221" si="252">IF(L158="Khác",IF(ISNUMBER(SEARCH(M$7,$D158)),M$6,"Khác"),L158)</f>
        <v>Khác</v>
      </c>
      <c r="N158" s="114" t="str">
        <f t="shared" ref="N158:N221" si="253">IF(M158="Khác",IF(ISNUMBER(SEARCH(N$7,$D158)),N$6,"Khác"),M158)</f>
        <v>Khác</v>
      </c>
      <c r="O158" s="114" t="str">
        <f t="shared" ref="O158:O221" si="254">IF(N158="Khác",IF(ISNUMBER(SEARCH(O$7,$D158)),O$6,"Khác"),N158)</f>
        <v>Khác</v>
      </c>
      <c r="P158" s="114" t="str">
        <f t="shared" si="204"/>
        <v>Khác</v>
      </c>
      <c r="Q158" s="114" t="str">
        <f t="shared" si="205"/>
        <v>Khác</v>
      </c>
      <c r="R158" s="114" t="str">
        <f t="shared" si="206"/>
        <v>Khác</v>
      </c>
      <c r="S158" s="114" t="str">
        <f t="shared" ref="S158:S221" si="255">IF(R158="Khác",IF(ISNUMBER(SEARCH(S$7,$D158)),S$6,"Khác"),R158)</f>
        <v>Khác</v>
      </c>
      <c r="T158" s="114" t="str">
        <f t="shared" ref="T158:AP158" si="256">IF(S158="Khác",IF(ISNUMBER(SEARCH(T$7,$D158)),T$6,"Khác"),S158)</f>
        <v>Khác</v>
      </c>
      <c r="U158" s="114" t="str">
        <f t="shared" si="231"/>
        <v>Khác</v>
      </c>
      <c r="V158" s="114" t="str">
        <f t="shared" si="232"/>
        <v>Khác</v>
      </c>
      <c r="W158" s="114" t="str">
        <f t="shared" si="256"/>
        <v>Khác</v>
      </c>
      <c r="X158" s="114" t="str">
        <f t="shared" si="256"/>
        <v>Khác</v>
      </c>
      <c r="Y158" s="114" t="str">
        <f t="shared" si="256"/>
        <v>Khác</v>
      </c>
      <c r="Z158" s="114" t="str">
        <f t="shared" si="256"/>
        <v>Khác</v>
      </c>
      <c r="AA158" s="114" t="str">
        <f t="shared" si="256"/>
        <v>Khác</v>
      </c>
      <c r="AB158" s="114" t="str">
        <f t="shared" si="256"/>
        <v>Khác</v>
      </c>
      <c r="AC158" s="114" t="str">
        <f t="shared" si="256"/>
        <v>Khác</v>
      </c>
      <c r="AD158" s="114" t="str">
        <f t="shared" si="256"/>
        <v>Khác</v>
      </c>
      <c r="AE158" s="114" t="str">
        <f t="shared" si="256"/>
        <v>Khác</v>
      </c>
      <c r="AF158" s="114" t="str">
        <f t="shared" si="256"/>
        <v>Khác</v>
      </c>
      <c r="AG158" s="114" t="str">
        <f t="shared" si="256"/>
        <v>Khác</v>
      </c>
      <c r="AH158" s="114" t="str">
        <f t="shared" si="256"/>
        <v>Khác</v>
      </c>
      <c r="AI158" s="114" t="str">
        <f t="shared" si="256"/>
        <v>Khác</v>
      </c>
      <c r="AJ158" s="114" t="str">
        <f t="shared" si="256"/>
        <v>Khác</v>
      </c>
      <c r="AK158" s="114" t="str">
        <f t="shared" si="256"/>
        <v>Khác</v>
      </c>
      <c r="AL158" s="114" t="str">
        <f t="shared" si="256"/>
        <v>Khác</v>
      </c>
      <c r="AM158" s="114" t="str">
        <f t="shared" si="256"/>
        <v>Khác</v>
      </c>
      <c r="AN158" s="114" t="str">
        <f t="shared" si="256"/>
        <v>Khác</v>
      </c>
      <c r="AO158" s="114" t="str">
        <f t="shared" si="256"/>
        <v>Khác</v>
      </c>
      <c r="AP158" s="114" t="str">
        <f t="shared" si="256"/>
        <v>Khác</v>
      </c>
      <c r="AQ158" s="114" t="str">
        <f t="shared" si="208"/>
        <v>Khác</v>
      </c>
      <c r="AR158" s="114" t="str">
        <f t="shared" si="209"/>
        <v>Khác</v>
      </c>
      <c r="AS158" s="114" t="str">
        <f t="shared" si="210"/>
        <v>Khác</v>
      </c>
      <c r="AT158" s="114" t="str">
        <f t="shared" si="211"/>
        <v>Khác</v>
      </c>
      <c r="AU158" s="114" t="str">
        <f t="shared" si="212"/>
        <v>Khác</v>
      </c>
      <c r="AV158" s="114" t="str">
        <f t="shared" si="212"/>
        <v>Khác</v>
      </c>
      <c r="AW158" s="114" t="str">
        <f t="shared" si="213"/>
        <v>Khác</v>
      </c>
      <c r="AX158" s="114" t="str">
        <f t="shared" si="214"/>
        <v>Khác</v>
      </c>
      <c r="AY158" s="114" t="str">
        <f t="shared" si="215"/>
        <v>Khác</v>
      </c>
      <c r="AZ158" s="114" t="str">
        <f t="shared" si="216"/>
        <v>Khác</v>
      </c>
      <c r="BA158" s="114" t="str">
        <f t="shared" si="217"/>
        <v>Khác</v>
      </c>
      <c r="BB158" s="114" t="str">
        <f t="shared" si="218"/>
        <v>Khác</v>
      </c>
      <c r="BC158" s="114" t="str">
        <f t="shared" si="219"/>
        <v>Khác</v>
      </c>
      <c r="BD158" s="114" t="str">
        <f t="shared" si="220"/>
        <v>Khác</v>
      </c>
      <c r="BE158" s="114" t="str">
        <f t="shared" si="221"/>
        <v>Khác</v>
      </c>
      <c r="BF158" s="114" t="str">
        <f t="shared" si="222"/>
        <v>Khác</v>
      </c>
      <c r="BG158" s="114" t="str">
        <f t="shared" si="223"/>
        <v>Khác</v>
      </c>
      <c r="BH158" s="114" t="str">
        <f t="shared" si="224"/>
        <v>Khác</v>
      </c>
      <c r="BI158" s="114" t="str">
        <f t="shared" si="225"/>
        <v>Khác</v>
      </c>
      <c r="BJ158" s="114" t="str">
        <f t="shared" si="226"/>
        <v>Khác</v>
      </c>
      <c r="BK158" s="114" t="str">
        <f t="shared" si="227"/>
        <v>Khác</v>
      </c>
      <c r="BL158" s="114" t="str">
        <f t="shared" si="228"/>
        <v>Khác</v>
      </c>
    </row>
    <row r="159" spans="1:64" s="12" customFormat="1" ht="13.5" x14ac:dyDescent="0.15">
      <c r="A159" s="122"/>
      <c r="B159" s="122"/>
      <c r="C159" s="122"/>
      <c r="D159" s="124"/>
      <c r="E159" s="128"/>
      <c r="F159" s="15" t="str">
        <f t="shared" si="201"/>
        <v>-</v>
      </c>
      <c r="G159" s="12" t="e">
        <f>VLOOKUP(VALUE(A159),Time!$A$3:$D$33,2,1)</f>
        <v>#N/A</v>
      </c>
      <c r="H159" s="12" t="str">
        <f t="shared" si="203"/>
        <v/>
      </c>
      <c r="L159" s="114" t="str">
        <f t="shared" si="251"/>
        <v>Khác</v>
      </c>
      <c r="M159" s="114" t="str">
        <f t="shared" si="252"/>
        <v>Khác</v>
      </c>
      <c r="N159" s="114" t="str">
        <f t="shared" si="253"/>
        <v>Khác</v>
      </c>
      <c r="O159" s="114" t="str">
        <f t="shared" si="254"/>
        <v>Khác</v>
      </c>
      <c r="P159" s="114" t="str">
        <f t="shared" si="204"/>
        <v>Khác</v>
      </c>
      <c r="Q159" s="114" t="str">
        <f t="shared" si="205"/>
        <v>Khác</v>
      </c>
      <c r="R159" s="114" t="str">
        <f t="shared" si="206"/>
        <v>Khác</v>
      </c>
      <c r="S159" s="114" t="str">
        <f t="shared" si="255"/>
        <v>Khác</v>
      </c>
      <c r="T159" s="114" t="str">
        <f t="shared" ref="T159:AP159" si="257">IF(S159="Khác",IF(ISNUMBER(SEARCH(T$7,$D159)),T$6,"Khác"),S159)</f>
        <v>Khác</v>
      </c>
      <c r="U159" s="114" t="str">
        <f t="shared" si="231"/>
        <v>Khác</v>
      </c>
      <c r="V159" s="114" t="str">
        <f t="shared" si="232"/>
        <v>Khác</v>
      </c>
      <c r="W159" s="114" t="str">
        <f t="shared" si="257"/>
        <v>Khác</v>
      </c>
      <c r="X159" s="114" t="str">
        <f t="shared" si="257"/>
        <v>Khác</v>
      </c>
      <c r="Y159" s="114" t="str">
        <f t="shared" si="257"/>
        <v>Khác</v>
      </c>
      <c r="Z159" s="114" t="str">
        <f t="shared" si="257"/>
        <v>Khác</v>
      </c>
      <c r="AA159" s="114" t="str">
        <f t="shared" si="257"/>
        <v>Khác</v>
      </c>
      <c r="AB159" s="114" t="str">
        <f t="shared" si="257"/>
        <v>Khác</v>
      </c>
      <c r="AC159" s="114" t="str">
        <f t="shared" si="257"/>
        <v>Khác</v>
      </c>
      <c r="AD159" s="114" t="str">
        <f t="shared" si="257"/>
        <v>Khác</v>
      </c>
      <c r="AE159" s="114" t="str">
        <f t="shared" si="257"/>
        <v>Khác</v>
      </c>
      <c r="AF159" s="114" t="str">
        <f t="shared" si="257"/>
        <v>Khác</v>
      </c>
      <c r="AG159" s="114" t="str">
        <f t="shared" si="257"/>
        <v>Khác</v>
      </c>
      <c r="AH159" s="114" t="str">
        <f t="shared" si="257"/>
        <v>Khác</v>
      </c>
      <c r="AI159" s="114" t="str">
        <f t="shared" si="257"/>
        <v>Khác</v>
      </c>
      <c r="AJ159" s="114" t="str">
        <f t="shared" si="257"/>
        <v>Khác</v>
      </c>
      <c r="AK159" s="114" t="str">
        <f t="shared" si="257"/>
        <v>Khác</v>
      </c>
      <c r="AL159" s="114" t="str">
        <f t="shared" si="257"/>
        <v>Khác</v>
      </c>
      <c r="AM159" s="114" t="str">
        <f t="shared" si="257"/>
        <v>Khác</v>
      </c>
      <c r="AN159" s="114" t="str">
        <f t="shared" si="257"/>
        <v>Khác</v>
      </c>
      <c r="AO159" s="114" t="str">
        <f t="shared" si="257"/>
        <v>Khác</v>
      </c>
      <c r="AP159" s="114" t="str">
        <f t="shared" si="257"/>
        <v>Khác</v>
      </c>
      <c r="AQ159" s="114" t="str">
        <f t="shared" si="208"/>
        <v>Khác</v>
      </c>
      <c r="AR159" s="114" t="str">
        <f t="shared" si="209"/>
        <v>Khác</v>
      </c>
      <c r="AS159" s="114" t="str">
        <f t="shared" si="210"/>
        <v>Khác</v>
      </c>
      <c r="AT159" s="114" t="str">
        <f t="shared" si="211"/>
        <v>Khác</v>
      </c>
      <c r="AU159" s="114" t="str">
        <f t="shared" si="212"/>
        <v>Khác</v>
      </c>
      <c r="AV159" s="114" t="str">
        <f t="shared" si="212"/>
        <v>Khác</v>
      </c>
      <c r="AW159" s="114" t="str">
        <f t="shared" si="213"/>
        <v>Khác</v>
      </c>
      <c r="AX159" s="114" t="str">
        <f t="shared" si="214"/>
        <v>Khác</v>
      </c>
      <c r="AY159" s="114" t="str">
        <f t="shared" si="215"/>
        <v>Khác</v>
      </c>
      <c r="AZ159" s="114" t="str">
        <f t="shared" si="216"/>
        <v>Khác</v>
      </c>
      <c r="BA159" s="114" t="str">
        <f t="shared" si="217"/>
        <v>Khác</v>
      </c>
      <c r="BB159" s="114" t="str">
        <f t="shared" si="218"/>
        <v>Khác</v>
      </c>
      <c r="BC159" s="114" t="str">
        <f t="shared" si="219"/>
        <v>Khác</v>
      </c>
      <c r="BD159" s="114" t="str">
        <f t="shared" si="220"/>
        <v>Khác</v>
      </c>
      <c r="BE159" s="114" t="str">
        <f t="shared" si="221"/>
        <v>Khác</v>
      </c>
      <c r="BF159" s="114" t="str">
        <f t="shared" si="222"/>
        <v>Khác</v>
      </c>
      <c r="BG159" s="114" t="str">
        <f t="shared" si="223"/>
        <v>Khác</v>
      </c>
      <c r="BH159" s="114" t="str">
        <f t="shared" si="224"/>
        <v>Khác</v>
      </c>
      <c r="BI159" s="114" t="str">
        <f t="shared" si="225"/>
        <v>Khác</v>
      </c>
      <c r="BJ159" s="114" t="str">
        <f t="shared" si="226"/>
        <v>Khác</v>
      </c>
      <c r="BK159" s="114" t="str">
        <f t="shared" si="227"/>
        <v>Khác</v>
      </c>
      <c r="BL159" s="114" t="str">
        <f t="shared" si="228"/>
        <v>Khác</v>
      </c>
    </row>
    <row r="160" spans="1:64" s="12" customFormat="1" ht="13.5" x14ac:dyDescent="0.15">
      <c r="A160" s="122"/>
      <c r="B160" s="122"/>
      <c r="C160" s="122"/>
      <c r="D160" s="124"/>
      <c r="E160" s="128"/>
      <c r="F160" s="15" t="str">
        <f t="shared" si="201"/>
        <v>-</v>
      </c>
      <c r="G160" s="12" t="e">
        <f>VLOOKUP(VALUE(A160),Time!$A$3:$D$33,2,1)</f>
        <v>#N/A</v>
      </c>
      <c r="H160" s="12" t="str">
        <f t="shared" si="203"/>
        <v/>
      </c>
      <c r="L160" s="114" t="str">
        <f t="shared" si="251"/>
        <v>Khác</v>
      </c>
      <c r="M160" s="114" t="str">
        <f t="shared" si="252"/>
        <v>Khác</v>
      </c>
      <c r="N160" s="114" t="str">
        <f t="shared" si="253"/>
        <v>Khác</v>
      </c>
      <c r="O160" s="114" t="str">
        <f t="shared" si="254"/>
        <v>Khác</v>
      </c>
      <c r="P160" s="114" t="str">
        <f t="shared" si="204"/>
        <v>Khác</v>
      </c>
      <c r="Q160" s="114" t="str">
        <f t="shared" si="205"/>
        <v>Khác</v>
      </c>
      <c r="R160" s="114" t="str">
        <f t="shared" si="206"/>
        <v>Khác</v>
      </c>
      <c r="S160" s="114" t="str">
        <f t="shared" si="255"/>
        <v>Khác</v>
      </c>
      <c r="T160" s="114" t="str">
        <f t="shared" ref="T160:AP160" si="258">IF(S160="Khác",IF(ISNUMBER(SEARCH(T$7,$D160)),T$6,"Khác"),S160)</f>
        <v>Khác</v>
      </c>
      <c r="U160" s="114" t="str">
        <f t="shared" si="231"/>
        <v>Khác</v>
      </c>
      <c r="V160" s="114" t="str">
        <f t="shared" si="232"/>
        <v>Khác</v>
      </c>
      <c r="W160" s="114" t="str">
        <f t="shared" si="258"/>
        <v>Khác</v>
      </c>
      <c r="X160" s="114" t="str">
        <f t="shared" si="258"/>
        <v>Khác</v>
      </c>
      <c r="Y160" s="114" t="str">
        <f t="shared" si="258"/>
        <v>Khác</v>
      </c>
      <c r="Z160" s="114" t="str">
        <f t="shared" si="258"/>
        <v>Khác</v>
      </c>
      <c r="AA160" s="114" t="str">
        <f t="shared" si="258"/>
        <v>Khác</v>
      </c>
      <c r="AB160" s="114" t="str">
        <f t="shared" si="258"/>
        <v>Khác</v>
      </c>
      <c r="AC160" s="114" t="str">
        <f t="shared" si="258"/>
        <v>Khác</v>
      </c>
      <c r="AD160" s="114" t="str">
        <f t="shared" si="258"/>
        <v>Khác</v>
      </c>
      <c r="AE160" s="114" t="str">
        <f t="shared" si="258"/>
        <v>Khác</v>
      </c>
      <c r="AF160" s="114" t="str">
        <f t="shared" si="258"/>
        <v>Khác</v>
      </c>
      <c r="AG160" s="114" t="str">
        <f t="shared" si="258"/>
        <v>Khác</v>
      </c>
      <c r="AH160" s="114" t="str">
        <f t="shared" si="258"/>
        <v>Khác</v>
      </c>
      <c r="AI160" s="114" t="str">
        <f t="shared" si="258"/>
        <v>Khác</v>
      </c>
      <c r="AJ160" s="114" t="str">
        <f t="shared" si="258"/>
        <v>Khác</v>
      </c>
      <c r="AK160" s="114" t="str">
        <f t="shared" si="258"/>
        <v>Khác</v>
      </c>
      <c r="AL160" s="114" t="str">
        <f t="shared" si="258"/>
        <v>Khác</v>
      </c>
      <c r="AM160" s="114" t="str">
        <f t="shared" si="258"/>
        <v>Khác</v>
      </c>
      <c r="AN160" s="114" t="str">
        <f t="shared" si="258"/>
        <v>Khác</v>
      </c>
      <c r="AO160" s="114" t="str">
        <f t="shared" si="258"/>
        <v>Khác</v>
      </c>
      <c r="AP160" s="114" t="str">
        <f t="shared" si="258"/>
        <v>Khác</v>
      </c>
      <c r="AQ160" s="114" t="str">
        <f t="shared" si="208"/>
        <v>Khác</v>
      </c>
      <c r="AR160" s="114" t="str">
        <f t="shared" si="209"/>
        <v>Khác</v>
      </c>
      <c r="AS160" s="114" t="str">
        <f t="shared" si="210"/>
        <v>Khác</v>
      </c>
      <c r="AT160" s="114" t="str">
        <f t="shared" si="211"/>
        <v>Khác</v>
      </c>
      <c r="AU160" s="114" t="str">
        <f t="shared" si="212"/>
        <v>Khác</v>
      </c>
      <c r="AV160" s="114" t="str">
        <f t="shared" si="212"/>
        <v>Khác</v>
      </c>
      <c r="AW160" s="114" t="str">
        <f t="shared" si="213"/>
        <v>Khác</v>
      </c>
      <c r="AX160" s="114" t="str">
        <f t="shared" si="214"/>
        <v>Khác</v>
      </c>
      <c r="AY160" s="114" t="str">
        <f t="shared" si="215"/>
        <v>Khác</v>
      </c>
      <c r="AZ160" s="114" t="str">
        <f t="shared" si="216"/>
        <v>Khác</v>
      </c>
      <c r="BA160" s="114" t="str">
        <f t="shared" si="217"/>
        <v>Khác</v>
      </c>
      <c r="BB160" s="114" t="str">
        <f t="shared" si="218"/>
        <v>Khác</v>
      </c>
      <c r="BC160" s="114" t="str">
        <f t="shared" si="219"/>
        <v>Khác</v>
      </c>
      <c r="BD160" s="114" t="str">
        <f t="shared" si="220"/>
        <v>Khác</v>
      </c>
      <c r="BE160" s="114" t="str">
        <f t="shared" si="221"/>
        <v>Khác</v>
      </c>
      <c r="BF160" s="114" t="str">
        <f t="shared" si="222"/>
        <v>Khác</v>
      </c>
      <c r="BG160" s="114" t="str">
        <f t="shared" si="223"/>
        <v>Khác</v>
      </c>
      <c r="BH160" s="114" t="str">
        <f t="shared" si="224"/>
        <v>Khác</v>
      </c>
      <c r="BI160" s="114" t="str">
        <f t="shared" si="225"/>
        <v>Khác</v>
      </c>
      <c r="BJ160" s="114" t="str">
        <f t="shared" si="226"/>
        <v>Khác</v>
      </c>
      <c r="BK160" s="114" t="str">
        <f t="shared" si="227"/>
        <v>Khác</v>
      </c>
      <c r="BL160" s="114" t="str">
        <f t="shared" si="228"/>
        <v>Khác</v>
      </c>
    </row>
    <row r="161" spans="1:64" s="12" customFormat="1" ht="13.5" x14ac:dyDescent="0.15">
      <c r="A161" s="122"/>
      <c r="B161" s="122"/>
      <c r="C161" s="122"/>
      <c r="D161" s="124"/>
      <c r="E161" s="128"/>
      <c r="F161" s="15" t="str">
        <f t="shared" si="201"/>
        <v>-</v>
      </c>
      <c r="G161" s="12" t="e">
        <f>VLOOKUP(VALUE(A161),Time!$A$3:$D$33,2,1)</f>
        <v>#N/A</v>
      </c>
      <c r="H161" s="12" t="str">
        <f t="shared" si="203"/>
        <v/>
      </c>
      <c r="L161" s="114" t="str">
        <f t="shared" si="251"/>
        <v>Khác</v>
      </c>
      <c r="M161" s="114" t="str">
        <f t="shared" si="252"/>
        <v>Khác</v>
      </c>
      <c r="N161" s="114" t="str">
        <f t="shared" si="253"/>
        <v>Khác</v>
      </c>
      <c r="O161" s="114" t="str">
        <f t="shared" si="254"/>
        <v>Khác</v>
      </c>
      <c r="P161" s="114" t="str">
        <f t="shared" si="204"/>
        <v>Khác</v>
      </c>
      <c r="Q161" s="114" t="str">
        <f t="shared" si="205"/>
        <v>Khác</v>
      </c>
      <c r="R161" s="114" t="str">
        <f t="shared" si="206"/>
        <v>Khác</v>
      </c>
      <c r="S161" s="114" t="str">
        <f t="shared" si="255"/>
        <v>Khác</v>
      </c>
      <c r="T161" s="114" t="str">
        <f t="shared" ref="T161:AP161" si="259">IF(S161="Khác",IF(ISNUMBER(SEARCH(T$7,$D161)),T$6,"Khác"),S161)</f>
        <v>Khác</v>
      </c>
      <c r="U161" s="114" t="str">
        <f t="shared" si="231"/>
        <v>Khác</v>
      </c>
      <c r="V161" s="114" t="str">
        <f t="shared" si="232"/>
        <v>Khác</v>
      </c>
      <c r="W161" s="114" t="str">
        <f t="shared" si="259"/>
        <v>Khác</v>
      </c>
      <c r="X161" s="114" t="str">
        <f t="shared" si="259"/>
        <v>Khác</v>
      </c>
      <c r="Y161" s="114" t="str">
        <f t="shared" si="259"/>
        <v>Khác</v>
      </c>
      <c r="Z161" s="114" t="str">
        <f t="shared" si="259"/>
        <v>Khác</v>
      </c>
      <c r="AA161" s="114" t="str">
        <f t="shared" si="259"/>
        <v>Khác</v>
      </c>
      <c r="AB161" s="114" t="str">
        <f t="shared" si="259"/>
        <v>Khác</v>
      </c>
      <c r="AC161" s="114" t="str">
        <f t="shared" si="259"/>
        <v>Khác</v>
      </c>
      <c r="AD161" s="114" t="str">
        <f t="shared" si="259"/>
        <v>Khác</v>
      </c>
      <c r="AE161" s="114" t="str">
        <f t="shared" si="259"/>
        <v>Khác</v>
      </c>
      <c r="AF161" s="114" t="str">
        <f t="shared" si="259"/>
        <v>Khác</v>
      </c>
      <c r="AG161" s="114" t="str">
        <f t="shared" si="259"/>
        <v>Khác</v>
      </c>
      <c r="AH161" s="114" t="str">
        <f t="shared" si="259"/>
        <v>Khác</v>
      </c>
      <c r="AI161" s="114" t="str">
        <f t="shared" si="259"/>
        <v>Khác</v>
      </c>
      <c r="AJ161" s="114" t="str">
        <f t="shared" si="259"/>
        <v>Khác</v>
      </c>
      <c r="AK161" s="114" t="str">
        <f t="shared" si="259"/>
        <v>Khác</v>
      </c>
      <c r="AL161" s="114" t="str">
        <f t="shared" si="259"/>
        <v>Khác</v>
      </c>
      <c r="AM161" s="114" t="str">
        <f t="shared" si="259"/>
        <v>Khác</v>
      </c>
      <c r="AN161" s="114" t="str">
        <f t="shared" si="259"/>
        <v>Khác</v>
      </c>
      <c r="AO161" s="114" t="str">
        <f t="shared" si="259"/>
        <v>Khác</v>
      </c>
      <c r="AP161" s="114" t="str">
        <f t="shared" si="259"/>
        <v>Khác</v>
      </c>
      <c r="AQ161" s="114" t="str">
        <f t="shared" si="208"/>
        <v>Khác</v>
      </c>
      <c r="AR161" s="114" t="str">
        <f t="shared" si="209"/>
        <v>Khác</v>
      </c>
      <c r="AS161" s="114" t="str">
        <f t="shared" si="210"/>
        <v>Khác</v>
      </c>
      <c r="AT161" s="114" t="str">
        <f t="shared" si="211"/>
        <v>Khác</v>
      </c>
      <c r="AU161" s="114" t="str">
        <f t="shared" si="212"/>
        <v>Khác</v>
      </c>
      <c r="AV161" s="114" t="str">
        <f t="shared" si="212"/>
        <v>Khác</v>
      </c>
      <c r="AW161" s="114" t="str">
        <f t="shared" si="213"/>
        <v>Khác</v>
      </c>
      <c r="AX161" s="114" t="str">
        <f t="shared" si="214"/>
        <v>Khác</v>
      </c>
      <c r="AY161" s="114" t="str">
        <f t="shared" si="215"/>
        <v>Khác</v>
      </c>
      <c r="AZ161" s="114" t="str">
        <f t="shared" si="216"/>
        <v>Khác</v>
      </c>
      <c r="BA161" s="114" t="str">
        <f t="shared" si="217"/>
        <v>Khác</v>
      </c>
      <c r="BB161" s="114" t="str">
        <f t="shared" si="218"/>
        <v>Khác</v>
      </c>
      <c r="BC161" s="114" t="str">
        <f t="shared" si="219"/>
        <v>Khác</v>
      </c>
      <c r="BD161" s="114" t="str">
        <f t="shared" si="220"/>
        <v>Khác</v>
      </c>
      <c r="BE161" s="114" t="str">
        <f t="shared" si="221"/>
        <v>Khác</v>
      </c>
      <c r="BF161" s="114" t="str">
        <f t="shared" si="222"/>
        <v>Khác</v>
      </c>
      <c r="BG161" s="114" t="str">
        <f t="shared" si="223"/>
        <v>Khác</v>
      </c>
      <c r="BH161" s="114" t="str">
        <f t="shared" si="224"/>
        <v>Khác</v>
      </c>
      <c r="BI161" s="114" t="str">
        <f t="shared" si="225"/>
        <v>Khác</v>
      </c>
      <c r="BJ161" s="114" t="str">
        <f t="shared" si="226"/>
        <v>Khác</v>
      </c>
      <c r="BK161" s="114" t="str">
        <f t="shared" si="227"/>
        <v>Khác</v>
      </c>
      <c r="BL161" s="114" t="str">
        <f t="shared" si="228"/>
        <v>Khác</v>
      </c>
    </row>
    <row r="162" spans="1:64" s="12" customFormat="1" ht="13.5" x14ac:dyDescent="0.15">
      <c r="A162" s="122"/>
      <c r="B162" s="122"/>
      <c r="C162" s="122"/>
      <c r="D162" s="124"/>
      <c r="E162" s="128"/>
      <c r="F162" s="15" t="str">
        <f t="shared" si="201"/>
        <v>-</v>
      </c>
      <c r="G162" s="12" t="e">
        <f>VLOOKUP(VALUE(A162),Time!$A$3:$D$33,2,1)</f>
        <v>#N/A</v>
      </c>
      <c r="H162" s="12" t="str">
        <f t="shared" si="203"/>
        <v/>
      </c>
      <c r="L162" s="114" t="str">
        <f t="shared" si="251"/>
        <v>Khác</v>
      </c>
      <c r="M162" s="114" t="str">
        <f t="shared" si="252"/>
        <v>Khác</v>
      </c>
      <c r="N162" s="114" t="str">
        <f t="shared" si="253"/>
        <v>Khác</v>
      </c>
      <c r="O162" s="114" t="str">
        <f t="shared" si="254"/>
        <v>Khác</v>
      </c>
      <c r="P162" s="114" t="str">
        <f t="shared" si="204"/>
        <v>Khác</v>
      </c>
      <c r="Q162" s="114" t="str">
        <f t="shared" si="205"/>
        <v>Khác</v>
      </c>
      <c r="R162" s="114" t="str">
        <f t="shared" si="206"/>
        <v>Khác</v>
      </c>
      <c r="S162" s="114" t="str">
        <f t="shared" si="255"/>
        <v>Khác</v>
      </c>
      <c r="T162" s="114" t="str">
        <f t="shared" ref="T162:AP162" si="260">IF(S162="Khác",IF(ISNUMBER(SEARCH(T$7,$D162)),T$6,"Khác"),S162)</f>
        <v>Khác</v>
      </c>
      <c r="U162" s="114" t="str">
        <f t="shared" si="231"/>
        <v>Khác</v>
      </c>
      <c r="V162" s="114" t="str">
        <f t="shared" si="232"/>
        <v>Khác</v>
      </c>
      <c r="W162" s="114" t="str">
        <f t="shared" si="260"/>
        <v>Khác</v>
      </c>
      <c r="X162" s="114" t="str">
        <f t="shared" si="260"/>
        <v>Khác</v>
      </c>
      <c r="Y162" s="114" t="str">
        <f t="shared" si="260"/>
        <v>Khác</v>
      </c>
      <c r="Z162" s="114" t="str">
        <f t="shared" si="260"/>
        <v>Khác</v>
      </c>
      <c r="AA162" s="114" t="str">
        <f t="shared" si="260"/>
        <v>Khác</v>
      </c>
      <c r="AB162" s="114" t="str">
        <f t="shared" si="260"/>
        <v>Khác</v>
      </c>
      <c r="AC162" s="114" t="str">
        <f t="shared" si="260"/>
        <v>Khác</v>
      </c>
      <c r="AD162" s="114" t="str">
        <f t="shared" si="260"/>
        <v>Khác</v>
      </c>
      <c r="AE162" s="114" t="str">
        <f t="shared" si="260"/>
        <v>Khác</v>
      </c>
      <c r="AF162" s="114" t="str">
        <f t="shared" si="260"/>
        <v>Khác</v>
      </c>
      <c r="AG162" s="114" t="str">
        <f t="shared" si="260"/>
        <v>Khác</v>
      </c>
      <c r="AH162" s="114" t="str">
        <f t="shared" si="260"/>
        <v>Khác</v>
      </c>
      <c r="AI162" s="114" t="str">
        <f t="shared" si="260"/>
        <v>Khác</v>
      </c>
      <c r="AJ162" s="114" t="str">
        <f t="shared" si="260"/>
        <v>Khác</v>
      </c>
      <c r="AK162" s="114" t="str">
        <f t="shared" si="260"/>
        <v>Khác</v>
      </c>
      <c r="AL162" s="114" t="str">
        <f t="shared" si="260"/>
        <v>Khác</v>
      </c>
      <c r="AM162" s="114" t="str">
        <f t="shared" si="260"/>
        <v>Khác</v>
      </c>
      <c r="AN162" s="114" t="str">
        <f t="shared" si="260"/>
        <v>Khác</v>
      </c>
      <c r="AO162" s="114" t="str">
        <f t="shared" si="260"/>
        <v>Khác</v>
      </c>
      <c r="AP162" s="114" t="str">
        <f t="shared" si="260"/>
        <v>Khác</v>
      </c>
      <c r="AQ162" s="114" t="str">
        <f t="shared" si="208"/>
        <v>Khác</v>
      </c>
      <c r="AR162" s="114" t="str">
        <f t="shared" si="209"/>
        <v>Khác</v>
      </c>
      <c r="AS162" s="114" t="str">
        <f t="shared" si="210"/>
        <v>Khác</v>
      </c>
      <c r="AT162" s="114" t="str">
        <f t="shared" si="211"/>
        <v>Khác</v>
      </c>
      <c r="AU162" s="114" t="str">
        <f t="shared" si="212"/>
        <v>Khác</v>
      </c>
      <c r="AV162" s="114" t="str">
        <f t="shared" si="212"/>
        <v>Khác</v>
      </c>
      <c r="AW162" s="114" t="str">
        <f t="shared" si="213"/>
        <v>Khác</v>
      </c>
      <c r="AX162" s="114" t="str">
        <f t="shared" si="214"/>
        <v>Khác</v>
      </c>
      <c r="AY162" s="114" t="str">
        <f t="shared" si="215"/>
        <v>Khác</v>
      </c>
      <c r="AZ162" s="114" t="str">
        <f t="shared" si="216"/>
        <v>Khác</v>
      </c>
      <c r="BA162" s="114" t="str">
        <f t="shared" si="217"/>
        <v>Khác</v>
      </c>
      <c r="BB162" s="114" t="str">
        <f t="shared" si="218"/>
        <v>Khác</v>
      </c>
      <c r="BC162" s="114" t="str">
        <f t="shared" si="219"/>
        <v>Khác</v>
      </c>
      <c r="BD162" s="114" t="str">
        <f t="shared" si="220"/>
        <v>Khác</v>
      </c>
      <c r="BE162" s="114" t="str">
        <f t="shared" si="221"/>
        <v>Khác</v>
      </c>
      <c r="BF162" s="114" t="str">
        <f t="shared" si="222"/>
        <v>Khác</v>
      </c>
      <c r="BG162" s="114" t="str">
        <f t="shared" si="223"/>
        <v>Khác</v>
      </c>
      <c r="BH162" s="114" t="str">
        <f t="shared" si="224"/>
        <v>Khác</v>
      </c>
      <c r="BI162" s="114" t="str">
        <f t="shared" si="225"/>
        <v>Khác</v>
      </c>
      <c r="BJ162" s="114" t="str">
        <f t="shared" si="226"/>
        <v>Khác</v>
      </c>
      <c r="BK162" s="114" t="str">
        <f t="shared" si="227"/>
        <v>Khác</v>
      </c>
      <c r="BL162" s="114" t="str">
        <f t="shared" si="228"/>
        <v>Khác</v>
      </c>
    </row>
    <row r="163" spans="1:64" s="12" customFormat="1" ht="13.5" x14ac:dyDescent="0.15">
      <c r="A163" s="122"/>
      <c r="B163" s="122"/>
      <c r="C163" s="122"/>
      <c r="D163" s="124"/>
      <c r="E163" s="128"/>
      <c r="F163" s="15" t="str">
        <f t="shared" si="201"/>
        <v>-</v>
      </c>
      <c r="G163" s="12" t="e">
        <f>VLOOKUP(VALUE(A163),Time!$A$3:$D$33,2,1)</f>
        <v>#N/A</v>
      </c>
      <c r="H163" s="12" t="str">
        <f t="shared" si="203"/>
        <v/>
      </c>
      <c r="L163" s="114" t="str">
        <f t="shared" si="251"/>
        <v>Khác</v>
      </c>
      <c r="M163" s="114" t="str">
        <f t="shared" si="252"/>
        <v>Khác</v>
      </c>
      <c r="N163" s="114" t="str">
        <f t="shared" si="253"/>
        <v>Khác</v>
      </c>
      <c r="O163" s="114" t="str">
        <f t="shared" si="254"/>
        <v>Khác</v>
      </c>
      <c r="P163" s="114" t="str">
        <f t="shared" si="204"/>
        <v>Khác</v>
      </c>
      <c r="Q163" s="114" t="str">
        <f t="shared" si="205"/>
        <v>Khác</v>
      </c>
      <c r="R163" s="114" t="str">
        <f t="shared" si="206"/>
        <v>Khác</v>
      </c>
      <c r="S163" s="114" t="str">
        <f t="shared" si="255"/>
        <v>Khác</v>
      </c>
      <c r="T163" s="114" t="str">
        <f t="shared" ref="T163:AP163" si="261">IF(S163="Khác",IF(ISNUMBER(SEARCH(T$7,$D163)),T$6,"Khác"),S163)</f>
        <v>Khác</v>
      </c>
      <c r="U163" s="114" t="str">
        <f t="shared" si="231"/>
        <v>Khác</v>
      </c>
      <c r="V163" s="114" t="str">
        <f t="shared" si="232"/>
        <v>Khác</v>
      </c>
      <c r="W163" s="114" t="str">
        <f t="shared" si="261"/>
        <v>Khác</v>
      </c>
      <c r="X163" s="114" t="str">
        <f t="shared" si="261"/>
        <v>Khác</v>
      </c>
      <c r="Y163" s="114" t="str">
        <f t="shared" si="261"/>
        <v>Khác</v>
      </c>
      <c r="Z163" s="114" t="str">
        <f t="shared" si="261"/>
        <v>Khác</v>
      </c>
      <c r="AA163" s="114" t="str">
        <f t="shared" si="261"/>
        <v>Khác</v>
      </c>
      <c r="AB163" s="114" t="str">
        <f t="shared" si="261"/>
        <v>Khác</v>
      </c>
      <c r="AC163" s="114" t="str">
        <f t="shared" si="261"/>
        <v>Khác</v>
      </c>
      <c r="AD163" s="114" t="str">
        <f t="shared" si="261"/>
        <v>Khác</v>
      </c>
      <c r="AE163" s="114" t="str">
        <f t="shared" si="261"/>
        <v>Khác</v>
      </c>
      <c r="AF163" s="114" t="str">
        <f t="shared" si="261"/>
        <v>Khác</v>
      </c>
      <c r="AG163" s="114" t="str">
        <f t="shared" si="261"/>
        <v>Khác</v>
      </c>
      <c r="AH163" s="114" t="str">
        <f t="shared" si="261"/>
        <v>Khác</v>
      </c>
      <c r="AI163" s="114" t="str">
        <f t="shared" si="261"/>
        <v>Khác</v>
      </c>
      <c r="AJ163" s="114" t="str">
        <f t="shared" si="261"/>
        <v>Khác</v>
      </c>
      <c r="AK163" s="114" t="str">
        <f t="shared" si="261"/>
        <v>Khác</v>
      </c>
      <c r="AL163" s="114" t="str">
        <f t="shared" si="261"/>
        <v>Khác</v>
      </c>
      <c r="AM163" s="114" t="str">
        <f t="shared" si="261"/>
        <v>Khác</v>
      </c>
      <c r="AN163" s="114" t="str">
        <f t="shared" si="261"/>
        <v>Khác</v>
      </c>
      <c r="AO163" s="114" t="str">
        <f t="shared" si="261"/>
        <v>Khác</v>
      </c>
      <c r="AP163" s="114" t="str">
        <f t="shared" si="261"/>
        <v>Khác</v>
      </c>
      <c r="AQ163" s="114" t="str">
        <f t="shared" si="208"/>
        <v>Khác</v>
      </c>
      <c r="AR163" s="114" t="str">
        <f t="shared" si="209"/>
        <v>Khác</v>
      </c>
      <c r="AS163" s="114" t="str">
        <f t="shared" si="210"/>
        <v>Khác</v>
      </c>
      <c r="AT163" s="114" t="str">
        <f t="shared" si="211"/>
        <v>Khác</v>
      </c>
      <c r="AU163" s="114" t="str">
        <f t="shared" si="212"/>
        <v>Khác</v>
      </c>
      <c r="AV163" s="114" t="str">
        <f t="shared" si="212"/>
        <v>Khác</v>
      </c>
      <c r="AW163" s="114" t="str">
        <f t="shared" si="213"/>
        <v>Khác</v>
      </c>
      <c r="AX163" s="114" t="str">
        <f t="shared" si="214"/>
        <v>Khác</v>
      </c>
      <c r="AY163" s="114" t="str">
        <f t="shared" si="215"/>
        <v>Khác</v>
      </c>
      <c r="AZ163" s="114" t="str">
        <f t="shared" si="216"/>
        <v>Khác</v>
      </c>
      <c r="BA163" s="114" t="str">
        <f t="shared" si="217"/>
        <v>Khác</v>
      </c>
      <c r="BB163" s="114" t="str">
        <f t="shared" si="218"/>
        <v>Khác</v>
      </c>
      <c r="BC163" s="114" t="str">
        <f t="shared" si="219"/>
        <v>Khác</v>
      </c>
      <c r="BD163" s="114" t="str">
        <f t="shared" si="220"/>
        <v>Khác</v>
      </c>
      <c r="BE163" s="114" t="str">
        <f t="shared" si="221"/>
        <v>Khác</v>
      </c>
      <c r="BF163" s="114" t="str">
        <f t="shared" si="222"/>
        <v>Khác</v>
      </c>
      <c r="BG163" s="114" t="str">
        <f t="shared" si="223"/>
        <v>Khác</v>
      </c>
      <c r="BH163" s="114" t="str">
        <f t="shared" si="224"/>
        <v>Khác</v>
      </c>
      <c r="BI163" s="114" t="str">
        <f t="shared" si="225"/>
        <v>Khác</v>
      </c>
      <c r="BJ163" s="114" t="str">
        <f t="shared" si="226"/>
        <v>Khác</v>
      </c>
      <c r="BK163" s="114" t="str">
        <f t="shared" si="227"/>
        <v>Khác</v>
      </c>
      <c r="BL163" s="114" t="str">
        <f t="shared" si="228"/>
        <v>Khác</v>
      </c>
    </row>
    <row r="164" spans="1:64" s="12" customFormat="1" ht="13.5" x14ac:dyDescent="0.15">
      <c r="A164" s="122"/>
      <c r="B164" s="122"/>
      <c r="C164" s="122"/>
      <c r="D164" s="124"/>
      <c r="E164" s="128"/>
      <c r="F164" s="15" t="str">
        <f t="shared" si="201"/>
        <v>-</v>
      </c>
      <c r="G164" s="12" t="e">
        <f>VLOOKUP(VALUE(A164),Time!$A$3:$D$33,2,1)</f>
        <v>#N/A</v>
      </c>
      <c r="H164" s="12" t="str">
        <f t="shared" si="203"/>
        <v/>
      </c>
      <c r="L164" s="114" t="str">
        <f t="shared" si="251"/>
        <v>Khác</v>
      </c>
      <c r="M164" s="114" t="str">
        <f t="shared" si="252"/>
        <v>Khác</v>
      </c>
      <c r="N164" s="114" t="str">
        <f t="shared" si="253"/>
        <v>Khác</v>
      </c>
      <c r="O164" s="114" t="str">
        <f t="shared" si="254"/>
        <v>Khác</v>
      </c>
      <c r="P164" s="114" t="str">
        <f t="shared" si="204"/>
        <v>Khác</v>
      </c>
      <c r="Q164" s="114" t="str">
        <f t="shared" si="205"/>
        <v>Khác</v>
      </c>
      <c r="R164" s="114" t="str">
        <f t="shared" si="206"/>
        <v>Khác</v>
      </c>
      <c r="S164" s="114" t="str">
        <f t="shared" si="255"/>
        <v>Khác</v>
      </c>
      <c r="T164" s="114" t="str">
        <f t="shared" ref="T164:AP164" si="262">IF(S164="Khác",IF(ISNUMBER(SEARCH(T$7,$D164)),T$6,"Khác"),S164)</f>
        <v>Khác</v>
      </c>
      <c r="U164" s="114" t="str">
        <f t="shared" si="231"/>
        <v>Khác</v>
      </c>
      <c r="V164" s="114" t="str">
        <f t="shared" si="232"/>
        <v>Khác</v>
      </c>
      <c r="W164" s="114" t="str">
        <f t="shared" si="262"/>
        <v>Khác</v>
      </c>
      <c r="X164" s="114" t="str">
        <f t="shared" si="262"/>
        <v>Khác</v>
      </c>
      <c r="Y164" s="114" t="str">
        <f t="shared" si="262"/>
        <v>Khác</v>
      </c>
      <c r="Z164" s="114" t="str">
        <f t="shared" si="262"/>
        <v>Khác</v>
      </c>
      <c r="AA164" s="114" t="str">
        <f t="shared" si="262"/>
        <v>Khác</v>
      </c>
      <c r="AB164" s="114" t="str">
        <f t="shared" si="262"/>
        <v>Khác</v>
      </c>
      <c r="AC164" s="114" t="str">
        <f t="shared" si="262"/>
        <v>Khác</v>
      </c>
      <c r="AD164" s="114" t="str">
        <f t="shared" si="262"/>
        <v>Khác</v>
      </c>
      <c r="AE164" s="114" t="str">
        <f t="shared" si="262"/>
        <v>Khác</v>
      </c>
      <c r="AF164" s="114" t="str">
        <f t="shared" si="262"/>
        <v>Khác</v>
      </c>
      <c r="AG164" s="114" t="str">
        <f t="shared" si="262"/>
        <v>Khác</v>
      </c>
      <c r="AH164" s="114" t="str">
        <f t="shared" si="262"/>
        <v>Khác</v>
      </c>
      <c r="AI164" s="114" t="str">
        <f t="shared" si="262"/>
        <v>Khác</v>
      </c>
      <c r="AJ164" s="114" t="str">
        <f t="shared" si="262"/>
        <v>Khác</v>
      </c>
      <c r="AK164" s="114" t="str">
        <f t="shared" si="262"/>
        <v>Khác</v>
      </c>
      <c r="AL164" s="114" t="str">
        <f t="shared" si="262"/>
        <v>Khác</v>
      </c>
      <c r="AM164" s="114" t="str">
        <f t="shared" si="262"/>
        <v>Khác</v>
      </c>
      <c r="AN164" s="114" t="str">
        <f t="shared" si="262"/>
        <v>Khác</v>
      </c>
      <c r="AO164" s="114" t="str">
        <f t="shared" si="262"/>
        <v>Khác</v>
      </c>
      <c r="AP164" s="114" t="str">
        <f t="shared" si="262"/>
        <v>Khác</v>
      </c>
      <c r="AQ164" s="114" t="str">
        <f t="shared" si="208"/>
        <v>Khác</v>
      </c>
      <c r="AR164" s="114" t="str">
        <f t="shared" si="209"/>
        <v>Khác</v>
      </c>
      <c r="AS164" s="114" t="str">
        <f t="shared" si="210"/>
        <v>Khác</v>
      </c>
      <c r="AT164" s="114" t="str">
        <f t="shared" si="211"/>
        <v>Khác</v>
      </c>
      <c r="AU164" s="114" t="str">
        <f t="shared" si="212"/>
        <v>Khác</v>
      </c>
      <c r="AV164" s="114" t="str">
        <f t="shared" si="212"/>
        <v>Khác</v>
      </c>
      <c r="AW164" s="114" t="str">
        <f t="shared" si="213"/>
        <v>Khác</v>
      </c>
      <c r="AX164" s="114" t="str">
        <f t="shared" si="214"/>
        <v>Khác</v>
      </c>
      <c r="AY164" s="114" t="str">
        <f t="shared" si="215"/>
        <v>Khác</v>
      </c>
      <c r="AZ164" s="114" t="str">
        <f t="shared" si="216"/>
        <v>Khác</v>
      </c>
      <c r="BA164" s="114" t="str">
        <f t="shared" si="217"/>
        <v>Khác</v>
      </c>
      <c r="BB164" s="114" t="str">
        <f t="shared" si="218"/>
        <v>Khác</v>
      </c>
      <c r="BC164" s="114" t="str">
        <f t="shared" si="219"/>
        <v>Khác</v>
      </c>
      <c r="BD164" s="114" t="str">
        <f t="shared" si="220"/>
        <v>Khác</v>
      </c>
      <c r="BE164" s="114" t="str">
        <f t="shared" si="221"/>
        <v>Khác</v>
      </c>
      <c r="BF164" s="114" t="str">
        <f t="shared" si="222"/>
        <v>Khác</v>
      </c>
      <c r="BG164" s="114" t="str">
        <f t="shared" si="223"/>
        <v>Khác</v>
      </c>
      <c r="BH164" s="114" t="str">
        <f t="shared" si="224"/>
        <v>Khác</v>
      </c>
      <c r="BI164" s="114" t="str">
        <f t="shared" si="225"/>
        <v>Khác</v>
      </c>
      <c r="BJ164" s="114" t="str">
        <f t="shared" si="226"/>
        <v>Khác</v>
      </c>
      <c r="BK164" s="114" t="str">
        <f t="shared" si="227"/>
        <v>Khác</v>
      </c>
      <c r="BL164" s="114" t="str">
        <f t="shared" si="228"/>
        <v>Khác</v>
      </c>
    </row>
    <row r="165" spans="1:64" s="12" customFormat="1" ht="13.5" x14ac:dyDescent="0.15">
      <c r="A165" s="122"/>
      <c r="B165" s="122"/>
      <c r="C165" s="122"/>
      <c r="D165" s="124"/>
      <c r="E165" s="128"/>
      <c r="F165" s="15" t="str">
        <f t="shared" si="201"/>
        <v>-</v>
      </c>
      <c r="G165" s="12" t="e">
        <f>VLOOKUP(VALUE(A165),Time!$A$3:$D$33,2,1)</f>
        <v>#N/A</v>
      </c>
      <c r="H165" s="12" t="str">
        <f t="shared" si="203"/>
        <v/>
      </c>
      <c r="L165" s="114" t="str">
        <f t="shared" si="251"/>
        <v>Khác</v>
      </c>
      <c r="M165" s="114" t="str">
        <f t="shared" si="252"/>
        <v>Khác</v>
      </c>
      <c r="N165" s="114" t="str">
        <f t="shared" si="253"/>
        <v>Khác</v>
      </c>
      <c r="O165" s="114" t="str">
        <f t="shared" si="254"/>
        <v>Khác</v>
      </c>
      <c r="P165" s="114" t="str">
        <f t="shared" si="204"/>
        <v>Khác</v>
      </c>
      <c r="Q165" s="114" t="str">
        <f t="shared" si="205"/>
        <v>Khác</v>
      </c>
      <c r="R165" s="114" t="str">
        <f t="shared" si="206"/>
        <v>Khác</v>
      </c>
      <c r="S165" s="114" t="str">
        <f t="shared" si="255"/>
        <v>Khác</v>
      </c>
      <c r="T165" s="114" t="str">
        <f t="shared" ref="T165:AP165" si="263">IF(S165="Khác",IF(ISNUMBER(SEARCH(T$7,$D165)),T$6,"Khác"),S165)</f>
        <v>Khác</v>
      </c>
      <c r="U165" s="114" t="str">
        <f t="shared" si="231"/>
        <v>Khác</v>
      </c>
      <c r="V165" s="114" t="str">
        <f t="shared" si="232"/>
        <v>Khác</v>
      </c>
      <c r="W165" s="114" t="str">
        <f t="shared" si="263"/>
        <v>Khác</v>
      </c>
      <c r="X165" s="114" t="str">
        <f t="shared" si="263"/>
        <v>Khác</v>
      </c>
      <c r="Y165" s="114" t="str">
        <f t="shared" si="263"/>
        <v>Khác</v>
      </c>
      <c r="Z165" s="114" t="str">
        <f t="shared" si="263"/>
        <v>Khác</v>
      </c>
      <c r="AA165" s="114" t="str">
        <f t="shared" si="263"/>
        <v>Khác</v>
      </c>
      <c r="AB165" s="114" t="str">
        <f t="shared" si="263"/>
        <v>Khác</v>
      </c>
      <c r="AC165" s="114" t="str">
        <f t="shared" si="263"/>
        <v>Khác</v>
      </c>
      <c r="AD165" s="114" t="str">
        <f t="shared" si="263"/>
        <v>Khác</v>
      </c>
      <c r="AE165" s="114" t="str">
        <f t="shared" si="263"/>
        <v>Khác</v>
      </c>
      <c r="AF165" s="114" t="str">
        <f t="shared" si="263"/>
        <v>Khác</v>
      </c>
      <c r="AG165" s="114" t="str">
        <f t="shared" si="263"/>
        <v>Khác</v>
      </c>
      <c r="AH165" s="114" t="str">
        <f t="shared" si="263"/>
        <v>Khác</v>
      </c>
      <c r="AI165" s="114" t="str">
        <f t="shared" si="263"/>
        <v>Khác</v>
      </c>
      <c r="AJ165" s="114" t="str">
        <f t="shared" si="263"/>
        <v>Khác</v>
      </c>
      <c r="AK165" s="114" t="str">
        <f t="shared" si="263"/>
        <v>Khác</v>
      </c>
      <c r="AL165" s="114" t="str">
        <f t="shared" si="263"/>
        <v>Khác</v>
      </c>
      <c r="AM165" s="114" t="str">
        <f t="shared" si="263"/>
        <v>Khác</v>
      </c>
      <c r="AN165" s="114" t="str">
        <f t="shared" si="263"/>
        <v>Khác</v>
      </c>
      <c r="AO165" s="114" t="str">
        <f t="shared" si="263"/>
        <v>Khác</v>
      </c>
      <c r="AP165" s="114" t="str">
        <f t="shared" si="263"/>
        <v>Khác</v>
      </c>
      <c r="AQ165" s="114" t="str">
        <f t="shared" si="208"/>
        <v>Khác</v>
      </c>
      <c r="AR165" s="114" t="str">
        <f t="shared" si="209"/>
        <v>Khác</v>
      </c>
      <c r="AS165" s="114" t="str">
        <f t="shared" si="210"/>
        <v>Khác</v>
      </c>
      <c r="AT165" s="114" t="str">
        <f t="shared" si="211"/>
        <v>Khác</v>
      </c>
      <c r="AU165" s="114" t="str">
        <f t="shared" si="212"/>
        <v>Khác</v>
      </c>
      <c r="AV165" s="114" t="str">
        <f t="shared" si="212"/>
        <v>Khác</v>
      </c>
      <c r="AW165" s="114" t="str">
        <f t="shared" si="213"/>
        <v>Khác</v>
      </c>
      <c r="AX165" s="114" t="str">
        <f t="shared" si="214"/>
        <v>Khác</v>
      </c>
      <c r="AY165" s="114" t="str">
        <f t="shared" si="215"/>
        <v>Khác</v>
      </c>
      <c r="AZ165" s="114" t="str">
        <f t="shared" si="216"/>
        <v>Khác</v>
      </c>
      <c r="BA165" s="114" t="str">
        <f t="shared" si="217"/>
        <v>Khác</v>
      </c>
      <c r="BB165" s="114" t="str">
        <f t="shared" si="218"/>
        <v>Khác</v>
      </c>
      <c r="BC165" s="114" t="str">
        <f t="shared" si="219"/>
        <v>Khác</v>
      </c>
      <c r="BD165" s="114" t="str">
        <f t="shared" si="220"/>
        <v>Khác</v>
      </c>
      <c r="BE165" s="114" t="str">
        <f t="shared" si="221"/>
        <v>Khác</v>
      </c>
      <c r="BF165" s="114" t="str">
        <f t="shared" si="222"/>
        <v>Khác</v>
      </c>
      <c r="BG165" s="114" t="str">
        <f t="shared" si="223"/>
        <v>Khác</v>
      </c>
      <c r="BH165" s="114" t="str">
        <f t="shared" si="224"/>
        <v>Khác</v>
      </c>
      <c r="BI165" s="114" t="str">
        <f t="shared" si="225"/>
        <v>Khác</v>
      </c>
      <c r="BJ165" s="114" t="str">
        <f t="shared" si="226"/>
        <v>Khác</v>
      </c>
      <c r="BK165" s="114" t="str">
        <f t="shared" si="227"/>
        <v>Khác</v>
      </c>
      <c r="BL165" s="114" t="str">
        <f t="shared" si="228"/>
        <v>Khác</v>
      </c>
    </row>
    <row r="166" spans="1:64" s="12" customFormat="1" ht="13.5" x14ac:dyDescent="0.15">
      <c r="A166" s="122"/>
      <c r="B166" s="122"/>
      <c r="C166" s="122"/>
      <c r="D166" s="124"/>
      <c r="E166" s="128"/>
      <c r="F166" s="15" t="str">
        <f t="shared" si="201"/>
        <v>-</v>
      </c>
      <c r="G166" s="12" t="e">
        <f>VLOOKUP(VALUE(A166),Time!$A$3:$D$33,2,1)</f>
        <v>#N/A</v>
      </c>
      <c r="H166" s="12" t="str">
        <f t="shared" si="203"/>
        <v/>
      </c>
      <c r="L166" s="114" t="str">
        <f t="shared" si="251"/>
        <v>Khác</v>
      </c>
      <c r="M166" s="114" t="str">
        <f t="shared" si="252"/>
        <v>Khác</v>
      </c>
      <c r="N166" s="114" t="str">
        <f t="shared" si="253"/>
        <v>Khác</v>
      </c>
      <c r="O166" s="114" t="str">
        <f t="shared" si="254"/>
        <v>Khác</v>
      </c>
      <c r="P166" s="114" t="str">
        <f t="shared" si="204"/>
        <v>Khác</v>
      </c>
      <c r="Q166" s="114" t="str">
        <f t="shared" si="205"/>
        <v>Khác</v>
      </c>
      <c r="R166" s="114" t="str">
        <f t="shared" si="206"/>
        <v>Khác</v>
      </c>
      <c r="S166" s="114" t="str">
        <f t="shared" si="255"/>
        <v>Khác</v>
      </c>
      <c r="T166" s="114" t="str">
        <f t="shared" ref="T166:AP166" si="264">IF(S166="Khác",IF(ISNUMBER(SEARCH(T$7,$D166)),T$6,"Khác"),S166)</f>
        <v>Khác</v>
      </c>
      <c r="U166" s="114" t="str">
        <f t="shared" si="231"/>
        <v>Khác</v>
      </c>
      <c r="V166" s="114" t="str">
        <f t="shared" si="232"/>
        <v>Khác</v>
      </c>
      <c r="W166" s="114" t="str">
        <f t="shared" si="264"/>
        <v>Khác</v>
      </c>
      <c r="X166" s="114" t="str">
        <f t="shared" si="264"/>
        <v>Khác</v>
      </c>
      <c r="Y166" s="114" t="str">
        <f t="shared" si="264"/>
        <v>Khác</v>
      </c>
      <c r="Z166" s="114" t="str">
        <f t="shared" si="264"/>
        <v>Khác</v>
      </c>
      <c r="AA166" s="114" t="str">
        <f t="shared" si="264"/>
        <v>Khác</v>
      </c>
      <c r="AB166" s="114" t="str">
        <f t="shared" si="264"/>
        <v>Khác</v>
      </c>
      <c r="AC166" s="114" t="str">
        <f t="shared" si="264"/>
        <v>Khác</v>
      </c>
      <c r="AD166" s="114" t="str">
        <f t="shared" si="264"/>
        <v>Khác</v>
      </c>
      <c r="AE166" s="114" t="str">
        <f t="shared" si="264"/>
        <v>Khác</v>
      </c>
      <c r="AF166" s="114" t="str">
        <f t="shared" si="264"/>
        <v>Khác</v>
      </c>
      <c r="AG166" s="114" t="str">
        <f t="shared" si="264"/>
        <v>Khác</v>
      </c>
      <c r="AH166" s="114" t="str">
        <f t="shared" si="264"/>
        <v>Khác</v>
      </c>
      <c r="AI166" s="114" t="str">
        <f t="shared" si="264"/>
        <v>Khác</v>
      </c>
      <c r="AJ166" s="114" t="str">
        <f t="shared" si="264"/>
        <v>Khác</v>
      </c>
      <c r="AK166" s="114" t="str">
        <f t="shared" si="264"/>
        <v>Khác</v>
      </c>
      <c r="AL166" s="114" t="str">
        <f t="shared" si="264"/>
        <v>Khác</v>
      </c>
      <c r="AM166" s="114" t="str">
        <f t="shared" si="264"/>
        <v>Khác</v>
      </c>
      <c r="AN166" s="114" t="str">
        <f t="shared" si="264"/>
        <v>Khác</v>
      </c>
      <c r="AO166" s="114" t="str">
        <f t="shared" si="264"/>
        <v>Khác</v>
      </c>
      <c r="AP166" s="114" t="str">
        <f t="shared" si="264"/>
        <v>Khác</v>
      </c>
      <c r="AQ166" s="114" t="str">
        <f t="shared" si="208"/>
        <v>Khác</v>
      </c>
      <c r="AR166" s="114" t="str">
        <f t="shared" si="209"/>
        <v>Khác</v>
      </c>
      <c r="AS166" s="114" t="str">
        <f t="shared" si="210"/>
        <v>Khác</v>
      </c>
      <c r="AT166" s="114" t="str">
        <f t="shared" si="211"/>
        <v>Khác</v>
      </c>
      <c r="AU166" s="114" t="str">
        <f t="shared" si="212"/>
        <v>Khác</v>
      </c>
      <c r="AV166" s="114" t="str">
        <f t="shared" si="212"/>
        <v>Khác</v>
      </c>
      <c r="AW166" s="114" t="str">
        <f t="shared" si="213"/>
        <v>Khác</v>
      </c>
      <c r="AX166" s="114" t="str">
        <f t="shared" si="214"/>
        <v>Khác</v>
      </c>
      <c r="AY166" s="114" t="str">
        <f t="shared" si="215"/>
        <v>Khác</v>
      </c>
      <c r="AZ166" s="114" t="str">
        <f t="shared" si="216"/>
        <v>Khác</v>
      </c>
      <c r="BA166" s="114" t="str">
        <f t="shared" si="217"/>
        <v>Khác</v>
      </c>
      <c r="BB166" s="114" t="str">
        <f t="shared" si="218"/>
        <v>Khác</v>
      </c>
      <c r="BC166" s="114" t="str">
        <f t="shared" si="219"/>
        <v>Khác</v>
      </c>
      <c r="BD166" s="114" t="str">
        <f t="shared" si="220"/>
        <v>Khác</v>
      </c>
      <c r="BE166" s="114" t="str">
        <f t="shared" si="221"/>
        <v>Khác</v>
      </c>
      <c r="BF166" s="114" t="str">
        <f t="shared" si="222"/>
        <v>Khác</v>
      </c>
      <c r="BG166" s="114" t="str">
        <f t="shared" si="223"/>
        <v>Khác</v>
      </c>
      <c r="BH166" s="114" t="str">
        <f t="shared" si="224"/>
        <v>Khác</v>
      </c>
      <c r="BI166" s="114" t="str">
        <f t="shared" si="225"/>
        <v>Khác</v>
      </c>
      <c r="BJ166" s="114" t="str">
        <f t="shared" si="226"/>
        <v>Khác</v>
      </c>
      <c r="BK166" s="114" t="str">
        <f t="shared" si="227"/>
        <v>Khác</v>
      </c>
      <c r="BL166" s="114" t="str">
        <f t="shared" si="228"/>
        <v>Khác</v>
      </c>
    </row>
    <row r="167" spans="1:64" s="12" customFormat="1" ht="13.5" x14ac:dyDescent="0.15">
      <c r="A167" s="122"/>
      <c r="B167" s="122"/>
      <c r="C167" s="122"/>
      <c r="D167" s="124"/>
      <c r="E167" s="128"/>
      <c r="F167" s="15" t="str">
        <f t="shared" si="201"/>
        <v>-</v>
      </c>
      <c r="G167" s="12" t="e">
        <f>VLOOKUP(VALUE(A167),Time!$A$3:$D$33,2,1)</f>
        <v>#N/A</v>
      </c>
      <c r="H167" s="12" t="str">
        <f t="shared" si="203"/>
        <v/>
      </c>
      <c r="L167" s="114" t="str">
        <f t="shared" si="251"/>
        <v>Khác</v>
      </c>
      <c r="M167" s="114" t="str">
        <f t="shared" si="252"/>
        <v>Khác</v>
      </c>
      <c r="N167" s="114" t="str">
        <f t="shared" si="253"/>
        <v>Khác</v>
      </c>
      <c r="O167" s="114" t="str">
        <f t="shared" si="254"/>
        <v>Khác</v>
      </c>
      <c r="P167" s="114" t="str">
        <f t="shared" si="204"/>
        <v>Khác</v>
      </c>
      <c r="Q167" s="114" t="str">
        <f t="shared" si="205"/>
        <v>Khác</v>
      </c>
      <c r="R167" s="114" t="str">
        <f t="shared" si="206"/>
        <v>Khác</v>
      </c>
      <c r="S167" s="114" t="str">
        <f t="shared" si="255"/>
        <v>Khác</v>
      </c>
      <c r="T167" s="114" t="str">
        <f t="shared" ref="T167:AP167" si="265">IF(S167="Khác",IF(ISNUMBER(SEARCH(T$7,$D167)),T$6,"Khác"),S167)</f>
        <v>Khác</v>
      </c>
      <c r="U167" s="114" t="str">
        <f t="shared" si="231"/>
        <v>Khác</v>
      </c>
      <c r="V167" s="114" t="str">
        <f t="shared" si="232"/>
        <v>Khác</v>
      </c>
      <c r="W167" s="114" t="str">
        <f t="shared" si="265"/>
        <v>Khác</v>
      </c>
      <c r="X167" s="114" t="str">
        <f t="shared" si="265"/>
        <v>Khác</v>
      </c>
      <c r="Y167" s="114" t="str">
        <f t="shared" si="265"/>
        <v>Khác</v>
      </c>
      <c r="Z167" s="114" t="str">
        <f t="shared" si="265"/>
        <v>Khác</v>
      </c>
      <c r="AA167" s="114" t="str">
        <f t="shared" si="265"/>
        <v>Khác</v>
      </c>
      <c r="AB167" s="114" t="str">
        <f t="shared" si="265"/>
        <v>Khác</v>
      </c>
      <c r="AC167" s="114" t="str">
        <f t="shared" si="265"/>
        <v>Khác</v>
      </c>
      <c r="AD167" s="114" t="str">
        <f t="shared" si="265"/>
        <v>Khác</v>
      </c>
      <c r="AE167" s="114" t="str">
        <f t="shared" si="265"/>
        <v>Khác</v>
      </c>
      <c r="AF167" s="114" t="str">
        <f t="shared" si="265"/>
        <v>Khác</v>
      </c>
      <c r="AG167" s="114" t="str">
        <f t="shared" si="265"/>
        <v>Khác</v>
      </c>
      <c r="AH167" s="114" t="str">
        <f t="shared" si="265"/>
        <v>Khác</v>
      </c>
      <c r="AI167" s="114" t="str">
        <f t="shared" si="265"/>
        <v>Khác</v>
      </c>
      <c r="AJ167" s="114" t="str">
        <f t="shared" si="265"/>
        <v>Khác</v>
      </c>
      <c r="AK167" s="114" t="str">
        <f t="shared" si="265"/>
        <v>Khác</v>
      </c>
      <c r="AL167" s="114" t="str">
        <f t="shared" si="265"/>
        <v>Khác</v>
      </c>
      <c r="AM167" s="114" t="str">
        <f t="shared" si="265"/>
        <v>Khác</v>
      </c>
      <c r="AN167" s="114" t="str">
        <f t="shared" si="265"/>
        <v>Khác</v>
      </c>
      <c r="AO167" s="114" t="str">
        <f t="shared" si="265"/>
        <v>Khác</v>
      </c>
      <c r="AP167" s="114" t="str">
        <f t="shared" si="265"/>
        <v>Khác</v>
      </c>
      <c r="AQ167" s="114" t="str">
        <f t="shared" si="208"/>
        <v>Khác</v>
      </c>
      <c r="AR167" s="114" t="str">
        <f t="shared" si="209"/>
        <v>Khác</v>
      </c>
      <c r="AS167" s="114" t="str">
        <f t="shared" si="210"/>
        <v>Khác</v>
      </c>
      <c r="AT167" s="114" t="str">
        <f t="shared" si="211"/>
        <v>Khác</v>
      </c>
      <c r="AU167" s="114" t="str">
        <f t="shared" si="212"/>
        <v>Khác</v>
      </c>
      <c r="AV167" s="114" t="str">
        <f t="shared" si="212"/>
        <v>Khác</v>
      </c>
      <c r="AW167" s="114" t="str">
        <f t="shared" si="213"/>
        <v>Khác</v>
      </c>
      <c r="AX167" s="114" t="str">
        <f t="shared" si="214"/>
        <v>Khác</v>
      </c>
      <c r="AY167" s="114" t="str">
        <f t="shared" si="215"/>
        <v>Khác</v>
      </c>
      <c r="AZ167" s="114" t="str">
        <f t="shared" si="216"/>
        <v>Khác</v>
      </c>
      <c r="BA167" s="114" t="str">
        <f t="shared" si="217"/>
        <v>Khác</v>
      </c>
      <c r="BB167" s="114" t="str">
        <f t="shared" si="218"/>
        <v>Khác</v>
      </c>
      <c r="BC167" s="114" t="str">
        <f t="shared" si="219"/>
        <v>Khác</v>
      </c>
      <c r="BD167" s="114" t="str">
        <f t="shared" si="220"/>
        <v>Khác</v>
      </c>
      <c r="BE167" s="114" t="str">
        <f t="shared" si="221"/>
        <v>Khác</v>
      </c>
      <c r="BF167" s="114" t="str">
        <f t="shared" si="222"/>
        <v>Khác</v>
      </c>
      <c r="BG167" s="114" t="str">
        <f t="shared" si="223"/>
        <v>Khác</v>
      </c>
      <c r="BH167" s="114" t="str">
        <f t="shared" si="224"/>
        <v>Khác</v>
      </c>
      <c r="BI167" s="114" t="str">
        <f t="shared" si="225"/>
        <v>Khác</v>
      </c>
      <c r="BJ167" s="114" t="str">
        <f t="shared" si="226"/>
        <v>Khác</v>
      </c>
      <c r="BK167" s="114" t="str">
        <f t="shared" si="227"/>
        <v>Khác</v>
      </c>
      <c r="BL167" s="114" t="str">
        <f t="shared" si="228"/>
        <v>Khác</v>
      </c>
    </row>
    <row r="168" spans="1:64" s="12" customFormat="1" ht="13.5" x14ac:dyDescent="0.15">
      <c r="A168" s="122"/>
      <c r="B168" s="122"/>
      <c r="C168" s="122"/>
      <c r="D168" s="124"/>
      <c r="E168" s="128"/>
      <c r="F168" s="15" t="str">
        <f t="shared" si="201"/>
        <v>-</v>
      </c>
      <c r="G168" s="12" t="e">
        <f>VLOOKUP(VALUE(A168),Time!$A$3:$D$33,2,1)</f>
        <v>#N/A</v>
      </c>
      <c r="H168" s="12" t="str">
        <f t="shared" si="203"/>
        <v/>
      </c>
      <c r="L168" s="114" t="str">
        <f t="shared" si="251"/>
        <v>Khác</v>
      </c>
      <c r="M168" s="114" t="str">
        <f t="shared" si="252"/>
        <v>Khác</v>
      </c>
      <c r="N168" s="114" t="str">
        <f t="shared" si="253"/>
        <v>Khác</v>
      </c>
      <c r="O168" s="114" t="str">
        <f t="shared" si="254"/>
        <v>Khác</v>
      </c>
      <c r="P168" s="114" t="str">
        <f t="shared" si="204"/>
        <v>Khác</v>
      </c>
      <c r="Q168" s="114" t="str">
        <f t="shared" si="205"/>
        <v>Khác</v>
      </c>
      <c r="R168" s="114" t="str">
        <f t="shared" si="206"/>
        <v>Khác</v>
      </c>
      <c r="S168" s="114" t="str">
        <f t="shared" si="255"/>
        <v>Khác</v>
      </c>
      <c r="T168" s="114" t="str">
        <f t="shared" ref="T168:AP168" si="266">IF(S168="Khác",IF(ISNUMBER(SEARCH(T$7,$D168)),T$6,"Khác"),S168)</f>
        <v>Khác</v>
      </c>
      <c r="U168" s="114" t="str">
        <f t="shared" si="231"/>
        <v>Khác</v>
      </c>
      <c r="V168" s="114" t="str">
        <f t="shared" si="232"/>
        <v>Khác</v>
      </c>
      <c r="W168" s="114" t="str">
        <f t="shared" si="266"/>
        <v>Khác</v>
      </c>
      <c r="X168" s="114" t="str">
        <f t="shared" si="266"/>
        <v>Khác</v>
      </c>
      <c r="Y168" s="114" t="str">
        <f t="shared" si="266"/>
        <v>Khác</v>
      </c>
      <c r="Z168" s="114" t="str">
        <f t="shared" si="266"/>
        <v>Khác</v>
      </c>
      <c r="AA168" s="114" t="str">
        <f t="shared" si="266"/>
        <v>Khác</v>
      </c>
      <c r="AB168" s="114" t="str">
        <f t="shared" si="266"/>
        <v>Khác</v>
      </c>
      <c r="AC168" s="114" t="str">
        <f t="shared" si="266"/>
        <v>Khác</v>
      </c>
      <c r="AD168" s="114" t="str">
        <f t="shared" si="266"/>
        <v>Khác</v>
      </c>
      <c r="AE168" s="114" t="str">
        <f t="shared" si="266"/>
        <v>Khác</v>
      </c>
      <c r="AF168" s="114" t="str">
        <f t="shared" si="266"/>
        <v>Khác</v>
      </c>
      <c r="AG168" s="114" t="str">
        <f t="shared" si="266"/>
        <v>Khác</v>
      </c>
      <c r="AH168" s="114" t="str">
        <f t="shared" si="266"/>
        <v>Khác</v>
      </c>
      <c r="AI168" s="114" t="str">
        <f t="shared" si="266"/>
        <v>Khác</v>
      </c>
      <c r="AJ168" s="114" t="str">
        <f t="shared" si="266"/>
        <v>Khác</v>
      </c>
      <c r="AK168" s="114" t="str">
        <f t="shared" si="266"/>
        <v>Khác</v>
      </c>
      <c r="AL168" s="114" t="str">
        <f t="shared" si="266"/>
        <v>Khác</v>
      </c>
      <c r="AM168" s="114" t="str">
        <f t="shared" si="266"/>
        <v>Khác</v>
      </c>
      <c r="AN168" s="114" t="str">
        <f t="shared" si="266"/>
        <v>Khác</v>
      </c>
      <c r="AO168" s="114" t="str">
        <f t="shared" si="266"/>
        <v>Khác</v>
      </c>
      <c r="AP168" s="114" t="str">
        <f t="shared" si="266"/>
        <v>Khác</v>
      </c>
      <c r="AQ168" s="114" t="str">
        <f t="shared" si="208"/>
        <v>Khác</v>
      </c>
      <c r="AR168" s="114" t="str">
        <f t="shared" si="209"/>
        <v>Khác</v>
      </c>
      <c r="AS168" s="114" t="str">
        <f t="shared" si="210"/>
        <v>Khác</v>
      </c>
      <c r="AT168" s="114" t="str">
        <f t="shared" si="211"/>
        <v>Khác</v>
      </c>
      <c r="AU168" s="114" t="str">
        <f t="shared" si="212"/>
        <v>Khác</v>
      </c>
      <c r="AV168" s="114" t="str">
        <f t="shared" si="212"/>
        <v>Khác</v>
      </c>
      <c r="AW168" s="114" t="str">
        <f t="shared" si="213"/>
        <v>Khác</v>
      </c>
      <c r="AX168" s="114" t="str">
        <f t="shared" si="214"/>
        <v>Khác</v>
      </c>
      <c r="AY168" s="114" t="str">
        <f t="shared" si="215"/>
        <v>Khác</v>
      </c>
      <c r="AZ168" s="114" t="str">
        <f t="shared" si="216"/>
        <v>Khác</v>
      </c>
      <c r="BA168" s="114" t="str">
        <f t="shared" si="217"/>
        <v>Khác</v>
      </c>
      <c r="BB168" s="114" t="str">
        <f t="shared" si="218"/>
        <v>Khác</v>
      </c>
      <c r="BC168" s="114" t="str">
        <f t="shared" si="219"/>
        <v>Khác</v>
      </c>
      <c r="BD168" s="114" t="str">
        <f t="shared" si="220"/>
        <v>Khác</v>
      </c>
      <c r="BE168" s="114" t="str">
        <f t="shared" si="221"/>
        <v>Khác</v>
      </c>
      <c r="BF168" s="114" t="str">
        <f t="shared" si="222"/>
        <v>Khác</v>
      </c>
      <c r="BG168" s="114" t="str">
        <f t="shared" si="223"/>
        <v>Khác</v>
      </c>
      <c r="BH168" s="114" t="str">
        <f t="shared" si="224"/>
        <v>Khác</v>
      </c>
      <c r="BI168" s="114" t="str">
        <f t="shared" si="225"/>
        <v>Khác</v>
      </c>
      <c r="BJ168" s="114" t="str">
        <f t="shared" si="226"/>
        <v>Khác</v>
      </c>
      <c r="BK168" s="114" t="str">
        <f t="shared" si="227"/>
        <v>Khác</v>
      </c>
      <c r="BL168" s="114" t="str">
        <f t="shared" si="228"/>
        <v>Khác</v>
      </c>
    </row>
    <row r="169" spans="1:64" s="12" customFormat="1" ht="13.5" x14ac:dyDescent="0.15">
      <c r="A169" s="122"/>
      <c r="B169" s="122"/>
      <c r="C169" s="122"/>
      <c r="D169" s="124"/>
      <c r="E169" s="128"/>
      <c r="F169" s="15" t="str">
        <f t="shared" si="201"/>
        <v>-</v>
      </c>
      <c r="G169" s="12" t="e">
        <f>VLOOKUP(VALUE(A169),Time!$A$3:$D$33,2,1)</f>
        <v>#N/A</v>
      </c>
      <c r="H169" s="12" t="str">
        <f t="shared" si="203"/>
        <v/>
      </c>
      <c r="L169" s="114" t="str">
        <f t="shared" si="251"/>
        <v>Khác</v>
      </c>
      <c r="M169" s="114" t="str">
        <f t="shared" si="252"/>
        <v>Khác</v>
      </c>
      <c r="N169" s="114" t="str">
        <f t="shared" si="253"/>
        <v>Khác</v>
      </c>
      <c r="O169" s="114" t="str">
        <f t="shared" si="254"/>
        <v>Khác</v>
      </c>
      <c r="P169" s="114" t="str">
        <f t="shared" si="204"/>
        <v>Khác</v>
      </c>
      <c r="Q169" s="114" t="str">
        <f t="shared" si="205"/>
        <v>Khác</v>
      </c>
      <c r="R169" s="114" t="str">
        <f t="shared" si="206"/>
        <v>Khác</v>
      </c>
      <c r="S169" s="114" t="str">
        <f t="shared" si="255"/>
        <v>Khác</v>
      </c>
      <c r="T169" s="114" t="str">
        <f t="shared" ref="T169:AP169" si="267">IF(S169="Khác",IF(ISNUMBER(SEARCH(T$7,$D169)),T$6,"Khác"),S169)</f>
        <v>Khác</v>
      </c>
      <c r="U169" s="114" t="str">
        <f t="shared" si="231"/>
        <v>Khác</v>
      </c>
      <c r="V169" s="114" t="str">
        <f t="shared" si="232"/>
        <v>Khác</v>
      </c>
      <c r="W169" s="114" t="str">
        <f t="shared" si="267"/>
        <v>Khác</v>
      </c>
      <c r="X169" s="114" t="str">
        <f t="shared" si="267"/>
        <v>Khác</v>
      </c>
      <c r="Y169" s="114" t="str">
        <f t="shared" si="267"/>
        <v>Khác</v>
      </c>
      <c r="Z169" s="114" t="str">
        <f t="shared" si="267"/>
        <v>Khác</v>
      </c>
      <c r="AA169" s="114" t="str">
        <f t="shared" si="267"/>
        <v>Khác</v>
      </c>
      <c r="AB169" s="114" t="str">
        <f t="shared" si="267"/>
        <v>Khác</v>
      </c>
      <c r="AC169" s="114" t="str">
        <f t="shared" si="267"/>
        <v>Khác</v>
      </c>
      <c r="AD169" s="114" t="str">
        <f t="shared" si="267"/>
        <v>Khác</v>
      </c>
      <c r="AE169" s="114" t="str">
        <f t="shared" si="267"/>
        <v>Khác</v>
      </c>
      <c r="AF169" s="114" t="str">
        <f t="shared" si="267"/>
        <v>Khác</v>
      </c>
      <c r="AG169" s="114" t="str">
        <f t="shared" si="267"/>
        <v>Khác</v>
      </c>
      <c r="AH169" s="114" t="str">
        <f t="shared" si="267"/>
        <v>Khác</v>
      </c>
      <c r="AI169" s="114" t="str">
        <f t="shared" si="267"/>
        <v>Khác</v>
      </c>
      <c r="AJ169" s="114" t="str">
        <f t="shared" si="267"/>
        <v>Khác</v>
      </c>
      <c r="AK169" s="114" t="str">
        <f t="shared" si="267"/>
        <v>Khác</v>
      </c>
      <c r="AL169" s="114" t="str">
        <f t="shared" si="267"/>
        <v>Khác</v>
      </c>
      <c r="AM169" s="114" t="str">
        <f t="shared" si="267"/>
        <v>Khác</v>
      </c>
      <c r="AN169" s="114" t="str">
        <f t="shared" si="267"/>
        <v>Khác</v>
      </c>
      <c r="AO169" s="114" t="str">
        <f t="shared" si="267"/>
        <v>Khác</v>
      </c>
      <c r="AP169" s="114" t="str">
        <f t="shared" si="267"/>
        <v>Khác</v>
      </c>
      <c r="AQ169" s="114" t="str">
        <f t="shared" si="208"/>
        <v>Khác</v>
      </c>
      <c r="AR169" s="114" t="str">
        <f t="shared" si="209"/>
        <v>Khác</v>
      </c>
      <c r="AS169" s="114" t="str">
        <f t="shared" si="210"/>
        <v>Khác</v>
      </c>
      <c r="AT169" s="114" t="str">
        <f t="shared" si="211"/>
        <v>Khác</v>
      </c>
      <c r="AU169" s="114" t="str">
        <f t="shared" si="212"/>
        <v>Khác</v>
      </c>
      <c r="AV169" s="114" t="str">
        <f t="shared" si="212"/>
        <v>Khác</v>
      </c>
      <c r="AW169" s="114" t="str">
        <f t="shared" si="213"/>
        <v>Khác</v>
      </c>
      <c r="AX169" s="114" t="str">
        <f t="shared" si="214"/>
        <v>Khác</v>
      </c>
      <c r="AY169" s="114" t="str">
        <f t="shared" si="215"/>
        <v>Khác</v>
      </c>
      <c r="AZ169" s="114" t="str">
        <f t="shared" si="216"/>
        <v>Khác</v>
      </c>
      <c r="BA169" s="114" t="str">
        <f t="shared" si="217"/>
        <v>Khác</v>
      </c>
      <c r="BB169" s="114" t="str">
        <f t="shared" si="218"/>
        <v>Khác</v>
      </c>
      <c r="BC169" s="114" t="str">
        <f t="shared" si="219"/>
        <v>Khác</v>
      </c>
      <c r="BD169" s="114" t="str">
        <f t="shared" si="220"/>
        <v>Khác</v>
      </c>
      <c r="BE169" s="114" t="str">
        <f t="shared" si="221"/>
        <v>Khác</v>
      </c>
      <c r="BF169" s="114" t="str">
        <f t="shared" si="222"/>
        <v>Khác</v>
      </c>
      <c r="BG169" s="114" t="str">
        <f t="shared" si="223"/>
        <v>Khác</v>
      </c>
      <c r="BH169" s="114" t="str">
        <f t="shared" si="224"/>
        <v>Khác</v>
      </c>
      <c r="BI169" s="114" t="str">
        <f t="shared" si="225"/>
        <v>Khác</v>
      </c>
      <c r="BJ169" s="114" t="str">
        <f t="shared" si="226"/>
        <v>Khác</v>
      </c>
      <c r="BK169" s="114" t="str">
        <f t="shared" si="227"/>
        <v>Khác</v>
      </c>
      <c r="BL169" s="114" t="str">
        <f t="shared" si="228"/>
        <v>Khác</v>
      </c>
    </row>
    <row r="170" spans="1:64" ht="13.5" x14ac:dyDescent="0.15">
      <c r="A170" s="101"/>
      <c r="B170" s="101"/>
      <c r="C170" s="101"/>
      <c r="D170" s="102"/>
      <c r="E170" s="111"/>
      <c r="F170" s="15" t="str">
        <f t="shared" si="201"/>
        <v>-</v>
      </c>
      <c r="G170" s="12" t="e">
        <f>VLOOKUP(VALUE(A170),Time!$A$3:$D$33,2,1)</f>
        <v>#N/A</v>
      </c>
      <c r="H170" s="12" t="str">
        <f t="shared" si="203"/>
        <v/>
      </c>
      <c r="K170" s="12"/>
      <c r="L170" s="114" t="str">
        <f t="shared" si="251"/>
        <v>Khác</v>
      </c>
      <c r="M170" s="114" t="str">
        <f t="shared" si="252"/>
        <v>Khác</v>
      </c>
      <c r="N170" s="114" t="str">
        <f t="shared" si="253"/>
        <v>Khác</v>
      </c>
      <c r="O170" s="114" t="str">
        <f t="shared" si="254"/>
        <v>Khác</v>
      </c>
      <c r="P170" s="114" t="str">
        <f t="shared" si="204"/>
        <v>Khác</v>
      </c>
      <c r="Q170" s="114" t="str">
        <f t="shared" si="205"/>
        <v>Khác</v>
      </c>
      <c r="R170" s="114" t="str">
        <f t="shared" si="206"/>
        <v>Khác</v>
      </c>
      <c r="S170" s="114" t="str">
        <f t="shared" si="255"/>
        <v>Khác</v>
      </c>
      <c r="T170" s="114" t="str">
        <f t="shared" ref="T170:AP170" si="268">IF(S170="Khác",IF(ISNUMBER(SEARCH(T$7,$D170)),T$6,"Khác"),S170)</f>
        <v>Khác</v>
      </c>
      <c r="U170" s="114" t="str">
        <f t="shared" si="231"/>
        <v>Khác</v>
      </c>
      <c r="V170" s="114" t="str">
        <f t="shared" si="232"/>
        <v>Khác</v>
      </c>
      <c r="W170" s="114" t="str">
        <f t="shared" si="268"/>
        <v>Khác</v>
      </c>
      <c r="X170" s="114" t="str">
        <f t="shared" si="268"/>
        <v>Khác</v>
      </c>
      <c r="Y170" s="114" t="str">
        <f t="shared" si="268"/>
        <v>Khác</v>
      </c>
      <c r="Z170" s="114" t="str">
        <f t="shared" si="268"/>
        <v>Khác</v>
      </c>
      <c r="AA170" s="114" t="str">
        <f t="shared" si="268"/>
        <v>Khác</v>
      </c>
      <c r="AB170" s="114" t="str">
        <f t="shared" si="268"/>
        <v>Khác</v>
      </c>
      <c r="AC170" s="114" t="str">
        <f t="shared" si="268"/>
        <v>Khác</v>
      </c>
      <c r="AD170" s="114" t="str">
        <f t="shared" si="268"/>
        <v>Khác</v>
      </c>
      <c r="AE170" s="114" t="str">
        <f t="shared" si="268"/>
        <v>Khác</v>
      </c>
      <c r="AF170" s="114" t="str">
        <f t="shared" si="268"/>
        <v>Khác</v>
      </c>
      <c r="AG170" s="114" t="str">
        <f t="shared" si="268"/>
        <v>Khác</v>
      </c>
      <c r="AH170" s="114" t="str">
        <f t="shared" si="268"/>
        <v>Khác</v>
      </c>
      <c r="AI170" s="114" t="str">
        <f t="shared" si="268"/>
        <v>Khác</v>
      </c>
      <c r="AJ170" s="114" t="str">
        <f t="shared" si="268"/>
        <v>Khác</v>
      </c>
      <c r="AK170" s="114" t="str">
        <f t="shared" si="268"/>
        <v>Khác</v>
      </c>
      <c r="AL170" s="114" t="str">
        <f t="shared" si="268"/>
        <v>Khác</v>
      </c>
      <c r="AM170" s="114" t="str">
        <f t="shared" si="268"/>
        <v>Khác</v>
      </c>
      <c r="AN170" s="114" t="str">
        <f t="shared" si="268"/>
        <v>Khác</v>
      </c>
      <c r="AO170" s="114" t="str">
        <f t="shared" si="268"/>
        <v>Khác</v>
      </c>
      <c r="AP170" s="114" t="str">
        <f t="shared" si="268"/>
        <v>Khác</v>
      </c>
      <c r="AQ170" s="114" t="str">
        <f t="shared" si="208"/>
        <v>Khác</v>
      </c>
      <c r="AR170" s="114" t="str">
        <f t="shared" si="209"/>
        <v>Khác</v>
      </c>
      <c r="AS170" s="114" t="str">
        <f t="shared" si="210"/>
        <v>Khác</v>
      </c>
      <c r="AT170" s="114" t="str">
        <f t="shared" si="211"/>
        <v>Khác</v>
      </c>
      <c r="AU170" s="114" t="str">
        <f t="shared" si="212"/>
        <v>Khác</v>
      </c>
      <c r="AV170" s="114" t="str">
        <f t="shared" si="212"/>
        <v>Khác</v>
      </c>
      <c r="AW170" s="114" t="str">
        <f t="shared" si="213"/>
        <v>Khác</v>
      </c>
      <c r="AX170" s="114" t="str">
        <f t="shared" si="214"/>
        <v>Khác</v>
      </c>
      <c r="AY170" s="114" t="str">
        <f t="shared" si="215"/>
        <v>Khác</v>
      </c>
      <c r="AZ170" s="114" t="str">
        <f t="shared" si="216"/>
        <v>Khác</v>
      </c>
      <c r="BA170" s="114" t="str">
        <f t="shared" si="217"/>
        <v>Khác</v>
      </c>
      <c r="BB170" s="114" t="str">
        <f t="shared" si="218"/>
        <v>Khác</v>
      </c>
      <c r="BC170" s="114" t="str">
        <f t="shared" si="219"/>
        <v>Khác</v>
      </c>
      <c r="BD170" s="114" t="str">
        <f t="shared" si="220"/>
        <v>Khác</v>
      </c>
      <c r="BE170" s="114" t="str">
        <f t="shared" si="221"/>
        <v>Khác</v>
      </c>
      <c r="BF170" s="114" t="str">
        <f t="shared" si="222"/>
        <v>Khác</v>
      </c>
      <c r="BG170" s="114" t="str">
        <f t="shared" si="223"/>
        <v>Khác</v>
      </c>
      <c r="BH170" s="114" t="str">
        <f t="shared" si="224"/>
        <v>Khác</v>
      </c>
      <c r="BI170" s="114" t="str">
        <f t="shared" si="225"/>
        <v>Khác</v>
      </c>
      <c r="BJ170" s="114" t="str">
        <f t="shared" si="226"/>
        <v>Khác</v>
      </c>
      <c r="BK170" s="114" t="str">
        <f t="shared" si="227"/>
        <v>Khác</v>
      </c>
      <c r="BL170" s="114" t="str">
        <f t="shared" si="228"/>
        <v>Khác</v>
      </c>
    </row>
    <row r="171" spans="1:64" ht="13.5" x14ac:dyDescent="0.15">
      <c r="A171" s="101"/>
      <c r="B171" s="101"/>
      <c r="C171" s="101"/>
      <c r="D171" s="102"/>
      <c r="E171" s="111"/>
      <c r="F171" s="15" t="str">
        <f t="shared" si="201"/>
        <v>-</v>
      </c>
      <c r="G171" s="12" t="e">
        <f>VLOOKUP(VALUE(A171),Time!$A$3:$D$33,2,1)</f>
        <v>#N/A</v>
      </c>
      <c r="H171" s="12" t="str">
        <f t="shared" si="203"/>
        <v/>
      </c>
      <c r="K171" s="12"/>
      <c r="L171" s="114" t="str">
        <f t="shared" si="251"/>
        <v>Khác</v>
      </c>
      <c r="M171" s="114" t="str">
        <f t="shared" si="252"/>
        <v>Khác</v>
      </c>
      <c r="N171" s="114" t="str">
        <f t="shared" si="253"/>
        <v>Khác</v>
      </c>
      <c r="O171" s="114" t="str">
        <f t="shared" si="254"/>
        <v>Khác</v>
      </c>
      <c r="P171" s="114" t="str">
        <f t="shared" si="204"/>
        <v>Khác</v>
      </c>
      <c r="Q171" s="114" t="str">
        <f t="shared" si="205"/>
        <v>Khác</v>
      </c>
      <c r="R171" s="114" t="str">
        <f t="shared" si="206"/>
        <v>Khác</v>
      </c>
      <c r="S171" s="114" t="str">
        <f t="shared" si="255"/>
        <v>Khác</v>
      </c>
      <c r="T171" s="114" t="str">
        <f t="shared" ref="T171:AP171" si="269">IF(S171="Khác",IF(ISNUMBER(SEARCH(T$7,$D171)),T$6,"Khác"),S171)</f>
        <v>Khác</v>
      </c>
      <c r="U171" s="114" t="str">
        <f t="shared" si="231"/>
        <v>Khác</v>
      </c>
      <c r="V171" s="114" t="str">
        <f t="shared" si="232"/>
        <v>Khác</v>
      </c>
      <c r="W171" s="114" t="str">
        <f t="shared" si="269"/>
        <v>Khác</v>
      </c>
      <c r="X171" s="114" t="str">
        <f t="shared" si="269"/>
        <v>Khác</v>
      </c>
      <c r="Y171" s="114" t="str">
        <f t="shared" si="269"/>
        <v>Khác</v>
      </c>
      <c r="Z171" s="114" t="str">
        <f t="shared" si="269"/>
        <v>Khác</v>
      </c>
      <c r="AA171" s="114" t="str">
        <f t="shared" si="269"/>
        <v>Khác</v>
      </c>
      <c r="AB171" s="114" t="str">
        <f t="shared" si="269"/>
        <v>Khác</v>
      </c>
      <c r="AC171" s="114" t="str">
        <f t="shared" si="269"/>
        <v>Khác</v>
      </c>
      <c r="AD171" s="114" t="str">
        <f t="shared" si="269"/>
        <v>Khác</v>
      </c>
      <c r="AE171" s="114" t="str">
        <f t="shared" si="269"/>
        <v>Khác</v>
      </c>
      <c r="AF171" s="114" t="str">
        <f t="shared" si="269"/>
        <v>Khác</v>
      </c>
      <c r="AG171" s="114" t="str">
        <f t="shared" si="269"/>
        <v>Khác</v>
      </c>
      <c r="AH171" s="114" t="str">
        <f t="shared" si="269"/>
        <v>Khác</v>
      </c>
      <c r="AI171" s="114" t="str">
        <f t="shared" si="269"/>
        <v>Khác</v>
      </c>
      <c r="AJ171" s="114" t="str">
        <f t="shared" si="269"/>
        <v>Khác</v>
      </c>
      <c r="AK171" s="114" t="str">
        <f t="shared" si="269"/>
        <v>Khác</v>
      </c>
      <c r="AL171" s="114" t="str">
        <f t="shared" si="269"/>
        <v>Khác</v>
      </c>
      <c r="AM171" s="114" t="str">
        <f t="shared" si="269"/>
        <v>Khác</v>
      </c>
      <c r="AN171" s="114" t="str">
        <f t="shared" si="269"/>
        <v>Khác</v>
      </c>
      <c r="AO171" s="114" t="str">
        <f t="shared" si="269"/>
        <v>Khác</v>
      </c>
      <c r="AP171" s="114" t="str">
        <f t="shared" si="269"/>
        <v>Khác</v>
      </c>
      <c r="AQ171" s="114" t="str">
        <f t="shared" si="208"/>
        <v>Khác</v>
      </c>
      <c r="AR171" s="114" t="str">
        <f t="shared" si="209"/>
        <v>Khác</v>
      </c>
      <c r="AS171" s="114" t="str">
        <f t="shared" si="210"/>
        <v>Khác</v>
      </c>
      <c r="AT171" s="114" t="str">
        <f t="shared" si="211"/>
        <v>Khác</v>
      </c>
      <c r="AU171" s="114" t="str">
        <f t="shared" si="212"/>
        <v>Khác</v>
      </c>
      <c r="AV171" s="114" t="str">
        <f t="shared" si="212"/>
        <v>Khác</v>
      </c>
      <c r="AW171" s="114" t="str">
        <f t="shared" si="213"/>
        <v>Khác</v>
      </c>
      <c r="AX171" s="114" t="str">
        <f t="shared" si="214"/>
        <v>Khác</v>
      </c>
      <c r="AY171" s="114" t="str">
        <f t="shared" si="215"/>
        <v>Khác</v>
      </c>
      <c r="AZ171" s="114" t="str">
        <f t="shared" si="216"/>
        <v>Khác</v>
      </c>
      <c r="BA171" s="114" t="str">
        <f t="shared" si="217"/>
        <v>Khác</v>
      </c>
      <c r="BB171" s="114" t="str">
        <f t="shared" si="218"/>
        <v>Khác</v>
      </c>
      <c r="BC171" s="114" t="str">
        <f t="shared" si="219"/>
        <v>Khác</v>
      </c>
      <c r="BD171" s="114" t="str">
        <f t="shared" si="220"/>
        <v>Khác</v>
      </c>
      <c r="BE171" s="114" t="str">
        <f t="shared" si="221"/>
        <v>Khác</v>
      </c>
      <c r="BF171" s="114" t="str">
        <f t="shared" si="222"/>
        <v>Khác</v>
      </c>
      <c r="BG171" s="114" t="str">
        <f t="shared" si="223"/>
        <v>Khác</v>
      </c>
      <c r="BH171" s="114" t="str">
        <f t="shared" si="224"/>
        <v>Khác</v>
      </c>
      <c r="BI171" s="114" t="str">
        <f t="shared" si="225"/>
        <v>Khác</v>
      </c>
      <c r="BJ171" s="114" t="str">
        <f t="shared" si="226"/>
        <v>Khác</v>
      </c>
      <c r="BK171" s="114" t="str">
        <f t="shared" si="227"/>
        <v>Khác</v>
      </c>
      <c r="BL171" s="114" t="str">
        <f t="shared" si="228"/>
        <v>Khác</v>
      </c>
    </row>
    <row r="172" spans="1:64" ht="13.5" x14ac:dyDescent="0.15">
      <c r="A172" s="101"/>
      <c r="B172" s="101"/>
      <c r="C172" s="101"/>
      <c r="D172" s="102"/>
      <c r="E172" s="111"/>
      <c r="F172" s="15" t="str">
        <f t="shared" si="201"/>
        <v>-</v>
      </c>
      <c r="G172" s="12" t="e">
        <f>VLOOKUP(VALUE(A172),Time!$A$3:$D$33,2,1)</f>
        <v>#N/A</v>
      </c>
      <c r="H172" s="12" t="str">
        <f t="shared" si="203"/>
        <v/>
      </c>
      <c r="K172" s="12"/>
      <c r="L172" s="114" t="str">
        <f t="shared" si="251"/>
        <v>Khác</v>
      </c>
      <c r="M172" s="114" t="str">
        <f t="shared" si="252"/>
        <v>Khác</v>
      </c>
      <c r="N172" s="114" t="str">
        <f t="shared" si="253"/>
        <v>Khác</v>
      </c>
      <c r="O172" s="114" t="str">
        <f t="shared" si="254"/>
        <v>Khác</v>
      </c>
      <c r="P172" s="114" t="str">
        <f t="shared" si="204"/>
        <v>Khác</v>
      </c>
      <c r="Q172" s="114" t="str">
        <f t="shared" si="205"/>
        <v>Khác</v>
      </c>
      <c r="R172" s="114" t="str">
        <f t="shared" si="206"/>
        <v>Khác</v>
      </c>
      <c r="S172" s="114" t="str">
        <f t="shared" si="255"/>
        <v>Khác</v>
      </c>
      <c r="T172" s="114" t="str">
        <f t="shared" ref="T172:AP172" si="270">IF(S172="Khác",IF(ISNUMBER(SEARCH(T$7,$D172)),T$6,"Khác"),S172)</f>
        <v>Khác</v>
      </c>
      <c r="U172" s="114" t="str">
        <f t="shared" si="231"/>
        <v>Khác</v>
      </c>
      <c r="V172" s="114" t="str">
        <f t="shared" si="232"/>
        <v>Khác</v>
      </c>
      <c r="W172" s="114" t="str">
        <f t="shared" si="270"/>
        <v>Khác</v>
      </c>
      <c r="X172" s="114" t="str">
        <f t="shared" si="270"/>
        <v>Khác</v>
      </c>
      <c r="Y172" s="114" t="str">
        <f t="shared" si="270"/>
        <v>Khác</v>
      </c>
      <c r="Z172" s="114" t="str">
        <f t="shared" si="270"/>
        <v>Khác</v>
      </c>
      <c r="AA172" s="114" t="str">
        <f t="shared" si="270"/>
        <v>Khác</v>
      </c>
      <c r="AB172" s="114" t="str">
        <f t="shared" si="270"/>
        <v>Khác</v>
      </c>
      <c r="AC172" s="114" t="str">
        <f t="shared" si="270"/>
        <v>Khác</v>
      </c>
      <c r="AD172" s="114" t="str">
        <f t="shared" si="270"/>
        <v>Khác</v>
      </c>
      <c r="AE172" s="114" t="str">
        <f t="shared" si="270"/>
        <v>Khác</v>
      </c>
      <c r="AF172" s="114" t="str">
        <f t="shared" si="270"/>
        <v>Khác</v>
      </c>
      <c r="AG172" s="114" t="str">
        <f t="shared" si="270"/>
        <v>Khác</v>
      </c>
      <c r="AH172" s="114" t="str">
        <f t="shared" si="270"/>
        <v>Khác</v>
      </c>
      <c r="AI172" s="114" t="str">
        <f t="shared" si="270"/>
        <v>Khác</v>
      </c>
      <c r="AJ172" s="114" t="str">
        <f t="shared" si="270"/>
        <v>Khác</v>
      </c>
      <c r="AK172" s="114" t="str">
        <f t="shared" si="270"/>
        <v>Khác</v>
      </c>
      <c r="AL172" s="114" t="str">
        <f t="shared" si="270"/>
        <v>Khác</v>
      </c>
      <c r="AM172" s="114" t="str">
        <f t="shared" si="270"/>
        <v>Khác</v>
      </c>
      <c r="AN172" s="114" t="str">
        <f t="shared" si="270"/>
        <v>Khác</v>
      </c>
      <c r="AO172" s="114" t="str">
        <f t="shared" si="270"/>
        <v>Khác</v>
      </c>
      <c r="AP172" s="114" t="str">
        <f t="shared" si="270"/>
        <v>Khác</v>
      </c>
      <c r="AQ172" s="114" t="str">
        <f t="shared" si="208"/>
        <v>Khác</v>
      </c>
      <c r="AR172" s="114" t="str">
        <f t="shared" si="209"/>
        <v>Khác</v>
      </c>
      <c r="AS172" s="114" t="str">
        <f t="shared" si="210"/>
        <v>Khác</v>
      </c>
      <c r="AT172" s="114" t="str">
        <f t="shared" si="211"/>
        <v>Khác</v>
      </c>
      <c r="AU172" s="114" t="str">
        <f t="shared" si="212"/>
        <v>Khác</v>
      </c>
      <c r="AV172" s="114" t="str">
        <f t="shared" si="212"/>
        <v>Khác</v>
      </c>
      <c r="AW172" s="114" t="str">
        <f t="shared" si="213"/>
        <v>Khác</v>
      </c>
      <c r="AX172" s="114" t="str">
        <f t="shared" si="214"/>
        <v>Khác</v>
      </c>
      <c r="AY172" s="114" t="str">
        <f t="shared" si="215"/>
        <v>Khác</v>
      </c>
      <c r="AZ172" s="114" t="str">
        <f t="shared" si="216"/>
        <v>Khác</v>
      </c>
      <c r="BA172" s="114" t="str">
        <f t="shared" si="217"/>
        <v>Khác</v>
      </c>
      <c r="BB172" s="114" t="str">
        <f t="shared" si="218"/>
        <v>Khác</v>
      </c>
      <c r="BC172" s="114" t="str">
        <f t="shared" si="219"/>
        <v>Khác</v>
      </c>
      <c r="BD172" s="114" t="str">
        <f t="shared" si="220"/>
        <v>Khác</v>
      </c>
      <c r="BE172" s="114" t="str">
        <f t="shared" si="221"/>
        <v>Khác</v>
      </c>
      <c r="BF172" s="114" t="str">
        <f t="shared" si="222"/>
        <v>Khác</v>
      </c>
      <c r="BG172" s="114" t="str">
        <f t="shared" si="223"/>
        <v>Khác</v>
      </c>
      <c r="BH172" s="114" t="str">
        <f t="shared" si="224"/>
        <v>Khác</v>
      </c>
      <c r="BI172" s="114" t="str">
        <f t="shared" si="225"/>
        <v>Khác</v>
      </c>
      <c r="BJ172" s="114" t="str">
        <f t="shared" si="226"/>
        <v>Khác</v>
      </c>
      <c r="BK172" s="114" t="str">
        <f t="shared" si="227"/>
        <v>Khác</v>
      </c>
      <c r="BL172" s="114" t="str">
        <f t="shared" si="228"/>
        <v>Khác</v>
      </c>
    </row>
    <row r="173" spans="1:64" ht="13.5" x14ac:dyDescent="0.15">
      <c r="A173" s="101"/>
      <c r="B173" s="101"/>
      <c r="C173" s="101"/>
      <c r="D173" s="102"/>
      <c r="E173" s="111"/>
      <c r="F173" s="15" t="str">
        <f t="shared" si="201"/>
        <v>-</v>
      </c>
      <c r="G173" s="12" t="e">
        <f>VLOOKUP(VALUE(A173),Time!$A$3:$D$33,2,1)</f>
        <v>#N/A</v>
      </c>
      <c r="H173" s="12" t="str">
        <f t="shared" si="203"/>
        <v/>
      </c>
      <c r="K173" s="12"/>
      <c r="L173" s="114" t="str">
        <f t="shared" si="251"/>
        <v>Khác</v>
      </c>
      <c r="M173" s="114" t="str">
        <f t="shared" si="252"/>
        <v>Khác</v>
      </c>
      <c r="N173" s="114" t="str">
        <f t="shared" si="253"/>
        <v>Khác</v>
      </c>
      <c r="O173" s="114" t="str">
        <f t="shared" si="254"/>
        <v>Khác</v>
      </c>
      <c r="P173" s="114" t="str">
        <f t="shared" si="204"/>
        <v>Khác</v>
      </c>
      <c r="Q173" s="114" t="str">
        <f t="shared" si="205"/>
        <v>Khác</v>
      </c>
      <c r="R173" s="114" t="str">
        <f t="shared" si="206"/>
        <v>Khác</v>
      </c>
      <c r="S173" s="114" t="str">
        <f t="shared" si="255"/>
        <v>Khác</v>
      </c>
      <c r="T173" s="114" t="str">
        <f t="shared" ref="T173:AP173" si="271">IF(S173="Khác",IF(ISNUMBER(SEARCH(T$7,$D173)),T$6,"Khác"),S173)</f>
        <v>Khác</v>
      </c>
      <c r="U173" s="114" t="str">
        <f t="shared" si="231"/>
        <v>Khác</v>
      </c>
      <c r="V173" s="114" t="str">
        <f t="shared" si="232"/>
        <v>Khác</v>
      </c>
      <c r="W173" s="114" t="str">
        <f t="shared" si="271"/>
        <v>Khác</v>
      </c>
      <c r="X173" s="114" t="str">
        <f t="shared" si="271"/>
        <v>Khác</v>
      </c>
      <c r="Y173" s="114" t="str">
        <f t="shared" si="271"/>
        <v>Khác</v>
      </c>
      <c r="Z173" s="114" t="str">
        <f t="shared" si="271"/>
        <v>Khác</v>
      </c>
      <c r="AA173" s="114" t="str">
        <f t="shared" si="271"/>
        <v>Khác</v>
      </c>
      <c r="AB173" s="114" t="str">
        <f t="shared" si="271"/>
        <v>Khác</v>
      </c>
      <c r="AC173" s="114" t="str">
        <f t="shared" si="271"/>
        <v>Khác</v>
      </c>
      <c r="AD173" s="114" t="str">
        <f t="shared" si="271"/>
        <v>Khác</v>
      </c>
      <c r="AE173" s="114" t="str">
        <f t="shared" si="271"/>
        <v>Khác</v>
      </c>
      <c r="AF173" s="114" t="str">
        <f t="shared" si="271"/>
        <v>Khác</v>
      </c>
      <c r="AG173" s="114" t="str">
        <f t="shared" si="271"/>
        <v>Khác</v>
      </c>
      <c r="AH173" s="114" t="str">
        <f t="shared" si="271"/>
        <v>Khác</v>
      </c>
      <c r="AI173" s="114" t="str">
        <f t="shared" si="271"/>
        <v>Khác</v>
      </c>
      <c r="AJ173" s="114" t="str">
        <f t="shared" si="271"/>
        <v>Khác</v>
      </c>
      <c r="AK173" s="114" t="str">
        <f t="shared" si="271"/>
        <v>Khác</v>
      </c>
      <c r="AL173" s="114" t="str">
        <f t="shared" si="271"/>
        <v>Khác</v>
      </c>
      <c r="AM173" s="114" t="str">
        <f t="shared" si="271"/>
        <v>Khác</v>
      </c>
      <c r="AN173" s="114" t="str">
        <f t="shared" si="271"/>
        <v>Khác</v>
      </c>
      <c r="AO173" s="114" t="str">
        <f t="shared" si="271"/>
        <v>Khác</v>
      </c>
      <c r="AP173" s="114" t="str">
        <f t="shared" si="271"/>
        <v>Khác</v>
      </c>
      <c r="AQ173" s="114" t="str">
        <f t="shared" si="208"/>
        <v>Khác</v>
      </c>
      <c r="AR173" s="114" t="str">
        <f t="shared" si="209"/>
        <v>Khác</v>
      </c>
      <c r="AS173" s="114" t="str">
        <f t="shared" si="210"/>
        <v>Khác</v>
      </c>
      <c r="AT173" s="114" t="str">
        <f t="shared" si="211"/>
        <v>Khác</v>
      </c>
      <c r="AU173" s="114" t="str">
        <f t="shared" si="212"/>
        <v>Khác</v>
      </c>
      <c r="AV173" s="114" t="str">
        <f t="shared" si="212"/>
        <v>Khác</v>
      </c>
      <c r="AW173" s="114" t="str">
        <f t="shared" si="213"/>
        <v>Khác</v>
      </c>
      <c r="AX173" s="114" t="str">
        <f t="shared" si="214"/>
        <v>Khác</v>
      </c>
      <c r="AY173" s="114" t="str">
        <f t="shared" si="215"/>
        <v>Khác</v>
      </c>
      <c r="AZ173" s="114" t="str">
        <f t="shared" si="216"/>
        <v>Khác</v>
      </c>
      <c r="BA173" s="114" t="str">
        <f t="shared" si="217"/>
        <v>Khác</v>
      </c>
      <c r="BB173" s="114" t="str">
        <f t="shared" si="218"/>
        <v>Khác</v>
      </c>
      <c r="BC173" s="114" t="str">
        <f t="shared" si="219"/>
        <v>Khác</v>
      </c>
      <c r="BD173" s="114" t="str">
        <f t="shared" si="220"/>
        <v>Khác</v>
      </c>
      <c r="BE173" s="114" t="str">
        <f t="shared" si="221"/>
        <v>Khác</v>
      </c>
      <c r="BF173" s="114" t="str">
        <f t="shared" si="222"/>
        <v>Khác</v>
      </c>
      <c r="BG173" s="114" t="str">
        <f t="shared" si="223"/>
        <v>Khác</v>
      </c>
      <c r="BH173" s="114" t="str">
        <f t="shared" si="224"/>
        <v>Khác</v>
      </c>
      <c r="BI173" s="114" t="str">
        <f t="shared" si="225"/>
        <v>Khác</v>
      </c>
      <c r="BJ173" s="114" t="str">
        <f t="shared" si="226"/>
        <v>Khác</v>
      </c>
      <c r="BK173" s="114" t="str">
        <f t="shared" si="227"/>
        <v>Khác</v>
      </c>
      <c r="BL173" s="114" t="str">
        <f t="shared" si="228"/>
        <v>Khác</v>
      </c>
    </row>
    <row r="174" spans="1:64" ht="13.5" x14ac:dyDescent="0.15">
      <c r="A174" s="101"/>
      <c r="B174" s="101"/>
      <c r="C174" s="101"/>
      <c r="D174" s="102"/>
      <c r="E174" s="111"/>
      <c r="F174" s="15" t="str">
        <f t="shared" si="201"/>
        <v>-</v>
      </c>
      <c r="G174" s="12" t="e">
        <f>VLOOKUP(VALUE(A174),Time!$A$3:$D$33,2,1)</f>
        <v>#N/A</v>
      </c>
      <c r="H174" s="12" t="str">
        <f t="shared" si="203"/>
        <v/>
      </c>
      <c r="K174" s="12"/>
      <c r="L174" s="114" t="str">
        <f t="shared" si="251"/>
        <v>Khác</v>
      </c>
      <c r="M174" s="114" t="str">
        <f t="shared" si="252"/>
        <v>Khác</v>
      </c>
      <c r="N174" s="114" t="str">
        <f t="shared" si="253"/>
        <v>Khác</v>
      </c>
      <c r="O174" s="114" t="str">
        <f t="shared" si="254"/>
        <v>Khác</v>
      </c>
      <c r="P174" s="114" t="str">
        <f t="shared" si="204"/>
        <v>Khác</v>
      </c>
      <c r="Q174" s="114" t="str">
        <f t="shared" si="205"/>
        <v>Khác</v>
      </c>
      <c r="R174" s="114" t="str">
        <f t="shared" si="206"/>
        <v>Khác</v>
      </c>
      <c r="S174" s="114" t="str">
        <f t="shared" si="255"/>
        <v>Khác</v>
      </c>
      <c r="T174" s="114" t="str">
        <f t="shared" ref="T174:AP174" si="272">IF(S174="Khác",IF(ISNUMBER(SEARCH(T$7,$D174)),T$6,"Khác"),S174)</f>
        <v>Khác</v>
      </c>
      <c r="U174" s="114" t="str">
        <f t="shared" si="231"/>
        <v>Khác</v>
      </c>
      <c r="V174" s="114" t="str">
        <f t="shared" si="232"/>
        <v>Khác</v>
      </c>
      <c r="W174" s="114" t="str">
        <f t="shared" si="272"/>
        <v>Khác</v>
      </c>
      <c r="X174" s="114" t="str">
        <f t="shared" si="272"/>
        <v>Khác</v>
      </c>
      <c r="Y174" s="114" t="str">
        <f t="shared" si="272"/>
        <v>Khác</v>
      </c>
      <c r="Z174" s="114" t="str">
        <f t="shared" si="272"/>
        <v>Khác</v>
      </c>
      <c r="AA174" s="114" t="str">
        <f t="shared" si="272"/>
        <v>Khác</v>
      </c>
      <c r="AB174" s="114" t="str">
        <f t="shared" si="272"/>
        <v>Khác</v>
      </c>
      <c r="AC174" s="114" t="str">
        <f t="shared" si="272"/>
        <v>Khác</v>
      </c>
      <c r="AD174" s="114" t="str">
        <f t="shared" si="272"/>
        <v>Khác</v>
      </c>
      <c r="AE174" s="114" t="str">
        <f t="shared" si="272"/>
        <v>Khác</v>
      </c>
      <c r="AF174" s="114" t="str">
        <f t="shared" si="272"/>
        <v>Khác</v>
      </c>
      <c r="AG174" s="114" t="str">
        <f t="shared" si="272"/>
        <v>Khác</v>
      </c>
      <c r="AH174" s="114" t="str">
        <f t="shared" si="272"/>
        <v>Khác</v>
      </c>
      <c r="AI174" s="114" t="str">
        <f t="shared" si="272"/>
        <v>Khác</v>
      </c>
      <c r="AJ174" s="114" t="str">
        <f t="shared" si="272"/>
        <v>Khác</v>
      </c>
      <c r="AK174" s="114" t="str">
        <f t="shared" si="272"/>
        <v>Khác</v>
      </c>
      <c r="AL174" s="114" t="str">
        <f t="shared" si="272"/>
        <v>Khác</v>
      </c>
      <c r="AM174" s="114" t="str">
        <f t="shared" si="272"/>
        <v>Khác</v>
      </c>
      <c r="AN174" s="114" t="str">
        <f t="shared" si="272"/>
        <v>Khác</v>
      </c>
      <c r="AO174" s="114" t="str">
        <f t="shared" si="272"/>
        <v>Khác</v>
      </c>
      <c r="AP174" s="114" t="str">
        <f t="shared" si="272"/>
        <v>Khác</v>
      </c>
      <c r="AQ174" s="114" t="str">
        <f t="shared" si="208"/>
        <v>Khác</v>
      </c>
      <c r="AR174" s="114" t="str">
        <f t="shared" si="209"/>
        <v>Khác</v>
      </c>
      <c r="AS174" s="114" t="str">
        <f t="shared" si="210"/>
        <v>Khác</v>
      </c>
      <c r="AT174" s="114" t="str">
        <f t="shared" si="211"/>
        <v>Khác</v>
      </c>
      <c r="AU174" s="114" t="str">
        <f t="shared" si="212"/>
        <v>Khác</v>
      </c>
      <c r="AV174" s="114" t="str">
        <f t="shared" si="212"/>
        <v>Khác</v>
      </c>
      <c r="AW174" s="114" t="str">
        <f t="shared" si="213"/>
        <v>Khác</v>
      </c>
      <c r="AX174" s="114" t="str">
        <f t="shared" si="214"/>
        <v>Khác</v>
      </c>
      <c r="AY174" s="114" t="str">
        <f t="shared" si="215"/>
        <v>Khác</v>
      </c>
      <c r="AZ174" s="114" t="str">
        <f t="shared" si="216"/>
        <v>Khác</v>
      </c>
      <c r="BA174" s="114" t="str">
        <f t="shared" si="217"/>
        <v>Khác</v>
      </c>
      <c r="BB174" s="114" t="str">
        <f t="shared" si="218"/>
        <v>Khác</v>
      </c>
      <c r="BC174" s="114" t="str">
        <f t="shared" si="219"/>
        <v>Khác</v>
      </c>
      <c r="BD174" s="114" t="str">
        <f t="shared" si="220"/>
        <v>Khác</v>
      </c>
      <c r="BE174" s="114" t="str">
        <f t="shared" si="221"/>
        <v>Khác</v>
      </c>
      <c r="BF174" s="114" t="str">
        <f t="shared" si="222"/>
        <v>Khác</v>
      </c>
      <c r="BG174" s="114" t="str">
        <f t="shared" si="223"/>
        <v>Khác</v>
      </c>
      <c r="BH174" s="114" t="str">
        <f t="shared" si="224"/>
        <v>Khác</v>
      </c>
      <c r="BI174" s="114" t="str">
        <f t="shared" si="225"/>
        <v>Khác</v>
      </c>
      <c r="BJ174" s="114" t="str">
        <f t="shared" si="226"/>
        <v>Khác</v>
      </c>
      <c r="BK174" s="114" t="str">
        <f t="shared" si="227"/>
        <v>Khác</v>
      </c>
      <c r="BL174" s="114" t="str">
        <f t="shared" si="228"/>
        <v>Khác</v>
      </c>
    </row>
    <row r="175" spans="1:64" ht="13.5" x14ac:dyDescent="0.15">
      <c r="A175" s="101"/>
      <c r="B175" s="101"/>
      <c r="C175" s="101"/>
      <c r="D175" s="102"/>
      <c r="E175" s="111"/>
      <c r="F175" s="15" t="str">
        <f t="shared" si="201"/>
        <v>-</v>
      </c>
      <c r="G175" s="12" t="e">
        <f>VLOOKUP(VALUE(A175),Time!$A$3:$D$33,2,1)</f>
        <v>#N/A</v>
      </c>
      <c r="H175" s="12" t="str">
        <f t="shared" si="203"/>
        <v/>
      </c>
      <c r="K175" s="12"/>
      <c r="L175" s="114" t="str">
        <f t="shared" si="251"/>
        <v>Khác</v>
      </c>
      <c r="M175" s="114" t="str">
        <f t="shared" si="252"/>
        <v>Khác</v>
      </c>
      <c r="N175" s="114" t="str">
        <f t="shared" si="253"/>
        <v>Khác</v>
      </c>
      <c r="O175" s="114" t="str">
        <f t="shared" si="254"/>
        <v>Khác</v>
      </c>
      <c r="P175" s="114" t="str">
        <f t="shared" si="204"/>
        <v>Khác</v>
      </c>
      <c r="Q175" s="114" t="str">
        <f t="shared" si="205"/>
        <v>Khác</v>
      </c>
      <c r="R175" s="114" t="str">
        <f t="shared" si="206"/>
        <v>Khác</v>
      </c>
      <c r="S175" s="114" t="str">
        <f t="shared" si="255"/>
        <v>Khác</v>
      </c>
      <c r="T175" s="114" t="str">
        <f t="shared" ref="T175:AP175" si="273">IF(S175="Khác",IF(ISNUMBER(SEARCH(T$7,$D175)),T$6,"Khác"),S175)</f>
        <v>Khác</v>
      </c>
      <c r="U175" s="114" t="str">
        <f t="shared" si="231"/>
        <v>Khác</v>
      </c>
      <c r="V175" s="114" t="str">
        <f t="shared" si="232"/>
        <v>Khác</v>
      </c>
      <c r="W175" s="114" t="str">
        <f t="shared" si="273"/>
        <v>Khác</v>
      </c>
      <c r="X175" s="114" t="str">
        <f t="shared" si="273"/>
        <v>Khác</v>
      </c>
      <c r="Y175" s="114" t="str">
        <f t="shared" si="273"/>
        <v>Khác</v>
      </c>
      <c r="Z175" s="114" t="str">
        <f t="shared" si="273"/>
        <v>Khác</v>
      </c>
      <c r="AA175" s="114" t="str">
        <f t="shared" si="273"/>
        <v>Khác</v>
      </c>
      <c r="AB175" s="114" t="str">
        <f t="shared" si="273"/>
        <v>Khác</v>
      </c>
      <c r="AC175" s="114" t="str">
        <f t="shared" si="273"/>
        <v>Khác</v>
      </c>
      <c r="AD175" s="114" t="str">
        <f t="shared" si="273"/>
        <v>Khác</v>
      </c>
      <c r="AE175" s="114" t="str">
        <f t="shared" si="273"/>
        <v>Khác</v>
      </c>
      <c r="AF175" s="114" t="str">
        <f t="shared" si="273"/>
        <v>Khác</v>
      </c>
      <c r="AG175" s="114" t="str">
        <f t="shared" si="273"/>
        <v>Khác</v>
      </c>
      <c r="AH175" s="114" t="str">
        <f t="shared" si="273"/>
        <v>Khác</v>
      </c>
      <c r="AI175" s="114" t="str">
        <f t="shared" si="273"/>
        <v>Khác</v>
      </c>
      <c r="AJ175" s="114" t="str">
        <f t="shared" si="273"/>
        <v>Khác</v>
      </c>
      <c r="AK175" s="114" t="str">
        <f t="shared" si="273"/>
        <v>Khác</v>
      </c>
      <c r="AL175" s="114" t="str">
        <f t="shared" si="273"/>
        <v>Khác</v>
      </c>
      <c r="AM175" s="114" t="str">
        <f t="shared" si="273"/>
        <v>Khác</v>
      </c>
      <c r="AN175" s="114" t="str">
        <f t="shared" si="273"/>
        <v>Khác</v>
      </c>
      <c r="AO175" s="114" t="str">
        <f t="shared" si="273"/>
        <v>Khác</v>
      </c>
      <c r="AP175" s="114" t="str">
        <f t="shared" si="273"/>
        <v>Khác</v>
      </c>
      <c r="AQ175" s="114" t="str">
        <f t="shared" si="208"/>
        <v>Khác</v>
      </c>
      <c r="AR175" s="114" t="str">
        <f t="shared" si="209"/>
        <v>Khác</v>
      </c>
      <c r="AS175" s="114" t="str">
        <f t="shared" si="210"/>
        <v>Khác</v>
      </c>
      <c r="AT175" s="114" t="str">
        <f t="shared" si="211"/>
        <v>Khác</v>
      </c>
      <c r="AU175" s="114" t="str">
        <f t="shared" si="212"/>
        <v>Khác</v>
      </c>
      <c r="AV175" s="114" t="str">
        <f t="shared" si="212"/>
        <v>Khác</v>
      </c>
      <c r="AW175" s="114" t="str">
        <f t="shared" si="213"/>
        <v>Khác</v>
      </c>
      <c r="AX175" s="114" t="str">
        <f t="shared" si="214"/>
        <v>Khác</v>
      </c>
      <c r="AY175" s="114" t="str">
        <f t="shared" si="215"/>
        <v>Khác</v>
      </c>
      <c r="AZ175" s="114" t="str">
        <f t="shared" si="216"/>
        <v>Khác</v>
      </c>
      <c r="BA175" s="114" t="str">
        <f t="shared" si="217"/>
        <v>Khác</v>
      </c>
      <c r="BB175" s="114" t="str">
        <f t="shared" si="218"/>
        <v>Khác</v>
      </c>
      <c r="BC175" s="114" t="str">
        <f t="shared" si="219"/>
        <v>Khác</v>
      </c>
      <c r="BD175" s="114" t="str">
        <f t="shared" si="220"/>
        <v>Khác</v>
      </c>
      <c r="BE175" s="114" t="str">
        <f t="shared" si="221"/>
        <v>Khác</v>
      </c>
      <c r="BF175" s="114" t="str">
        <f t="shared" si="222"/>
        <v>Khác</v>
      </c>
      <c r="BG175" s="114" t="str">
        <f t="shared" si="223"/>
        <v>Khác</v>
      </c>
      <c r="BH175" s="114" t="str">
        <f t="shared" si="224"/>
        <v>Khác</v>
      </c>
      <c r="BI175" s="114" t="str">
        <f t="shared" si="225"/>
        <v>Khác</v>
      </c>
      <c r="BJ175" s="114" t="str">
        <f t="shared" si="226"/>
        <v>Khác</v>
      </c>
      <c r="BK175" s="114" t="str">
        <f t="shared" si="227"/>
        <v>Khác</v>
      </c>
      <c r="BL175" s="114" t="str">
        <f t="shared" si="228"/>
        <v>Khác</v>
      </c>
    </row>
    <row r="176" spans="1:64" ht="13.5" x14ac:dyDescent="0.15">
      <c r="A176" s="101"/>
      <c r="B176" s="101"/>
      <c r="C176" s="101"/>
      <c r="D176" s="102"/>
      <c r="E176" s="111"/>
      <c r="F176" s="15" t="str">
        <f t="shared" si="201"/>
        <v>-</v>
      </c>
      <c r="G176" s="12" t="e">
        <f>VLOOKUP(VALUE(A176),Time!$A$3:$D$33,2,1)</f>
        <v>#N/A</v>
      </c>
      <c r="H176" s="12" t="str">
        <f t="shared" si="203"/>
        <v/>
      </c>
      <c r="K176" s="12"/>
      <c r="L176" s="114" t="str">
        <f t="shared" si="251"/>
        <v>Khác</v>
      </c>
      <c r="M176" s="114" t="str">
        <f t="shared" si="252"/>
        <v>Khác</v>
      </c>
      <c r="N176" s="114" t="str">
        <f t="shared" si="253"/>
        <v>Khác</v>
      </c>
      <c r="O176" s="114" t="str">
        <f t="shared" si="254"/>
        <v>Khác</v>
      </c>
      <c r="P176" s="114" t="str">
        <f t="shared" si="204"/>
        <v>Khác</v>
      </c>
      <c r="Q176" s="114" t="str">
        <f t="shared" si="205"/>
        <v>Khác</v>
      </c>
      <c r="R176" s="114" t="str">
        <f t="shared" si="206"/>
        <v>Khác</v>
      </c>
      <c r="S176" s="114" t="str">
        <f t="shared" si="255"/>
        <v>Khác</v>
      </c>
      <c r="T176" s="114" t="str">
        <f t="shared" ref="T176:AP176" si="274">IF(S176="Khác",IF(ISNUMBER(SEARCH(T$7,$D176)),T$6,"Khác"),S176)</f>
        <v>Khác</v>
      </c>
      <c r="U176" s="114" t="str">
        <f t="shared" si="231"/>
        <v>Khác</v>
      </c>
      <c r="V176" s="114" t="str">
        <f t="shared" si="232"/>
        <v>Khác</v>
      </c>
      <c r="W176" s="114" t="str">
        <f t="shared" si="274"/>
        <v>Khác</v>
      </c>
      <c r="X176" s="114" t="str">
        <f t="shared" si="274"/>
        <v>Khác</v>
      </c>
      <c r="Y176" s="114" t="str">
        <f t="shared" si="274"/>
        <v>Khác</v>
      </c>
      <c r="Z176" s="114" t="str">
        <f t="shared" si="274"/>
        <v>Khác</v>
      </c>
      <c r="AA176" s="114" t="str">
        <f t="shared" si="274"/>
        <v>Khác</v>
      </c>
      <c r="AB176" s="114" t="str">
        <f t="shared" si="274"/>
        <v>Khác</v>
      </c>
      <c r="AC176" s="114" t="str">
        <f t="shared" si="274"/>
        <v>Khác</v>
      </c>
      <c r="AD176" s="114" t="str">
        <f t="shared" si="274"/>
        <v>Khác</v>
      </c>
      <c r="AE176" s="114" t="str">
        <f t="shared" si="274"/>
        <v>Khác</v>
      </c>
      <c r="AF176" s="114" t="str">
        <f t="shared" si="274"/>
        <v>Khác</v>
      </c>
      <c r="AG176" s="114" t="str">
        <f t="shared" si="274"/>
        <v>Khác</v>
      </c>
      <c r="AH176" s="114" t="str">
        <f t="shared" si="274"/>
        <v>Khác</v>
      </c>
      <c r="AI176" s="114" t="str">
        <f t="shared" si="274"/>
        <v>Khác</v>
      </c>
      <c r="AJ176" s="114" t="str">
        <f t="shared" si="274"/>
        <v>Khác</v>
      </c>
      <c r="AK176" s="114" t="str">
        <f t="shared" si="274"/>
        <v>Khác</v>
      </c>
      <c r="AL176" s="114" t="str">
        <f t="shared" si="274"/>
        <v>Khác</v>
      </c>
      <c r="AM176" s="114" t="str">
        <f t="shared" si="274"/>
        <v>Khác</v>
      </c>
      <c r="AN176" s="114" t="str">
        <f t="shared" si="274"/>
        <v>Khác</v>
      </c>
      <c r="AO176" s="114" t="str">
        <f t="shared" si="274"/>
        <v>Khác</v>
      </c>
      <c r="AP176" s="114" t="str">
        <f t="shared" si="274"/>
        <v>Khác</v>
      </c>
      <c r="AQ176" s="114" t="str">
        <f t="shared" si="208"/>
        <v>Khác</v>
      </c>
      <c r="AR176" s="114" t="str">
        <f t="shared" si="209"/>
        <v>Khác</v>
      </c>
      <c r="AS176" s="114" t="str">
        <f t="shared" si="210"/>
        <v>Khác</v>
      </c>
      <c r="AT176" s="114" t="str">
        <f t="shared" si="211"/>
        <v>Khác</v>
      </c>
      <c r="AU176" s="114" t="str">
        <f t="shared" si="212"/>
        <v>Khác</v>
      </c>
      <c r="AV176" s="114" t="str">
        <f t="shared" si="212"/>
        <v>Khác</v>
      </c>
      <c r="AW176" s="114" t="str">
        <f t="shared" si="213"/>
        <v>Khác</v>
      </c>
      <c r="AX176" s="114" t="str">
        <f t="shared" si="214"/>
        <v>Khác</v>
      </c>
      <c r="AY176" s="114" t="str">
        <f t="shared" si="215"/>
        <v>Khác</v>
      </c>
      <c r="AZ176" s="114" t="str">
        <f t="shared" si="216"/>
        <v>Khác</v>
      </c>
      <c r="BA176" s="114" t="str">
        <f t="shared" si="217"/>
        <v>Khác</v>
      </c>
      <c r="BB176" s="114" t="str">
        <f t="shared" si="218"/>
        <v>Khác</v>
      </c>
      <c r="BC176" s="114" t="str">
        <f t="shared" si="219"/>
        <v>Khác</v>
      </c>
      <c r="BD176" s="114" t="str">
        <f t="shared" si="220"/>
        <v>Khác</v>
      </c>
      <c r="BE176" s="114" t="str">
        <f t="shared" si="221"/>
        <v>Khác</v>
      </c>
      <c r="BF176" s="114" t="str">
        <f t="shared" si="222"/>
        <v>Khác</v>
      </c>
      <c r="BG176" s="114" t="str">
        <f t="shared" si="223"/>
        <v>Khác</v>
      </c>
      <c r="BH176" s="114" t="str">
        <f t="shared" si="224"/>
        <v>Khác</v>
      </c>
      <c r="BI176" s="114" t="str">
        <f t="shared" si="225"/>
        <v>Khác</v>
      </c>
      <c r="BJ176" s="114" t="str">
        <f t="shared" si="226"/>
        <v>Khác</v>
      </c>
      <c r="BK176" s="114" t="str">
        <f t="shared" si="227"/>
        <v>Khác</v>
      </c>
      <c r="BL176" s="114" t="str">
        <f t="shared" si="228"/>
        <v>Khác</v>
      </c>
    </row>
    <row r="177" spans="1:64" ht="13.5" x14ac:dyDescent="0.15">
      <c r="A177" s="101"/>
      <c r="B177" s="101"/>
      <c r="C177" s="101"/>
      <c r="D177" s="102"/>
      <c r="E177" s="111"/>
      <c r="F177" s="15" t="str">
        <f t="shared" si="201"/>
        <v>-</v>
      </c>
      <c r="G177" s="12" t="e">
        <f>VLOOKUP(VALUE(A177),Time!$A$3:$D$33,2,1)</f>
        <v>#N/A</v>
      </c>
      <c r="H177" s="12" t="str">
        <f t="shared" si="203"/>
        <v/>
      </c>
      <c r="K177" s="12"/>
      <c r="L177" s="114" t="str">
        <f t="shared" si="251"/>
        <v>Khác</v>
      </c>
      <c r="M177" s="114" t="str">
        <f t="shared" si="252"/>
        <v>Khác</v>
      </c>
      <c r="N177" s="114" t="str">
        <f t="shared" si="253"/>
        <v>Khác</v>
      </c>
      <c r="O177" s="114" t="str">
        <f t="shared" si="254"/>
        <v>Khác</v>
      </c>
      <c r="P177" s="114" t="str">
        <f t="shared" si="204"/>
        <v>Khác</v>
      </c>
      <c r="Q177" s="114" t="str">
        <f t="shared" si="205"/>
        <v>Khác</v>
      </c>
      <c r="R177" s="114" t="str">
        <f t="shared" si="206"/>
        <v>Khác</v>
      </c>
      <c r="S177" s="114" t="str">
        <f t="shared" si="255"/>
        <v>Khác</v>
      </c>
      <c r="T177" s="114" t="str">
        <f t="shared" ref="T177:AP177" si="275">IF(S177="Khác",IF(ISNUMBER(SEARCH(T$7,$D177)),T$6,"Khác"),S177)</f>
        <v>Khác</v>
      </c>
      <c r="U177" s="114" t="str">
        <f t="shared" si="231"/>
        <v>Khác</v>
      </c>
      <c r="V177" s="114" t="str">
        <f t="shared" si="232"/>
        <v>Khác</v>
      </c>
      <c r="W177" s="114" t="str">
        <f t="shared" si="275"/>
        <v>Khác</v>
      </c>
      <c r="X177" s="114" t="str">
        <f t="shared" si="275"/>
        <v>Khác</v>
      </c>
      <c r="Y177" s="114" t="str">
        <f t="shared" si="275"/>
        <v>Khác</v>
      </c>
      <c r="Z177" s="114" t="str">
        <f t="shared" si="275"/>
        <v>Khác</v>
      </c>
      <c r="AA177" s="114" t="str">
        <f t="shared" si="275"/>
        <v>Khác</v>
      </c>
      <c r="AB177" s="114" t="str">
        <f t="shared" si="275"/>
        <v>Khác</v>
      </c>
      <c r="AC177" s="114" t="str">
        <f t="shared" si="275"/>
        <v>Khác</v>
      </c>
      <c r="AD177" s="114" t="str">
        <f t="shared" si="275"/>
        <v>Khác</v>
      </c>
      <c r="AE177" s="114" t="str">
        <f t="shared" si="275"/>
        <v>Khác</v>
      </c>
      <c r="AF177" s="114" t="str">
        <f t="shared" si="275"/>
        <v>Khác</v>
      </c>
      <c r="AG177" s="114" t="str">
        <f t="shared" si="275"/>
        <v>Khác</v>
      </c>
      <c r="AH177" s="114" t="str">
        <f t="shared" si="275"/>
        <v>Khác</v>
      </c>
      <c r="AI177" s="114" t="str">
        <f t="shared" si="275"/>
        <v>Khác</v>
      </c>
      <c r="AJ177" s="114" t="str">
        <f t="shared" si="275"/>
        <v>Khác</v>
      </c>
      <c r="AK177" s="114" t="str">
        <f t="shared" si="275"/>
        <v>Khác</v>
      </c>
      <c r="AL177" s="114" t="str">
        <f t="shared" si="275"/>
        <v>Khác</v>
      </c>
      <c r="AM177" s="114" t="str">
        <f t="shared" si="275"/>
        <v>Khác</v>
      </c>
      <c r="AN177" s="114" t="str">
        <f t="shared" si="275"/>
        <v>Khác</v>
      </c>
      <c r="AO177" s="114" t="str">
        <f t="shared" si="275"/>
        <v>Khác</v>
      </c>
      <c r="AP177" s="114" t="str">
        <f t="shared" si="275"/>
        <v>Khác</v>
      </c>
      <c r="AQ177" s="114" t="str">
        <f t="shared" si="208"/>
        <v>Khác</v>
      </c>
      <c r="AR177" s="114" t="str">
        <f t="shared" si="209"/>
        <v>Khác</v>
      </c>
      <c r="AS177" s="114" t="str">
        <f t="shared" si="210"/>
        <v>Khác</v>
      </c>
      <c r="AT177" s="114" t="str">
        <f t="shared" si="211"/>
        <v>Khác</v>
      </c>
      <c r="AU177" s="114" t="str">
        <f t="shared" si="212"/>
        <v>Khác</v>
      </c>
      <c r="AV177" s="114" t="str">
        <f t="shared" si="212"/>
        <v>Khác</v>
      </c>
      <c r="AW177" s="114" t="str">
        <f t="shared" si="213"/>
        <v>Khác</v>
      </c>
      <c r="AX177" s="114" t="str">
        <f t="shared" si="214"/>
        <v>Khác</v>
      </c>
      <c r="AY177" s="114" t="str">
        <f t="shared" si="215"/>
        <v>Khác</v>
      </c>
      <c r="AZ177" s="114" t="str">
        <f t="shared" si="216"/>
        <v>Khác</v>
      </c>
      <c r="BA177" s="114" t="str">
        <f t="shared" si="217"/>
        <v>Khác</v>
      </c>
      <c r="BB177" s="114" t="str">
        <f t="shared" si="218"/>
        <v>Khác</v>
      </c>
      <c r="BC177" s="114" t="str">
        <f t="shared" si="219"/>
        <v>Khác</v>
      </c>
      <c r="BD177" s="114" t="str">
        <f t="shared" si="220"/>
        <v>Khác</v>
      </c>
      <c r="BE177" s="114" t="str">
        <f t="shared" si="221"/>
        <v>Khác</v>
      </c>
      <c r="BF177" s="114" t="str">
        <f t="shared" si="222"/>
        <v>Khác</v>
      </c>
      <c r="BG177" s="114" t="str">
        <f t="shared" si="223"/>
        <v>Khác</v>
      </c>
      <c r="BH177" s="114" t="str">
        <f t="shared" si="224"/>
        <v>Khác</v>
      </c>
      <c r="BI177" s="114" t="str">
        <f t="shared" si="225"/>
        <v>Khác</v>
      </c>
      <c r="BJ177" s="114" t="str">
        <f t="shared" si="226"/>
        <v>Khác</v>
      </c>
      <c r="BK177" s="114" t="str">
        <f t="shared" si="227"/>
        <v>Khác</v>
      </c>
      <c r="BL177" s="114" t="str">
        <f t="shared" si="228"/>
        <v>Khác</v>
      </c>
    </row>
    <row r="178" spans="1:64" ht="13.5" x14ac:dyDescent="0.15">
      <c r="A178" s="101"/>
      <c r="B178" s="101"/>
      <c r="C178" s="101"/>
      <c r="D178" s="102"/>
      <c r="E178" s="111"/>
      <c r="F178" s="15" t="str">
        <f t="shared" si="201"/>
        <v>-</v>
      </c>
      <c r="G178" s="12" t="e">
        <f>VLOOKUP(VALUE(A178),Time!$A$3:$D$33,2,1)</f>
        <v>#N/A</v>
      </c>
      <c r="H178" s="12" t="str">
        <f t="shared" si="203"/>
        <v/>
      </c>
      <c r="K178" s="12"/>
      <c r="L178" s="114" t="str">
        <f t="shared" si="251"/>
        <v>Khác</v>
      </c>
      <c r="M178" s="114" t="str">
        <f t="shared" si="252"/>
        <v>Khác</v>
      </c>
      <c r="N178" s="114" t="str">
        <f t="shared" si="253"/>
        <v>Khác</v>
      </c>
      <c r="O178" s="114" t="str">
        <f t="shared" si="254"/>
        <v>Khác</v>
      </c>
      <c r="P178" s="114" t="str">
        <f t="shared" si="204"/>
        <v>Khác</v>
      </c>
      <c r="Q178" s="114" t="str">
        <f t="shared" si="205"/>
        <v>Khác</v>
      </c>
      <c r="R178" s="114" t="str">
        <f t="shared" si="206"/>
        <v>Khác</v>
      </c>
      <c r="S178" s="114" t="str">
        <f t="shared" si="255"/>
        <v>Khác</v>
      </c>
      <c r="T178" s="114" t="str">
        <f t="shared" ref="T178:AP178" si="276">IF(S178="Khác",IF(ISNUMBER(SEARCH(T$7,$D178)),T$6,"Khác"),S178)</f>
        <v>Khác</v>
      </c>
      <c r="U178" s="114" t="str">
        <f t="shared" si="231"/>
        <v>Khác</v>
      </c>
      <c r="V178" s="114" t="str">
        <f t="shared" si="232"/>
        <v>Khác</v>
      </c>
      <c r="W178" s="114" t="str">
        <f t="shared" si="276"/>
        <v>Khác</v>
      </c>
      <c r="X178" s="114" t="str">
        <f t="shared" si="276"/>
        <v>Khác</v>
      </c>
      <c r="Y178" s="114" t="str">
        <f t="shared" si="276"/>
        <v>Khác</v>
      </c>
      <c r="Z178" s="114" t="str">
        <f t="shared" si="276"/>
        <v>Khác</v>
      </c>
      <c r="AA178" s="114" t="str">
        <f t="shared" si="276"/>
        <v>Khác</v>
      </c>
      <c r="AB178" s="114" t="str">
        <f t="shared" si="276"/>
        <v>Khác</v>
      </c>
      <c r="AC178" s="114" t="str">
        <f t="shared" si="276"/>
        <v>Khác</v>
      </c>
      <c r="AD178" s="114" t="str">
        <f t="shared" si="276"/>
        <v>Khác</v>
      </c>
      <c r="AE178" s="114" t="str">
        <f t="shared" si="276"/>
        <v>Khác</v>
      </c>
      <c r="AF178" s="114" t="str">
        <f t="shared" si="276"/>
        <v>Khác</v>
      </c>
      <c r="AG178" s="114" t="str">
        <f t="shared" si="276"/>
        <v>Khác</v>
      </c>
      <c r="AH178" s="114" t="str">
        <f t="shared" si="276"/>
        <v>Khác</v>
      </c>
      <c r="AI178" s="114" t="str">
        <f t="shared" si="276"/>
        <v>Khác</v>
      </c>
      <c r="AJ178" s="114" t="str">
        <f t="shared" si="276"/>
        <v>Khác</v>
      </c>
      <c r="AK178" s="114" t="str">
        <f t="shared" si="276"/>
        <v>Khác</v>
      </c>
      <c r="AL178" s="114" t="str">
        <f t="shared" si="276"/>
        <v>Khác</v>
      </c>
      <c r="AM178" s="114" t="str">
        <f t="shared" si="276"/>
        <v>Khác</v>
      </c>
      <c r="AN178" s="114" t="str">
        <f t="shared" si="276"/>
        <v>Khác</v>
      </c>
      <c r="AO178" s="114" t="str">
        <f t="shared" si="276"/>
        <v>Khác</v>
      </c>
      <c r="AP178" s="114" t="str">
        <f t="shared" si="276"/>
        <v>Khác</v>
      </c>
      <c r="AQ178" s="114" t="str">
        <f t="shared" si="208"/>
        <v>Khác</v>
      </c>
      <c r="AR178" s="114" t="str">
        <f t="shared" si="209"/>
        <v>Khác</v>
      </c>
      <c r="AS178" s="114" t="str">
        <f t="shared" si="210"/>
        <v>Khác</v>
      </c>
      <c r="AT178" s="114" t="str">
        <f t="shared" si="211"/>
        <v>Khác</v>
      </c>
      <c r="AU178" s="114" t="str">
        <f t="shared" si="212"/>
        <v>Khác</v>
      </c>
      <c r="AV178" s="114" t="str">
        <f t="shared" si="212"/>
        <v>Khác</v>
      </c>
      <c r="AW178" s="114" t="str">
        <f t="shared" si="213"/>
        <v>Khác</v>
      </c>
      <c r="AX178" s="114" t="str">
        <f t="shared" si="214"/>
        <v>Khác</v>
      </c>
      <c r="AY178" s="114" t="str">
        <f t="shared" si="215"/>
        <v>Khác</v>
      </c>
      <c r="AZ178" s="114" t="str">
        <f t="shared" si="216"/>
        <v>Khác</v>
      </c>
      <c r="BA178" s="114" t="str">
        <f t="shared" si="217"/>
        <v>Khác</v>
      </c>
      <c r="BB178" s="114" t="str">
        <f t="shared" si="218"/>
        <v>Khác</v>
      </c>
      <c r="BC178" s="114" t="str">
        <f t="shared" si="219"/>
        <v>Khác</v>
      </c>
      <c r="BD178" s="114" t="str">
        <f t="shared" si="220"/>
        <v>Khác</v>
      </c>
      <c r="BE178" s="114" t="str">
        <f t="shared" si="221"/>
        <v>Khác</v>
      </c>
      <c r="BF178" s="114" t="str">
        <f t="shared" si="222"/>
        <v>Khác</v>
      </c>
      <c r="BG178" s="114" t="str">
        <f t="shared" si="223"/>
        <v>Khác</v>
      </c>
      <c r="BH178" s="114" t="str">
        <f t="shared" si="224"/>
        <v>Khác</v>
      </c>
      <c r="BI178" s="114" t="str">
        <f t="shared" si="225"/>
        <v>Khác</v>
      </c>
      <c r="BJ178" s="114" t="str">
        <f t="shared" si="226"/>
        <v>Khác</v>
      </c>
      <c r="BK178" s="114" t="str">
        <f t="shared" si="227"/>
        <v>Khác</v>
      </c>
      <c r="BL178" s="114" t="str">
        <f t="shared" si="228"/>
        <v>Khác</v>
      </c>
    </row>
    <row r="179" spans="1:64" ht="13.5" x14ac:dyDescent="0.15">
      <c r="A179" s="101"/>
      <c r="B179" s="101"/>
      <c r="C179" s="101"/>
      <c r="D179" s="102"/>
      <c r="E179" s="111"/>
      <c r="F179" s="15" t="str">
        <f t="shared" si="201"/>
        <v>-</v>
      </c>
      <c r="G179" s="12" t="e">
        <f>VLOOKUP(VALUE(A179),Time!$A$3:$D$33,2,1)</f>
        <v>#N/A</v>
      </c>
      <c r="H179" s="12" t="str">
        <f t="shared" si="203"/>
        <v/>
      </c>
      <c r="K179" s="12"/>
      <c r="L179" s="114" t="str">
        <f t="shared" si="251"/>
        <v>Khác</v>
      </c>
      <c r="M179" s="114" t="str">
        <f t="shared" si="252"/>
        <v>Khác</v>
      </c>
      <c r="N179" s="114" t="str">
        <f t="shared" si="253"/>
        <v>Khác</v>
      </c>
      <c r="O179" s="114" t="str">
        <f t="shared" si="254"/>
        <v>Khác</v>
      </c>
      <c r="P179" s="114" t="str">
        <f t="shared" si="204"/>
        <v>Khác</v>
      </c>
      <c r="Q179" s="114" t="str">
        <f t="shared" si="205"/>
        <v>Khác</v>
      </c>
      <c r="R179" s="114" t="str">
        <f t="shared" si="206"/>
        <v>Khác</v>
      </c>
      <c r="S179" s="114" t="str">
        <f t="shared" si="255"/>
        <v>Khác</v>
      </c>
      <c r="T179" s="114" t="str">
        <f t="shared" ref="T179:AP179" si="277">IF(S179="Khác",IF(ISNUMBER(SEARCH(T$7,$D179)),T$6,"Khác"),S179)</f>
        <v>Khác</v>
      </c>
      <c r="U179" s="114" t="str">
        <f t="shared" si="231"/>
        <v>Khác</v>
      </c>
      <c r="V179" s="114" t="str">
        <f t="shared" si="232"/>
        <v>Khác</v>
      </c>
      <c r="W179" s="114" t="str">
        <f t="shared" si="277"/>
        <v>Khác</v>
      </c>
      <c r="X179" s="114" t="str">
        <f t="shared" si="277"/>
        <v>Khác</v>
      </c>
      <c r="Y179" s="114" t="str">
        <f t="shared" si="277"/>
        <v>Khác</v>
      </c>
      <c r="Z179" s="114" t="str">
        <f t="shared" si="277"/>
        <v>Khác</v>
      </c>
      <c r="AA179" s="114" t="str">
        <f t="shared" si="277"/>
        <v>Khác</v>
      </c>
      <c r="AB179" s="114" t="str">
        <f t="shared" si="277"/>
        <v>Khác</v>
      </c>
      <c r="AC179" s="114" t="str">
        <f t="shared" si="277"/>
        <v>Khác</v>
      </c>
      <c r="AD179" s="114" t="str">
        <f t="shared" si="277"/>
        <v>Khác</v>
      </c>
      <c r="AE179" s="114" t="str">
        <f t="shared" si="277"/>
        <v>Khác</v>
      </c>
      <c r="AF179" s="114" t="str">
        <f t="shared" si="277"/>
        <v>Khác</v>
      </c>
      <c r="AG179" s="114" t="str">
        <f t="shared" si="277"/>
        <v>Khác</v>
      </c>
      <c r="AH179" s="114" t="str">
        <f t="shared" si="277"/>
        <v>Khác</v>
      </c>
      <c r="AI179" s="114" t="str">
        <f t="shared" si="277"/>
        <v>Khác</v>
      </c>
      <c r="AJ179" s="114" t="str">
        <f t="shared" si="277"/>
        <v>Khác</v>
      </c>
      <c r="AK179" s="114" t="str">
        <f t="shared" si="277"/>
        <v>Khác</v>
      </c>
      <c r="AL179" s="114" t="str">
        <f t="shared" si="277"/>
        <v>Khác</v>
      </c>
      <c r="AM179" s="114" t="str">
        <f t="shared" si="277"/>
        <v>Khác</v>
      </c>
      <c r="AN179" s="114" t="str">
        <f t="shared" si="277"/>
        <v>Khác</v>
      </c>
      <c r="AO179" s="114" t="str">
        <f t="shared" si="277"/>
        <v>Khác</v>
      </c>
      <c r="AP179" s="114" t="str">
        <f t="shared" si="277"/>
        <v>Khác</v>
      </c>
      <c r="AQ179" s="114" t="str">
        <f t="shared" si="208"/>
        <v>Khác</v>
      </c>
      <c r="AR179" s="114" t="str">
        <f t="shared" si="209"/>
        <v>Khác</v>
      </c>
      <c r="AS179" s="114" t="str">
        <f t="shared" si="210"/>
        <v>Khác</v>
      </c>
      <c r="AT179" s="114" t="str">
        <f t="shared" si="211"/>
        <v>Khác</v>
      </c>
      <c r="AU179" s="114" t="str">
        <f t="shared" si="212"/>
        <v>Khác</v>
      </c>
      <c r="AV179" s="114" t="str">
        <f t="shared" si="212"/>
        <v>Khác</v>
      </c>
      <c r="AW179" s="114" t="str">
        <f t="shared" si="213"/>
        <v>Khác</v>
      </c>
      <c r="AX179" s="114" t="str">
        <f t="shared" si="214"/>
        <v>Khác</v>
      </c>
      <c r="AY179" s="114" t="str">
        <f t="shared" si="215"/>
        <v>Khác</v>
      </c>
      <c r="AZ179" s="114" t="str">
        <f t="shared" si="216"/>
        <v>Khác</v>
      </c>
      <c r="BA179" s="114" t="str">
        <f t="shared" si="217"/>
        <v>Khác</v>
      </c>
      <c r="BB179" s="114" t="str">
        <f t="shared" si="218"/>
        <v>Khác</v>
      </c>
      <c r="BC179" s="114" t="str">
        <f t="shared" si="219"/>
        <v>Khác</v>
      </c>
      <c r="BD179" s="114" t="str">
        <f t="shared" si="220"/>
        <v>Khác</v>
      </c>
      <c r="BE179" s="114" t="str">
        <f t="shared" si="221"/>
        <v>Khác</v>
      </c>
      <c r="BF179" s="114" t="str">
        <f t="shared" si="222"/>
        <v>Khác</v>
      </c>
      <c r="BG179" s="114" t="str">
        <f t="shared" si="223"/>
        <v>Khác</v>
      </c>
      <c r="BH179" s="114" t="str">
        <f t="shared" si="224"/>
        <v>Khác</v>
      </c>
      <c r="BI179" s="114" t="str">
        <f t="shared" si="225"/>
        <v>Khác</v>
      </c>
      <c r="BJ179" s="114" t="str">
        <f t="shared" si="226"/>
        <v>Khác</v>
      </c>
      <c r="BK179" s="114" t="str">
        <f t="shared" si="227"/>
        <v>Khác</v>
      </c>
      <c r="BL179" s="114" t="str">
        <f t="shared" si="228"/>
        <v>Khác</v>
      </c>
    </row>
    <row r="180" spans="1:64" ht="13.5" x14ac:dyDescent="0.15">
      <c r="A180" s="101"/>
      <c r="B180" s="101"/>
      <c r="C180" s="101"/>
      <c r="D180" s="102"/>
      <c r="E180" s="111"/>
      <c r="F180" s="15" t="str">
        <f t="shared" si="201"/>
        <v>-</v>
      </c>
      <c r="G180" s="12" t="e">
        <f>VLOOKUP(VALUE(A180),Time!$A$3:$D$33,2,1)</f>
        <v>#N/A</v>
      </c>
      <c r="H180" s="12" t="str">
        <f t="shared" si="203"/>
        <v/>
      </c>
      <c r="K180" s="12"/>
      <c r="L180" s="114" t="str">
        <f t="shared" si="251"/>
        <v>Khác</v>
      </c>
      <c r="M180" s="114" t="str">
        <f t="shared" si="252"/>
        <v>Khác</v>
      </c>
      <c r="N180" s="114" t="str">
        <f t="shared" si="253"/>
        <v>Khác</v>
      </c>
      <c r="O180" s="114" t="str">
        <f t="shared" si="254"/>
        <v>Khác</v>
      </c>
      <c r="P180" s="114" t="str">
        <f t="shared" si="204"/>
        <v>Khác</v>
      </c>
      <c r="Q180" s="114" t="str">
        <f t="shared" si="205"/>
        <v>Khác</v>
      </c>
      <c r="R180" s="114" t="str">
        <f t="shared" si="206"/>
        <v>Khác</v>
      </c>
      <c r="S180" s="114" t="str">
        <f t="shared" si="255"/>
        <v>Khác</v>
      </c>
      <c r="T180" s="114" t="str">
        <f t="shared" ref="T180:AP180" si="278">IF(S180="Khác",IF(ISNUMBER(SEARCH(T$7,$D180)),T$6,"Khác"),S180)</f>
        <v>Khác</v>
      </c>
      <c r="U180" s="114" t="str">
        <f t="shared" si="231"/>
        <v>Khác</v>
      </c>
      <c r="V180" s="114" t="str">
        <f t="shared" si="232"/>
        <v>Khác</v>
      </c>
      <c r="W180" s="114" t="str">
        <f t="shared" si="278"/>
        <v>Khác</v>
      </c>
      <c r="X180" s="114" t="str">
        <f t="shared" si="278"/>
        <v>Khác</v>
      </c>
      <c r="Y180" s="114" t="str">
        <f t="shared" si="278"/>
        <v>Khác</v>
      </c>
      <c r="Z180" s="114" t="str">
        <f t="shared" si="278"/>
        <v>Khác</v>
      </c>
      <c r="AA180" s="114" t="str">
        <f t="shared" si="278"/>
        <v>Khác</v>
      </c>
      <c r="AB180" s="114" t="str">
        <f t="shared" si="278"/>
        <v>Khác</v>
      </c>
      <c r="AC180" s="114" t="str">
        <f t="shared" si="278"/>
        <v>Khác</v>
      </c>
      <c r="AD180" s="114" t="str">
        <f t="shared" si="278"/>
        <v>Khác</v>
      </c>
      <c r="AE180" s="114" t="str">
        <f t="shared" si="278"/>
        <v>Khác</v>
      </c>
      <c r="AF180" s="114" t="str">
        <f t="shared" si="278"/>
        <v>Khác</v>
      </c>
      <c r="AG180" s="114" t="str">
        <f t="shared" si="278"/>
        <v>Khác</v>
      </c>
      <c r="AH180" s="114" t="str">
        <f t="shared" si="278"/>
        <v>Khác</v>
      </c>
      <c r="AI180" s="114" t="str">
        <f t="shared" si="278"/>
        <v>Khác</v>
      </c>
      <c r="AJ180" s="114" t="str">
        <f t="shared" si="278"/>
        <v>Khác</v>
      </c>
      <c r="AK180" s="114" t="str">
        <f t="shared" si="278"/>
        <v>Khác</v>
      </c>
      <c r="AL180" s="114" t="str">
        <f t="shared" si="278"/>
        <v>Khác</v>
      </c>
      <c r="AM180" s="114" t="str">
        <f t="shared" si="278"/>
        <v>Khác</v>
      </c>
      <c r="AN180" s="114" t="str">
        <f t="shared" si="278"/>
        <v>Khác</v>
      </c>
      <c r="AO180" s="114" t="str">
        <f t="shared" si="278"/>
        <v>Khác</v>
      </c>
      <c r="AP180" s="114" t="str">
        <f t="shared" si="278"/>
        <v>Khác</v>
      </c>
      <c r="AQ180" s="114" t="str">
        <f t="shared" si="208"/>
        <v>Khác</v>
      </c>
      <c r="AR180" s="114" t="str">
        <f t="shared" si="209"/>
        <v>Khác</v>
      </c>
      <c r="AS180" s="114" t="str">
        <f t="shared" si="210"/>
        <v>Khác</v>
      </c>
      <c r="AT180" s="114" t="str">
        <f t="shared" si="211"/>
        <v>Khác</v>
      </c>
      <c r="AU180" s="114" t="str">
        <f t="shared" si="212"/>
        <v>Khác</v>
      </c>
      <c r="AV180" s="114" t="str">
        <f t="shared" si="212"/>
        <v>Khác</v>
      </c>
      <c r="AW180" s="114" t="str">
        <f t="shared" si="213"/>
        <v>Khác</v>
      </c>
      <c r="AX180" s="114" t="str">
        <f t="shared" si="214"/>
        <v>Khác</v>
      </c>
      <c r="AY180" s="114" t="str">
        <f t="shared" si="215"/>
        <v>Khác</v>
      </c>
      <c r="AZ180" s="114" t="str">
        <f t="shared" si="216"/>
        <v>Khác</v>
      </c>
      <c r="BA180" s="114" t="str">
        <f t="shared" si="217"/>
        <v>Khác</v>
      </c>
      <c r="BB180" s="114" t="str">
        <f t="shared" si="218"/>
        <v>Khác</v>
      </c>
      <c r="BC180" s="114" t="str">
        <f t="shared" si="219"/>
        <v>Khác</v>
      </c>
      <c r="BD180" s="114" t="str">
        <f t="shared" si="220"/>
        <v>Khác</v>
      </c>
      <c r="BE180" s="114" t="str">
        <f t="shared" si="221"/>
        <v>Khác</v>
      </c>
      <c r="BF180" s="114" t="str">
        <f t="shared" si="222"/>
        <v>Khác</v>
      </c>
      <c r="BG180" s="114" t="str">
        <f t="shared" si="223"/>
        <v>Khác</v>
      </c>
      <c r="BH180" s="114" t="str">
        <f t="shared" si="224"/>
        <v>Khác</v>
      </c>
      <c r="BI180" s="114" t="str">
        <f t="shared" si="225"/>
        <v>Khác</v>
      </c>
      <c r="BJ180" s="114" t="str">
        <f t="shared" si="226"/>
        <v>Khác</v>
      </c>
      <c r="BK180" s="114" t="str">
        <f t="shared" si="227"/>
        <v>Khác</v>
      </c>
      <c r="BL180" s="114" t="str">
        <f t="shared" si="228"/>
        <v>Khác</v>
      </c>
    </row>
    <row r="181" spans="1:64" ht="13.5" x14ac:dyDescent="0.15">
      <c r="A181" s="101"/>
      <c r="B181" s="101"/>
      <c r="C181" s="101"/>
      <c r="D181" s="102"/>
      <c r="E181" s="111"/>
      <c r="F181" s="15" t="str">
        <f t="shared" si="201"/>
        <v>-</v>
      </c>
      <c r="G181" s="12" t="e">
        <f>VLOOKUP(VALUE(A181),Time!$A$3:$D$33,2,1)</f>
        <v>#N/A</v>
      </c>
      <c r="H181" s="12" t="str">
        <f t="shared" si="203"/>
        <v/>
      </c>
      <c r="K181" s="12"/>
      <c r="L181" s="114" t="str">
        <f t="shared" si="251"/>
        <v>Khác</v>
      </c>
      <c r="M181" s="114" t="str">
        <f t="shared" si="252"/>
        <v>Khác</v>
      </c>
      <c r="N181" s="114" t="str">
        <f t="shared" si="253"/>
        <v>Khác</v>
      </c>
      <c r="O181" s="114" t="str">
        <f t="shared" si="254"/>
        <v>Khác</v>
      </c>
      <c r="P181" s="114" t="str">
        <f t="shared" si="204"/>
        <v>Khác</v>
      </c>
      <c r="Q181" s="114" t="str">
        <f t="shared" si="205"/>
        <v>Khác</v>
      </c>
      <c r="R181" s="114" t="str">
        <f t="shared" si="206"/>
        <v>Khác</v>
      </c>
      <c r="S181" s="114" t="str">
        <f t="shared" si="255"/>
        <v>Khác</v>
      </c>
      <c r="T181" s="114" t="str">
        <f t="shared" ref="T181:AP181" si="279">IF(S181="Khác",IF(ISNUMBER(SEARCH(T$7,$D181)),T$6,"Khác"),S181)</f>
        <v>Khác</v>
      </c>
      <c r="U181" s="114" t="str">
        <f t="shared" si="231"/>
        <v>Khác</v>
      </c>
      <c r="V181" s="114" t="str">
        <f t="shared" si="232"/>
        <v>Khác</v>
      </c>
      <c r="W181" s="114" t="str">
        <f t="shared" si="279"/>
        <v>Khác</v>
      </c>
      <c r="X181" s="114" t="str">
        <f t="shared" si="279"/>
        <v>Khác</v>
      </c>
      <c r="Y181" s="114" t="str">
        <f t="shared" si="279"/>
        <v>Khác</v>
      </c>
      <c r="Z181" s="114" t="str">
        <f t="shared" si="279"/>
        <v>Khác</v>
      </c>
      <c r="AA181" s="114" t="str">
        <f t="shared" si="279"/>
        <v>Khác</v>
      </c>
      <c r="AB181" s="114" t="str">
        <f t="shared" si="279"/>
        <v>Khác</v>
      </c>
      <c r="AC181" s="114" t="str">
        <f t="shared" si="279"/>
        <v>Khác</v>
      </c>
      <c r="AD181" s="114" t="str">
        <f t="shared" si="279"/>
        <v>Khác</v>
      </c>
      <c r="AE181" s="114" t="str">
        <f t="shared" si="279"/>
        <v>Khác</v>
      </c>
      <c r="AF181" s="114" t="str">
        <f t="shared" si="279"/>
        <v>Khác</v>
      </c>
      <c r="AG181" s="114" t="str">
        <f t="shared" si="279"/>
        <v>Khác</v>
      </c>
      <c r="AH181" s="114" t="str">
        <f t="shared" si="279"/>
        <v>Khác</v>
      </c>
      <c r="AI181" s="114" t="str">
        <f t="shared" si="279"/>
        <v>Khác</v>
      </c>
      <c r="AJ181" s="114" t="str">
        <f t="shared" si="279"/>
        <v>Khác</v>
      </c>
      <c r="AK181" s="114" t="str">
        <f t="shared" si="279"/>
        <v>Khác</v>
      </c>
      <c r="AL181" s="114" t="str">
        <f t="shared" si="279"/>
        <v>Khác</v>
      </c>
      <c r="AM181" s="114" t="str">
        <f t="shared" si="279"/>
        <v>Khác</v>
      </c>
      <c r="AN181" s="114" t="str">
        <f t="shared" si="279"/>
        <v>Khác</v>
      </c>
      <c r="AO181" s="114" t="str">
        <f t="shared" si="279"/>
        <v>Khác</v>
      </c>
      <c r="AP181" s="114" t="str">
        <f t="shared" si="279"/>
        <v>Khác</v>
      </c>
      <c r="AQ181" s="114" t="str">
        <f t="shared" si="208"/>
        <v>Khác</v>
      </c>
      <c r="AR181" s="114" t="str">
        <f t="shared" si="209"/>
        <v>Khác</v>
      </c>
      <c r="AS181" s="114" t="str">
        <f t="shared" si="210"/>
        <v>Khác</v>
      </c>
      <c r="AT181" s="114" t="str">
        <f t="shared" si="211"/>
        <v>Khác</v>
      </c>
      <c r="AU181" s="114" t="str">
        <f t="shared" si="212"/>
        <v>Khác</v>
      </c>
      <c r="AV181" s="114" t="str">
        <f t="shared" si="212"/>
        <v>Khác</v>
      </c>
      <c r="AW181" s="114" t="str">
        <f t="shared" si="213"/>
        <v>Khác</v>
      </c>
      <c r="AX181" s="114" t="str">
        <f t="shared" si="214"/>
        <v>Khác</v>
      </c>
      <c r="AY181" s="114" t="str">
        <f t="shared" si="215"/>
        <v>Khác</v>
      </c>
      <c r="AZ181" s="114" t="str">
        <f t="shared" si="216"/>
        <v>Khác</v>
      </c>
      <c r="BA181" s="114" t="str">
        <f t="shared" si="217"/>
        <v>Khác</v>
      </c>
      <c r="BB181" s="114" t="str">
        <f t="shared" si="218"/>
        <v>Khác</v>
      </c>
      <c r="BC181" s="114" t="str">
        <f t="shared" si="219"/>
        <v>Khác</v>
      </c>
      <c r="BD181" s="114" t="str">
        <f t="shared" si="220"/>
        <v>Khác</v>
      </c>
      <c r="BE181" s="114" t="str">
        <f t="shared" si="221"/>
        <v>Khác</v>
      </c>
      <c r="BF181" s="114" t="str">
        <f t="shared" si="222"/>
        <v>Khác</v>
      </c>
      <c r="BG181" s="114" t="str">
        <f t="shared" si="223"/>
        <v>Khác</v>
      </c>
      <c r="BH181" s="114" t="str">
        <f t="shared" si="224"/>
        <v>Khác</v>
      </c>
      <c r="BI181" s="114" t="str">
        <f t="shared" si="225"/>
        <v>Khác</v>
      </c>
      <c r="BJ181" s="114" t="str">
        <f t="shared" si="226"/>
        <v>Khác</v>
      </c>
      <c r="BK181" s="114" t="str">
        <f t="shared" si="227"/>
        <v>Khác</v>
      </c>
      <c r="BL181" s="114" t="str">
        <f t="shared" si="228"/>
        <v>Khác</v>
      </c>
    </row>
    <row r="182" spans="1:64" ht="13.5" x14ac:dyDescent="0.15">
      <c r="A182" s="101"/>
      <c r="B182" s="101"/>
      <c r="C182" s="101"/>
      <c r="D182" s="102"/>
      <c r="E182" s="111"/>
      <c r="F182" s="15" t="str">
        <f t="shared" si="201"/>
        <v>-</v>
      </c>
      <c r="G182" s="12" t="e">
        <f>VLOOKUP(VALUE(A182),Time!$A$3:$D$33,2,1)</f>
        <v>#N/A</v>
      </c>
      <c r="H182" s="12" t="str">
        <f t="shared" si="203"/>
        <v/>
      </c>
      <c r="K182" s="12"/>
      <c r="L182" s="114" t="str">
        <f t="shared" si="251"/>
        <v>Khác</v>
      </c>
      <c r="M182" s="114" t="str">
        <f t="shared" si="252"/>
        <v>Khác</v>
      </c>
      <c r="N182" s="114" t="str">
        <f t="shared" si="253"/>
        <v>Khác</v>
      </c>
      <c r="O182" s="114" t="str">
        <f t="shared" si="254"/>
        <v>Khác</v>
      </c>
      <c r="P182" s="114" t="str">
        <f t="shared" si="204"/>
        <v>Khác</v>
      </c>
      <c r="Q182" s="114" t="str">
        <f t="shared" si="205"/>
        <v>Khác</v>
      </c>
      <c r="R182" s="114" t="str">
        <f t="shared" si="206"/>
        <v>Khác</v>
      </c>
      <c r="S182" s="114" t="str">
        <f t="shared" si="255"/>
        <v>Khác</v>
      </c>
      <c r="T182" s="114" t="str">
        <f t="shared" ref="T182:AP182" si="280">IF(S182="Khác",IF(ISNUMBER(SEARCH(T$7,$D182)),T$6,"Khác"),S182)</f>
        <v>Khác</v>
      </c>
      <c r="U182" s="114" t="str">
        <f t="shared" si="231"/>
        <v>Khác</v>
      </c>
      <c r="V182" s="114" t="str">
        <f t="shared" si="232"/>
        <v>Khác</v>
      </c>
      <c r="W182" s="114" t="str">
        <f t="shared" si="280"/>
        <v>Khác</v>
      </c>
      <c r="X182" s="114" t="str">
        <f t="shared" si="280"/>
        <v>Khác</v>
      </c>
      <c r="Y182" s="114" t="str">
        <f t="shared" si="280"/>
        <v>Khác</v>
      </c>
      <c r="Z182" s="114" t="str">
        <f t="shared" si="280"/>
        <v>Khác</v>
      </c>
      <c r="AA182" s="114" t="str">
        <f t="shared" si="280"/>
        <v>Khác</v>
      </c>
      <c r="AB182" s="114" t="str">
        <f t="shared" si="280"/>
        <v>Khác</v>
      </c>
      <c r="AC182" s="114" t="str">
        <f t="shared" si="280"/>
        <v>Khác</v>
      </c>
      <c r="AD182" s="114" t="str">
        <f t="shared" si="280"/>
        <v>Khác</v>
      </c>
      <c r="AE182" s="114" t="str">
        <f t="shared" si="280"/>
        <v>Khác</v>
      </c>
      <c r="AF182" s="114" t="str">
        <f t="shared" si="280"/>
        <v>Khác</v>
      </c>
      <c r="AG182" s="114" t="str">
        <f t="shared" si="280"/>
        <v>Khác</v>
      </c>
      <c r="AH182" s="114" t="str">
        <f t="shared" si="280"/>
        <v>Khác</v>
      </c>
      <c r="AI182" s="114" t="str">
        <f t="shared" si="280"/>
        <v>Khác</v>
      </c>
      <c r="AJ182" s="114" t="str">
        <f t="shared" si="280"/>
        <v>Khác</v>
      </c>
      <c r="AK182" s="114" t="str">
        <f t="shared" si="280"/>
        <v>Khác</v>
      </c>
      <c r="AL182" s="114" t="str">
        <f t="shared" si="280"/>
        <v>Khác</v>
      </c>
      <c r="AM182" s="114" t="str">
        <f t="shared" si="280"/>
        <v>Khác</v>
      </c>
      <c r="AN182" s="114" t="str">
        <f t="shared" si="280"/>
        <v>Khác</v>
      </c>
      <c r="AO182" s="114" t="str">
        <f t="shared" si="280"/>
        <v>Khác</v>
      </c>
      <c r="AP182" s="114" t="str">
        <f t="shared" si="280"/>
        <v>Khác</v>
      </c>
      <c r="AQ182" s="114" t="str">
        <f t="shared" si="208"/>
        <v>Khác</v>
      </c>
      <c r="AR182" s="114" t="str">
        <f t="shared" si="209"/>
        <v>Khác</v>
      </c>
      <c r="AS182" s="114" t="str">
        <f t="shared" si="210"/>
        <v>Khác</v>
      </c>
      <c r="AT182" s="114" t="str">
        <f t="shared" si="211"/>
        <v>Khác</v>
      </c>
      <c r="AU182" s="114" t="str">
        <f t="shared" si="212"/>
        <v>Khác</v>
      </c>
      <c r="AV182" s="114" t="str">
        <f t="shared" si="212"/>
        <v>Khác</v>
      </c>
      <c r="AW182" s="114" t="str">
        <f t="shared" si="213"/>
        <v>Khác</v>
      </c>
      <c r="AX182" s="114" t="str">
        <f t="shared" si="214"/>
        <v>Khác</v>
      </c>
      <c r="AY182" s="114" t="str">
        <f t="shared" si="215"/>
        <v>Khác</v>
      </c>
      <c r="AZ182" s="114" t="str">
        <f t="shared" si="216"/>
        <v>Khác</v>
      </c>
      <c r="BA182" s="114" t="str">
        <f t="shared" si="217"/>
        <v>Khác</v>
      </c>
      <c r="BB182" s="114" t="str">
        <f t="shared" si="218"/>
        <v>Khác</v>
      </c>
      <c r="BC182" s="114" t="str">
        <f t="shared" si="219"/>
        <v>Khác</v>
      </c>
      <c r="BD182" s="114" t="str">
        <f t="shared" si="220"/>
        <v>Khác</v>
      </c>
      <c r="BE182" s="114" t="str">
        <f t="shared" si="221"/>
        <v>Khác</v>
      </c>
      <c r="BF182" s="114" t="str">
        <f t="shared" si="222"/>
        <v>Khác</v>
      </c>
      <c r="BG182" s="114" t="str">
        <f t="shared" si="223"/>
        <v>Khác</v>
      </c>
      <c r="BH182" s="114" t="str">
        <f t="shared" si="224"/>
        <v>Khác</v>
      </c>
      <c r="BI182" s="114" t="str">
        <f t="shared" si="225"/>
        <v>Khác</v>
      </c>
      <c r="BJ182" s="114" t="str">
        <f t="shared" si="226"/>
        <v>Khác</v>
      </c>
      <c r="BK182" s="114" t="str">
        <f t="shared" si="227"/>
        <v>Khác</v>
      </c>
      <c r="BL182" s="114" t="str">
        <f t="shared" si="228"/>
        <v>Khác</v>
      </c>
    </row>
    <row r="183" spans="1:64" ht="13.5" x14ac:dyDescent="0.15">
      <c r="A183" s="101"/>
      <c r="B183" s="101"/>
      <c r="C183" s="101"/>
      <c r="D183" s="102"/>
      <c r="E183" s="111"/>
      <c r="F183" s="15" t="str">
        <f t="shared" si="201"/>
        <v>-</v>
      </c>
      <c r="G183" s="12" t="e">
        <f>VLOOKUP(VALUE(A183),Time!$A$3:$D$33,2,1)</f>
        <v>#N/A</v>
      </c>
      <c r="H183" s="12" t="str">
        <f t="shared" si="203"/>
        <v/>
      </c>
      <c r="K183" s="12"/>
      <c r="L183" s="114" t="str">
        <f t="shared" si="251"/>
        <v>Khác</v>
      </c>
      <c r="M183" s="114" t="str">
        <f t="shared" si="252"/>
        <v>Khác</v>
      </c>
      <c r="N183" s="114" t="str">
        <f t="shared" si="253"/>
        <v>Khác</v>
      </c>
      <c r="O183" s="114" t="str">
        <f t="shared" si="254"/>
        <v>Khác</v>
      </c>
      <c r="P183" s="114" t="str">
        <f t="shared" si="204"/>
        <v>Khác</v>
      </c>
      <c r="Q183" s="114" t="str">
        <f t="shared" si="205"/>
        <v>Khác</v>
      </c>
      <c r="R183" s="114" t="str">
        <f t="shared" si="206"/>
        <v>Khác</v>
      </c>
      <c r="S183" s="114" t="str">
        <f t="shared" si="255"/>
        <v>Khác</v>
      </c>
      <c r="T183" s="114" t="str">
        <f t="shared" ref="T183:AP183" si="281">IF(S183="Khác",IF(ISNUMBER(SEARCH(T$7,$D183)),T$6,"Khác"),S183)</f>
        <v>Khác</v>
      </c>
      <c r="U183" s="114" t="str">
        <f t="shared" si="231"/>
        <v>Khác</v>
      </c>
      <c r="V183" s="114" t="str">
        <f t="shared" si="232"/>
        <v>Khác</v>
      </c>
      <c r="W183" s="114" t="str">
        <f t="shared" si="281"/>
        <v>Khác</v>
      </c>
      <c r="X183" s="114" t="str">
        <f t="shared" si="281"/>
        <v>Khác</v>
      </c>
      <c r="Y183" s="114" t="str">
        <f t="shared" si="281"/>
        <v>Khác</v>
      </c>
      <c r="Z183" s="114" t="str">
        <f t="shared" si="281"/>
        <v>Khác</v>
      </c>
      <c r="AA183" s="114" t="str">
        <f t="shared" si="281"/>
        <v>Khác</v>
      </c>
      <c r="AB183" s="114" t="str">
        <f t="shared" si="281"/>
        <v>Khác</v>
      </c>
      <c r="AC183" s="114" t="str">
        <f t="shared" si="281"/>
        <v>Khác</v>
      </c>
      <c r="AD183" s="114" t="str">
        <f t="shared" si="281"/>
        <v>Khác</v>
      </c>
      <c r="AE183" s="114" t="str">
        <f t="shared" si="281"/>
        <v>Khác</v>
      </c>
      <c r="AF183" s="114" t="str">
        <f t="shared" si="281"/>
        <v>Khác</v>
      </c>
      <c r="AG183" s="114" t="str">
        <f t="shared" si="281"/>
        <v>Khác</v>
      </c>
      <c r="AH183" s="114" t="str">
        <f t="shared" si="281"/>
        <v>Khác</v>
      </c>
      <c r="AI183" s="114" t="str">
        <f t="shared" si="281"/>
        <v>Khác</v>
      </c>
      <c r="AJ183" s="114" t="str">
        <f t="shared" si="281"/>
        <v>Khác</v>
      </c>
      <c r="AK183" s="114" t="str">
        <f t="shared" si="281"/>
        <v>Khác</v>
      </c>
      <c r="AL183" s="114" t="str">
        <f t="shared" si="281"/>
        <v>Khác</v>
      </c>
      <c r="AM183" s="114" t="str">
        <f t="shared" si="281"/>
        <v>Khác</v>
      </c>
      <c r="AN183" s="114" t="str">
        <f t="shared" si="281"/>
        <v>Khác</v>
      </c>
      <c r="AO183" s="114" t="str">
        <f t="shared" si="281"/>
        <v>Khác</v>
      </c>
      <c r="AP183" s="114" t="str">
        <f t="shared" si="281"/>
        <v>Khác</v>
      </c>
      <c r="AQ183" s="114" t="str">
        <f t="shared" si="208"/>
        <v>Khác</v>
      </c>
      <c r="AR183" s="114" t="str">
        <f t="shared" si="209"/>
        <v>Khác</v>
      </c>
      <c r="AS183" s="114" t="str">
        <f t="shared" si="210"/>
        <v>Khác</v>
      </c>
      <c r="AT183" s="114" t="str">
        <f t="shared" si="211"/>
        <v>Khác</v>
      </c>
      <c r="AU183" s="114" t="str">
        <f t="shared" si="212"/>
        <v>Khác</v>
      </c>
      <c r="AV183" s="114" t="str">
        <f t="shared" si="212"/>
        <v>Khác</v>
      </c>
      <c r="AW183" s="114" t="str">
        <f t="shared" si="213"/>
        <v>Khác</v>
      </c>
      <c r="AX183" s="114" t="str">
        <f t="shared" si="214"/>
        <v>Khác</v>
      </c>
      <c r="AY183" s="114" t="str">
        <f t="shared" si="215"/>
        <v>Khác</v>
      </c>
      <c r="AZ183" s="114" t="str">
        <f t="shared" si="216"/>
        <v>Khác</v>
      </c>
      <c r="BA183" s="114" t="str">
        <f t="shared" si="217"/>
        <v>Khác</v>
      </c>
      <c r="BB183" s="114" t="str">
        <f t="shared" si="218"/>
        <v>Khác</v>
      </c>
      <c r="BC183" s="114" t="str">
        <f t="shared" si="219"/>
        <v>Khác</v>
      </c>
      <c r="BD183" s="114" t="str">
        <f t="shared" si="220"/>
        <v>Khác</v>
      </c>
      <c r="BE183" s="114" t="str">
        <f t="shared" si="221"/>
        <v>Khác</v>
      </c>
      <c r="BF183" s="114" t="str">
        <f t="shared" si="222"/>
        <v>Khác</v>
      </c>
      <c r="BG183" s="114" t="str">
        <f t="shared" si="223"/>
        <v>Khác</v>
      </c>
      <c r="BH183" s="114" t="str">
        <f t="shared" si="224"/>
        <v>Khác</v>
      </c>
      <c r="BI183" s="114" t="str">
        <f t="shared" si="225"/>
        <v>Khác</v>
      </c>
      <c r="BJ183" s="114" t="str">
        <f t="shared" si="226"/>
        <v>Khác</v>
      </c>
      <c r="BK183" s="114" t="str">
        <f t="shared" si="227"/>
        <v>Khác</v>
      </c>
      <c r="BL183" s="114" t="str">
        <f t="shared" si="228"/>
        <v>Khác</v>
      </c>
    </row>
    <row r="184" spans="1:64" ht="13.5" x14ac:dyDescent="0.15">
      <c r="A184" s="101"/>
      <c r="B184" s="101"/>
      <c r="C184" s="101"/>
      <c r="D184" s="102"/>
      <c r="E184" s="111"/>
      <c r="F184" s="15" t="str">
        <f t="shared" si="201"/>
        <v>-</v>
      </c>
      <c r="G184" s="12" t="e">
        <f>VLOOKUP(VALUE(A184),Time!$A$3:$D$33,2,1)</f>
        <v>#N/A</v>
      </c>
      <c r="H184" s="12" t="str">
        <f t="shared" si="203"/>
        <v/>
      </c>
      <c r="K184" s="12"/>
      <c r="L184" s="114" t="str">
        <f t="shared" si="251"/>
        <v>Khác</v>
      </c>
      <c r="M184" s="114" t="str">
        <f t="shared" si="252"/>
        <v>Khác</v>
      </c>
      <c r="N184" s="114" t="str">
        <f t="shared" si="253"/>
        <v>Khác</v>
      </c>
      <c r="O184" s="114" t="str">
        <f t="shared" si="254"/>
        <v>Khác</v>
      </c>
      <c r="P184" s="114" t="str">
        <f t="shared" si="204"/>
        <v>Khác</v>
      </c>
      <c r="Q184" s="114" t="str">
        <f t="shared" si="205"/>
        <v>Khác</v>
      </c>
      <c r="R184" s="114" t="str">
        <f t="shared" si="206"/>
        <v>Khác</v>
      </c>
      <c r="S184" s="114" t="str">
        <f t="shared" si="255"/>
        <v>Khác</v>
      </c>
      <c r="T184" s="114" t="str">
        <f t="shared" ref="T184:AP184" si="282">IF(S184="Khác",IF(ISNUMBER(SEARCH(T$7,$D184)),T$6,"Khác"),S184)</f>
        <v>Khác</v>
      </c>
      <c r="U184" s="114" t="str">
        <f t="shared" si="231"/>
        <v>Khác</v>
      </c>
      <c r="V184" s="114" t="str">
        <f t="shared" si="232"/>
        <v>Khác</v>
      </c>
      <c r="W184" s="114" t="str">
        <f t="shared" si="282"/>
        <v>Khác</v>
      </c>
      <c r="X184" s="114" t="str">
        <f t="shared" si="282"/>
        <v>Khác</v>
      </c>
      <c r="Y184" s="114" t="str">
        <f t="shared" si="282"/>
        <v>Khác</v>
      </c>
      <c r="Z184" s="114" t="str">
        <f t="shared" si="282"/>
        <v>Khác</v>
      </c>
      <c r="AA184" s="114" t="str">
        <f t="shared" si="282"/>
        <v>Khác</v>
      </c>
      <c r="AB184" s="114" t="str">
        <f t="shared" si="282"/>
        <v>Khác</v>
      </c>
      <c r="AC184" s="114" t="str">
        <f t="shared" si="282"/>
        <v>Khác</v>
      </c>
      <c r="AD184" s="114" t="str">
        <f t="shared" si="282"/>
        <v>Khác</v>
      </c>
      <c r="AE184" s="114" t="str">
        <f t="shared" si="282"/>
        <v>Khác</v>
      </c>
      <c r="AF184" s="114" t="str">
        <f t="shared" si="282"/>
        <v>Khác</v>
      </c>
      <c r="AG184" s="114" t="str">
        <f t="shared" si="282"/>
        <v>Khác</v>
      </c>
      <c r="AH184" s="114" t="str">
        <f t="shared" si="282"/>
        <v>Khác</v>
      </c>
      <c r="AI184" s="114" t="str">
        <f t="shared" si="282"/>
        <v>Khác</v>
      </c>
      <c r="AJ184" s="114" t="str">
        <f t="shared" si="282"/>
        <v>Khác</v>
      </c>
      <c r="AK184" s="114" t="str">
        <f t="shared" si="282"/>
        <v>Khác</v>
      </c>
      <c r="AL184" s="114" t="str">
        <f t="shared" si="282"/>
        <v>Khác</v>
      </c>
      <c r="AM184" s="114" t="str">
        <f t="shared" si="282"/>
        <v>Khác</v>
      </c>
      <c r="AN184" s="114" t="str">
        <f t="shared" si="282"/>
        <v>Khác</v>
      </c>
      <c r="AO184" s="114" t="str">
        <f t="shared" si="282"/>
        <v>Khác</v>
      </c>
      <c r="AP184" s="114" t="str">
        <f t="shared" si="282"/>
        <v>Khác</v>
      </c>
      <c r="AQ184" s="114" t="str">
        <f t="shared" si="208"/>
        <v>Khác</v>
      </c>
      <c r="AR184" s="114" t="str">
        <f t="shared" si="209"/>
        <v>Khác</v>
      </c>
      <c r="AS184" s="114" t="str">
        <f t="shared" si="210"/>
        <v>Khác</v>
      </c>
      <c r="AT184" s="114" t="str">
        <f t="shared" si="211"/>
        <v>Khác</v>
      </c>
      <c r="AU184" s="114" t="str">
        <f t="shared" si="212"/>
        <v>Khác</v>
      </c>
      <c r="AV184" s="114" t="str">
        <f t="shared" si="212"/>
        <v>Khác</v>
      </c>
      <c r="AW184" s="114" t="str">
        <f t="shared" si="213"/>
        <v>Khác</v>
      </c>
      <c r="AX184" s="114" t="str">
        <f t="shared" si="214"/>
        <v>Khác</v>
      </c>
      <c r="AY184" s="114" t="str">
        <f t="shared" si="215"/>
        <v>Khác</v>
      </c>
      <c r="AZ184" s="114" t="str">
        <f t="shared" si="216"/>
        <v>Khác</v>
      </c>
      <c r="BA184" s="114" t="str">
        <f t="shared" si="217"/>
        <v>Khác</v>
      </c>
      <c r="BB184" s="114" t="str">
        <f t="shared" si="218"/>
        <v>Khác</v>
      </c>
      <c r="BC184" s="114" t="str">
        <f t="shared" si="219"/>
        <v>Khác</v>
      </c>
      <c r="BD184" s="114" t="str">
        <f t="shared" si="220"/>
        <v>Khác</v>
      </c>
      <c r="BE184" s="114" t="str">
        <f t="shared" si="221"/>
        <v>Khác</v>
      </c>
      <c r="BF184" s="114" t="str">
        <f t="shared" si="222"/>
        <v>Khác</v>
      </c>
      <c r="BG184" s="114" t="str">
        <f t="shared" si="223"/>
        <v>Khác</v>
      </c>
      <c r="BH184" s="114" t="str">
        <f t="shared" si="224"/>
        <v>Khác</v>
      </c>
      <c r="BI184" s="114" t="str">
        <f t="shared" si="225"/>
        <v>Khác</v>
      </c>
      <c r="BJ184" s="114" t="str">
        <f t="shared" si="226"/>
        <v>Khác</v>
      </c>
      <c r="BK184" s="114" t="str">
        <f t="shared" si="227"/>
        <v>Khác</v>
      </c>
      <c r="BL184" s="114" t="str">
        <f t="shared" si="228"/>
        <v>Khác</v>
      </c>
    </row>
    <row r="185" spans="1:64" ht="13.5" x14ac:dyDescent="0.15">
      <c r="A185" s="101"/>
      <c r="B185" s="101"/>
      <c r="C185" s="101"/>
      <c r="D185" s="102"/>
      <c r="E185" s="111"/>
      <c r="F185" s="15" t="str">
        <f t="shared" si="201"/>
        <v>-</v>
      </c>
      <c r="G185" s="12" t="e">
        <f>VLOOKUP(VALUE(A185),Time!$A$3:$D$33,2,1)</f>
        <v>#N/A</v>
      </c>
      <c r="H185" s="12" t="str">
        <f t="shared" si="203"/>
        <v/>
      </c>
      <c r="K185" s="12"/>
      <c r="L185" s="114" t="str">
        <f t="shared" si="251"/>
        <v>Khác</v>
      </c>
      <c r="M185" s="114" t="str">
        <f t="shared" si="252"/>
        <v>Khác</v>
      </c>
      <c r="N185" s="114" t="str">
        <f t="shared" si="253"/>
        <v>Khác</v>
      </c>
      <c r="O185" s="114" t="str">
        <f t="shared" si="254"/>
        <v>Khác</v>
      </c>
      <c r="P185" s="114" t="str">
        <f t="shared" si="204"/>
        <v>Khác</v>
      </c>
      <c r="Q185" s="114" t="str">
        <f t="shared" si="205"/>
        <v>Khác</v>
      </c>
      <c r="R185" s="114" t="str">
        <f t="shared" si="206"/>
        <v>Khác</v>
      </c>
      <c r="S185" s="114" t="str">
        <f t="shared" si="255"/>
        <v>Khác</v>
      </c>
      <c r="T185" s="114" t="str">
        <f t="shared" ref="T185:AP185" si="283">IF(S185="Khác",IF(ISNUMBER(SEARCH(T$7,$D185)),T$6,"Khác"),S185)</f>
        <v>Khác</v>
      </c>
      <c r="U185" s="114" t="str">
        <f t="shared" si="231"/>
        <v>Khác</v>
      </c>
      <c r="V185" s="114" t="str">
        <f t="shared" si="232"/>
        <v>Khác</v>
      </c>
      <c r="W185" s="114" t="str">
        <f t="shared" si="283"/>
        <v>Khác</v>
      </c>
      <c r="X185" s="114" t="str">
        <f t="shared" si="283"/>
        <v>Khác</v>
      </c>
      <c r="Y185" s="114" t="str">
        <f t="shared" si="283"/>
        <v>Khác</v>
      </c>
      <c r="Z185" s="114" t="str">
        <f t="shared" si="283"/>
        <v>Khác</v>
      </c>
      <c r="AA185" s="114" t="str">
        <f t="shared" si="283"/>
        <v>Khác</v>
      </c>
      <c r="AB185" s="114" t="str">
        <f t="shared" si="283"/>
        <v>Khác</v>
      </c>
      <c r="AC185" s="114" t="str">
        <f t="shared" si="283"/>
        <v>Khác</v>
      </c>
      <c r="AD185" s="114" t="str">
        <f t="shared" si="283"/>
        <v>Khác</v>
      </c>
      <c r="AE185" s="114" t="str">
        <f t="shared" si="283"/>
        <v>Khác</v>
      </c>
      <c r="AF185" s="114" t="str">
        <f t="shared" si="283"/>
        <v>Khác</v>
      </c>
      <c r="AG185" s="114" t="str">
        <f t="shared" si="283"/>
        <v>Khác</v>
      </c>
      <c r="AH185" s="114" t="str">
        <f t="shared" si="283"/>
        <v>Khác</v>
      </c>
      <c r="AI185" s="114" t="str">
        <f t="shared" si="283"/>
        <v>Khác</v>
      </c>
      <c r="AJ185" s="114" t="str">
        <f t="shared" si="283"/>
        <v>Khác</v>
      </c>
      <c r="AK185" s="114" t="str">
        <f t="shared" si="283"/>
        <v>Khác</v>
      </c>
      <c r="AL185" s="114" t="str">
        <f t="shared" si="283"/>
        <v>Khác</v>
      </c>
      <c r="AM185" s="114" t="str">
        <f t="shared" si="283"/>
        <v>Khác</v>
      </c>
      <c r="AN185" s="114" t="str">
        <f t="shared" si="283"/>
        <v>Khác</v>
      </c>
      <c r="AO185" s="114" t="str">
        <f t="shared" si="283"/>
        <v>Khác</v>
      </c>
      <c r="AP185" s="114" t="str">
        <f t="shared" si="283"/>
        <v>Khác</v>
      </c>
      <c r="AQ185" s="114" t="str">
        <f t="shared" si="208"/>
        <v>Khác</v>
      </c>
      <c r="AR185" s="114" t="str">
        <f t="shared" si="209"/>
        <v>Khác</v>
      </c>
      <c r="AS185" s="114" t="str">
        <f t="shared" si="210"/>
        <v>Khác</v>
      </c>
      <c r="AT185" s="114" t="str">
        <f t="shared" si="211"/>
        <v>Khác</v>
      </c>
      <c r="AU185" s="114" t="str">
        <f t="shared" si="212"/>
        <v>Khác</v>
      </c>
      <c r="AV185" s="114" t="str">
        <f t="shared" si="212"/>
        <v>Khác</v>
      </c>
      <c r="AW185" s="114" t="str">
        <f t="shared" si="213"/>
        <v>Khác</v>
      </c>
      <c r="AX185" s="114" t="str">
        <f t="shared" si="214"/>
        <v>Khác</v>
      </c>
      <c r="AY185" s="114" t="str">
        <f t="shared" si="215"/>
        <v>Khác</v>
      </c>
      <c r="AZ185" s="114" t="str">
        <f t="shared" si="216"/>
        <v>Khác</v>
      </c>
      <c r="BA185" s="114" t="str">
        <f t="shared" si="217"/>
        <v>Khác</v>
      </c>
      <c r="BB185" s="114" t="str">
        <f t="shared" si="218"/>
        <v>Khác</v>
      </c>
      <c r="BC185" s="114" t="str">
        <f t="shared" si="219"/>
        <v>Khác</v>
      </c>
      <c r="BD185" s="114" t="str">
        <f t="shared" si="220"/>
        <v>Khác</v>
      </c>
      <c r="BE185" s="114" t="str">
        <f t="shared" si="221"/>
        <v>Khác</v>
      </c>
      <c r="BF185" s="114" t="str">
        <f t="shared" si="222"/>
        <v>Khác</v>
      </c>
      <c r="BG185" s="114" t="str">
        <f t="shared" si="223"/>
        <v>Khác</v>
      </c>
      <c r="BH185" s="114" t="str">
        <f t="shared" si="224"/>
        <v>Khác</v>
      </c>
      <c r="BI185" s="114" t="str">
        <f t="shared" si="225"/>
        <v>Khác</v>
      </c>
      <c r="BJ185" s="114" t="str">
        <f t="shared" si="226"/>
        <v>Khác</v>
      </c>
      <c r="BK185" s="114" t="str">
        <f t="shared" si="227"/>
        <v>Khác</v>
      </c>
      <c r="BL185" s="114" t="str">
        <f t="shared" si="228"/>
        <v>Khác</v>
      </c>
    </row>
    <row r="186" spans="1:64" ht="13.5" x14ac:dyDescent="0.15">
      <c r="A186" s="101"/>
      <c r="B186" s="101"/>
      <c r="C186" s="101"/>
      <c r="D186" s="102"/>
      <c r="E186" s="111"/>
      <c r="F186" s="15" t="str">
        <f t="shared" si="201"/>
        <v>-</v>
      </c>
      <c r="G186" s="12" t="e">
        <f>VLOOKUP(VALUE(A186),Time!$A$3:$D$33,2,1)</f>
        <v>#N/A</v>
      </c>
      <c r="H186" s="12" t="str">
        <f t="shared" si="203"/>
        <v/>
      </c>
      <c r="K186" s="12"/>
      <c r="L186" s="114" t="str">
        <f t="shared" si="251"/>
        <v>Khác</v>
      </c>
      <c r="M186" s="114" t="str">
        <f t="shared" si="252"/>
        <v>Khác</v>
      </c>
      <c r="N186" s="114" t="str">
        <f t="shared" si="253"/>
        <v>Khác</v>
      </c>
      <c r="O186" s="114" t="str">
        <f t="shared" si="254"/>
        <v>Khác</v>
      </c>
      <c r="P186" s="114" t="str">
        <f t="shared" si="204"/>
        <v>Khác</v>
      </c>
      <c r="Q186" s="114" t="str">
        <f t="shared" si="205"/>
        <v>Khác</v>
      </c>
      <c r="R186" s="114" t="str">
        <f t="shared" si="206"/>
        <v>Khác</v>
      </c>
      <c r="S186" s="114" t="str">
        <f t="shared" si="255"/>
        <v>Khác</v>
      </c>
      <c r="T186" s="114" t="str">
        <f t="shared" ref="T186:AP186" si="284">IF(S186="Khác",IF(ISNUMBER(SEARCH(T$7,$D186)),T$6,"Khác"),S186)</f>
        <v>Khác</v>
      </c>
      <c r="U186" s="114" t="str">
        <f t="shared" si="231"/>
        <v>Khác</v>
      </c>
      <c r="V186" s="114" t="str">
        <f t="shared" si="232"/>
        <v>Khác</v>
      </c>
      <c r="W186" s="114" t="str">
        <f t="shared" si="284"/>
        <v>Khác</v>
      </c>
      <c r="X186" s="114" t="str">
        <f t="shared" si="284"/>
        <v>Khác</v>
      </c>
      <c r="Y186" s="114" t="str">
        <f t="shared" si="284"/>
        <v>Khác</v>
      </c>
      <c r="Z186" s="114" t="str">
        <f t="shared" si="284"/>
        <v>Khác</v>
      </c>
      <c r="AA186" s="114" t="str">
        <f t="shared" si="284"/>
        <v>Khác</v>
      </c>
      <c r="AB186" s="114" t="str">
        <f t="shared" si="284"/>
        <v>Khác</v>
      </c>
      <c r="AC186" s="114" t="str">
        <f t="shared" si="284"/>
        <v>Khác</v>
      </c>
      <c r="AD186" s="114" t="str">
        <f t="shared" si="284"/>
        <v>Khác</v>
      </c>
      <c r="AE186" s="114" t="str">
        <f t="shared" si="284"/>
        <v>Khác</v>
      </c>
      <c r="AF186" s="114" t="str">
        <f t="shared" si="284"/>
        <v>Khác</v>
      </c>
      <c r="AG186" s="114" t="str">
        <f t="shared" si="284"/>
        <v>Khác</v>
      </c>
      <c r="AH186" s="114" t="str">
        <f t="shared" si="284"/>
        <v>Khác</v>
      </c>
      <c r="AI186" s="114" t="str">
        <f t="shared" si="284"/>
        <v>Khác</v>
      </c>
      <c r="AJ186" s="114" t="str">
        <f t="shared" si="284"/>
        <v>Khác</v>
      </c>
      <c r="AK186" s="114" t="str">
        <f t="shared" si="284"/>
        <v>Khác</v>
      </c>
      <c r="AL186" s="114" t="str">
        <f t="shared" si="284"/>
        <v>Khác</v>
      </c>
      <c r="AM186" s="114" t="str">
        <f t="shared" si="284"/>
        <v>Khác</v>
      </c>
      <c r="AN186" s="114" t="str">
        <f t="shared" si="284"/>
        <v>Khác</v>
      </c>
      <c r="AO186" s="114" t="str">
        <f t="shared" si="284"/>
        <v>Khác</v>
      </c>
      <c r="AP186" s="114" t="str">
        <f t="shared" si="284"/>
        <v>Khác</v>
      </c>
      <c r="AQ186" s="114" t="str">
        <f t="shared" si="208"/>
        <v>Khác</v>
      </c>
      <c r="AR186" s="114" t="str">
        <f t="shared" si="209"/>
        <v>Khác</v>
      </c>
      <c r="AS186" s="114" t="str">
        <f t="shared" si="210"/>
        <v>Khác</v>
      </c>
      <c r="AT186" s="114" t="str">
        <f t="shared" si="211"/>
        <v>Khác</v>
      </c>
      <c r="AU186" s="114" t="str">
        <f t="shared" si="212"/>
        <v>Khác</v>
      </c>
      <c r="AV186" s="114" t="str">
        <f t="shared" si="212"/>
        <v>Khác</v>
      </c>
      <c r="AW186" s="114" t="str">
        <f t="shared" si="213"/>
        <v>Khác</v>
      </c>
      <c r="AX186" s="114" t="str">
        <f t="shared" si="214"/>
        <v>Khác</v>
      </c>
      <c r="AY186" s="114" t="str">
        <f t="shared" si="215"/>
        <v>Khác</v>
      </c>
      <c r="AZ186" s="114" t="str">
        <f t="shared" si="216"/>
        <v>Khác</v>
      </c>
      <c r="BA186" s="114" t="str">
        <f t="shared" si="217"/>
        <v>Khác</v>
      </c>
      <c r="BB186" s="114" t="str">
        <f t="shared" si="218"/>
        <v>Khác</v>
      </c>
      <c r="BC186" s="114" t="str">
        <f t="shared" si="219"/>
        <v>Khác</v>
      </c>
      <c r="BD186" s="114" t="str">
        <f t="shared" si="220"/>
        <v>Khác</v>
      </c>
      <c r="BE186" s="114" t="str">
        <f t="shared" si="221"/>
        <v>Khác</v>
      </c>
      <c r="BF186" s="114" t="str">
        <f t="shared" si="222"/>
        <v>Khác</v>
      </c>
      <c r="BG186" s="114" t="str">
        <f t="shared" si="223"/>
        <v>Khác</v>
      </c>
      <c r="BH186" s="114" t="str">
        <f t="shared" si="224"/>
        <v>Khác</v>
      </c>
      <c r="BI186" s="114" t="str">
        <f t="shared" si="225"/>
        <v>Khác</v>
      </c>
      <c r="BJ186" s="114" t="str">
        <f t="shared" si="226"/>
        <v>Khác</v>
      </c>
      <c r="BK186" s="114" t="str">
        <f t="shared" si="227"/>
        <v>Khác</v>
      </c>
      <c r="BL186" s="114" t="str">
        <f t="shared" si="228"/>
        <v>Khác</v>
      </c>
    </row>
    <row r="187" spans="1:64" ht="13.5" x14ac:dyDescent="0.15">
      <c r="A187" s="101"/>
      <c r="B187" s="101"/>
      <c r="C187" s="101"/>
      <c r="D187" s="102"/>
      <c r="E187" s="111"/>
      <c r="F187" s="15" t="str">
        <f t="shared" si="201"/>
        <v>-</v>
      </c>
      <c r="G187" s="12" t="e">
        <f>VLOOKUP(VALUE(A187),Time!$A$3:$D$33,2,1)</f>
        <v>#N/A</v>
      </c>
      <c r="H187" s="12" t="str">
        <f t="shared" si="203"/>
        <v/>
      </c>
      <c r="K187" s="12"/>
      <c r="L187" s="114" t="str">
        <f t="shared" si="251"/>
        <v>Khác</v>
      </c>
      <c r="M187" s="114" t="str">
        <f t="shared" si="252"/>
        <v>Khác</v>
      </c>
      <c r="N187" s="114" t="str">
        <f t="shared" si="253"/>
        <v>Khác</v>
      </c>
      <c r="O187" s="114" t="str">
        <f t="shared" si="254"/>
        <v>Khác</v>
      </c>
      <c r="P187" s="114" t="str">
        <f t="shared" si="204"/>
        <v>Khác</v>
      </c>
      <c r="Q187" s="114" t="str">
        <f t="shared" si="205"/>
        <v>Khác</v>
      </c>
      <c r="R187" s="114" t="str">
        <f t="shared" si="206"/>
        <v>Khác</v>
      </c>
      <c r="S187" s="114" t="str">
        <f t="shared" si="255"/>
        <v>Khác</v>
      </c>
      <c r="T187" s="114" t="str">
        <f t="shared" ref="T187:AP187" si="285">IF(S187="Khác",IF(ISNUMBER(SEARCH(T$7,$D187)),T$6,"Khác"),S187)</f>
        <v>Khác</v>
      </c>
      <c r="U187" s="114" t="str">
        <f t="shared" si="231"/>
        <v>Khác</v>
      </c>
      <c r="V187" s="114" t="str">
        <f t="shared" si="232"/>
        <v>Khác</v>
      </c>
      <c r="W187" s="114" t="str">
        <f t="shared" si="285"/>
        <v>Khác</v>
      </c>
      <c r="X187" s="114" t="str">
        <f t="shared" si="285"/>
        <v>Khác</v>
      </c>
      <c r="Y187" s="114" t="str">
        <f t="shared" si="285"/>
        <v>Khác</v>
      </c>
      <c r="Z187" s="114" t="str">
        <f t="shared" si="285"/>
        <v>Khác</v>
      </c>
      <c r="AA187" s="114" t="str">
        <f t="shared" si="285"/>
        <v>Khác</v>
      </c>
      <c r="AB187" s="114" t="str">
        <f t="shared" si="285"/>
        <v>Khác</v>
      </c>
      <c r="AC187" s="114" t="str">
        <f t="shared" si="285"/>
        <v>Khác</v>
      </c>
      <c r="AD187" s="114" t="str">
        <f t="shared" si="285"/>
        <v>Khác</v>
      </c>
      <c r="AE187" s="114" t="str">
        <f t="shared" si="285"/>
        <v>Khác</v>
      </c>
      <c r="AF187" s="114" t="str">
        <f t="shared" si="285"/>
        <v>Khác</v>
      </c>
      <c r="AG187" s="114" t="str">
        <f t="shared" si="285"/>
        <v>Khác</v>
      </c>
      <c r="AH187" s="114" t="str">
        <f t="shared" si="285"/>
        <v>Khác</v>
      </c>
      <c r="AI187" s="114" t="str">
        <f t="shared" si="285"/>
        <v>Khác</v>
      </c>
      <c r="AJ187" s="114" t="str">
        <f t="shared" si="285"/>
        <v>Khác</v>
      </c>
      <c r="AK187" s="114" t="str">
        <f t="shared" si="285"/>
        <v>Khác</v>
      </c>
      <c r="AL187" s="114" t="str">
        <f t="shared" si="285"/>
        <v>Khác</v>
      </c>
      <c r="AM187" s="114" t="str">
        <f t="shared" si="285"/>
        <v>Khác</v>
      </c>
      <c r="AN187" s="114" t="str">
        <f t="shared" si="285"/>
        <v>Khác</v>
      </c>
      <c r="AO187" s="114" t="str">
        <f t="shared" si="285"/>
        <v>Khác</v>
      </c>
      <c r="AP187" s="114" t="str">
        <f t="shared" si="285"/>
        <v>Khác</v>
      </c>
      <c r="AQ187" s="114" t="str">
        <f t="shared" si="208"/>
        <v>Khác</v>
      </c>
      <c r="AR187" s="114" t="str">
        <f t="shared" si="209"/>
        <v>Khác</v>
      </c>
      <c r="AS187" s="114" t="str">
        <f t="shared" si="210"/>
        <v>Khác</v>
      </c>
      <c r="AT187" s="114" t="str">
        <f t="shared" si="211"/>
        <v>Khác</v>
      </c>
      <c r="AU187" s="114" t="str">
        <f t="shared" si="212"/>
        <v>Khác</v>
      </c>
      <c r="AV187" s="114" t="str">
        <f t="shared" si="212"/>
        <v>Khác</v>
      </c>
      <c r="AW187" s="114" t="str">
        <f t="shared" si="213"/>
        <v>Khác</v>
      </c>
      <c r="AX187" s="114" t="str">
        <f t="shared" si="214"/>
        <v>Khác</v>
      </c>
      <c r="AY187" s="114" t="str">
        <f t="shared" si="215"/>
        <v>Khác</v>
      </c>
      <c r="AZ187" s="114" t="str">
        <f t="shared" si="216"/>
        <v>Khác</v>
      </c>
      <c r="BA187" s="114" t="str">
        <f t="shared" si="217"/>
        <v>Khác</v>
      </c>
      <c r="BB187" s="114" t="str">
        <f t="shared" si="218"/>
        <v>Khác</v>
      </c>
      <c r="BC187" s="114" t="str">
        <f t="shared" si="219"/>
        <v>Khác</v>
      </c>
      <c r="BD187" s="114" t="str">
        <f t="shared" si="220"/>
        <v>Khác</v>
      </c>
      <c r="BE187" s="114" t="str">
        <f t="shared" si="221"/>
        <v>Khác</v>
      </c>
      <c r="BF187" s="114" t="str">
        <f t="shared" si="222"/>
        <v>Khác</v>
      </c>
      <c r="BG187" s="114" t="str">
        <f t="shared" si="223"/>
        <v>Khác</v>
      </c>
      <c r="BH187" s="114" t="str">
        <f t="shared" si="224"/>
        <v>Khác</v>
      </c>
      <c r="BI187" s="114" t="str">
        <f t="shared" si="225"/>
        <v>Khác</v>
      </c>
      <c r="BJ187" s="114" t="str">
        <f t="shared" si="226"/>
        <v>Khác</v>
      </c>
      <c r="BK187" s="114" t="str">
        <f t="shared" si="227"/>
        <v>Khác</v>
      </c>
      <c r="BL187" s="114" t="str">
        <f t="shared" si="228"/>
        <v>Khác</v>
      </c>
    </row>
    <row r="188" spans="1:64" ht="13.5" x14ac:dyDescent="0.15">
      <c r="A188" s="101"/>
      <c r="B188" s="101"/>
      <c r="C188" s="101"/>
      <c r="D188" s="102"/>
      <c r="E188" s="111"/>
      <c r="F188" s="15" t="str">
        <f t="shared" si="201"/>
        <v>-</v>
      </c>
      <c r="G188" s="12" t="e">
        <f>VLOOKUP(VALUE(A188),Time!$A$3:$D$33,2,1)</f>
        <v>#N/A</v>
      </c>
      <c r="H188" s="12" t="str">
        <f t="shared" si="203"/>
        <v/>
      </c>
      <c r="K188" s="12"/>
      <c r="L188" s="114" t="str">
        <f t="shared" si="251"/>
        <v>Khác</v>
      </c>
      <c r="M188" s="114" t="str">
        <f t="shared" si="252"/>
        <v>Khác</v>
      </c>
      <c r="N188" s="114" t="str">
        <f t="shared" si="253"/>
        <v>Khác</v>
      </c>
      <c r="O188" s="114" t="str">
        <f t="shared" si="254"/>
        <v>Khác</v>
      </c>
      <c r="P188" s="114" t="str">
        <f t="shared" si="204"/>
        <v>Khác</v>
      </c>
      <c r="Q188" s="114" t="str">
        <f t="shared" si="205"/>
        <v>Khác</v>
      </c>
      <c r="R188" s="114" t="str">
        <f t="shared" si="206"/>
        <v>Khác</v>
      </c>
      <c r="S188" s="114" t="str">
        <f t="shared" si="255"/>
        <v>Khác</v>
      </c>
      <c r="T188" s="114" t="str">
        <f t="shared" ref="T188:AP188" si="286">IF(S188="Khác",IF(ISNUMBER(SEARCH(T$7,$D188)),T$6,"Khác"),S188)</f>
        <v>Khác</v>
      </c>
      <c r="U188" s="114" t="str">
        <f t="shared" si="231"/>
        <v>Khác</v>
      </c>
      <c r="V188" s="114" t="str">
        <f t="shared" si="232"/>
        <v>Khác</v>
      </c>
      <c r="W188" s="114" t="str">
        <f t="shared" si="286"/>
        <v>Khác</v>
      </c>
      <c r="X188" s="114" t="str">
        <f t="shared" si="286"/>
        <v>Khác</v>
      </c>
      <c r="Y188" s="114" t="str">
        <f t="shared" si="286"/>
        <v>Khác</v>
      </c>
      <c r="Z188" s="114" t="str">
        <f t="shared" si="286"/>
        <v>Khác</v>
      </c>
      <c r="AA188" s="114" t="str">
        <f t="shared" si="286"/>
        <v>Khác</v>
      </c>
      <c r="AB188" s="114" t="str">
        <f t="shared" si="286"/>
        <v>Khác</v>
      </c>
      <c r="AC188" s="114" t="str">
        <f t="shared" si="286"/>
        <v>Khác</v>
      </c>
      <c r="AD188" s="114" t="str">
        <f t="shared" si="286"/>
        <v>Khác</v>
      </c>
      <c r="AE188" s="114" t="str">
        <f t="shared" si="286"/>
        <v>Khác</v>
      </c>
      <c r="AF188" s="114" t="str">
        <f t="shared" si="286"/>
        <v>Khác</v>
      </c>
      <c r="AG188" s="114" t="str">
        <f t="shared" si="286"/>
        <v>Khác</v>
      </c>
      <c r="AH188" s="114" t="str">
        <f t="shared" si="286"/>
        <v>Khác</v>
      </c>
      <c r="AI188" s="114" t="str">
        <f t="shared" si="286"/>
        <v>Khác</v>
      </c>
      <c r="AJ188" s="114" t="str">
        <f t="shared" si="286"/>
        <v>Khác</v>
      </c>
      <c r="AK188" s="114" t="str">
        <f t="shared" si="286"/>
        <v>Khác</v>
      </c>
      <c r="AL188" s="114" t="str">
        <f t="shared" si="286"/>
        <v>Khác</v>
      </c>
      <c r="AM188" s="114" t="str">
        <f t="shared" si="286"/>
        <v>Khác</v>
      </c>
      <c r="AN188" s="114" t="str">
        <f t="shared" si="286"/>
        <v>Khác</v>
      </c>
      <c r="AO188" s="114" t="str">
        <f t="shared" si="286"/>
        <v>Khác</v>
      </c>
      <c r="AP188" s="114" t="str">
        <f t="shared" si="286"/>
        <v>Khác</v>
      </c>
      <c r="AQ188" s="114" t="str">
        <f t="shared" si="208"/>
        <v>Khác</v>
      </c>
      <c r="AR188" s="114" t="str">
        <f t="shared" si="209"/>
        <v>Khác</v>
      </c>
      <c r="AS188" s="114" t="str">
        <f t="shared" si="210"/>
        <v>Khác</v>
      </c>
      <c r="AT188" s="114" t="str">
        <f t="shared" si="211"/>
        <v>Khác</v>
      </c>
      <c r="AU188" s="114" t="str">
        <f t="shared" si="212"/>
        <v>Khác</v>
      </c>
      <c r="AV188" s="114" t="str">
        <f t="shared" si="212"/>
        <v>Khác</v>
      </c>
      <c r="AW188" s="114" t="str">
        <f t="shared" si="213"/>
        <v>Khác</v>
      </c>
      <c r="AX188" s="114" t="str">
        <f t="shared" si="214"/>
        <v>Khác</v>
      </c>
      <c r="AY188" s="114" t="str">
        <f t="shared" si="215"/>
        <v>Khác</v>
      </c>
      <c r="AZ188" s="114" t="str">
        <f t="shared" si="216"/>
        <v>Khác</v>
      </c>
      <c r="BA188" s="114" t="str">
        <f t="shared" si="217"/>
        <v>Khác</v>
      </c>
      <c r="BB188" s="114" t="str">
        <f t="shared" si="218"/>
        <v>Khác</v>
      </c>
      <c r="BC188" s="114" t="str">
        <f t="shared" si="219"/>
        <v>Khác</v>
      </c>
      <c r="BD188" s="114" t="str">
        <f t="shared" si="220"/>
        <v>Khác</v>
      </c>
      <c r="BE188" s="114" t="str">
        <f t="shared" si="221"/>
        <v>Khác</v>
      </c>
      <c r="BF188" s="114" t="str">
        <f t="shared" si="222"/>
        <v>Khác</v>
      </c>
      <c r="BG188" s="114" t="str">
        <f t="shared" si="223"/>
        <v>Khác</v>
      </c>
      <c r="BH188" s="114" t="str">
        <f t="shared" si="224"/>
        <v>Khác</v>
      </c>
      <c r="BI188" s="114" t="str">
        <f t="shared" si="225"/>
        <v>Khác</v>
      </c>
      <c r="BJ188" s="114" t="str">
        <f t="shared" si="226"/>
        <v>Khác</v>
      </c>
      <c r="BK188" s="114" t="str">
        <f t="shared" si="227"/>
        <v>Khác</v>
      </c>
      <c r="BL188" s="114" t="str">
        <f t="shared" si="228"/>
        <v>Khác</v>
      </c>
    </row>
    <row r="189" spans="1:64" ht="13.5" x14ac:dyDescent="0.15">
      <c r="A189" s="101"/>
      <c r="B189" s="101"/>
      <c r="C189" s="101"/>
      <c r="D189" s="102"/>
      <c r="E189" s="111"/>
      <c r="F189" s="15" t="str">
        <f t="shared" si="201"/>
        <v>-</v>
      </c>
      <c r="G189" s="12" t="e">
        <f>VLOOKUP(VALUE(A189),Time!$A$3:$D$33,2,1)</f>
        <v>#N/A</v>
      </c>
      <c r="H189" s="12" t="str">
        <f t="shared" si="203"/>
        <v/>
      </c>
      <c r="K189" s="12"/>
      <c r="L189" s="114" t="str">
        <f t="shared" si="251"/>
        <v>Khác</v>
      </c>
      <c r="M189" s="114" t="str">
        <f t="shared" si="252"/>
        <v>Khác</v>
      </c>
      <c r="N189" s="114" t="str">
        <f t="shared" si="253"/>
        <v>Khác</v>
      </c>
      <c r="O189" s="114" t="str">
        <f t="shared" si="254"/>
        <v>Khác</v>
      </c>
      <c r="P189" s="114" t="str">
        <f t="shared" si="204"/>
        <v>Khác</v>
      </c>
      <c r="Q189" s="114" t="str">
        <f t="shared" si="205"/>
        <v>Khác</v>
      </c>
      <c r="R189" s="114" t="str">
        <f t="shared" si="206"/>
        <v>Khác</v>
      </c>
      <c r="S189" s="114" t="str">
        <f t="shared" si="255"/>
        <v>Khác</v>
      </c>
      <c r="T189" s="114" t="str">
        <f t="shared" ref="T189:AP189" si="287">IF(S189="Khác",IF(ISNUMBER(SEARCH(T$7,$D189)),T$6,"Khác"),S189)</f>
        <v>Khác</v>
      </c>
      <c r="U189" s="114" t="str">
        <f t="shared" si="231"/>
        <v>Khác</v>
      </c>
      <c r="V189" s="114" t="str">
        <f t="shared" si="232"/>
        <v>Khác</v>
      </c>
      <c r="W189" s="114" t="str">
        <f t="shared" si="287"/>
        <v>Khác</v>
      </c>
      <c r="X189" s="114" t="str">
        <f t="shared" si="287"/>
        <v>Khác</v>
      </c>
      <c r="Y189" s="114" t="str">
        <f t="shared" si="287"/>
        <v>Khác</v>
      </c>
      <c r="Z189" s="114" t="str">
        <f t="shared" si="287"/>
        <v>Khác</v>
      </c>
      <c r="AA189" s="114" t="str">
        <f t="shared" si="287"/>
        <v>Khác</v>
      </c>
      <c r="AB189" s="114" t="str">
        <f t="shared" si="287"/>
        <v>Khác</v>
      </c>
      <c r="AC189" s="114" t="str">
        <f t="shared" si="287"/>
        <v>Khác</v>
      </c>
      <c r="AD189" s="114" t="str">
        <f t="shared" si="287"/>
        <v>Khác</v>
      </c>
      <c r="AE189" s="114" t="str">
        <f t="shared" si="287"/>
        <v>Khác</v>
      </c>
      <c r="AF189" s="114" t="str">
        <f t="shared" si="287"/>
        <v>Khác</v>
      </c>
      <c r="AG189" s="114" t="str">
        <f t="shared" si="287"/>
        <v>Khác</v>
      </c>
      <c r="AH189" s="114" t="str">
        <f t="shared" si="287"/>
        <v>Khác</v>
      </c>
      <c r="AI189" s="114" t="str">
        <f t="shared" si="287"/>
        <v>Khác</v>
      </c>
      <c r="AJ189" s="114" t="str">
        <f t="shared" si="287"/>
        <v>Khác</v>
      </c>
      <c r="AK189" s="114" t="str">
        <f t="shared" si="287"/>
        <v>Khác</v>
      </c>
      <c r="AL189" s="114" t="str">
        <f t="shared" si="287"/>
        <v>Khác</v>
      </c>
      <c r="AM189" s="114" t="str">
        <f t="shared" si="287"/>
        <v>Khác</v>
      </c>
      <c r="AN189" s="114" t="str">
        <f t="shared" si="287"/>
        <v>Khác</v>
      </c>
      <c r="AO189" s="114" t="str">
        <f t="shared" si="287"/>
        <v>Khác</v>
      </c>
      <c r="AP189" s="114" t="str">
        <f t="shared" si="287"/>
        <v>Khác</v>
      </c>
      <c r="AQ189" s="114" t="str">
        <f t="shared" si="208"/>
        <v>Khác</v>
      </c>
      <c r="AR189" s="114" t="str">
        <f t="shared" si="209"/>
        <v>Khác</v>
      </c>
      <c r="AS189" s="114" t="str">
        <f t="shared" si="210"/>
        <v>Khác</v>
      </c>
      <c r="AT189" s="114" t="str">
        <f t="shared" si="211"/>
        <v>Khác</v>
      </c>
      <c r="AU189" s="114" t="str">
        <f t="shared" si="212"/>
        <v>Khác</v>
      </c>
      <c r="AV189" s="114" t="str">
        <f t="shared" si="212"/>
        <v>Khác</v>
      </c>
      <c r="AW189" s="114" t="str">
        <f t="shared" si="213"/>
        <v>Khác</v>
      </c>
      <c r="AX189" s="114" t="str">
        <f t="shared" si="214"/>
        <v>Khác</v>
      </c>
      <c r="AY189" s="114" t="str">
        <f t="shared" si="215"/>
        <v>Khác</v>
      </c>
      <c r="AZ189" s="114" t="str">
        <f t="shared" si="216"/>
        <v>Khác</v>
      </c>
      <c r="BA189" s="114" t="str">
        <f t="shared" si="217"/>
        <v>Khác</v>
      </c>
      <c r="BB189" s="114" t="str">
        <f t="shared" si="218"/>
        <v>Khác</v>
      </c>
      <c r="BC189" s="114" t="str">
        <f t="shared" si="219"/>
        <v>Khác</v>
      </c>
      <c r="BD189" s="114" t="str">
        <f t="shared" si="220"/>
        <v>Khác</v>
      </c>
      <c r="BE189" s="114" t="str">
        <f t="shared" si="221"/>
        <v>Khác</v>
      </c>
      <c r="BF189" s="114" t="str">
        <f t="shared" si="222"/>
        <v>Khác</v>
      </c>
      <c r="BG189" s="114" t="str">
        <f t="shared" si="223"/>
        <v>Khác</v>
      </c>
      <c r="BH189" s="114" t="str">
        <f t="shared" si="224"/>
        <v>Khác</v>
      </c>
      <c r="BI189" s="114" t="str">
        <f t="shared" si="225"/>
        <v>Khác</v>
      </c>
      <c r="BJ189" s="114" t="str">
        <f t="shared" si="226"/>
        <v>Khác</v>
      </c>
      <c r="BK189" s="114" t="str">
        <f t="shared" si="227"/>
        <v>Khác</v>
      </c>
      <c r="BL189" s="114" t="str">
        <f t="shared" si="228"/>
        <v>Khác</v>
      </c>
    </row>
    <row r="190" spans="1:64" ht="13.5" x14ac:dyDescent="0.15">
      <c r="A190" s="101"/>
      <c r="B190" s="101"/>
      <c r="C190" s="101"/>
      <c r="D190" s="102"/>
      <c r="E190" s="111"/>
      <c r="F190" s="15" t="str">
        <f t="shared" si="201"/>
        <v>-</v>
      </c>
      <c r="G190" s="12" t="e">
        <f>VLOOKUP(VALUE(A190),Time!$A$3:$D$33,2,1)</f>
        <v>#N/A</v>
      </c>
      <c r="H190" s="12" t="str">
        <f t="shared" si="203"/>
        <v/>
      </c>
      <c r="K190" s="12"/>
      <c r="L190" s="114" t="str">
        <f t="shared" si="251"/>
        <v>Khác</v>
      </c>
      <c r="M190" s="114" t="str">
        <f t="shared" si="252"/>
        <v>Khác</v>
      </c>
      <c r="N190" s="114" t="str">
        <f t="shared" si="253"/>
        <v>Khác</v>
      </c>
      <c r="O190" s="114" t="str">
        <f t="shared" si="254"/>
        <v>Khác</v>
      </c>
      <c r="P190" s="114" t="str">
        <f t="shared" si="204"/>
        <v>Khác</v>
      </c>
      <c r="Q190" s="114" t="str">
        <f t="shared" si="205"/>
        <v>Khác</v>
      </c>
      <c r="R190" s="114" t="str">
        <f t="shared" si="206"/>
        <v>Khác</v>
      </c>
      <c r="S190" s="114" t="str">
        <f t="shared" si="255"/>
        <v>Khác</v>
      </c>
      <c r="T190" s="114" t="str">
        <f t="shared" ref="T190:AP190" si="288">IF(S190="Khác",IF(ISNUMBER(SEARCH(T$7,$D190)),T$6,"Khác"),S190)</f>
        <v>Khác</v>
      </c>
      <c r="U190" s="114" t="str">
        <f t="shared" si="231"/>
        <v>Khác</v>
      </c>
      <c r="V190" s="114" t="str">
        <f t="shared" si="232"/>
        <v>Khác</v>
      </c>
      <c r="W190" s="114" t="str">
        <f t="shared" si="288"/>
        <v>Khác</v>
      </c>
      <c r="X190" s="114" t="str">
        <f t="shared" si="288"/>
        <v>Khác</v>
      </c>
      <c r="Y190" s="114" t="str">
        <f t="shared" si="288"/>
        <v>Khác</v>
      </c>
      <c r="Z190" s="114" t="str">
        <f t="shared" si="288"/>
        <v>Khác</v>
      </c>
      <c r="AA190" s="114" t="str">
        <f t="shared" si="288"/>
        <v>Khác</v>
      </c>
      <c r="AB190" s="114" t="str">
        <f t="shared" si="288"/>
        <v>Khác</v>
      </c>
      <c r="AC190" s="114" t="str">
        <f t="shared" si="288"/>
        <v>Khác</v>
      </c>
      <c r="AD190" s="114" t="str">
        <f t="shared" si="288"/>
        <v>Khác</v>
      </c>
      <c r="AE190" s="114" t="str">
        <f t="shared" si="288"/>
        <v>Khác</v>
      </c>
      <c r="AF190" s="114" t="str">
        <f t="shared" si="288"/>
        <v>Khác</v>
      </c>
      <c r="AG190" s="114" t="str">
        <f t="shared" si="288"/>
        <v>Khác</v>
      </c>
      <c r="AH190" s="114" t="str">
        <f t="shared" si="288"/>
        <v>Khác</v>
      </c>
      <c r="AI190" s="114" t="str">
        <f t="shared" si="288"/>
        <v>Khác</v>
      </c>
      <c r="AJ190" s="114" t="str">
        <f t="shared" si="288"/>
        <v>Khác</v>
      </c>
      <c r="AK190" s="114" t="str">
        <f t="shared" si="288"/>
        <v>Khác</v>
      </c>
      <c r="AL190" s="114" t="str">
        <f t="shared" si="288"/>
        <v>Khác</v>
      </c>
      <c r="AM190" s="114" t="str">
        <f t="shared" si="288"/>
        <v>Khác</v>
      </c>
      <c r="AN190" s="114" t="str">
        <f t="shared" si="288"/>
        <v>Khác</v>
      </c>
      <c r="AO190" s="114" t="str">
        <f t="shared" si="288"/>
        <v>Khác</v>
      </c>
      <c r="AP190" s="114" t="str">
        <f t="shared" si="288"/>
        <v>Khác</v>
      </c>
      <c r="AQ190" s="114" t="str">
        <f t="shared" si="208"/>
        <v>Khác</v>
      </c>
      <c r="AR190" s="114" t="str">
        <f t="shared" si="209"/>
        <v>Khác</v>
      </c>
      <c r="AS190" s="114" t="str">
        <f t="shared" si="210"/>
        <v>Khác</v>
      </c>
      <c r="AT190" s="114" t="str">
        <f t="shared" si="211"/>
        <v>Khác</v>
      </c>
      <c r="AU190" s="114" t="str">
        <f t="shared" si="212"/>
        <v>Khác</v>
      </c>
      <c r="AV190" s="114" t="str">
        <f t="shared" si="212"/>
        <v>Khác</v>
      </c>
      <c r="AW190" s="114" t="str">
        <f t="shared" si="213"/>
        <v>Khác</v>
      </c>
      <c r="AX190" s="114" t="str">
        <f t="shared" si="214"/>
        <v>Khác</v>
      </c>
      <c r="AY190" s="114" t="str">
        <f t="shared" si="215"/>
        <v>Khác</v>
      </c>
      <c r="AZ190" s="114" t="str">
        <f t="shared" si="216"/>
        <v>Khác</v>
      </c>
      <c r="BA190" s="114" t="str">
        <f t="shared" si="217"/>
        <v>Khác</v>
      </c>
      <c r="BB190" s="114" t="str">
        <f t="shared" si="218"/>
        <v>Khác</v>
      </c>
      <c r="BC190" s="114" t="str">
        <f t="shared" si="219"/>
        <v>Khác</v>
      </c>
      <c r="BD190" s="114" t="str">
        <f t="shared" si="220"/>
        <v>Khác</v>
      </c>
      <c r="BE190" s="114" t="str">
        <f t="shared" si="221"/>
        <v>Khác</v>
      </c>
      <c r="BF190" s="114" t="str">
        <f t="shared" si="222"/>
        <v>Khác</v>
      </c>
      <c r="BG190" s="114" t="str">
        <f t="shared" si="223"/>
        <v>Khác</v>
      </c>
      <c r="BH190" s="114" t="str">
        <f t="shared" si="224"/>
        <v>Khác</v>
      </c>
      <c r="BI190" s="114" t="str">
        <f t="shared" si="225"/>
        <v>Khác</v>
      </c>
      <c r="BJ190" s="114" t="str">
        <f t="shared" si="226"/>
        <v>Khác</v>
      </c>
      <c r="BK190" s="114" t="str">
        <f t="shared" si="227"/>
        <v>Khác</v>
      </c>
      <c r="BL190" s="114" t="str">
        <f t="shared" si="228"/>
        <v>Khác</v>
      </c>
    </row>
    <row r="191" spans="1:64" ht="13.5" x14ac:dyDescent="0.15">
      <c r="A191" s="101"/>
      <c r="B191" s="101"/>
      <c r="C191" s="101"/>
      <c r="D191" s="102"/>
      <c r="E191" s="103"/>
      <c r="F191" s="15" t="str">
        <f t="shared" si="201"/>
        <v>-</v>
      </c>
      <c r="G191" s="12" t="e">
        <f>VLOOKUP(VALUE(A191),Time!$A$3:$D$33,2,1)</f>
        <v>#N/A</v>
      </c>
      <c r="H191" s="12" t="str">
        <f t="shared" si="203"/>
        <v/>
      </c>
      <c r="K191" s="12"/>
      <c r="L191" s="114" t="str">
        <f t="shared" si="251"/>
        <v>Khác</v>
      </c>
      <c r="M191" s="114" t="str">
        <f t="shared" si="252"/>
        <v>Khác</v>
      </c>
      <c r="N191" s="114" t="str">
        <f t="shared" si="253"/>
        <v>Khác</v>
      </c>
      <c r="O191" s="114" t="str">
        <f t="shared" si="254"/>
        <v>Khác</v>
      </c>
      <c r="P191" s="114" t="str">
        <f t="shared" si="204"/>
        <v>Khác</v>
      </c>
      <c r="Q191" s="114" t="str">
        <f t="shared" si="205"/>
        <v>Khác</v>
      </c>
      <c r="R191" s="114" t="str">
        <f t="shared" si="206"/>
        <v>Khác</v>
      </c>
      <c r="S191" s="114" t="str">
        <f t="shared" si="255"/>
        <v>Khác</v>
      </c>
      <c r="T191" s="114" t="str">
        <f t="shared" ref="T191:AP191" si="289">IF(S191="Khác",IF(ISNUMBER(SEARCH(T$7,$D191)),T$6,"Khác"),S191)</f>
        <v>Khác</v>
      </c>
      <c r="U191" s="114" t="str">
        <f t="shared" si="231"/>
        <v>Khác</v>
      </c>
      <c r="V191" s="114" t="str">
        <f t="shared" si="232"/>
        <v>Khác</v>
      </c>
      <c r="W191" s="114" t="str">
        <f t="shared" si="289"/>
        <v>Khác</v>
      </c>
      <c r="X191" s="114" t="str">
        <f t="shared" si="289"/>
        <v>Khác</v>
      </c>
      <c r="Y191" s="114" t="str">
        <f t="shared" si="289"/>
        <v>Khác</v>
      </c>
      <c r="Z191" s="114" t="str">
        <f t="shared" si="289"/>
        <v>Khác</v>
      </c>
      <c r="AA191" s="114" t="str">
        <f t="shared" si="289"/>
        <v>Khác</v>
      </c>
      <c r="AB191" s="114" t="str">
        <f t="shared" si="289"/>
        <v>Khác</v>
      </c>
      <c r="AC191" s="114" t="str">
        <f t="shared" si="289"/>
        <v>Khác</v>
      </c>
      <c r="AD191" s="114" t="str">
        <f t="shared" si="289"/>
        <v>Khác</v>
      </c>
      <c r="AE191" s="114" t="str">
        <f t="shared" si="289"/>
        <v>Khác</v>
      </c>
      <c r="AF191" s="114" t="str">
        <f t="shared" si="289"/>
        <v>Khác</v>
      </c>
      <c r="AG191" s="114" t="str">
        <f t="shared" si="289"/>
        <v>Khác</v>
      </c>
      <c r="AH191" s="114" t="str">
        <f t="shared" si="289"/>
        <v>Khác</v>
      </c>
      <c r="AI191" s="114" t="str">
        <f t="shared" si="289"/>
        <v>Khác</v>
      </c>
      <c r="AJ191" s="114" t="str">
        <f t="shared" si="289"/>
        <v>Khác</v>
      </c>
      <c r="AK191" s="114" t="str">
        <f t="shared" si="289"/>
        <v>Khác</v>
      </c>
      <c r="AL191" s="114" t="str">
        <f t="shared" si="289"/>
        <v>Khác</v>
      </c>
      <c r="AM191" s="114" t="str">
        <f t="shared" si="289"/>
        <v>Khác</v>
      </c>
      <c r="AN191" s="114" t="str">
        <f t="shared" si="289"/>
        <v>Khác</v>
      </c>
      <c r="AO191" s="114" t="str">
        <f t="shared" si="289"/>
        <v>Khác</v>
      </c>
      <c r="AP191" s="114" t="str">
        <f t="shared" si="289"/>
        <v>Khác</v>
      </c>
      <c r="AQ191" s="114" t="str">
        <f t="shared" si="208"/>
        <v>Khác</v>
      </c>
      <c r="AR191" s="114" t="str">
        <f t="shared" si="209"/>
        <v>Khác</v>
      </c>
      <c r="AS191" s="114" t="str">
        <f t="shared" si="210"/>
        <v>Khác</v>
      </c>
      <c r="AT191" s="114" t="str">
        <f t="shared" si="211"/>
        <v>Khác</v>
      </c>
      <c r="AU191" s="114" t="str">
        <f t="shared" si="212"/>
        <v>Khác</v>
      </c>
      <c r="AV191" s="114" t="str">
        <f t="shared" si="212"/>
        <v>Khác</v>
      </c>
      <c r="AW191" s="114" t="str">
        <f t="shared" si="213"/>
        <v>Khác</v>
      </c>
      <c r="AX191" s="114" t="str">
        <f t="shared" si="214"/>
        <v>Khác</v>
      </c>
      <c r="AY191" s="114" t="str">
        <f t="shared" si="215"/>
        <v>Khác</v>
      </c>
      <c r="AZ191" s="114" t="str">
        <f t="shared" si="216"/>
        <v>Khác</v>
      </c>
      <c r="BA191" s="114" t="str">
        <f t="shared" si="217"/>
        <v>Khác</v>
      </c>
      <c r="BB191" s="114" t="str">
        <f t="shared" si="218"/>
        <v>Khác</v>
      </c>
      <c r="BC191" s="114" t="str">
        <f t="shared" si="219"/>
        <v>Khác</v>
      </c>
      <c r="BD191" s="114" t="str">
        <f t="shared" si="220"/>
        <v>Khác</v>
      </c>
      <c r="BE191" s="114" t="str">
        <f t="shared" si="221"/>
        <v>Khác</v>
      </c>
      <c r="BF191" s="114" t="str">
        <f t="shared" si="222"/>
        <v>Khác</v>
      </c>
      <c r="BG191" s="114" t="str">
        <f t="shared" si="223"/>
        <v>Khác</v>
      </c>
      <c r="BH191" s="114" t="str">
        <f t="shared" si="224"/>
        <v>Khác</v>
      </c>
      <c r="BI191" s="114" t="str">
        <f t="shared" si="225"/>
        <v>Khác</v>
      </c>
      <c r="BJ191" s="114" t="str">
        <f t="shared" si="226"/>
        <v>Khác</v>
      </c>
      <c r="BK191" s="114" t="str">
        <f t="shared" si="227"/>
        <v>Khác</v>
      </c>
      <c r="BL191" s="114" t="str">
        <f t="shared" si="228"/>
        <v>Khác</v>
      </c>
    </row>
    <row r="192" spans="1:64" ht="13.5" x14ac:dyDescent="0.15">
      <c r="A192" s="101"/>
      <c r="B192" s="101"/>
      <c r="C192" s="101"/>
      <c r="D192" s="102"/>
      <c r="E192" s="103"/>
      <c r="F192" s="15" t="str">
        <f t="shared" si="201"/>
        <v>-</v>
      </c>
      <c r="G192" s="12" t="e">
        <f>VLOOKUP(VALUE(A192),Time!$A$3:$D$33,2,1)</f>
        <v>#N/A</v>
      </c>
      <c r="H192" s="12" t="str">
        <f t="shared" si="203"/>
        <v/>
      </c>
      <c r="K192" s="12"/>
      <c r="L192" s="114" t="str">
        <f t="shared" si="251"/>
        <v>Khác</v>
      </c>
      <c r="M192" s="114" t="str">
        <f t="shared" si="252"/>
        <v>Khác</v>
      </c>
      <c r="N192" s="114" t="str">
        <f t="shared" si="253"/>
        <v>Khác</v>
      </c>
      <c r="O192" s="114" t="str">
        <f t="shared" si="254"/>
        <v>Khác</v>
      </c>
      <c r="P192" s="114" t="str">
        <f t="shared" si="204"/>
        <v>Khác</v>
      </c>
      <c r="Q192" s="114" t="str">
        <f t="shared" si="205"/>
        <v>Khác</v>
      </c>
      <c r="R192" s="114" t="str">
        <f t="shared" si="206"/>
        <v>Khác</v>
      </c>
      <c r="S192" s="114" t="str">
        <f t="shared" si="255"/>
        <v>Khác</v>
      </c>
      <c r="T192" s="114" t="str">
        <f t="shared" ref="T192:AP192" si="290">IF(S192="Khác",IF(ISNUMBER(SEARCH(T$7,$D192)),T$6,"Khác"),S192)</f>
        <v>Khác</v>
      </c>
      <c r="U192" s="114" t="str">
        <f t="shared" si="231"/>
        <v>Khác</v>
      </c>
      <c r="V192" s="114" t="str">
        <f t="shared" si="232"/>
        <v>Khác</v>
      </c>
      <c r="W192" s="114" t="str">
        <f t="shared" si="290"/>
        <v>Khác</v>
      </c>
      <c r="X192" s="114" t="str">
        <f t="shared" si="290"/>
        <v>Khác</v>
      </c>
      <c r="Y192" s="114" t="str">
        <f t="shared" si="290"/>
        <v>Khác</v>
      </c>
      <c r="Z192" s="114" t="str">
        <f t="shared" si="290"/>
        <v>Khác</v>
      </c>
      <c r="AA192" s="114" t="str">
        <f t="shared" si="290"/>
        <v>Khác</v>
      </c>
      <c r="AB192" s="114" t="str">
        <f t="shared" si="290"/>
        <v>Khác</v>
      </c>
      <c r="AC192" s="114" t="str">
        <f t="shared" si="290"/>
        <v>Khác</v>
      </c>
      <c r="AD192" s="114" t="str">
        <f t="shared" si="290"/>
        <v>Khác</v>
      </c>
      <c r="AE192" s="114" t="str">
        <f t="shared" si="290"/>
        <v>Khác</v>
      </c>
      <c r="AF192" s="114" t="str">
        <f t="shared" si="290"/>
        <v>Khác</v>
      </c>
      <c r="AG192" s="114" t="str">
        <f t="shared" si="290"/>
        <v>Khác</v>
      </c>
      <c r="AH192" s="114" t="str">
        <f t="shared" si="290"/>
        <v>Khác</v>
      </c>
      <c r="AI192" s="114" t="str">
        <f t="shared" si="290"/>
        <v>Khác</v>
      </c>
      <c r="AJ192" s="114" t="str">
        <f t="shared" si="290"/>
        <v>Khác</v>
      </c>
      <c r="AK192" s="114" t="str">
        <f t="shared" si="290"/>
        <v>Khác</v>
      </c>
      <c r="AL192" s="114" t="str">
        <f t="shared" si="290"/>
        <v>Khác</v>
      </c>
      <c r="AM192" s="114" t="str">
        <f t="shared" si="290"/>
        <v>Khác</v>
      </c>
      <c r="AN192" s="114" t="str">
        <f t="shared" si="290"/>
        <v>Khác</v>
      </c>
      <c r="AO192" s="114" t="str">
        <f t="shared" si="290"/>
        <v>Khác</v>
      </c>
      <c r="AP192" s="114" t="str">
        <f t="shared" si="290"/>
        <v>Khác</v>
      </c>
      <c r="AQ192" s="114" t="str">
        <f t="shared" si="208"/>
        <v>Khác</v>
      </c>
      <c r="AR192" s="114" t="str">
        <f t="shared" si="209"/>
        <v>Khác</v>
      </c>
      <c r="AS192" s="114" t="str">
        <f t="shared" si="210"/>
        <v>Khác</v>
      </c>
      <c r="AT192" s="114" t="str">
        <f t="shared" si="211"/>
        <v>Khác</v>
      </c>
      <c r="AU192" s="114" t="str">
        <f t="shared" si="212"/>
        <v>Khác</v>
      </c>
      <c r="AV192" s="114" t="str">
        <f t="shared" si="212"/>
        <v>Khác</v>
      </c>
      <c r="AW192" s="114" t="str">
        <f t="shared" si="213"/>
        <v>Khác</v>
      </c>
      <c r="AX192" s="114" t="str">
        <f t="shared" si="214"/>
        <v>Khác</v>
      </c>
      <c r="AY192" s="114" t="str">
        <f t="shared" si="215"/>
        <v>Khác</v>
      </c>
      <c r="AZ192" s="114" t="str">
        <f t="shared" si="216"/>
        <v>Khác</v>
      </c>
      <c r="BA192" s="114" t="str">
        <f t="shared" si="217"/>
        <v>Khác</v>
      </c>
      <c r="BB192" s="114" t="str">
        <f t="shared" si="218"/>
        <v>Khác</v>
      </c>
      <c r="BC192" s="114" t="str">
        <f t="shared" si="219"/>
        <v>Khác</v>
      </c>
      <c r="BD192" s="114" t="str">
        <f t="shared" si="220"/>
        <v>Khác</v>
      </c>
      <c r="BE192" s="114" t="str">
        <f t="shared" si="221"/>
        <v>Khác</v>
      </c>
      <c r="BF192" s="114" t="str">
        <f t="shared" si="222"/>
        <v>Khác</v>
      </c>
      <c r="BG192" s="114" t="str">
        <f t="shared" si="223"/>
        <v>Khác</v>
      </c>
      <c r="BH192" s="114" t="str">
        <f t="shared" si="224"/>
        <v>Khác</v>
      </c>
      <c r="BI192" s="114" t="str">
        <f t="shared" si="225"/>
        <v>Khác</v>
      </c>
      <c r="BJ192" s="114" t="str">
        <f t="shared" si="226"/>
        <v>Khác</v>
      </c>
      <c r="BK192" s="114" t="str">
        <f t="shared" si="227"/>
        <v>Khác</v>
      </c>
      <c r="BL192" s="114" t="str">
        <f t="shared" si="228"/>
        <v>Khác</v>
      </c>
    </row>
    <row r="193" spans="1:64" ht="13.5" x14ac:dyDescent="0.15">
      <c r="A193" s="101"/>
      <c r="B193" s="101"/>
      <c r="C193" s="101"/>
      <c r="D193" s="102"/>
      <c r="E193" s="103"/>
      <c r="F193" s="15" t="str">
        <f t="shared" si="201"/>
        <v>-</v>
      </c>
      <c r="G193" s="12" t="e">
        <f>VLOOKUP(VALUE(A193),Time!$A$3:$D$33,2,1)</f>
        <v>#N/A</v>
      </c>
      <c r="H193" s="12" t="str">
        <f t="shared" si="203"/>
        <v/>
      </c>
      <c r="K193" s="12"/>
      <c r="L193" s="114" t="str">
        <f t="shared" si="251"/>
        <v>Khác</v>
      </c>
      <c r="M193" s="114" t="str">
        <f t="shared" si="252"/>
        <v>Khác</v>
      </c>
      <c r="N193" s="114" t="str">
        <f t="shared" si="253"/>
        <v>Khác</v>
      </c>
      <c r="O193" s="114" t="str">
        <f t="shared" si="254"/>
        <v>Khác</v>
      </c>
      <c r="P193" s="114" t="str">
        <f t="shared" si="204"/>
        <v>Khác</v>
      </c>
      <c r="Q193" s="114" t="str">
        <f t="shared" si="205"/>
        <v>Khác</v>
      </c>
      <c r="R193" s="114" t="str">
        <f t="shared" si="206"/>
        <v>Khác</v>
      </c>
      <c r="S193" s="114" t="str">
        <f t="shared" si="255"/>
        <v>Khác</v>
      </c>
      <c r="T193" s="114" t="str">
        <f t="shared" ref="T193:AP193" si="291">IF(S193="Khác",IF(ISNUMBER(SEARCH(T$7,$D193)),T$6,"Khác"),S193)</f>
        <v>Khác</v>
      </c>
      <c r="U193" s="114" t="str">
        <f t="shared" si="231"/>
        <v>Khác</v>
      </c>
      <c r="V193" s="114" t="str">
        <f t="shared" si="232"/>
        <v>Khác</v>
      </c>
      <c r="W193" s="114" t="str">
        <f t="shared" si="291"/>
        <v>Khác</v>
      </c>
      <c r="X193" s="114" t="str">
        <f t="shared" si="291"/>
        <v>Khác</v>
      </c>
      <c r="Y193" s="114" t="str">
        <f t="shared" si="291"/>
        <v>Khác</v>
      </c>
      <c r="Z193" s="114" t="str">
        <f t="shared" si="291"/>
        <v>Khác</v>
      </c>
      <c r="AA193" s="114" t="str">
        <f t="shared" si="291"/>
        <v>Khác</v>
      </c>
      <c r="AB193" s="114" t="str">
        <f t="shared" si="291"/>
        <v>Khác</v>
      </c>
      <c r="AC193" s="114" t="str">
        <f t="shared" si="291"/>
        <v>Khác</v>
      </c>
      <c r="AD193" s="114" t="str">
        <f t="shared" si="291"/>
        <v>Khác</v>
      </c>
      <c r="AE193" s="114" t="str">
        <f t="shared" si="291"/>
        <v>Khác</v>
      </c>
      <c r="AF193" s="114" t="str">
        <f t="shared" si="291"/>
        <v>Khác</v>
      </c>
      <c r="AG193" s="114" t="str">
        <f t="shared" si="291"/>
        <v>Khác</v>
      </c>
      <c r="AH193" s="114" t="str">
        <f t="shared" si="291"/>
        <v>Khác</v>
      </c>
      <c r="AI193" s="114" t="str">
        <f t="shared" si="291"/>
        <v>Khác</v>
      </c>
      <c r="AJ193" s="114" t="str">
        <f t="shared" si="291"/>
        <v>Khác</v>
      </c>
      <c r="AK193" s="114" t="str">
        <f t="shared" si="291"/>
        <v>Khác</v>
      </c>
      <c r="AL193" s="114" t="str">
        <f t="shared" si="291"/>
        <v>Khác</v>
      </c>
      <c r="AM193" s="114" t="str">
        <f t="shared" si="291"/>
        <v>Khác</v>
      </c>
      <c r="AN193" s="114" t="str">
        <f t="shared" si="291"/>
        <v>Khác</v>
      </c>
      <c r="AO193" s="114" t="str">
        <f t="shared" si="291"/>
        <v>Khác</v>
      </c>
      <c r="AP193" s="114" t="str">
        <f t="shared" si="291"/>
        <v>Khác</v>
      </c>
      <c r="AQ193" s="114" t="str">
        <f t="shared" si="208"/>
        <v>Khác</v>
      </c>
      <c r="AR193" s="114" t="str">
        <f t="shared" si="209"/>
        <v>Khác</v>
      </c>
      <c r="AS193" s="114" t="str">
        <f t="shared" si="210"/>
        <v>Khác</v>
      </c>
      <c r="AT193" s="114" t="str">
        <f t="shared" si="211"/>
        <v>Khác</v>
      </c>
      <c r="AU193" s="114" t="str">
        <f t="shared" si="212"/>
        <v>Khác</v>
      </c>
      <c r="AV193" s="114" t="str">
        <f t="shared" si="212"/>
        <v>Khác</v>
      </c>
      <c r="AW193" s="114" t="str">
        <f t="shared" si="213"/>
        <v>Khác</v>
      </c>
      <c r="AX193" s="114" t="str">
        <f t="shared" si="214"/>
        <v>Khác</v>
      </c>
      <c r="AY193" s="114" t="str">
        <f t="shared" si="215"/>
        <v>Khác</v>
      </c>
      <c r="AZ193" s="114" t="str">
        <f t="shared" si="216"/>
        <v>Khác</v>
      </c>
      <c r="BA193" s="114" t="str">
        <f t="shared" si="217"/>
        <v>Khác</v>
      </c>
      <c r="BB193" s="114" t="str">
        <f t="shared" si="218"/>
        <v>Khác</v>
      </c>
      <c r="BC193" s="114" t="str">
        <f t="shared" si="219"/>
        <v>Khác</v>
      </c>
      <c r="BD193" s="114" t="str">
        <f t="shared" si="220"/>
        <v>Khác</v>
      </c>
      <c r="BE193" s="114" t="str">
        <f t="shared" si="221"/>
        <v>Khác</v>
      </c>
      <c r="BF193" s="114" t="str">
        <f t="shared" si="222"/>
        <v>Khác</v>
      </c>
      <c r="BG193" s="114" t="str">
        <f t="shared" si="223"/>
        <v>Khác</v>
      </c>
      <c r="BH193" s="114" t="str">
        <f t="shared" si="224"/>
        <v>Khác</v>
      </c>
      <c r="BI193" s="114" t="str">
        <f t="shared" si="225"/>
        <v>Khác</v>
      </c>
      <c r="BJ193" s="114" t="str">
        <f t="shared" si="226"/>
        <v>Khác</v>
      </c>
      <c r="BK193" s="114" t="str">
        <f t="shared" si="227"/>
        <v>Khác</v>
      </c>
      <c r="BL193" s="114" t="str">
        <f t="shared" si="228"/>
        <v>Khác</v>
      </c>
    </row>
    <row r="194" spans="1:64" ht="13.5" x14ac:dyDescent="0.15">
      <c r="A194" s="101"/>
      <c r="B194" s="101"/>
      <c r="C194" s="101"/>
      <c r="D194" s="102"/>
      <c r="E194" s="103"/>
      <c r="F194" s="15" t="str">
        <f t="shared" si="201"/>
        <v>-</v>
      </c>
      <c r="G194" s="12" t="e">
        <f>VLOOKUP(VALUE(A194),Time!$A$3:$D$33,2,1)</f>
        <v>#N/A</v>
      </c>
      <c r="H194" s="12" t="str">
        <f t="shared" si="203"/>
        <v/>
      </c>
      <c r="K194" s="12"/>
      <c r="L194" s="114" t="str">
        <f t="shared" si="251"/>
        <v>Khác</v>
      </c>
      <c r="M194" s="114" t="str">
        <f t="shared" si="252"/>
        <v>Khác</v>
      </c>
      <c r="N194" s="114" t="str">
        <f t="shared" si="253"/>
        <v>Khác</v>
      </c>
      <c r="O194" s="114" t="str">
        <f t="shared" si="254"/>
        <v>Khác</v>
      </c>
      <c r="P194" s="114" t="str">
        <f t="shared" si="204"/>
        <v>Khác</v>
      </c>
      <c r="Q194" s="114" t="str">
        <f t="shared" si="205"/>
        <v>Khác</v>
      </c>
      <c r="R194" s="114" t="str">
        <f t="shared" si="206"/>
        <v>Khác</v>
      </c>
      <c r="S194" s="114" t="str">
        <f t="shared" si="255"/>
        <v>Khác</v>
      </c>
      <c r="T194" s="114" t="str">
        <f t="shared" ref="T194:AP194" si="292">IF(S194="Khác",IF(ISNUMBER(SEARCH(T$7,$D194)),T$6,"Khác"),S194)</f>
        <v>Khác</v>
      </c>
      <c r="U194" s="114" t="str">
        <f t="shared" si="231"/>
        <v>Khác</v>
      </c>
      <c r="V194" s="114" t="str">
        <f t="shared" si="232"/>
        <v>Khác</v>
      </c>
      <c r="W194" s="114" t="str">
        <f t="shared" si="292"/>
        <v>Khác</v>
      </c>
      <c r="X194" s="114" t="str">
        <f t="shared" si="292"/>
        <v>Khác</v>
      </c>
      <c r="Y194" s="114" t="str">
        <f t="shared" si="292"/>
        <v>Khác</v>
      </c>
      <c r="Z194" s="114" t="str">
        <f t="shared" si="292"/>
        <v>Khác</v>
      </c>
      <c r="AA194" s="114" t="str">
        <f t="shared" si="292"/>
        <v>Khác</v>
      </c>
      <c r="AB194" s="114" t="str">
        <f t="shared" si="292"/>
        <v>Khác</v>
      </c>
      <c r="AC194" s="114" t="str">
        <f t="shared" si="292"/>
        <v>Khác</v>
      </c>
      <c r="AD194" s="114" t="str">
        <f t="shared" si="292"/>
        <v>Khác</v>
      </c>
      <c r="AE194" s="114" t="str">
        <f t="shared" si="292"/>
        <v>Khác</v>
      </c>
      <c r="AF194" s="114" t="str">
        <f t="shared" si="292"/>
        <v>Khác</v>
      </c>
      <c r="AG194" s="114" t="str">
        <f t="shared" si="292"/>
        <v>Khác</v>
      </c>
      <c r="AH194" s="114" t="str">
        <f t="shared" si="292"/>
        <v>Khác</v>
      </c>
      <c r="AI194" s="114" t="str">
        <f t="shared" si="292"/>
        <v>Khác</v>
      </c>
      <c r="AJ194" s="114" t="str">
        <f t="shared" si="292"/>
        <v>Khác</v>
      </c>
      <c r="AK194" s="114" t="str">
        <f t="shared" si="292"/>
        <v>Khác</v>
      </c>
      <c r="AL194" s="114" t="str">
        <f t="shared" si="292"/>
        <v>Khác</v>
      </c>
      <c r="AM194" s="114" t="str">
        <f t="shared" si="292"/>
        <v>Khác</v>
      </c>
      <c r="AN194" s="114" t="str">
        <f t="shared" si="292"/>
        <v>Khác</v>
      </c>
      <c r="AO194" s="114" t="str">
        <f t="shared" si="292"/>
        <v>Khác</v>
      </c>
      <c r="AP194" s="114" t="str">
        <f t="shared" si="292"/>
        <v>Khác</v>
      </c>
      <c r="AQ194" s="114" t="str">
        <f t="shared" si="208"/>
        <v>Khác</v>
      </c>
      <c r="AR194" s="114" t="str">
        <f t="shared" si="209"/>
        <v>Khác</v>
      </c>
      <c r="AS194" s="114" t="str">
        <f t="shared" si="210"/>
        <v>Khác</v>
      </c>
      <c r="AT194" s="114" t="str">
        <f t="shared" si="211"/>
        <v>Khác</v>
      </c>
      <c r="AU194" s="114" t="str">
        <f t="shared" si="212"/>
        <v>Khác</v>
      </c>
      <c r="AV194" s="114" t="str">
        <f t="shared" si="212"/>
        <v>Khác</v>
      </c>
      <c r="AW194" s="114" t="str">
        <f t="shared" si="213"/>
        <v>Khác</v>
      </c>
      <c r="AX194" s="114" t="str">
        <f t="shared" si="214"/>
        <v>Khác</v>
      </c>
      <c r="AY194" s="114" t="str">
        <f t="shared" si="215"/>
        <v>Khác</v>
      </c>
      <c r="AZ194" s="114" t="str">
        <f t="shared" si="216"/>
        <v>Khác</v>
      </c>
      <c r="BA194" s="114" t="str">
        <f t="shared" si="217"/>
        <v>Khác</v>
      </c>
      <c r="BB194" s="114" t="str">
        <f t="shared" si="218"/>
        <v>Khác</v>
      </c>
      <c r="BC194" s="114" t="str">
        <f t="shared" si="219"/>
        <v>Khác</v>
      </c>
      <c r="BD194" s="114" t="str">
        <f t="shared" si="220"/>
        <v>Khác</v>
      </c>
      <c r="BE194" s="114" t="str">
        <f t="shared" si="221"/>
        <v>Khác</v>
      </c>
      <c r="BF194" s="114" t="str">
        <f t="shared" si="222"/>
        <v>Khác</v>
      </c>
      <c r="BG194" s="114" t="str">
        <f t="shared" si="223"/>
        <v>Khác</v>
      </c>
      <c r="BH194" s="114" t="str">
        <f t="shared" si="224"/>
        <v>Khác</v>
      </c>
      <c r="BI194" s="114" t="str">
        <f t="shared" si="225"/>
        <v>Khác</v>
      </c>
      <c r="BJ194" s="114" t="str">
        <f t="shared" si="226"/>
        <v>Khác</v>
      </c>
      <c r="BK194" s="114" t="str">
        <f t="shared" si="227"/>
        <v>Khác</v>
      </c>
      <c r="BL194" s="114" t="str">
        <f t="shared" si="228"/>
        <v>Khác</v>
      </c>
    </row>
    <row r="195" spans="1:64" ht="13.5" x14ac:dyDescent="0.15">
      <c r="A195" s="101"/>
      <c r="B195" s="101"/>
      <c r="C195" s="101"/>
      <c r="D195" s="102"/>
      <c r="E195" s="103"/>
      <c r="F195" s="15" t="str">
        <f t="shared" si="201"/>
        <v>-</v>
      </c>
      <c r="G195" s="12" t="e">
        <f>VLOOKUP(VALUE(A195),Time!$A$3:$D$33,2,1)</f>
        <v>#N/A</v>
      </c>
      <c r="H195" s="12" t="str">
        <f t="shared" si="203"/>
        <v/>
      </c>
      <c r="K195" s="12"/>
      <c r="L195" s="114" t="str">
        <f t="shared" si="251"/>
        <v>Khác</v>
      </c>
      <c r="M195" s="114" t="str">
        <f t="shared" si="252"/>
        <v>Khác</v>
      </c>
      <c r="N195" s="114" t="str">
        <f t="shared" si="253"/>
        <v>Khác</v>
      </c>
      <c r="O195" s="114" t="str">
        <f t="shared" si="254"/>
        <v>Khác</v>
      </c>
      <c r="P195" s="114" t="str">
        <f t="shared" si="204"/>
        <v>Khác</v>
      </c>
      <c r="Q195" s="114" t="str">
        <f t="shared" si="205"/>
        <v>Khác</v>
      </c>
      <c r="R195" s="114" t="str">
        <f t="shared" si="206"/>
        <v>Khác</v>
      </c>
      <c r="S195" s="114" t="str">
        <f t="shared" si="255"/>
        <v>Khác</v>
      </c>
      <c r="T195" s="114" t="str">
        <f t="shared" ref="T195:AP195" si="293">IF(S195="Khác",IF(ISNUMBER(SEARCH(T$7,$D195)),T$6,"Khác"),S195)</f>
        <v>Khác</v>
      </c>
      <c r="U195" s="114" t="str">
        <f t="shared" si="231"/>
        <v>Khác</v>
      </c>
      <c r="V195" s="114" t="str">
        <f t="shared" si="232"/>
        <v>Khác</v>
      </c>
      <c r="W195" s="114" t="str">
        <f t="shared" si="293"/>
        <v>Khác</v>
      </c>
      <c r="X195" s="114" t="str">
        <f t="shared" si="293"/>
        <v>Khác</v>
      </c>
      <c r="Y195" s="114" t="str">
        <f t="shared" si="293"/>
        <v>Khác</v>
      </c>
      <c r="Z195" s="114" t="str">
        <f t="shared" si="293"/>
        <v>Khác</v>
      </c>
      <c r="AA195" s="114" t="str">
        <f t="shared" si="293"/>
        <v>Khác</v>
      </c>
      <c r="AB195" s="114" t="str">
        <f t="shared" si="293"/>
        <v>Khác</v>
      </c>
      <c r="AC195" s="114" t="str">
        <f t="shared" si="293"/>
        <v>Khác</v>
      </c>
      <c r="AD195" s="114" t="str">
        <f t="shared" si="293"/>
        <v>Khác</v>
      </c>
      <c r="AE195" s="114" t="str">
        <f t="shared" si="293"/>
        <v>Khác</v>
      </c>
      <c r="AF195" s="114" t="str">
        <f t="shared" si="293"/>
        <v>Khác</v>
      </c>
      <c r="AG195" s="114" t="str">
        <f t="shared" si="293"/>
        <v>Khác</v>
      </c>
      <c r="AH195" s="114" t="str">
        <f t="shared" si="293"/>
        <v>Khác</v>
      </c>
      <c r="AI195" s="114" t="str">
        <f t="shared" si="293"/>
        <v>Khác</v>
      </c>
      <c r="AJ195" s="114" t="str">
        <f t="shared" si="293"/>
        <v>Khác</v>
      </c>
      <c r="AK195" s="114" t="str">
        <f t="shared" si="293"/>
        <v>Khác</v>
      </c>
      <c r="AL195" s="114" t="str">
        <f t="shared" si="293"/>
        <v>Khác</v>
      </c>
      <c r="AM195" s="114" t="str">
        <f t="shared" si="293"/>
        <v>Khác</v>
      </c>
      <c r="AN195" s="114" t="str">
        <f t="shared" si="293"/>
        <v>Khác</v>
      </c>
      <c r="AO195" s="114" t="str">
        <f t="shared" si="293"/>
        <v>Khác</v>
      </c>
      <c r="AP195" s="114" t="str">
        <f t="shared" si="293"/>
        <v>Khác</v>
      </c>
      <c r="AQ195" s="114" t="str">
        <f t="shared" si="208"/>
        <v>Khác</v>
      </c>
      <c r="AR195" s="114" t="str">
        <f t="shared" si="209"/>
        <v>Khác</v>
      </c>
      <c r="AS195" s="114" t="str">
        <f t="shared" si="210"/>
        <v>Khác</v>
      </c>
      <c r="AT195" s="114" t="str">
        <f t="shared" si="211"/>
        <v>Khác</v>
      </c>
      <c r="AU195" s="114" t="str">
        <f t="shared" si="212"/>
        <v>Khác</v>
      </c>
      <c r="AV195" s="114" t="str">
        <f t="shared" si="212"/>
        <v>Khác</v>
      </c>
      <c r="AW195" s="114" t="str">
        <f t="shared" si="213"/>
        <v>Khác</v>
      </c>
      <c r="AX195" s="114" t="str">
        <f t="shared" si="214"/>
        <v>Khác</v>
      </c>
      <c r="AY195" s="114" t="str">
        <f t="shared" si="215"/>
        <v>Khác</v>
      </c>
      <c r="AZ195" s="114" t="str">
        <f t="shared" si="216"/>
        <v>Khác</v>
      </c>
      <c r="BA195" s="114" t="str">
        <f t="shared" si="217"/>
        <v>Khác</v>
      </c>
      <c r="BB195" s="114" t="str">
        <f t="shared" si="218"/>
        <v>Khác</v>
      </c>
      <c r="BC195" s="114" t="str">
        <f t="shared" si="219"/>
        <v>Khác</v>
      </c>
      <c r="BD195" s="114" t="str">
        <f t="shared" si="220"/>
        <v>Khác</v>
      </c>
      <c r="BE195" s="114" t="str">
        <f t="shared" si="221"/>
        <v>Khác</v>
      </c>
      <c r="BF195" s="114" t="str">
        <f t="shared" si="222"/>
        <v>Khác</v>
      </c>
      <c r="BG195" s="114" t="str">
        <f t="shared" si="223"/>
        <v>Khác</v>
      </c>
      <c r="BH195" s="114" t="str">
        <f t="shared" si="224"/>
        <v>Khác</v>
      </c>
      <c r="BI195" s="114" t="str">
        <f t="shared" si="225"/>
        <v>Khác</v>
      </c>
      <c r="BJ195" s="114" t="str">
        <f t="shared" si="226"/>
        <v>Khác</v>
      </c>
      <c r="BK195" s="114" t="str">
        <f t="shared" si="227"/>
        <v>Khác</v>
      </c>
      <c r="BL195" s="114" t="str">
        <f t="shared" si="228"/>
        <v>Khác</v>
      </c>
    </row>
    <row r="196" spans="1:64" x14ac:dyDescent="0.15">
      <c r="A196" s="101"/>
      <c r="B196" s="101"/>
      <c r="C196" s="101"/>
      <c r="D196" s="104"/>
      <c r="E196" s="103"/>
      <c r="F196" s="15" t="str">
        <f t="shared" si="201"/>
        <v>-</v>
      </c>
      <c r="G196" s="12" t="e">
        <f>VLOOKUP(VALUE(A196),Time!$A$3:$D$33,2,1)</f>
        <v>#N/A</v>
      </c>
      <c r="H196" s="12" t="str">
        <f t="shared" si="203"/>
        <v/>
      </c>
      <c r="K196" s="12"/>
      <c r="L196" s="114" t="str">
        <f t="shared" si="251"/>
        <v>Khác</v>
      </c>
      <c r="M196" s="114" t="str">
        <f t="shared" si="252"/>
        <v>Khác</v>
      </c>
      <c r="N196" s="114" t="str">
        <f t="shared" si="253"/>
        <v>Khác</v>
      </c>
      <c r="O196" s="114" t="str">
        <f t="shared" si="254"/>
        <v>Khác</v>
      </c>
      <c r="P196" s="114" t="str">
        <f t="shared" si="204"/>
        <v>Khác</v>
      </c>
      <c r="Q196" s="114" t="str">
        <f t="shared" si="205"/>
        <v>Khác</v>
      </c>
      <c r="R196" s="114" t="str">
        <f t="shared" si="206"/>
        <v>Khác</v>
      </c>
      <c r="S196" s="114" t="str">
        <f t="shared" si="255"/>
        <v>Khác</v>
      </c>
      <c r="T196" s="114" t="str">
        <f t="shared" ref="T196:AP196" si="294">IF(S196="Khác",IF(ISNUMBER(SEARCH(T$7,$D196)),T$6,"Khác"),S196)</f>
        <v>Khác</v>
      </c>
      <c r="U196" s="114" t="str">
        <f t="shared" si="231"/>
        <v>Khác</v>
      </c>
      <c r="V196" s="114" t="str">
        <f t="shared" si="232"/>
        <v>Khác</v>
      </c>
      <c r="W196" s="114" t="str">
        <f t="shared" si="294"/>
        <v>Khác</v>
      </c>
      <c r="X196" s="114" t="str">
        <f t="shared" si="294"/>
        <v>Khác</v>
      </c>
      <c r="Y196" s="114" t="str">
        <f t="shared" si="294"/>
        <v>Khác</v>
      </c>
      <c r="Z196" s="114" t="str">
        <f t="shared" si="294"/>
        <v>Khác</v>
      </c>
      <c r="AA196" s="114" t="str">
        <f t="shared" si="294"/>
        <v>Khác</v>
      </c>
      <c r="AB196" s="114" t="str">
        <f t="shared" si="294"/>
        <v>Khác</v>
      </c>
      <c r="AC196" s="114" t="str">
        <f t="shared" si="294"/>
        <v>Khác</v>
      </c>
      <c r="AD196" s="114" t="str">
        <f t="shared" si="294"/>
        <v>Khác</v>
      </c>
      <c r="AE196" s="114" t="str">
        <f t="shared" si="294"/>
        <v>Khác</v>
      </c>
      <c r="AF196" s="114" t="str">
        <f t="shared" si="294"/>
        <v>Khác</v>
      </c>
      <c r="AG196" s="114" t="str">
        <f t="shared" si="294"/>
        <v>Khác</v>
      </c>
      <c r="AH196" s="114" t="str">
        <f t="shared" si="294"/>
        <v>Khác</v>
      </c>
      <c r="AI196" s="114" t="str">
        <f t="shared" si="294"/>
        <v>Khác</v>
      </c>
      <c r="AJ196" s="114" t="str">
        <f t="shared" si="294"/>
        <v>Khác</v>
      </c>
      <c r="AK196" s="114" t="str">
        <f t="shared" si="294"/>
        <v>Khác</v>
      </c>
      <c r="AL196" s="114" t="str">
        <f t="shared" si="294"/>
        <v>Khác</v>
      </c>
      <c r="AM196" s="114" t="str">
        <f t="shared" si="294"/>
        <v>Khác</v>
      </c>
      <c r="AN196" s="114" t="str">
        <f t="shared" si="294"/>
        <v>Khác</v>
      </c>
      <c r="AO196" s="114" t="str">
        <f t="shared" si="294"/>
        <v>Khác</v>
      </c>
      <c r="AP196" s="114" t="str">
        <f t="shared" si="294"/>
        <v>Khác</v>
      </c>
      <c r="AQ196" s="114" t="str">
        <f t="shared" si="208"/>
        <v>Khác</v>
      </c>
      <c r="AR196" s="114" t="str">
        <f t="shared" si="209"/>
        <v>Khác</v>
      </c>
      <c r="AS196" s="114" t="str">
        <f t="shared" si="210"/>
        <v>Khác</v>
      </c>
      <c r="AT196" s="114" t="str">
        <f t="shared" si="211"/>
        <v>Khác</v>
      </c>
      <c r="AU196" s="114" t="str">
        <f t="shared" si="212"/>
        <v>Khác</v>
      </c>
      <c r="AV196" s="114" t="str">
        <f t="shared" si="212"/>
        <v>Khác</v>
      </c>
      <c r="AW196" s="114" t="str">
        <f t="shared" si="213"/>
        <v>Khác</v>
      </c>
      <c r="AX196" s="114" t="str">
        <f t="shared" si="214"/>
        <v>Khác</v>
      </c>
      <c r="AY196" s="114" t="str">
        <f t="shared" si="215"/>
        <v>Khác</v>
      </c>
      <c r="AZ196" s="114" t="str">
        <f t="shared" si="216"/>
        <v>Khác</v>
      </c>
      <c r="BA196" s="114" t="str">
        <f t="shared" si="217"/>
        <v>Khác</v>
      </c>
      <c r="BB196" s="114" t="str">
        <f t="shared" si="218"/>
        <v>Khác</v>
      </c>
      <c r="BC196" s="114" t="str">
        <f t="shared" si="219"/>
        <v>Khác</v>
      </c>
      <c r="BD196" s="114" t="str">
        <f t="shared" si="220"/>
        <v>Khác</v>
      </c>
      <c r="BE196" s="114" t="str">
        <f t="shared" si="221"/>
        <v>Khác</v>
      </c>
      <c r="BF196" s="114" t="str">
        <f t="shared" si="222"/>
        <v>Khác</v>
      </c>
      <c r="BG196" s="114" t="str">
        <f t="shared" si="223"/>
        <v>Khác</v>
      </c>
      <c r="BH196" s="114" t="str">
        <f t="shared" si="224"/>
        <v>Khác</v>
      </c>
      <c r="BI196" s="114" t="str">
        <f t="shared" si="225"/>
        <v>Khác</v>
      </c>
      <c r="BJ196" s="114" t="str">
        <f t="shared" si="226"/>
        <v>Khác</v>
      </c>
      <c r="BK196" s="114" t="str">
        <f t="shared" si="227"/>
        <v>Khác</v>
      </c>
      <c r="BL196" s="114" t="str">
        <f t="shared" si="228"/>
        <v>Khác</v>
      </c>
    </row>
    <row r="197" spans="1:64" ht="13.5" x14ac:dyDescent="0.15">
      <c r="A197" s="101"/>
      <c r="B197" s="101"/>
      <c r="C197" s="101"/>
      <c r="D197" s="105"/>
      <c r="E197" s="103"/>
      <c r="F197" s="15" t="str">
        <f t="shared" si="201"/>
        <v>-</v>
      </c>
      <c r="G197" s="12" t="e">
        <f>VLOOKUP(VALUE(A197),Time!$A$3:$D$33,2,1)</f>
        <v>#N/A</v>
      </c>
      <c r="H197" s="12" t="str">
        <f t="shared" si="203"/>
        <v/>
      </c>
      <c r="K197" s="12"/>
      <c r="L197" s="114" t="str">
        <f t="shared" si="251"/>
        <v>Khác</v>
      </c>
      <c r="M197" s="114" t="str">
        <f t="shared" si="252"/>
        <v>Khác</v>
      </c>
      <c r="N197" s="114" t="str">
        <f t="shared" si="253"/>
        <v>Khác</v>
      </c>
      <c r="O197" s="114" t="str">
        <f t="shared" si="254"/>
        <v>Khác</v>
      </c>
      <c r="P197" s="114" t="str">
        <f t="shared" si="204"/>
        <v>Khác</v>
      </c>
      <c r="Q197" s="114" t="str">
        <f t="shared" si="205"/>
        <v>Khác</v>
      </c>
      <c r="R197" s="114" t="str">
        <f t="shared" si="206"/>
        <v>Khác</v>
      </c>
      <c r="S197" s="114" t="str">
        <f t="shared" si="255"/>
        <v>Khác</v>
      </c>
      <c r="T197" s="114" t="str">
        <f t="shared" ref="T197:AP197" si="295">IF(S197="Khác",IF(ISNUMBER(SEARCH(T$7,$D197)),T$6,"Khác"),S197)</f>
        <v>Khác</v>
      </c>
      <c r="U197" s="114" t="str">
        <f t="shared" si="231"/>
        <v>Khác</v>
      </c>
      <c r="V197" s="114" t="str">
        <f t="shared" si="232"/>
        <v>Khác</v>
      </c>
      <c r="W197" s="114" t="str">
        <f t="shared" si="295"/>
        <v>Khác</v>
      </c>
      <c r="X197" s="114" t="str">
        <f t="shared" si="295"/>
        <v>Khác</v>
      </c>
      <c r="Y197" s="114" t="str">
        <f t="shared" si="295"/>
        <v>Khác</v>
      </c>
      <c r="Z197" s="114" t="str">
        <f t="shared" si="295"/>
        <v>Khác</v>
      </c>
      <c r="AA197" s="114" t="str">
        <f t="shared" si="295"/>
        <v>Khác</v>
      </c>
      <c r="AB197" s="114" t="str">
        <f t="shared" si="295"/>
        <v>Khác</v>
      </c>
      <c r="AC197" s="114" t="str">
        <f t="shared" si="295"/>
        <v>Khác</v>
      </c>
      <c r="AD197" s="114" t="str">
        <f t="shared" si="295"/>
        <v>Khác</v>
      </c>
      <c r="AE197" s="114" t="str">
        <f t="shared" si="295"/>
        <v>Khác</v>
      </c>
      <c r="AF197" s="114" t="str">
        <f t="shared" si="295"/>
        <v>Khác</v>
      </c>
      <c r="AG197" s="114" t="str">
        <f t="shared" si="295"/>
        <v>Khác</v>
      </c>
      <c r="AH197" s="114" t="str">
        <f t="shared" si="295"/>
        <v>Khác</v>
      </c>
      <c r="AI197" s="114" t="str">
        <f t="shared" si="295"/>
        <v>Khác</v>
      </c>
      <c r="AJ197" s="114" t="str">
        <f t="shared" si="295"/>
        <v>Khác</v>
      </c>
      <c r="AK197" s="114" t="str">
        <f t="shared" si="295"/>
        <v>Khác</v>
      </c>
      <c r="AL197" s="114" t="str">
        <f t="shared" si="295"/>
        <v>Khác</v>
      </c>
      <c r="AM197" s="114" t="str">
        <f t="shared" si="295"/>
        <v>Khác</v>
      </c>
      <c r="AN197" s="114" t="str">
        <f t="shared" si="295"/>
        <v>Khác</v>
      </c>
      <c r="AO197" s="114" t="str">
        <f t="shared" si="295"/>
        <v>Khác</v>
      </c>
      <c r="AP197" s="114" t="str">
        <f t="shared" si="295"/>
        <v>Khác</v>
      </c>
      <c r="AQ197" s="114" t="str">
        <f t="shared" si="208"/>
        <v>Khác</v>
      </c>
      <c r="AR197" s="114" t="str">
        <f t="shared" si="209"/>
        <v>Khác</v>
      </c>
      <c r="AS197" s="114" t="str">
        <f t="shared" si="210"/>
        <v>Khác</v>
      </c>
      <c r="AT197" s="114" t="str">
        <f t="shared" si="211"/>
        <v>Khác</v>
      </c>
      <c r="AU197" s="114" t="str">
        <f t="shared" si="212"/>
        <v>Khác</v>
      </c>
      <c r="AV197" s="114" t="str">
        <f t="shared" si="212"/>
        <v>Khác</v>
      </c>
      <c r="AW197" s="114" t="str">
        <f t="shared" si="213"/>
        <v>Khác</v>
      </c>
      <c r="AX197" s="114" t="str">
        <f t="shared" si="214"/>
        <v>Khác</v>
      </c>
      <c r="AY197" s="114" t="str">
        <f t="shared" si="215"/>
        <v>Khác</v>
      </c>
      <c r="AZ197" s="114" t="str">
        <f t="shared" si="216"/>
        <v>Khác</v>
      </c>
      <c r="BA197" s="114" t="str">
        <f t="shared" si="217"/>
        <v>Khác</v>
      </c>
      <c r="BB197" s="114" t="str">
        <f t="shared" si="218"/>
        <v>Khác</v>
      </c>
      <c r="BC197" s="114" t="str">
        <f t="shared" si="219"/>
        <v>Khác</v>
      </c>
      <c r="BD197" s="114" t="str">
        <f t="shared" si="220"/>
        <v>Khác</v>
      </c>
      <c r="BE197" s="114" t="str">
        <f t="shared" si="221"/>
        <v>Khác</v>
      </c>
      <c r="BF197" s="114" t="str">
        <f t="shared" si="222"/>
        <v>Khác</v>
      </c>
      <c r="BG197" s="114" t="str">
        <f t="shared" si="223"/>
        <v>Khác</v>
      </c>
      <c r="BH197" s="114" t="str">
        <f t="shared" si="224"/>
        <v>Khác</v>
      </c>
      <c r="BI197" s="114" t="str">
        <f t="shared" si="225"/>
        <v>Khác</v>
      </c>
      <c r="BJ197" s="114" t="str">
        <f t="shared" si="226"/>
        <v>Khác</v>
      </c>
      <c r="BK197" s="114" t="str">
        <f t="shared" si="227"/>
        <v>Khác</v>
      </c>
      <c r="BL197" s="114" t="str">
        <f t="shared" si="228"/>
        <v>Khác</v>
      </c>
    </row>
    <row r="198" spans="1:64" ht="13.5" x14ac:dyDescent="0.15">
      <c r="A198" s="101"/>
      <c r="B198" s="101"/>
      <c r="C198" s="101"/>
      <c r="D198" s="105"/>
      <c r="E198" s="103"/>
      <c r="F198" s="15" t="str">
        <f t="shared" si="201"/>
        <v>-</v>
      </c>
      <c r="G198" s="12" t="e">
        <f>VLOOKUP(VALUE(A198),Time!$A$3:$D$33,2,1)</f>
        <v>#N/A</v>
      </c>
      <c r="H198" s="12" t="str">
        <f t="shared" si="203"/>
        <v/>
      </c>
      <c r="K198" s="12"/>
      <c r="L198" s="114" t="str">
        <f t="shared" si="251"/>
        <v>Khác</v>
      </c>
      <c r="M198" s="114" t="str">
        <f t="shared" si="252"/>
        <v>Khác</v>
      </c>
      <c r="N198" s="114" t="str">
        <f t="shared" si="253"/>
        <v>Khác</v>
      </c>
      <c r="O198" s="114" t="str">
        <f t="shared" si="254"/>
        <v>Khác</v>
      </c>
      <c r="P198" s="114" t="str">
        <f t="shared" si="204"/>
        <v>Khác</v>
      </c>
      <c r="Q198" s="114" t="str">
        <f t="shared" si="205"/>
        <v>Khác</v>
      </c>
      <c r="R198" s="114" t="str">
        <f t="shared" si="206"/>
        <v>Khác</v>
      </c>
      <c r="S198" s="114" t="str">
        <f t="shared" si="255"/>
        <v>Khác</v>
      </c>
      <c r="T198" s="114" t="str">
        <f t="shared" ref="T198:AP198" si="296">IF(S198="Khác",IF(ISNUMBER(SEARCH(T$7,$D198)),T$6,"Khác"),S198)</f>
        <v>Khác</v>
      </c>
      <c r="U198" s="114" t="str">
        <f t="shared" si="231"/>
        <v>Khác</v>
      </c>
      <c r="V198" s="114" t="str">
        <f t="shared" si="232"/>
        <v>Khác</v>
      </c>
      <c r="W198" s="114" t="str">
        <f t="shared" si="296"/>
        <v>Khác</v>
      </c>
      <c r="X198" s="114" t="str">
        <f t="shared" si="296"/>
        <v>Khác</v>
      </c>
      <c r="Y198" s="114" t="str">
        <f t="shared" si="296"/>
        <v>Khác</v>
      </c>
      <c r="Z198" s="114" t="str">
        <f t="shared" si="296"/>
        <v>Khác</v>
      </c>
      <c r="AA198" s="114" t="str">
        <f t="shared" si="296"/>
        <v>Khác</v>
      </c>
      <c r="AB198" s="114" t="str">
        <f t="shared" si="296"/>
        <v>Khác</v>
      </c>
      <c r="AC198" s="114" t="str">
        <f t="shared" si="296"/>
        <v>Khác</v>
      </c>
      <c r="AD198" s="114" t="str">
        <f t="shared" si="296"/>
        <v>Khác</v>
      </c>
      <c r="AE198" s="114" t="str">
        <f t="shared" si="296"/>
        <v>Khác</v>
      </c>
      <c r="AF198" s="114" t="str">
        <f t="shared" si="296"/>
        <v>Khác</v>
      </c>
      <c r="AG198" s="114" t="str">
        <f t="shared" si="296"/>
        <v>Khác</v>
      </c>
      <c r="AH198" s="114" t="str">
        <f t="shared" si="296"/>
        <v>Khác</v>
      </c>
      <c r="AI198" s="114" t="str">
        <f t="shared" si="296"/>
        <v>Khác</v>
      </c>
      <c r="AJ198" s="114" t="str">
        <f t="shared" si="296"/>
        <v>Khác</v>
      </c>
      <c r="AK198" s="114" t="str">
        <f t="shared" si="296"/>
        <v>Khác</v>
      </c>
      <c r="AL198" s="114" t="str">
        <f t="shared" si="296"/>
        <v>Khác</v>
      </c>
      <c r="AM198" s="114" t="str">
        <f t="shared" si="296"/>
        <v>Khác</v>
      </c>
      <c r="AN198" s="114" t="str">
        <f t="shared" si="296"/>
        <v>Khác</v>
      </c>
      <c r="AO198" s="114" t="str">
        <f t="shared" si="296"/>
        <v>Khác</v>
      </c>
      <c r="AP198" s="114" t="str">
        <f t="shared" si="296"/>
        <v>Khác</v>
      </c>
      <c r="AQ198" s="114" t="str">
        <f t="shared" si="208"/>
        <v>Khác</v>
      </c>
      <c r="AR198" s="114" t="str">
        <f t="shared" si="209"/>
        <v>Khác</v>
      </c>
      <c r="AS198" s="114" t="str">
        <f t="shared" si="210"/>
        <v>Khác</v>
      </c>
      <c r="AT198" s="114" t="str">
        <f t="shared" si="211"/>
        <v>Khác</v>
      </c>
      <c r="AU198" s="114" t="str">
        <f t="shared" si="212"/>
        <v>Khác</v>
      </c>
      <c r="AV198" s="114" t="str">
        <f t="shared" si="212"/>
        <v>Khác</v>
      </c>
      <c r="AW198" s="114" t="str">
        <f t="shared" si="213"/>
        <v>Khác</v>
      </c>
      <c r="AX198" s="114" t="str">
        <f t="shared" si="214"/>
        <v>Khác</v>
      </c>
      <c r="AY198" s="114" t="str">
        <f t="shared" si="215"/>
        <v>Khác</v>
      </c>
      <c r="AZ198" s="114" t="str">
        <f t="shared" si="216"/>
        <v>Khác</v>
      </c>
      <c r="BA198" s="114" t="str">
        <f t="shared" si="217"/>
        <v>Khác</v>
      </c>
      <c r="BB198" s="114" t="str">
        <f t="shared" si="218"/>
        <v>Khác</v>
      </c>
      <c r="BC198" s="114" t="str">
        <f t="shared" si="219"/>
        <v>Khác</v>
      </c>
      <c r="BD198" s="114" t="str">
        <f t="shared" si="220"/>
        <v>Khác</v>
      </c>
      <c r="BE198" s="114" t="str">
        <f t="shared" si="221"/>
        <v>Khác</v>
      </c>
      <c r="BF198" s="114" t="str">
        <f t="shared" si="222"/>
        <v>Khác</v>
      </c>
      <c r="BG198" s="114" t="str">
        <f t="shared" si="223"/>
        <v>Khác</v>
      </c>
      <c r="BH198" s="114" t="str">
        <f t="shared" si="224"/>
        <v>Khác</v>
      </c>
      <c r="BI198" s="114" t="str">
        <f t="shared" si="225"/>
        <v>Khác</v>
      </c>
      <c r="BJ198" s="114" t="str">
        <f t="shared" si="226"/>
        <v>Khác</v>
      </c>
      <c r="BK198" s="114" t="str">
        <f t="shared" si="227"/>
        <v>Khác</v>
      </c>
      <c r="BL198" s="114" t="str">
        <f t="shared" si="228"/>
        <v>Khác</v>
      </c>
    </row>
    <row r="199" spans="1:64" ht="13.5" x14ac:dyDescent="0.15">
      <c r="A199" s="101"/>
      <c r="B199" s="101"/>
      <c r="C199" s="101"/>
      <c r="D199" s="105"/>
      <c r="E199" s="103"/>
      <c r="F199" s="15" t="str">
        <f t="shared" si="201"/>
        <v>-</v>
      </c>
      <c r="G199" s="12" t="e">
        <f>VLOOKUP(VALUE(A199),Time!$A$3:$D$33,2,1)</f>
        <v>#N/A</v>
      </c>
      <c r="H199" s="12" t="str">
        <f t="shared" si="203"/>
        <v/>
      </c>
      <c r="K199" s="12"/>
      <c r="L199" s="114" t="str">
        <f t="shared" si="251"/>
        <v>Khác</v>
      </c>
      <c r="M199" s="114" t="str">
        <f t="shared" si="252"/>
        <v>Khác</v>
      </c>
      <c r="N199" s="114" t="str">
        <f t="shared" si="253"/>
        <v>Khác</v>
      </c>
      <c r="O199" s="114" t="str">
        <f t="shared" si="254"/>
        <v>Khác</v>
      </c>
      <c r="P199" s="114" t="str">
        <f t="shared" si="204"/>
        <v>Khác</v>
      </c>
      <c r="Q199" s="114" t="str">
        <f t="shared" si="205"/>
        <v>Khác</v>
      </c>
      <c r="R199" s="114" t="str">
        <f t="shared" si="206"/>
        <v>Khác</v>
      </c>
      <c r="S199" s="114" t="str">
        <f t="shared" si="255"/>
        <v>Khác</v>
      </c>
      <c r="T199" s="114" t="str">
        <f t="shared" ref="T199:AP199" si="297">IF(S199="Khác",IF(ISNUMBER(SEARCH(T$7,$D199)),T$6,"Khác"),S199)</f>
        <v>Khác</v>
      </c>
      <c r="U199" s="114" t="str">
        <f t="shared" si="231"/>
        <v>Khác</v>
      </c>
      <c r="V199" s="114" t="str">
        <f t="shared" si="232"/>
        <v>Khác</v>
      </c>
      <c r="W199" s="114" t="str">
        <f t="shared" si="297"/>
        <v>Khác</v>
      </c>
      <c r="X199" s="114" t="str">
        <f t="shared" si="297"/>
        <v>Khác</v>
      </c>
      <c r="Y199" s="114" t="str">
        <f t="shared" si="297"/>
        <v>Khác</v>
      </c>
      <c r="Z199" s="114" t="str">
        <f t="shared" si="297"/>
        <v>Khác</v>
      </c>
      <c r="AA199" s="114" t="str">
        <f t="shared" si="297"/>
        <v>Khác</v>
      </c>
      <c r="AB199" s="114" t="str">
        <f t="shared" si="297"/>
        <v>Khác</v>
      </c>
      <c r="AC199" s="114" t="str">
        <f t="shared" si="297"/>
        <v>Khác</v>
      </c>
      <c r="AD199" s="114" t="str">
        <f t="shared" si="297"/>
        <v>Khác</v>
      </c>
      <c r="AE199" s="114" t="str">
        <f t="shared" si="297"/>
        <v>Khác</v>
      </c>
      <c r="AF199" s="114" t="str">
        <f t="shared" si="297"/>
        <v>Khác</v>
      </c>
      <c r="AG199" s="114" t="str">
        <f t="shared" si="297"/>
        <v>Khác</v>
      </c>
      <c r="AH199" s="114" t="str">
        <f t="shared" si="297"/>
        <v>Khác</v>
      </c>
      <c r="AI199" s="114" t="str">
        <f t="shared" si="297"/>
        <v>Khác</v>
      </c>
      <c r="AJ199" s="114" t="str">
        <f t="shared" si="297"/>
        <v>Khác</v>
      </c>
      <c r="AK199" s="114" t="str">
        <f t="shared" si="297"/>
        <v>Khác</v>
      </c>
      <c r="AL199" s="114" t="str">
        <f t="shared" si="297"/>
        <v>Khác</v>
      </c>
      <c r="AM199" s="114" t="str">
        <f t="shared" si="297"/>
        <v>Khác</v>
      </c>
      <c r="AN199" s="114" t="str">
        <f t="shared" si="297"/>
        <v>Khác</v>
      </c>
      <c r="AO199" s="114" t="str">
        <f t="shared" si="297"/>
        <v>Khác</v>
      </c>
      <c r="AP199" s="114" t="str">
        <f t="shared" si="297"/>
        <v>Khác</v>
      </c>
      <c r="AQ199" s="114" t="str">
        <f t="shared" si="208"/>
        <v>Khác</v>
      </c>
      <c r="AR199" s="114" t="str">
        <f t="shared" si="209"/>
        <v>Khác</v>
      </c>
      <c r="AS199" s="114" t="str">
        <f t="shared" si="210"/>
        <v>Khác</v>
      </c>
      <c r="AT199" s="114" t="str">
        <f t="shared" si="211"/>
        <v>Khác</v>
      </c>
      <c r="AU199" s="114" t="str">
        <f t="shared" si="212"/>
        <v>Khác</v>
      </c>
      <c r="AV199" s="114" t="str">
        <f t="shared" si="212"/>
        <v>Khác</v>
      </c>
      <c r="AW199" s="114" t="str">
        <f t="shared" si="213"/>
        <v>Khác</v>
      </c>
      <c r="AX199" s="114" t="str">
        <f t="shared" si="214"/>
        <v>Khác</v>
      </c>
      <c r="AY199" s="114" t="str">
        <f t="shared" si="215"/>
        <v>Khác</v>
      </c>
      <c r="AZ199" s="114" t="str">
        <f t="shared" si="216"/>
        <v>Khác</v>
      </c>
      <c r="BA199" s="114" t="str">
        <f t="shared" si="217"/>
        <v>Khác</v>
      </c>
      <c r="BB199" s="114" t="str">
        <f t="shared" si="218"/>
        <v>Khác</v>
      </c>
      <c r="BC199" s="114" t="str">
        <f t="shared" si="219"/>
        <v>Khác</v>
      </c>
      <c r="BD199" s="114" t="str">
        <f t="shared" si="220"/>
        <v>Khác</v>
      </c>
      <c r="BE199" s="114" t="str">
        <f t="shared" si="221"/>
        <v>Khác</v>
      </c>
      <c r="BF199" s="114" t="str">
        <f t="shared" si="222"/>
        <v>Khác</v>
      </c>
      <c r="BG199" s="114" t="str">
        <f t="shared" si="223"/>
        <v>Khác</v>
      </c>
      <c r="BH199" s="114" t="str">
        <f t="shared" si="224"/>
        <v>Khác</v>
      </c>
      <c r="BI199" s="114" t="str">
        <f t="shared" si="225"/>
        <v>Khác</v>
      </c>
      <c r="BJ199" s="114" t="str">
        <f t="shared" si="226"/>
        <v>Khác</v>
      </c>
      <c r="BK199" s="114" t="str">
        <f t="shared" si="227"/>
        <v>Khác</v>
      </c>
      <c r="BL199" s="114" t="str">
        <f t="shared" si="228"/>
        <v>Khác</v>
      </c>
    </row>
    <row r="200" spans="1:64" ht="13.5" x14ac:dyDescent="0.15">
      <c r="A200" s="101"/>
      <c r="B200" s="101"/>
      <c r="C200" s="101"/>
      <c r="D200" s="105"/>
      <c r="E200" s="103"/>
      <c r="F200" s="15" t="str">
        <f t="shared" ref="F200:F263" si="298">IF(H200="","-",IF(H200="Thu","Thu",BL200))</f>
        <v>-</v>
      </c>
      <c r="G200" s="12" t="e">
        <f>VLOOKUP(VALUE(A200),Time!$A$3:$D$33,2,1)</f>
        <v>#N/A</v>
      </c>
      <c r="H200" s="12" t="str">
        <f t="shared" si="203"/>
        <v/>
      </c>
      <c r="K200" s="12"/>
      <c r="L200" s="114" t="str">
        <f t="shared" si="251"/>
        <v>Khác</v>
      </c>
      <c r="M200" s="114" t="str">
        <f t="shared" si="252"/>
        <v>Khác</v>
      </c>
      <c r="N200" s="114" t="str">
        <f t="shared" si="253"/>
        <v>Khác</v>
      </c>
      <c r="O200" s="114" t="str">
        <f t="shared" si="254"/>
        <v>Khác</v>
      </c>
      <c r="P200" s="114" t="str">
        <f t="shared" si="204"/>
        <v>Khác</v>
      </c>
      <c r="Q200" s="114" t="str">
        <f t="shared" si="205"/>
        <v>Khác</v>
      </c>
      <c r="R200" s="114" t="str">
        <f t="shared" si="206"/>
        <v>Khác</v>
      </c>
      <c r="S200" s="114" t="str">
        <f t="shared" si="255"/>
        <v>Khác</v>
      </c>
      <c r="T200" s="114" t="str">
        <f t="shared" ref="T200:AP200" si="299">IF(S200="Khác",IF(ISNUMBER(SEARCH(T$7,$D200)),T$6,"Khác"),S200)</f>
        <v>Khác</v>
      </c>
      <c r="U200" s="114" t="str">
        <f t="shared" si="231"/>
        <v>Khác</v>
      </c>
      <c r="V200" s="114" t="str">
        <f t="shared" si="232"/>
        <v>Khác</v>
      </c>
      <c r="W200" s="114" t="str">
        <f t="shared" si="299"/>
        <v>Khác</v>
      </c>
      <c r="X200" s="114" t="str">
        <f t="shared" si="299"/>
        <v>Khác</v>
      </c>
      <c r="Y200" s="114" t="str">
        <f t="shared" si="299"/>
        <v>Khác</v>
      </c>
      <c r="Z200" s="114" t="str">
        <f t="shared" si="299"/>
        <v>Khác</v>
      </c>
      <c r="AA200" s="114" t="str">
        <f t="shared" si="299"/>
        <v>Khác</v>
      </c>
      <c r="AB200" s="114" t="str">
        <f t="shared" si="299"/>
        <v>Khác</v>
      </c>
      <c r="AC200" s="114" t="str">
        <f t="shared" si="299"/>
        <v>Khác</v>
      </c>
      <c r="AD200" s="114" t="str">
        <f t="shared" si="299"/>
        <v>Khác</v>
      </c>
      <c r="AE200" s="114" t="str">
        <f t="shared" si="299"/>
        <v>Khác</v>
      </c>
      <c r="AF200" s="114" t="str">
        <f t="shared" si="299"/>
        <v>Khác</v>
      </c>
      <c r="AG200" s="114" t="str">
        <f t="shared" si="299"/>
        <v>Khác</v>
      </c>
      <c r="AH200" s="114" t="str">
        <f t="shared" si="299"/>
        <v>Khác</v>
      </c>
      <c r="AI200" s="114" t="str">
        <f t="shared" si="299"/>
        <v>Khác</v>
      </c>
      <c r="AJ200" s="114" t="str">
        <f t="shared" si="299"/>
        <v>Khác</v>
      </c>
      <c r="AK200" s="114" t="str">
        <f t="shared" si="299"/>
        <v>Khác</v>
      </c>
      <c r="AL200" s="114" t="str">
        <f t="shared" si="299"/>
        <v>Khác</v>
      </c>
      <c r="AM200" s="114" t="str">
        <f t="shared" si="299"/>
        <v>Khác</v>
      </c>
      <c r="AN200" s="114" t="str">
        <f t="shared" si="299"/>
        <v>Khác</v>
      </c>
      <c r="AO200" s="114" t="str">
        <f t="shared" si="299"/>
        <v>Khác</v>
      </c>
      <c r="AP200" s="114" t="str">
        <f t="shared" si="299"/>
        <v>Khác</v>
      </c>
      <c r="AQ200" s="114" t="str">
        <f t="shared" si="208"/>
        <v>Khác</v>
      </c>
      <c r="AR200" s="114" t="str">
        <f t="shared" si="209"/>
        <v>Khác</v>
      </c>
      <c r="AS200" s="114" t="str">
        <f t="shared" si="210"/>
        <v>Khác</v>
      </c>
      <c r="AT200" s="114" t="str">
        <f t="shared" si="211"/>
        <v>Khác</v>
      </c>
      <c r="AU200" s="114" t="str">
        <f t="shared" si="212"/>
        <v>Khác</v>
      </c>
      <c r="AV200" s="114" t="str">
        <f t="shared" si="212"/>
        <v>Khác</v>
      </c>
      <c r="AW200" s="114" t="str">
        <f t="shared" si="213"/>
        <v>Khác</v>
      </c>
      <c r="AX200" s="114" t="str">
        <f t="shared" si="214"/>
        <v>Khác</v>
      </c>
      <c r="AY200" s="114" t="str">
        <f t="shared" si="215"/>
        <v>Khác</v>
      </c>
      <c r="AZ200" s="114" t="str">
        <f t="shared" si="216"/>
        <v>Khác</v>
      </c>
      <c r="BA200" s="114" t="str">
        <f t="shared" si="217"/>
        <v>Khác</v>
      </c>
      <c r="BB200" s="114" t="str">
        <f t="shared" si="218"/>
        <v>Khác</v>
      </c>
      <c r="BC200" s="114" t="str">
        <f t="shared" si="219"/>
        <v>Khác</v>
      </c>
      <c r="BD200" s="114" t="str">
        <f t="shared" si="220"/>
        <v>Khác</v>
      </c>
      <c r="BE200" s="114" t="str">
        <f t="shared" si="221"/>
        <v>Khác</v>
      </c>
      <c r="BF200" s="114" t="str">
        <f t="shared" si="222"/>
        <v>Khác</v>
      </c>
      <c r="BG200" s="114" t="str">
        <f t="shared" si="223"/>
        <v>Khác</v>
      </c>
      <c r="BH200" s="114" t="str">
        <f t="shared" si="224"/>
        <v>Khác</v>
      </c>
      <c r="BI200" s="114" t="str">
        <f t="shared" si="225"/>
        <v>Khác</v>
      </c>
      <c r="BJ200" s="114" t="str">
        <f t="shared" si="226"/>
        <v>Khác</v>
      </c>
      <c r="BK200" s="114" t="str">
        <f t="shared" si="227"/>
        <v>Khác</v>
      </c>
      <c r="BL200" s="114" t="str">
        <f t="shared" si="228"/>
        <v>Khác</v>
      </c>
    </row>
    <row r="201" spans="1:64" ht="13.5" x14ac:dyDescent="0.15">
      <c r="A201" s="101"/>
      <c r="B201" s="101"/>
      <c r="C201" s="101"/>
      <c r="D201" s="105"/>
      <c r="E201" s="103"/>
      <c r="F201" s="15" t="str">
        <f t="shared" si="298"/>
        <v>-</v>
      </c>
      <c r="G201" s="12" t="e">
        <f>VLOOKUP(VALUE(A201),Time!$A$3:$D$33,2,1)</f>
        <v>#N/A</v>
      </c>
      <c r="H201" s="12" t="str">
        <f t="shared" ref="H201:H264" si="300">IF(MID(C201,2,1)="c","Chi",IF(C201&lt;&gt;"","Thu",""))</f>
        <v/>
      </c>
      <c r="K201" s="12"/>
      <c r="L201" s="114" t="str">
        <f t="shared" si="251"/>
        <v>Khác</v>
      </c>
      <c r="M201" s="114" t="str">
        <f t="shared" si="252"/>
        <v>Khác</v>
      </c>
      <c r="N201" s="114" t="str">
        <f t="shared" si="253"/>
        <v>Khác</v>
      </c>
      <c r="O201" s="114" t="str">
        <f t="shared" si="254"/>
        <v>Khác</v>
      </c>
      <c r="P201" s="114" t="str">
        <f t="shared" ref="P201:P264" si="301">IF(O201="Khác",IF(ISNUMBER(SEARCH(P$7,$D201)),P$6,"Khác"),O201)</f>
        <v>Khác</v>
      </c>
      <c r="Q201" s="114" t="str">
        <f t="shared" ref="Q201:Q264" si="302">IF(P201="Khác",IF(ISNUMBER(SEARCH(Q$7,$D201)),Q$6,"Khác"),P201)</f>
        <v>Khác</v>
      </c>
      <c r="R201" s="114" t="str">
        <f t="shared" ref="R201:R264" si="303">IF(Q201="Khác",IF(ISNUMBER(SEARCH(R$7,$D201)),R$6,"Khác"),Q201)</f>
        <v>Khác</v>
      </c>
      <c r="S201" s="114" t="str">
        <f t="shared" si="255"/>
        <v>Khác</v>
      </c>
      <c r="T201" s="114" t="str">
        <f t="shared" ref="T201:AP201" si="304">IF(S201="Khác",IF(ISNUMBER(SEARCH(T$7,$D201)),T$6,"Khác"),S201)</f>
        <v>Khác</v>
      </c>
      <c r="U201" s="114" t="str">
        <f t="shared" si="231"/>
        <v>Khác</v>
      </c>
      <c r="V201" s="114" t="str">
        <f t="shared" si="232"/>
        <v>Khác</v>
      </c>
      <c r="W201" s="114" t="str">
        <f t="shared" si="304"/>
        <v>Khác</v>
      </c>
      <c r="X201" s="114" t="str">
        <f t="shared" si="304"/>
        <v>Khác</v>
      </c>
      <c r="Y201" s="114" t="str">
        <f t="shared" si="304"/>
        <v>Khác</v>
      </c>
      <c r="Z201" s="114" t="str">
        <f t="shared" si="304"/>
        <v>Khác</v>
      </c>
      <c r="AA201" s="114" t="str">
        <f t="shared" si="304"/>
        <v>Khác</v>
      </c>
      <c r="AB201" s="114" t="str">
        <f t="shared" si="304"/>
        <v>Khác</v>
      </c>
      <c r="AC201" s="114" t="str">
        <f t="shared" si="304"/>
        <v>Khác</v>
      </c>
      <c r="AD201" s="114" t="str">
        <f t="shared" si="304"/>
        <v>Khác</v>
      </c>
      <c r="AE201" s="114" t="str">
        <f t="shared" si="304"/>
        <v>Khác</v>
      </c>
      <c r="AF201" s="114" t="str">
        <f t="shared" si="304"/>
        <v>Khác</v>
      </c>
      <c r="AG201" s="114" t="str">
        <f t="shared" si="304"/>
        <v>Khác</v>
      </c>
      <c r="AH201" s="114" t="str">
        <f t="shared" si="304"/>
        <v>Khác</v>
      </c>
      <c r="AI201" s="114" t="str">
        <f t="shared" si="304"/>
        <v>Khác</v>
      </c>
      <c r="AJ201" s="114" t="str">
        <f t="shared" si="304"/>
        <v>Khác</v>
      </c>
      <c r="AK201" s="114" t="str">
        <f t="shared" si="304"/>
        <v>Khác</v>
      </c>
      <c r="AL201" s="114" t="str">
        <f t="shared" si="304"/>
        <v>Khác</v>
      </c>
      <c r="AM201" s="114" t="str">
        <f t="shared" si="304"/>
        <v>Khác</v>
      </c>
      <c r="AN201" s="114" t="str">
        <f t="shared" si="304"/>
        <v>Khác</v>
      </c>
      <c r="AO201" s="114" t="str">
        <f t="shared" si="304"/>
        <v>Khác</v>
      </c>
      <c r="AP201" s="114" t="str">
        <f t="shared" si="304"/>
        <v>Khác</v>
      </c>
      <c r="AQ201" s="114" t="str">
        <f t="shared" ref="AQ201:AQ264" si="305">IF(AP201="Khác",IF(ISNUMBER(SEARCH(AQ$7,$D201)),AQ$6,"Khác"),AP201)</f>
        <v>Khác</v>
      </c>
      <c r="AR201" s="114" t="str">
        <f t="shared" ref="AR201:AR264" si="306">IF(AQ201="Khác",IF(ISNUMBER(SEARCH(AR$7,$D201)),AR$6,"Khác"),AQ201)</f>
        <v>Khác</v>
      </c>
      <c r="AS201" s="114" t="str">
        <f t="shared" ref="AS201:AS264" si="307">IF(AR201="Khác",IF(ISNUMBER(SEARCH(AS$7,$D201)),AS$6,"Khác"),AR201)</f>
        <v>Khác</v>
      </c>
      <c r="AT201" s="114" t="str">
        <f t="shared" ref="AT201:AT264" si="308">IF(AS201="Khác",IF(ISNUMBER(SEARCH(AT$7,$D201)),AT$6,"Khác"),AS201)</f>
        <v>Khác</v>
      </c>
      <c r="AU201" s="114" t="str">
        <f t="shared" ref="AU201:AV264" si="309">IF(AT201="Khác",IF(ISNUMBER(SEARCH(AU$7,$D201)),AU$6,"Khác"),AT201)</f>
        <v>Khác</v>
      </c>
      <c r="AV201" s="114" t="str">
        <f t="shared" si="309"/>
        <v>Khác</v>
      </c>
      <c r="AW201" s="114" t="str">
        <f t="shared" ref="AW201:AW264" si="310">IF(AV201="Khác",IF(AND(ISNUMBER(SEARCH("phí",$D201)),ISNUMBER(SEARCH("ngân hàng",$D201))),AW$6,"Khác"),AV201)</f>
        <v>Khác</v>
      </c>
      <c r="AX201" s="114" t="str">
        <f t="shared" ref="AX201:AX264" si="311">IF(AW201="Khác",IF(AND(ISNUMBER(SEARCH("Điện",$D201)),ISNUMBER(SEARCH("VP",$D201))),AX$6,"Khác"),AW201)</f>
        <v>Khác</v>
      </c>
      <c r="AY201" s="114" t="str">
        <f t="shared" ref="AY201:AY264" si="312">IF(AX201="Khác",IF(AND(ISNUMBER(SEARCH("Nước",$D201)),ISNUMBER(SEARCH("VP",$D201))),AY$6,"Khác"),AX201)</f>
        <v>Khác</v>
      </c>
      <c r="AZ201" s="114" t="str">
        <f t="shared" ref="AZ201:AZ264" si="313">IF(AY201="Khác",IF(AND(ISNUMBER(SEARCH("Điện",$D201)),ISNUMBER(SEARCH("Kho",$D201))),AZ$6,"Khác"),AY201)</f>
        <v>Khác</v>
      </c>
      <c r="BA201" s="114" t="str">
        <f t="shared" ref="BA201:BA264" si="314">IF(AZ201="Khác",IF(AND(ISNUMBER(SEARCH("Nước",$D201)),ISNUMBER(SEARCH("Kho",$D201))),BA$6,"Khác"),AZ201)</f>
        <v>Khác</v>
      </c>
      <c r="BB201" s="114" t="str">
        <f t="shared" ref="BB201:BB264" si="315">IF(BA201="Khác",IF(AND(ISNUMBER(SEARCH("TT",$D201)),ISNUMBER(SEARCH("Chi Phí hoàn trả bảo hành",$D201))),BB$6,"Khác"),BA201)</f>
        <v>Khác</v>
      </c>
      <c r="BC201" s="114" t="str">
        <f t="shared" ref="BC201:BC264" si="316">IF(BB201="Khác",IF(AND(ISNUMBER(SEARCH("TT",$D201)),ISNUMBER(SEARCH("Đơn hàng",$D201))),BC$6,"Khác"),BB201)</f>
        <v>Khác</v>
      </c>
      <c r="BD201" s="114" t="str">
        <f t="shared" ref="BD201:BD264" si="317">IF(BC201="Khác",IF(AND(ISNUMBER(SEARCH("TT",$D201)),ISNUMBER(SEARCH("hoàn công",$D201))),BD$6,"Khác"),BC201)</f>
        <v>Khác</v>
      </c>
      <c r="BE201" s="114" t="str">
        <f t="shared" ref="BE201:BE264" si="318">IF(BD201="Khác",IF(AND(ISNUMBER(SEARCH("TT",$D201)),ISNUMBER(SEARCH("công nhân",$D201))),BE$6,"Khác"),BD201)</f>
        <v>Khác</v>
      </c>
      <c r="BF201" s="114" t="str">
        <f t="shared" ref="BF201:BF264" si="319">IF(BE201="Khác",IF(AND(ISNUMBER(SEARCH("phí",$D201)),ISNUMBER(SEARCH("cước",$D201))),BF$6,"Khác"),BE201)</f>
        <v>Khác</v>
      </c>
      <c r="BG201" s="114" t="str">
        <f t="shared" ref="BG201:BG264" si="320">IF(BF201="Khác",IF(AND(ISNUMBER(SEARCH("TT",$D201)),ISNUMBER(SEARCH("- ",$D201))),BG$6,"Khác"),BF201)</f>
        <v>Khác</v>
      </c>
      <c r="BH201" s="114" t="str">
        <f t="shared" ref="BH201:BH264" si="321">IF(BG201="Khác",IF(ISNUMBER(SEARCH("tạm ứng",$D201)),BH$6,"Khác"),BG201)</f>
        <v>Khác</v>
      </c>
      <c r="BI201" s="114" t="str">
        <f t="shared" ref="BI201:BI264" si="322">IF(BH201="Khác",IF(ISNUMBER(SEARCH("chi phí dịch vụ hàng hóa",$D201)),BI$6,"Khác"),BH201)</f>
        <v>Khác</v>
      </c>
      <c r="BJ201" s="114" t="str">
        <f t="shared" ref="BJ201:BJ264" si="323">IF(BI201="Khác",IF(ISNUMBER(SEARCH("cung cấp vật tư cho kho",$D201)),BJ$6,"Khác"),BI201)</f>
        <v>Khác</v>
      </c>
      <c r="BK201" s="114" t="str">
        <f t="shared" ref="BK201:BK264" si="324">IF(BJ201="Khác",IF(ISNUMBER(SEARCH("cô tạp vụ",$D201)),BK$6,"Khác"),BJ201)</f>
        <v>Khác</v>
      </c>
      <c r="BL201" s="114" t="str">
        <f t="shared" ref="BL201:BL264" si="325">IF(BK201="Khác",IF(ISNUMBER(SEARCH("thuê văn phòng Hà Nội",$D201)),BL$6,"Khác"),BK201)</f>
        <v>Khác</v>
      </c>
    </row>
    <row r="202" spans="1:64" ht="13.5" x14ac:dyDescent="0.15">
      <c r="A202" s="101"/>
      <c r="B202" s="101"/>
      <c r="C202" s="101"/>
      <c r="D202" s="105"/>
      <c r="E202" s="103"/>
      <c r="F202" s="15" t="str">
        <f t="shared" si="298"/>
        <v>-</v>
      </c>
      <c r="G202" s="12" t="e">
        <f>VLOOKUP(VALUE(A202),Time!$A$3:$D$33,2,1)</f>
        <v>#N/A</v>
      </c>
      <c r="H202" s="12" t="str">
        <f t="shared" si="300"/>
        <v/>
      </c>
      <c r="K202" s="12"/>
      <c r="L202" s="114" t="str">
        <f t="shared" si="251"/>
        <v>Khác</v>
      </c>
      <c r="M202" s="114" t="str">
        <f t="shared" si="252"/>
        <v>Khác</v>
      </c>
      <c r="N202" s="114" t="str">
        <f t="shared" si="253"/>
        <v>Khác</v>
      </c>
      <c r="O202" s="114" t="str">
        <f t="shared" si="254"/>
        <v>Khác</v>
      </c>
      <c r="P202" s="114" t="str">
        <f t="shared" si="301"/>
        <v>Khác</v>
      </c>
      <c r="Q202" s="114" t="str">
        <f t="shared" si="302"/>
        <v>Khác</v>
      </c>
      <c r="R202" s="114" t="str">
        <f t="shared" si="303"/>
        <v>Khác</v>
      </c>
      <c r="S202" s="114" t="str">
        <f t="shared" si="255"/>
        <v>Khác</v>
      </c>
      <c r="T202" s="114" t="str">
        <f t="shared" ref="T202:AP202" si="326">IF(S202="Khác",IF(ISNUMBER(SEARCH(T$7,$D202)),T$6,"Khác"),S202)</f>
        <v>Khác</v>
      </c>
      <c r="U202" s="114" t="str">
        <f t="shared" si="231"/>
        <v>Khác</v>
      </c>
      <c r="V202" s="114" t="str">
        <f t="shared" si="232"/>
        <v>Khác</v>
      </c>
      <c r="W202" s="114" t="str">
        <f t="shared" si="326"/>
        <v>Khác</v>
      </c>
      <c r="X202" s="114" t="str">
        <f t="shared" si="326"/>
        <v>Khác</v>
      </c>
      <c r="Y202" s="114" t="str">
        <f t="shared" si="326"/>
        <v>Khác</v>
      </c>
      <c r="Z202" s="114" t="str">
        <f t="shared" si="326"/>
        <v>Khác</v>
      </c>
      <c r="AA202" s="114" t="str">
        <f t="shared" si="326"/>
        <v>Khác</v>
      </c>
      <c r="AB202" s="114" t="str">
        <f t="shared" si="326"/>
        <v>Khác</v>
      </c>
      <c r="AC202" s="114" t="str">
        <f t="shared" si="326"/>
        <v>Khác</v>
      </c>
      <c r="AD202" s="114" t="str">
        <f t="shared" si="326"/>
        <v>Khác</v>
      </c>
      <c r="AE202" s="114" t="str">
        <f t="shared" si="326"/>
        <v>Khác</v>
      </c>
      <c r="AF202" s="114" t="str">
        <f t="shared" si="326"/>
        <v>Khác</v>
      </c>
      <c r="AG202" s="114" t="str">
        <f t="shared" si="326"/>
        <v>Khác</v>
      </c>
      <c r="AH202" s="114" t="str">
        <f t="shared" si="326"/>
        <v>Khác</v>
      </c>
      <c r="AI202" s="114" t="str">
        <f t="shared" si="326"/>
        <v>Khác</v>
      </c>
      <c r="AJ202" s="114" t="str">
        <f t="shared" si="326"/>
        <v>Khác</v>
      </c>
      <c r="AK202" s="114" t="str">
        <f t="shared" si="326"/>
        <v>Khác</v>
      </c>
      <c r="AL202" s="114" t="str">
        <f t="shared" si="326"/>
        <v>Khác</v>
      </c>
      <c r="AM202" s="114" t="str">
        <f t="shared" si="326"/>
        <v>Khác</v>
      </c>
      <c r="AN202" s="114" t="str">
        <f t="shared" si="326"/>
        <v>Khác</v>
      </c>
      <c r="AO202" s="114" t="str">
        <f t="shared" si="326"/>
        <v>Khác</v>
      </c>
      <c r="AP202" s="114" t="str">
        <f t="shared" si="326"/>
        <v>Khác</v>
      </c>
      <c r="AQ202" s="114" t="str">
        <f t="shared" si="305"/>
        <v>Khác</v>
      </c>
      <c r="AR202" s="114" t="str">
        <f t="shared" si="306"/>
        <v>Khác</v>
      </c>
      <c r="AS202" s="114" t="str">
        <f t="shared" si="307"/>
        <v>Khác</v>
      </c>
      <c r="AT202" s="114" t="str">
        <f t="shared" si="308"/>
        <v>Khác</v>
      </c>
      <c r="AU202" s="114" t="str">
        <f t="shared" si="309"/>
        <v>Khác</v>
      </c>
      <c r="AV202" s="114" t="str">
        <f t="shared" si="309"/>
        <v>Khác</v>
      </c>
      <c r="AW202" s="114" t="str">
        <f t="shared" si="310"/>
        <v>Khác</v>
      </c>
      <c r="AX202" s="114" t="str">
        <f t="shared" si="311"/>
        <v>Khác</v>
      </c>
      <c r="AY202" s="114" t="str">
        <f t="shared" si="312"/>
        <v>Khác</v>
      </c>
      <c r="AZ202" s="114" t="str">
        <f t="shared" si="313"/>
        <v>Khác</v>
      </c>
      <c r="BA202" s="114" t="str">
        <f t="shared" si="314"/>
        <v>Khác</v>
      </c>
      <c r="BB202" s="114" t="str">
        <f t="shared" si="315"/>
        <v>Khác</v>
      </c>
      <c r="BC202" s="114" t="str">
        <f t="shared" si="316"/>
        <v>Khác</v>
      </c>
      <c r="BD202" s="114" t="str">
        <f t="shared" si="317"/>
        <v>Khác</v>
      </c>
      <c r="BE202" s="114" t="str">
        <f t="shared" si="318"/>
        <v>Khác</v>
      </c>
      <c r="BF202" s="114" t="str">
        <f t="shared" si="319"/>
        <v>Khác</v>
      </c>
      <c r="BG202" s="114" t="str">
        <f t="shared" si="320"/>
        <v>Khác</v>
      </c>
      <c r="BH202" s="114" t="str">
        <f t="shared" si="321"/>
        <v>Khác</v>
      </c>
      <c r="BI202" s="114" t="str">
        <f t="shared" si="322"/>
        <v>Khác</v>
      </c>
      <c r="BJ202" s="114" t="str">
        <f t="shared" si="323"/>
        <v>Khác</v>
      </c>
      <c r="BK202" s="114" t="str">
        <f t="shared" si="324"/>
        <v>Khác</v>
      </c>
      <c r="BL202" s="114" t="str">
        <f t="shared" si="325"/>
        <v>Khác</v>
      </c>
    </row>
    <row r="203" spans="1:64" ht="13.5" x14ac:dyDescent="0.15">
      <c r="A203" s="101"/>
      <c r="B203" s="101"/>
      <c r="C203" s="101"/>
      <c r="D203" s="105"/>
      <c r="E203" s="103"/>
      <c r="F203" s="15" t="str">
        <f t="shared" si="298"/>
        <v>-</v>
      </c>
      <c r="G203" s="12" t="e">
        <f>VLOOKUP(VALUE(A203),Time!$A$3:$D$33,2,1)</f>
        <v>#N/A</v>
      </c>
      <c r="H203" s="12" t="str">
        <f t="shared" si="300"/>
        <v/>
      </c>
      <c r="K203" s="12"/>
      <c r="L203" s="114" t="str">
        <f t="shared" si="251"/>
        <v>Khác</v>
      </c>
      <c r="M203" s="114" t="str">
        <f t="shared" si="252"/>
        <v>Khác</v>
      </c>
      <c r="N203" s="114" t="str">
        <f t="shared" si="253"/>
        <v>Khác</v>
      </c>
      <c r="O203" s="114" t="str">
        <f t="shared" si="254"/>
        <v>Khác</v>
      </c>
      <c r="P203" s="114" t="str">
        <f t="shared" si="301"/>
        <v>Khác</v>
      </c>
      <c r="Q203" s="114" t="str">
        <f t="shared" si="302"/>
        <v>Khác</v>
      </c>
      <c r="R203" s="114" t="str">
        <f t="shared" si="303"/>
        <v>Khác</v>
      </c>
      <c r="S203" s="114" t="str">
        <f t="shared" si="255"/>
        <v>Khác</v>
      </c>
      <c r="T203" s="114" t="str">
        <f t="shared" ref="T203:AP203" si="327">IF(S203="Khác",IF(ISNUMBER(SEARCH(T$7,$D203)),T$6,"Khác"),S203)</f>
        <v>Khác</v>
      </c>
      <c r="U203" s="114" t="str">
        <f t="shared" ref="U203:U266" si="328">IF(T203="Khác",IF(ISNUMBER(SEARCH(U$7,$D203)),U$6,"Khác"),T203)</f>
        <v>Khác</v>
      </c>
      <c r="V203" s="114" t="str">
        <f t="shared" ref="V203:V266" si="329">IF(U203="Khác",IF(ISNUMBER(SEARCH(V$7,$D203)),V$6,"Khác"),U203)</f>
        <v>Khác</v>
      </c>
      <c r="W203" s="114" t="str">
        <f t="shared" si="327"/>
        <v>Khác</v>
      </c>
      <c r="X203" s="114" t="str">
        <f t="shared" si="327"/>
        <v>Khác</v>
      </c>
      <c r="Y203" s="114" t="str">
        <f t="shared" si="327"/>
        <v>Khác</v>
      </c>
      <c r="Z203" s="114" t="str">
        <f t="shared" si="327"/>
        <v>Khác</v>
      </c>
      <c r="AA203" s="114" t="str">
        <f t="shared" si="327"/>
        <v>Khác</v>
      </c>
      <c r="AB203" s="114" t="str">
        <f t="shared" si="327"/>
        <v>Khác</v>
      </c>
      <c r="AC203" s="114" t="str">
        <f t="shared" si="327"/>
        <v>Khác</v>
      </c>
      <c r="AD203" s="114" t="str">
        <f t="shared" si="327"/>
        <v>Khác</v>
      </c>
      <c r="AE203" s="114" t="str">
        <f t="shared" si="327"/>
        <v>Khác</v>
      </c>
      <c r="AF203" s="114" t="str">
        <f t="shared" si="327"/>
        <v>Khác</v>
      </c>
      <c r="AG203" s="114" t="str">
        <f t="shared" si="327"/>
        <v>Khác</v>
      </c>
      <c r="AH203" s="114" t="str">
        <f t="shared" si="327"/>
        <v>Khác</v>
      </c>
      <c r="AI203" s="114" t="str">
        <f t="shared" si="327"/>
        <v>Khác</v>
      </c>
      <c r="AJ203" s="114" t="str">
        <f t="shared" si="327"/>
        <v>Khác</v>
      </c>
      <c r="AK203" s="114" t="str">
        <f t="shared" si="327"/>
        <v>Khác</v>
      </c>
      <c r="AL203" s="114" t="str">
        <f t="shared" si="327"/>
        <v>Khác</v>
      </c>
      <c r="AM203" s="114" t="str">
        <f t="shared" si="327"/>
        <v>Khác</v>
      </c>
      <c r="AN203" s="114" t="str">
        <f t="shared" si="327"/>
        <v>Khác</v>
      </c>
      <c r="AO203" s="114" t="str">
        <f t="shared" si="327"/>
        <v>Khác</v>
      </c>
      <c r="AP203" s="114" t="str">
        <f t="shared" si="327"/>
        <v>Khác</v>
      </c>
      <c r="AQ203" s="114" t="str">
        <f t="shared" si="305"/>
        <v>Khác</v>
      </c>
      <c r="AR203" s="114" t="str">
        <f t="shared" si="306"/>
        <v>Khác</v>
      </c>
      <c r="AS203" s="114" t="str">
        <f t="shared" si="307"/>
        <v>Khác</v>
      </c>
      <c r="AT203" s="114" t="str">
        <f t="shared" si="308"/>
        <v>Khác</v>
      </c>
      <c r="AU203" s="114" t="str">
        <f t="shared" si="309"/>
        <v>Khác</v>
      </c>
      <c r="AV203" s="114" t="str">
        <f t="shared" si="309"/>
        <v>Khác</v>
      </c>
      <c r="AW203" s="114" t="str">
        <f t="shared" si="310"/>
        <v>Khác</v>
      </c>
      <c r="AX203" s="114" t="str">
        <f t="shared" si="311"/>
        <v>Khác</v>
      </c>
      <c r="AY203" s="114" t="str">
        <f t="shared" si="312"/>
        <v>Khác</v>
      </c>
      <c r="AZ203" s="114" t="str">
        <f t="shared" si="313"/>
        <v>Khác</v>
      </c>
      <c r="BA203" s="114" t="str">
        <f t="shared" si="314"/>
        <v>Khác</v>
      </c>
      <c r="BB203" s="114" t="str">
        <f t="shared" si="315"/>
        <v>Khác</v>
      </c>
      <c r="BC203" s="114" t="str">
        <f t="shared" si="316"/>
        <v>Khác</v>
      </c>
      <c r="BD203" s="114" t="str">
        <f t="shared" si="317"/>
        <v>Khác</v>
      </c>
      <c r="BE203" s="114" t="str">
        <f t="shared" si="318"/>
        <v>Khác</v>
      </c>
      <c r="BF203" s="114" t="str">
        <f t="shared" si="319"/>
        <v>Khác</v>
      </c>
      <c r="BG203" s="114" t="str">
        <f t="shared" si="320"/>
        <v>Khác</v>
      </c>
      <c r="BH203" s="114" t="str">
        <f t="shared" si="321"/>
        <v>Khác</v>
      </c>
      <c r="BI203" s="114" t="str">
        <f t="shared" si="322"/>
        <v>Khác</v>
      </c>
      <c r="BJ203" s="114" t="str">
        <f t="shared" si="323"/>
        <v>Khác</v>
      </c>
      <c r="BK203" s="114" t="str">
        <f t="shared" si="324"/>
        <v>Khác</v>
      </c>
      <c r="BL203" s="114" t="str">
        <f t="shared" si="325"/>
        <v>Khác</v>
      </c>
    </row>
    <row r="204" spans="1:64" ht="13.5" x14ac:dyDescent="0.15">
      <c r="A204" s="101"/>
      <c r="B204" s="101"/>
      <c r="C204" s="101"/>
      <c r="D204" s="105"/>
      <c r="E204" s="103"/>
      <c r="F204" s="15" t="str">
        <f t="shared" si="298"/>
        <v>-</v>
      </c>
      <c r="G204" s="12" t="e">
        <f>VLOOKUP(VALUE(A204),Time!$A$3:$D$33,2,1)</f>
        <v>#N/A</v>
      </c>
      <c r="H204" s="12" t="str">
        <f t="shared" si="300"/>
        <v/>
      </c>
      <c r="K204" s="12"/>
      <c r="L204" s="114" t="str">
        <f t="shared" si="251"/>
        <v>Khác</v>
      </c>
      <c r="M204" s="114" t="str">
        <f t="shared" si="252"/>
        <v>Khác</v>
      </c>
      <c r="N204" s="114" t="str">
        <f t="shared" si="253"/>
        <v>Khác</v>
      </c>
      <c r="O204" s="114" t="str">
        <f t="shared" si="254"/>
        <v>Khác</v>
      </c>
      <c r="P204" s="114" t="str">
        <f t="shared" si="301"/>
        <v>Khác</v>
      </c>
      <c r="Q204" s="114" t="str">
        <f t="shared" si="302"/>
        <v>Khác</v>
      </c>
      <c r="R204" s="114" t="str">
        <f t="shared" si="303"/>
        <v>Khác</v>
      </c>
      <c r="S204" s="114" t="str">
        <f t="shared" si="255"/>
        <v>Khác</v>
      </c>
      <c r="T204" s="114" t="str">
        <f t="shared" ref="T204:AP204" si="330">IF(S204="Khác",IF(ISNUMBER(SEARCH(T$7,$D204)),T$6,"Khác"),S204)</f>
        <v>Khác</v>
      </c>
      <c r="U204" s="114" t="str">
        <f t="shared" si="328"/>
        <v>Khác</v>
      </c>
      <c r="V204" s="114" t="str">
        <f t="shared" si="329"/>
        <v>Khác</v>
      </c>
      <c r="W204" s="114" t="str">
        <f t="shared" si="330"/>
        <v>Khác</v>
      </c>
      <c r="X204" s="114" t="str">
        <f t="shared" si="330"/>
        <v>Khác</v>
      </c>
      <c r="Y204" s="114" t="str">
        <f t="shared" si="330"/>
        <v>Khác</v>
      </c>
      <c r="Z204" s="114" t="str">
        <f t="shared" si="330"/>
        <v>Khác</v>
      </c>
      <c r="AA204" s="114" t="str">
        <f t="shared" si="330"/>
        <v>Khác</v>
      </c>
      <c r="AB204" s="114" t="str">
        <f t="shared" si="330"/>
        <v>Khác</v>
      </c>
      <c r="AC204" s="114" t="str">
        <f t="shared" si="330"/>
        <v>Khác</v>
      </c>
      <c r="AD204" s="114" t="str">
        <f t="shared" si="330"/>
        <v>Khác</v>
      </c>
      <c r="AE204" s="114" t="str">
        <f t="shared" si="330"/>
        <v>Khác</v>
      </c>
      <c r="AF204" s="114" t="str">
        <f t="shared" si="330"/>
        <v>Khác</v>
      </c>
      <c r="AG204" s="114" t="str">
        <f t="shared" si="330"/>
        <v>Khác</v>
      </c>
      <c r="AH204" s="114" t="str">
        <f t="shared" si="330"/>
        <v>Khác</v>
      </c>
      <c r="AI204" s="114" t="str">
        <f t="shared" si="330"/>
        <v>Khác</v>
      </c>
      <c r="AJ204" s="114" t="str">
        <f t="shared" si="330"/>
        <v>Khác</v>
      </c>
      <c r="AK204" s="114" t="str">
        <f t="shared" si="330"/>
        <v>Khác</v>
      </c>
      <c r="AL204" s="114" t="str">
        <f t="shared" si="330"/>
        <v>Khác</v>
      </c>
      <c r="AM204" s="114" t="str">
        <f t="shared" si="330"/>
        <v>Khác</v>
      </c>
      <c r="AN204" s="114" t="str">
        <f t="shared" si="330"/>
        <v>Khác</v>
      </c>
      <c r="AO204" s="114" t="str">
        <f t="shared" si="330"/>
        <v>Khác</v>
      </c>
      <c r="AP204" s="114" t="str">
        <f t="shared" si="330"/>
        <v>Khác</v>
      </c>
      <c r="AQ204" s="114" t="str">
        <f t="shared" si="305"/>
        <v>Khác</v>
      </c>
      <c r="AR204" s="114" t="str">
        <f t="shared" si="306"/>
        <v>Khác</v>
      </c>
      <c r="AS204" s="114" t="str">
        <f t="shared" si="307"/>
        <v>Khác</v>
      </c>
      <c r="AT204" s="114" t="str">
        <f t="shared" si="308"/>
        <v>Khác</v>
      </c>
      <c r="AU204" s="114" t="str">
        <f t="shared" si="309"/>
        <v>Khác</v>
      </c>
      <c r="AV204" s="114" t="str">
        <f t="shared" si="309"/>
        <v>Khác</v>
      </c>
      <c r="AW204" s="114" t="str">
        <f t="shared" si="310"/>
        <v>Khác</v>
      </c>
      <c r="AX204" s="114" t="str">
        <f t="shared" si="311"/>
        <v>Khác</v>
      </c>
      <c r="AY204" s="114" t="str">
        <f t="shared" si="312"/>
        <v>Khác</v>
      </c>
      <c r="AZ204" s="114" t="str">
        <f t="shared" si="313"/>
        <v>Khác</v>
      </c>
      <c r="BA204" s="114" t="str">
        <f t="shared" si="314"/>
        <v>Khác</v>
      </c>
      <c r="BB204" s="114" t="str">
        <f t="shared" si="315"/>
        <v>Khác</v>
      </c>
      <c r="BC204" s="114" t="str">
        <f t="shared" si="316"/>
        <v>Khác</v>
      </c>
      <c r="BD204" s="114" t="str">
        <f t="shared" si="317"/>
        <v>Khác</v>
      </c>
      <c r="BE204" s="114" t="str">
        <f t="shared" si="318"/>
        <v>Khác</v>
      </c>
      <c r="BF204" s="114" t="str">
        <f t="shared" si="319"/>
        <v>Khác</v>
      </c>
      <c r="BG204" s="114" t="str">
        <f t="shared" si="320"/>
        <v>Khác</v>
      </c>
      <c r="BH204" s="114" t="str">
        <f t="shared" si="321"/>
        <v>Khác</v>
      </c>
      <c r="BI204" s="114" t="str">
        <f t="shared" si="322"/>
        <v>Khác</v>
      </c>
      <c r="BJ204" s="114" t="str">
        <f t="shared" si="323"/>
        <v>Khác</v>
      </c>
      <c r="BK204" s="114" t="str">
        <f t="shared" si="324"/>
        <v>Khác</v>
      </c>
      <c r="BL204" s="114" t="str">
        <f t="shared" si="325"/>
        <v>Khác</v>
      </c>
    </row>
    <row r="205" spans="1:64" ht="13.5" x14ac:dyDescent="0.15">
      <c r="A205" s="101"/>
      <c r="B205" s="101"/>
      <c r="C205" s="101"/>
      <c r="D205" s="105"/>
      <c r="E205" s="103"/>
      <c r="F205" s="15" t="str">
        <f t="shared" si="298"/>
        <v>-</v>
      </c>
      <c r="G205" s="12" t="e">
        <f>VLOOKUP(VALUE(A205),Time!$A$3:$D$33,2,1)</f>
        <v>#N/A</v>
      </c>
      <c r="H205" s="12" t="str">
        <f t="shared" si="300"/>
        <v/>
      </c>
      <c r="K205" s="12"/>
      <c r="L205" s="114" t="str">
        <f t="shared" si="251"/>
        <v>Khác</v>
      </c>
      <c r="M205" s="114" t="str">
        <f t="shared" si="252"/>
        <v>Khác</v>
      </c>
      <c r="N205" s="114" t="str">
        <f t="shared" si="253"/>
        <v>Khác</v>
      </c>
      <c r="O205" s="114" t="str">
        <f t="shared" si="254"/>
        <v>Khác</v>
      </c>
      <c r="P205" s="114" t="str">
        <f t="shared" si="301"/>
        <v>Khác</v>
      </c>
      <c r="Q205" s="114" t="str">
        <f t="shared" si="302"/>
        <v>Khác</v>
      </c>
      <c r="R205" s="114" t="str">
        <f t="shared" si="303"/>
        <v>Khác</v>
      </c>
      <c r="S205" s="114" t="str">
        <f t="shared" si="255"/>
        <v>Khác</v>
      </c>
      <c r="T205" s="114" t="str">
        <f t="shared" ref="T205:AP205" si="331">IF(S205="Khác",IF(ISNUMBER(SEARCH(T$7,$D205)),T$6,"Khác"),S205)</f>
        <v>Khác</v>
      </c>
      <c r="U205" s="114" t="str">
        <f t="shared" si="328"/>
        <v>Khác</v>
      </c>
      <c r="V205" s="114" t="str">
        <f t="shared" si="329"/>
        <v>Khác</v>
      </c>
      <c r="W205" s="114" t="str">
        <f t="shared" si="331"/>
        <v>Khác</v>
      </c>
      <c r="X205" s="114" t="str">
        <f t="shared" si="331"/>
        <v>Khác</v>
      </c>
      <c r="Y205" s="114" t="str">
        <f t="shared" si="331"/>
        <v>Khác</v>
      </c>
      <c r="Z205" s="114" t="str">
        <f t="shared" si="331"/>
        <v>Khác</v>
      </c>
      <c r="AA205" s="114" t="str">
        <f t="shared" si="331"/>
        <v>Khác</v>
      </c>
      <c r="AB205" s="114" t="str">
        <f t="shared" si="331"/>
        <v>Khác</v>
      </c>
      <c r="AC205" s="114" t="str">
        <f t="shared" si="331"/>
        <v>Khác</v>
      </c>
      <c r="AD205" s="114" t="str">
        <f t="shared" si="331"/>
        <v>Khác</v>
      </c>
      <c r="AE205" s="114" t="str">
        <f t="shared" si="331"/>
        <v>Khác</v>
      </c>
      <c r="AF205" s="114" t="str">
        <f t="shared" si="331"/>
        <v>Khác</v>
      </c>
      <c r="AG205" s="114" t="str">
        <f t="shared" si="331"/>
        <v>Khác</v>
      </c>
      <c r="AH205" s="114" t="str">
        <f t="shared" si="331"/>
        <v>Khác</v>
      </c>
      <c r="AI205" s="114" t="str">
        <f t="shared" si="331"/>
        <v>Khác</v>
      </c>
      <c r="AJ205" s="114" t="str">
        <f t="shared" si="331"/>
        <v>Khác</v>
      </c>
      <c r="AK205" s="114" t="str">
        <f t="shared" si="331"/>
        <v>Khác</v>
      </c>
      <c r="AL205" s="114" t="str">
        <f t="shared" si="331"/>
        <v>Khác</v>
      </c>
      <c r="AM205" s="114" t="str">
        <f t="shared" si="331"/>
        <v>Khác</v>
      </c>
      <c r="AN205" s="114" t="str">
        <f t="shared" si="331"/>
        <v>Khác</v>
      </c>
      <c r="AO205" s="114" t="str">
        <f t="shared" si="331"/>
        <v>Khác</v>
      </c>
      <c r="AP205" s="114" t="str">
        <f t="shared" si="331"/>
        <v>Khác</v>
      </c>
      <c r="AQ205" s="114" t="str">
        <f t="shared" si="305"/>
        <v>Khác</v>
      </c>
      <c r="AR205" s="114" t="str">
        <f t="shared" si="306"/>
        <v>Khác</v>
      </c>
      <c r="AS205" s="114" t="str">
        <f t="shared" si="307"/>
        <v>Khác</v>
      </c>
      <c r="AT205" s="114" t="str">
        <f t="shared" si="308"/>
        <v>Khác</v>
      </c>
      <c r="AU205" s="114" t="str">
        <f t="shared" si="309"/>
        <v>Khác</v>
      </c>
      <c r="AV205" s="114" t="str">
        <f t="shared" si="309"/>
        <v>Khác</v>
      </c>
      <c r="AW205" s="114" t="str">
        <f t="shared" si="310"/>
        <v>Khác</v>
      </c>
      <c r="AX205" s="114" t="str">
        <f t="shared" si="311"/>
        <v>Khác</v>
      </c>
      <c r="AY205" s="114" t="str">
        <f t="shared" si="312"/>
        <v>Khác</v>
      </c>
      <c r="AZ205" s="114" t="str">
        <f t="shared" si="313"/>
        <v>Khác</v>
      </c>
      <c r="BA205" s="114" t="str">
        <f t="shared" si="314"/>
        <v>Khác</v>
      </c>
      <c r="BB205" s="114" t="str">
        <f t="shared" si="315"/>
        <v>Khác</v>
      </c>
      <c r="BC205" s="114" t="str">
        <f t="shared" si="316"/>
        <v>Khác</v>
      </c>
      <c r="BD205" s="114" t="str">
        <f t="shared" si="317"/>
        <v>Khác</v>
      </c>
      <c r="BE205" s="114" t="str">
        <f t="shared" si="318"/>
        <v>Khác</v>
      </c>
      <c r="BF205" s="114" t="str">
        <f t="shared" si="319"/>
        <v>Khác</v>
      </c>
      <c r="BG205" s="114" t="str">
        <f t="shared" si="320"/>
        <v>Khác</v>
      </c>
      <c r="BH205" s="114" t="str">
        <f t="shared" si="321"/>
        <v>Khác</v>
      </c>
      <c r="BI205" s="114" t="str">
        <f t="shared" si="322"/>
        <v>Khác</v>
      </c>
      <c r="BJ205" s="114" t="str">
        <f t="shared" si="323"/>
        <v>Khác</v>
      </c>
      <c r="BK205" s="114" t="str">
        <f t="shared" si="324"/>
        <v>Khác</v>
      </c>
      <c r="BL205" s="114" t="str">
        <f t="shared" si="325"/>
        <v>Khác</v>
      </c>
    </row>
    <row r="206" spans="1:64" ht="13.5" x14ac:dyDescent="0.15">
      <c r="A206" s="101"/>
      <c r="B206" s="101"/>
      <c r="C206" s="101"/>
      <c r="D206" s="105"/>
      <c r="E206" s="103"/>
      <c r="F206" s="15" t="str">
        <f t="shared" si="298"/>
        <v>-</v>
      </c>
      <c r="G206" s="12" t="e">
        <f>VLOOKUP(VALUE(A206),Time!$A$3:$D$33,2,1)</f>
        <v>#N/A</v>
      </c>
      <c r="H206" s="12" t="str">
        <f t="shared" si="300"/>
        <v/>
      </c>
      <c r="K206" s="12"/>
      <c r="L206" s="114" t="str">
        <f t="shared" si="251"/>
        <v>Khác</v>
      </c>
      <c r="M206" s="114" t="str">
        <f t="shared" si="252"/>
        <v>Khác</v>
      </c>
      <c r="N206" s="114" t="str">
        <f t="shared" si="253"/>
        <v>Khác</v>
      </c>
      <c r="O206" s="114" t="str">
        <f t="shared" si="254"/>
        <v>Khác</v>
      </c>
      <c r="P206" s="114" t="str">
        <f t="shared" si="301"/>
        <v>Khác</v>
      </c>
      <c r="Q206" s="114" t="str">
        <f t="shared" si="302"/>
        <v>Khác</v>
      </c>
      <c r="R206" s="114" t="str">
        <f t="shared" si="303"/>
        <v>Khác</v>
      </c>
      <c r="S206" s="114" t="str">
        <f t="shared" si="255"/>
        <v>Khác</v>
      </c>
      <c r="T206" s="114" t="str">
        <f t="shared" ref="T206:AP206" si="332">IF(S206="Khác",IF(ISNUMBER(SEARCH(T$7,$D206)),T$6,"Khác"),S206)</f>
        <v>Khác</v>
      </c>
      <c r="U206" s="114" t="str">
        <f t="shared" si="328"/>
        <v>Khác</v>
      </c>
      <c r="V206" s="114" t="str">
        <f t="shared" si="329"/>
        <v>Khác</v>
      </c>
      <c r="W206" s="114" t="str">
        <f t="shared" si="332"/>
        <v>Khác</v>
      </c>
      <c r="X206" s="114" t="str">
        <f t="shared" si="332"/>
        <v>Khác</v>
      </c>
      <c r="Y206" s="114" t="str">
        <f t="shared" si="332"/>
        <v>Khác</v>
      </c>
      <c r="Z206" s="114" t="str">
        <f t="shared" si="332"/>
        <v>Khác</v>
      </c>
      <c r="AA206" s="114" t="str">
        <f t="shared" si="332"/>
        <v>Khác</v>
      </c>
      <c r="AB206" s="114" t="str">
        <f t="shared" si="332"/>
        <v>Khác</v>
      </c>
      <c r="AC206" s="114" t="str">
        <f t="shared" si="332"/>
        <v>Khác</v>
      </c>
      <c r="AD206" s="114" t="str">
        <f t="shared" si="332"/>
        <v>Khác</v>
      </c>
      <c r="AE206" s="114" t="str">
        <f t="shared" si="332"/>
        <v>Khác</v>
      </c>
      <c r="AF206" s="114" t="str">
        <f t="shared" si="332"/>
        <v>Khác</v>
      </c>
      <c r="AG206" s="114" t="str">
        <f t="shared" si="332"/>
        <v>Khác</v>
      </c>
      <c r="AH206" s="114" t="str">
        <f t="shared" si="332"/>
        <v>Khác</v>
      </c>
      <c r="AI206" s="114" t="str">
        <f t="shared" si="332"/>
        <v>Khác</v>
      </c>
      <c r="AJ206" s="114" t="str">
        <f t="shared" si="332"/>
        <v>Khác</v>
      </c>
      <c r="AK206" s="114" t="str">
        <f t="shared" si="332"/>
        <v>Khác</v>
      </c>
      <c r="AL206" s="114" t="str">
        <f t="shared" si="332"/>
        <v>Khác</v>
      </c>
      <c r="AM206" s="114" t="str">
        <f t="shared" si="332"/>
        <v>Khác</v>
      </c>
      <c r="AN206" s="114" t="str">
        <f t="shared" si="332"/>
        <v>Khác</v>
      </c>
      <c r="AO206" s="114" t="str">
        <f t="shared" si="332"/>
        <v>Khác</v>
      </c>
      <c r="AP206" s="114" t="str">
        <f t="shared" si="332"/>
        <v>Khác</v>
      </c>
      <c r="AQ206" s="114" t="str">
        <f t="shared" si="305"/>
        <v>Khác</v>
      </c>
      <c r="AR206" s="114" t="str">
        <f t="shared" si="306"/>
        <v>Khác</v>
      </c>
      <c r="AS206" s="114" t="str">
        <f t="shared" si="307"/>
        <v>Khác</v>
      </c>
      <c r="AT206" s="114" t="str">
        <f t="shared" si="308"/>
        <v>Khác</v>
      </c>
      <c r="AU206" s="114" t="str">
        <f t="shared" si="309"/>
        <v>Khác</v>
      </c>
      <c r="AV206" s="114" t="str">
        <f t="shared" si="309"/>
        <v>Khác</v>
      </c>
      <c r="AW206" s="114" t="str">
        <f t="shared" si="310"/>
        <v>Khác</v>
      </c>
      <c r="AX206" s="114" t="str">
        <f t="shared" si="311"/>
        <v>Khác</v>
      </c>
      <c r="AY206" s="114" t="str">
        <f t="shared" si="312"/>
        <v>Khác</v>
      </c>
      <c r="AZ206" s="114" t="str">
        <f t="shared" si="313"/>
        <v>Khác</v>
      </c>
      <c r="BA206" s="114" t="str">
        <f t="shared" si="314"/>
        <v>Khác</v>
      </c>
      <c r="BB206" s="114" t="str">
        <f t="shared" si="315"/>
        <v>Khác</v>
      </c>
      <c r="BC206" s="114" t="str">
        <f t="shared" si="316"/>
        <v>Khác</v>
      </c>
      <c r="BD206" s="114" t="str">
        <f t="shared" si="317"/>
        <v>Khác</v>
      </c>
      <c r="BE206" s="114" t="str">
        <f t="shared" si="318"/>
        <v>Khác</v>
      </c>
      <c r="BF206" s="114" t="str">
        <f t="shared" si="319"/>
        <v>Khác</v>
      </c>
      <c r="BG206" s="114" t="str">
        <f t="shared" si="320"/>
        <v>Khác</v>
      </c>
      <c r="BH206" s="114" t="str">
        <f t="shared" si="321"/>
        <v>Khác</v>
      </c>
      <c r="BI206" s="114" t="str">
        <f t="shared" si="322"/>
        <v>Khác</v>
      </c>
      <c r="BJ206" s="114" t="str">
        <f t="shared" si="323"/>
        <v>Khác</v>
      </c>
      <c r="BK206" s="114" t="str">
        <f t="shared" si="324"/>
        <v>Khác</v>
      </c>
      <c r="BL206" s="114" t="str">
        <f t="shared" si="325"/>
        <v>Khác</v>
      </c>
    </row>
    <row r="207" spans="1:64" ht="13.5" x14ac:dyDescent="0.15">
      <c r="A207" s="101"/>
      <c r="B207" s="101"/>
      <c r="C207" s="101"/>
      <c r="D207" s="105"/>
      <c r="E207" s="103"/>
      <c r="F207" s="15" t="str">
        <f t="shared" si="298"/>
        <v>-</v>
      </c>
      <c r="G207" s="12" t="e">
        <f>VLOOKUP(VALUE(A207),Time!$A$3:$D$33,2,1)</f>
        <v>#N/A</v>
      </c>
      <c r="H207" s="12" t="str">
        <f t="shared" si="300"/>
        <v/>
      </c>
      <c r="K207" s="12"/>
      <c r="L207" s="114" t="str">
        <f t="shared" si="251"/>
        <v>Khác</v>
      </c>
      <c r="M207" s="114" t="str">
        <f t="shared" si="252"/>
        <v>Khác</v>
      </c>
      <c r="N207" s="114" t="str">
        <f t="shared" si="253"/>
        <v>Khác</v>
      </c>
      <c r="O207" s="114" t="str">
        <f t="shared" si="254"/>
        <v>Khác</v>
      </c>
      <c r="P207" s="114" t="str">
        <f t="shared" si="301"/>
        <v>Khác</v>
      </c>
      <c r="Q207" s="114" t="str">
        <f t="shared" si="302"/>
        <v>Khác</v>
      </c>
      <c r="R207" s="114" t="str">
        <f t="shared" si="303"/>
        <v>Khác</v>
      </c>
      <c r="S207" s="114" t="str">
        <f t="shared" si="255"/>
        <v>Khác</v>
      </c>
      <c r="T207" s="114" t="str">
        <f t="shared" ref="T207:AP207" si="333">IF(S207="Khác",IF(ISNUMBER(SEARCH(T$7,$D207)),T$6,"Khác"),S207)</f>
        <v>Khác</v>
      </c>
      <c r="U207" s="114" t="str">
        <f t="shared" si="328"/>
        <v>Khác</v>
      </c>
      <c r="V207" s="114" t="str">
        <f t="shared" si="329"/>
        <v>Khác</v>
      </c>
      <c r="W207" s="114" t="str">
        <f t="shared" si="333"/>
        <v>Khác</v>
      </c>
      <c r="X207" s="114" t="str">
        <f t="shared" si="333"/>
        <v>Khác</v>
      </c>
      <c r="Y207" s="114" t="str">
        <f t="shared" si="333"/>
        <v>Khác</v>
      </c>
      <c r="Z207" s="114" t="str">
        <f t="shared" si="333"/>
        <v>Khác</v>
      </c>
      <c r="AA207" s="114" t="str">
        <f t="shared" si="333"/>
        <v>Khác</v>
      </c>
      <c r="AB207" s="114" t="str">
        <f t="shared" si="333"/>
        <v>Khác</v>
      </c>
      <c r="AC207" s="114" t="str">
        <f t="shared" si="333"/>
        <v>Khác</v>
      </c>
      <c r="AD207" s="114" t="str">
        <f t="shared" si="333"/>
        <v>Khác</v>
      </c>
      <c r="AE207" s="114" t="str">
        <f t="shared" si="333"/>
        <v>Khác</v>
      </c>
      <c r="AF207" s="114" t="str">
        <f t="shared" si="333"/>
        <v>Khác</v>
      </c>
      <c r="AG207" s="114" t="str">
        <f t="shared" si="333"/>
        <v>Khác</v>
      </c>
      <c r="AH207" s="114" t="str">
        <f t="shared" si="333"/>
        <v>Khác</v>
      </c>
      <c r="AI207" s="114" t="str">
        <f t="shared" si="333"/>
        <v>Khác</v>
      </c>
      <c r="AJ207" s="114" t="str">
        <f t="shared" si="333"/>
        <v>Khác</v>
      </c>
      <c r="AK207" s="114" t="str">
        <f t="shared" si="333"/>
        <v>Khác</v>
      </c>
      <c r="AL207" s="114" t="str">
        <f t="shared" si="333"/>
        <v>Khác</v>
      </c>
      <c r="AM207" s="114" t="str">
        <f t="shared" si="333"/>
        <v>Khác</v>
      </c>
      <c r="AN207" s="114" t="str">
        <f t="shared" si="333"/>
        <v>Khác</v>
      </c>
      <c r="AO207" s="114" t="str">
        <f t="shared" si="333"/>
        <v>Khác</v>
      </c>
      <c r="AP207" s="114" t="str">
        <f t="shared" si="333"/>
        <v>Khác</v>
      </c>
      <c r="AQ207" s="114" t="str">
        <f t="shared" si="305"/>
        <v>Khác</v>
      </c>
      <c r="AR207" s="114" t="str">
        <f t="shared" si="306"/>
        <v>Khác</v>
      </c>
      <c r="AS207" s="114" t="str">
        <f t="shared" si="307"/>
        <v>Khác</v>
      </c>
      <c r="AT207" s="114" t="str">
        <f t="shared" si="308"/>
        <v>Khác</v>
      </c>
      <c r="AU207" s="114" t="str">
        <f t="shared" si="309"/>
        <v>Khác</v>
      </c>
      <c r="AV207" s="114" t="str">
        <f t="shared" si="309"/>
        <v>Khác</v>
      </c>
      <c r="AW207" s="114" t="str">
        <f t="shared" si="310"/>
        <v>Khác</v>
      </c>
      <c r="AX207" s="114" t="str">
        <f t="shared" si="311"/>
        <v>Khác</v>
      </c>
      <c r="AY207" s="114" t="str">
        <f t="shared" si="312"/>
        <v>Khác</v>
      </c>
      <c r="AZ207" s="114" t="str">
        <f t="shared" si="313"/>
        <v>Khác</v>
      </c>
      <c r="BA207" s="114" t="str">
        <f t="shared" si="314"/>
        <v>Khác</v>
      </c>
      <c r="BB207" s="114" t="str">
        <f t="shared" si="315"/>
        <v>Khác</v>
      </c>
      <c r="BC207" s="114" t="str">
        <f t="shared" si="316"/>
        <v>Khác</v>
      </c>
      <c r="BD207" s="114" t="str">
        <f t="shared" si="317"/>
        <v>Khác</v>
      </c>
      <c r="BE207" s="114" t="str">
        <f t="shared" si="318"/>
        <v>Khác</v>
      </c>
      <c r="BF207" s="114" t="str">
        <f t="shared" si="319"/>
        <v>Khác</v>
      </c>
      <c r="BG207" s="114" t="str">
        <f t="shared" si="320"/>
        <v>Khác</v>
      </c>
      <c r="BH207" s="114" t="str">
        <f t="shared" si="321"/>
        <v>Khác</v>
      </c>
      <c r="BI207" s="114" t="str">
        <f t="shared" si="322"/>
        <v>Khác</v>
      </c>
      <c r="BJ207" s="114" t="str">
        <f t="shared" si="323"/>
        <v>Khác</v>
      </c>
      <c r="BK207" s="114" t="str">
        <f t="shared" si="324"/>
        <v>Khác</v>
      </c>
      <c r="BL207" s="114" t="str">
        <f t="shared" si="325"/>
        <v>Khác</v>
      </c>
    </row>
    <row r="208" spans="1:64" ht="13.5" x14ac:dyDescent="0.15">
      <c r="A208" s="101"/>
      <c r="B208" s="101"/>
      <c r="C208" s="101"/>
      <c r="D208" s="105"/>
      <c r="E208" s="103"/>
      <c r="F208" s="15" t="str">
        <f t="shared" si="298"/>
        <v>-</v>
      </c>
      <c r="G208" s="12" t="e">
        <f>VLOOKUP(VALUE(A208),Time!$A$3:$D$33,2,1)</f>
        <v>#N/A</v>
      </c>
      <c r="H208" s="12" t="str">
        <f t="shared" si="300"/>
        <v/>
      </c>
      <c r="K208" s="12"/>
      <c r="L208" s="114" t="str">
        <f t="shared" si="251"/>
        <v>Khác</v>
      </c>
      <c r="M208" s="114" t="str">
        <f t="shared" si="252"/>
        <v>Khác</v>
      </c>
      <c r="N208" s="114" t="str">
        <f t="shared" si="253"/>
        <v>Khác</v>
      </c>
      <c r="O208" s="114" t="str">
        <f t="shared" si="254"/>
        <v>Khác</v>
      </c>
      <c r="P208" s="114" t="str">
        <f t="shared" si="301"/>
        <v>Khác</v>
      </c>
      <c r="Q208" s="114" t="str">
        <f t="shared" si="302"/>
        <v>Khác</v>
      </c>
      <c r="R208" s="114" t="str">
        <f t="shared" si="303"/>
        <v>Khác</v>
      </c>
      <c r="S208" s="114" t="str">
        <f t="shared" si="255"/>
        <v>Khác</v>
      </c>
      <c r="T208" s="114" t="str">
        <f t="shared" ref="T208:AP208" si="334">IF(S208="Khác",IF(ISNUMBER(SEARCH(T$7,$D208)),T$6,"Khác"),S208)</f>
        <v>Khác</v>
      </c>
      <c r="U208" s="114" t="str">
        <f t="shared" si="328"/>
        <v>Khác</v>
      </c>
      <c r="V208" s="114" t="str">
        <f t="shared" si="329"/>
        <v>Khác</v>
      </c>
      <c r="W208" s="114" t="str">
        <f t="shared" si="334"/>
        <v>Khác</v>
      </c>
      <c r="X208" s="114" t="str">
        <f t="shared" si="334"/>
        <v>Khác</v>
      </c>
      <c r="Y208" s="114" t="str">
        <f t="shared" si="334"/>
        <v>Khác</v>
      </c>
      <c r="Z208" s="114" t="str">
        <f t="shared" si="334"/>
        <v>Khác</v>
      </c>
      <c r="AA208" s="114" t="str">
        <f t="shared" si="334"/>
        <v>Khác</v>
      </c>
      <c r="AB208" s="114" t="str">
        <f t="shared" si="334"/>
        <v>Khác</v>
      </c>
      <c r="AC208" s="114" t="str">
        <f t="shared" si="334"/>
        <v>Khác</v>
      </c>
      <c r="AD208" s="114" t="str">
        <f t="shared" si="334"/>
        <v>Khác</v>
      </c>
      <c r="AE208" s="114" t="str">
        <f t="shared" si="334"/>
        <v>Khác</v>
      </c>
      <c r="AF208" s="114" t="str">
        <f t="shared" si="334"/>
        <v>Khác</v>
      </c>
      <c r="AG208" s="114" t="str">
        <f t="shared" si="334"/>
        <v>Khác</v>
      </c>
      <c r="AH208" s="114" t="str">
        <f t="shared" si="334"/>
        <v>Khác</v>
      </c>
      <c r="AI208" s="114" t="str">
        <f t="shared" si="334"/>
        <v>Khác</v>
      </c>
      <c r="AJ208" s="114" t="str">
        <f t="shared" si="334"/>
        <v>Khác</v>
      </c>
      <c r="AK208" s="114" t="str">
        <f t="shared" si="334"/>
        <v>Khác</v>
      </c>
      <c r="AL208" s="114" t="str">
        <f t="shared" si="334"/>
        <v>Khác</v>
      </c>
      <c r="AM208" s="114" t="str">
        <f t="shared" si="334"/>
        <v>Khác</v>
      </c>
      <c r="AN208" s="114" t="str">
        <f t="shared" si="334"/>
        <v>Khác</v>
      </c>
      <c r="AO208" s="114" t="str">
        <f t="shared" si="334"/>
        <v>Khác</v>
      </c>
      <c r="AP208" s="114" t="str">
        <f t="shared" si="334"/>
        <v>Khác</v>
      </c>
      <c r="AQ208" s="114" t="str">
        <f t="shared" si="305"/>
        <v>Khác</v>
      </c>
      <c r="AR208" s="114" t="str">
        <f t="shared" si="306"/>
        <v>Khác</v>
      </c>
      <c r="AS208" s="114" t="str">
        <f t="shared" si="307"/>
        <v>Khác</v>
      </c>
      <c r="AT208" s="114" t="str">
        <f t="shared" si="308"/>
        <v>Khác</v>
      </c>
      <c r="AU208" s="114" t="str">
        <f t="shared" si="309"/>
        <v>Khác</v>
      </c>
      <c r="AV208" s="114" t="str">
        <f t="shared" si="309"/>
        <v>Khác</v>
      </c>
      <c r="AW208" s="114" t="str">
        <f t="shared" si="310"/>
        <v>Khác</v>
      </c>
      <c r="AX208" s="114" t="str">
        <f t="shared" si="311"/>
        <v>Khác</v>
      </c>
      <c r="AY208" s="114" t="str">
        <f t="shared" si="312"/>
        <v>Khác</v>
      </c>
      <c r="AZ208" s="114" t="str">
        <f t="shared" si="313"/>
        <v>Khác</v>
      </c>
      <c r="BA208" s="114" t="str">
        <f t="shared" si="314"/>
        <v>Khác</v>
      </c>
      <c r="BB208" s="114" t="str">
        <f t="shared" si="315"/>
        <v>Khác</v>
      </c>
      <c r="BC208" s="114" t="str">
        <f t="shared" si="316"/>
        <v>Khác</v>
      </c>
      <c r="BD208" s="114" t="str">
        <f t="shared" si="317"/>
        <v>Khác</v>
      </c>
      <c r="BE208" s="114" t="str">
        <f t="shared" si="318"/>
        <v>Khác</v>
      </c>
      <c r="BF208" s="114" t="str">
        <f t="shared" si="319"/>
        <v>Khác</v>
      </c>
      <c r="BG208" s="114" t="str">
        <f t="shared" si="320"/>
        <v>Khác</v>
      </c>
      <c r="BH208" s="114" t="str">
        <f t="shared" si="321"/>
        <v>Khác</v>
      </c>
      <c r="BI208" s="114" t="str">
        <f t="shared" si="322"/>
        <v>Khác</v>
      </c>
      <c r="BJ208" s="114" t="str">
        <f t="shared" si="323"/>
        <v>Khác</v>
      </c>
      <c r="BK208" s="114" t="str">
        <f t="shared" si="324"/>
        <v>Khác</v>
      </c>
      <c r="BL208" s="114" t="str">
        <f t="shared" si="325"/>
        <v>Khác</v>
      </c>
    </row>
    <row r="209" spans="1:64" ht="13.5" x14ac:dyDescent="0.15">
      <c r="A209" s="101"/>
      <c r="B209" s="101"/>
      <c r="C209" s="101"/>
      <c r="D209" s="105"/>
      <c r="E209" s="103"/>
      <c r="F209" s="15" t="str">
        <f t="shared" si="298"/>
        <v>-</v>
      </c>
      <c r="G209" s="12" t="e">
        <f>VLOOKUP(VALUE(A209),Time!$A$3:$D$33,2,1)</f>
        <v>#N/A</v>
      </c>
      <c r="H209" s="12" t="str">
        <f t="shared" si="300"/>
        <v/>
      </c>
      <c r="K209" s="12"/>
      <c r="L209" s="114" t="str">
        <f t="shared" si="251"/>
        <v>Khác</v>
      </c>
      <c r="M209" s="114" t="str">
        <f t="shared" si="252"/>
        <v>Khác</v>
      </c>
      <c r="N209" s="114" t="str">
        <f t="shared" si="253"/>
        <v>Khác</v>
      </c>
      <c r="O209" s="114" t="str">
        <f t="shared" si="254"/>
        <v>Khác</v>
      </c>
      <c r="P209" s="114" t="str">
        <f t="shared" si="301"/>
        <v>Khác</v>
      </c>
      <c r="Q209" s="114" t="str">
        <f t="shared" si="302"/>
        <v>Khác</v>
      </c>
      <c r="R209" s="114" t="str">
        <f t="shared" si="303"/>
        <v>Khác</v>
      </c>
      <c r="S209" s="114" t="str">
        <f t="shared" si="255"/>
        <v>Khác</v>
      </c>
      <c r="T209" s="114" t="str">
        <f t="shared" ref="T209:AP209" si="335">IF(S209="Khác",IF(ISNUMBER(SEARCH(T$7,$D209)),T$6,"Khác"),S209)</f>
        <v>Khác</v>
      </c>
      <c r="U209" s="114" t="str">
        <f t="shared" si="328"/>
        <v>Khác</v>
      </c>
      <c r="V209" s="114" t="str">
        <f t="shared" si="329"/>
        <v>Khác</v>
      </c>
      <c r="W209" s="114" t="str">
        <f t="shared" si="335"/>
        <v>Khác</v>
      </c>
      <c r="X209" s="114" t="str">
        <f t="shared" si="335"/>
        <v>Khác</v>
      </c>
      <c r="Y209" s="114" t="str">
        <f t="shared" si="335"/>
        <v>Khác</v>
      </c>
      <c r="Z209" s="114" t="str">
        <f t="shared" si="335"/>
        <v>Khác</v>
      </c>
      <c r="AA209" s="114" t="str">
        <f t="shared" si="335"/>
        <v>Khác</v>
      </c>
      <c r="AB209" s="114" t="str">
        <f t="shared" si="335"/>
        <v>Khác</v>
      </c>
      <c r="AC209" s="114" t="str">
        <f t="shared" si="335"/>
        <v>Khác</v>
      </c>
      <c r="AD209" s="114" t="str">
        <f t="shared" si="335"/>
        <v>Khác</v>
      </c>
      <c r="AE209" s="114" t="str">
        <f t="shared" si="335"/>
        <v>Khác</v>
      </c>
      <c r="AF209" s="114" t="str">
        <f t="shared" si="335"/>
        <v>Khác</v>
      </c>
      <c r="AG209" s="114" t="str">
        <f t="shared" si="335"/>
        <v>Khác</v>
      </c>
      <c r="AH209" s="114" t="str">
        <f t="shared" si="335"/>
        <v>Khác</v>
      </c>
      <c r="AI209" s="114" t="str">
        <f t="shared" si="335"/>
        <v>Khác</v>
      </c>
      <c r="AJ209" s="114" t="str">
        <f t="shared" si="335"/>
        <v>Khác</v>
      </c>
      <c r="AK209" s="114" t="str">
        <f t="shared" si="335"/>
        <v>Khác</v>
      </c>
      <c r="AL209" s="114" t="str">
        <f t="shared" si="335"/>
        <v>Khác</v>
      </c>
      <c r="AM209" s="114" t="str">
        <f t="shared" si="335"/>
        <v>Khác</v>
      </c>
      <c r="AN209" s="114" t="str">
        <f t="shared" si="335"/>
        <v>Khác</v>
      </c>
      <c r="AO209" s="114" t="str">
        <f t="shared" si="335"/>
        <v>Khác</v>
      </c>
      <c r="AP209" s="114" t="str">
        <f t="shared" si="335"/>
        <v>Khác</v>
      </c>
      <c r="AQ209" s="114" t="str">
        <f t="shared" si="305"/>
        <v>Khác</v>
      </c>
      <c r="AR209" s="114" t="str">
        <f t="shared" si="306"/>
        <v>Khác</v>
      </c>
      <c r="AS209" s="114" t="str">
        <f t="shared" si="307"/>
        <v>Khác</v>
      </c>
      <c r="AT209" s="114" t="str">
        <f t="shared" si="308"/>
        <v>Khác</v>
      </c>
      <c r="AU209" s="114" t="str">
        <f t="shared" si="309"/>
        <v>Khác</v>
      </c>
      <c r="AV209" s="114" t="str">
        <f t="shared" si="309"/>
        <v>Khác</v>
      </c>
      <c r="AW209" s="114" t="str">
        <f t="shared" si="310"/>
        <v>Khác</v>
      </c>
      <c r="AX209" s="114" t="str">
        <f t="shared" si="311"/>
        <v>Khác</v>
      </c>
      <c r="AY209" s="114" t="str">
        <f t="shared" si="312"/>
        <v>Khác</v>
      </c>
      <c r="AZ209" s="114" t="str">
        <f t="shared" si="313"/>
        <v>Khác</v>
      </c>
      <c r="BA209" s="114" t="str">
        <f t="shared" si="314"/>
        <v>Khác</v>
      </c>
      <c r="BB209" s="114" t="str">
        <f t="shared" si="315"/>
        <v>Khác</v>
      </c>
      <c r="BC209" s="114" t="str">
        <f t="shared" si="316"/>
        <v>Khác</v>
      </c>
      <c r="BD209" s="114" t="str">
        <f t="shared" si="317"/>
        <v>Khác</v>
      </c>
      <c r="BE209" s="114" t="str">
        <f t="shared" si="318"/>
        <v>Khác</v>
      </c>
      <c r="BF209" s="114" t="str">
        <f t="shared" si="319"/>
        <v>Khác</v>
      </c>
      <c r="BG209" s="114" t="str">
        <f t="shared" si="320"/>
        <v>Khác</v>
      </c>
      <c r="BH209" s="114" t="str">
        <f t="shared" si="321"/>
        <v>Khác</v>
      </c>
      <c r="BI209" s="114" t="str">
        <f t="shared" si="322"/>
        <v>Khác</v>
      </c>
      <c r="BJ209" s="114" t="str">
        <f t="shared" si="323"/>
        <v>Khác</v>
      </c>
      <c r="BK209" s="114" t="str">
        <f t="shared" si="324"/>
        <v>Khác</v>
      </c>
      <c r="BL209" s="114" t="str">
        <f t="shared" si="325"/>
        <v>Khác</v>
      </c>
    </row>
    <row r="210" spans="1:64" ht="13.5" x14ac:dyDescent="0.15">
      <c r="A210" s="101"/>
      <c r="B210" s="101"/>
      <c r="C210" s="101"/>
      <c r="D210" s="105"/>
      <c r="E210" s="103"/>
      <c r="F210" s="15" t="str">
        <f t="shared" si="298"/>
        <v>-</v>
      </c>
      <c r="G210" s="12" t="e">
        <f>VLOOKUP(VALUE(A210),Time!$A$3:$D$33,2,1)</f>
        <v>#N/A</v>
      </c>
      <c r="H210" s="12" t="str">
        <f t="shared" si="300"/>
        <v/>
      </c>
      <c r="K210" s="12"/>
      <c r="L210" s="114" t="str">
        <f t="shared" si="251"/>
        <v>Khác</v>
      </c>
      <c r="M210" s="114" t="str">
        <f t="shared" si="252"/>
        <v>Khác</v>
      </c>
      <c r="N210" s="114" t="str">
        <f t="shared" si="253"/>
        <v>Khác</v>
      </c>
      <c r="O210" s="114" t="str">
        <f t="shared" si="254"/>
        <v>Khác</v>
      </c>
      <c r="P210" s="114" t="str">
        <f t="shared" si="301"/>
        <v>Khác</v>
      </c>
      <c r="Q210" s="114" t="str">
        <f t="shared" si="302"/>
        <v>Khác</v>
      </c>
      <c r="R210" s="114" t="str">
        <f t="shared" si="303"/>
        <v>Khác</v>
      </c>
      <c r="S210" s="114" t="str">
        <f t="shared" si="255"/>
        <v>Khác</v>
      </c>
      <c r="T210" s="114" t="str">
        <f t="shared" ref="T210:AP210" si="336">IF(S210="Khác",IF(ISNUMBER(SEARCH(T$7,$D210)),T$6,"Khác"),S210)</f>
        <v>Khác</v>
      </c>
      <c r="U210" s="114" t="str">
        <f t="shared" si="328"/>
        <v>Khác</v>
      </c>
      <c r="V210" s="114" t="str">
        <f t="shared" si="329"/>
        <v>Khác</v>
      </c>
      <c r="W210" s="114" t="str">
        <f t="shared" si="336"/>
        <v>Khác</v>
      </c>
      <c r="X210" s="114" t="str">
        <f t="shared" si="336"/>
        <v>Khác</v>
      </c>
      <c r="Y210" s="114" t="str">
        <f t="shared" si="336"/>
        <v>Khác</v>
      </c>
      <c r="Z210" s="114" t="str">
        <f t="shared" si="336"/>
        <v>Khác</v>
      </c>
      <c r="AA210" s="114" t="str">
        <f t="shared" si="336"/>
        <v>Khác</v>
      </c>
      <c r="AB210" s="114" t="str">
        <f t="shared" si="336"/>
        <v>Khác</v>
      </c>
      <c r="AC210" s="114" t="str">
        <f t="shared" si="336"/>
        <v>Khác</v>
      </c>
      <c r="AD210" s="114" t="str">
        <f t="shared" si="336"/>
        <v>Khác</v>
      </c>
      <c r="AE210" s="114" t="str">
        <f t="shared" si="336"/>
        <v>Khác</v>
      </c>
      <c r="AF210" s="114" t="str">
        <f t="shared" si="336"/>
        <v>Khác</v>
      </c>
      <c r="AG210" s="114" t="str">
        <f t="shared" si="336"/>
        <v>Khác</v>
      </c>
      <c r="AH210" s="114" t="str">
        <f t="shared" si="336"/>
        <v>Khác</v>
      </c>
      <c r="AI210" s="114" t="str">
        <f t="shared" si="336"/>
        <v>Khác</v>
      </c>
      <c r="AJ210" s="114" t="str">
        <f t="shared" si="336"/>
        <v>Khác</v>
      </c>
      <c r="AK210" s="114" t="str">
        <f t="shared" si="336"/>
        <v>Khác</v>
      </c>
      <c r="AL210" s="114" t="str">
        <f t="shared" si="336"/>
        <v>Khác</v>
      </c>
      <c r="AM210" s="114" t="str">
        <f t="shared" si="336"/>
        <v>Khác</v>
      </c>
      <c r="AN210" s="114" t="str">
        <f t="shared" si="336"/>
        <v>Khác</v>
      </c>
      <c r="AO210" s="114" t="str">
        <f t="shared" si="336"/>
        <v>Khác</v>
      </c>
      <c r="AP210" s="114" t="str">
        <f t="shared" si="336"/>
        <v>Khác</v>
      </c>
      <c r="AQ210" s="114" t="str">
        <f t="shared" si="305"/>
        <v>Khác</v>
      </c>
      <c r="AR210" s="114" t="str">
        <f t="shared" si="306"/>
        <v>Khác</v>
      </c>
      <c r="AS210" s="114" t="str">
        <f t="shared" si="307"/>
        <v>Khác</v>
      </c>
      <c r="AT210" s="114" t="str">
        <f t="shared" si="308"/>
        <v>Khác</v>
      </c>
      <c r="AU210" s="114" t="str">
        <f t="shared" si="309"/>
        <v>Khác</v>
      </c>
      <c r="AV210" s="114" t="str">
        <f t="shared" si="309"/>
        <v>Khác</v>
      </c>
      <c r="AW210" s="114" t="str">
        <f t="shared" si="310"/>
        <v>Khác</v>
      </c>
      <c r="AX210" s="114" t="str">
        <f t="shared" si="311"/>
        <v>Khác</v>
      </c>
      <c r="AY210" s="114" t="str">
        <f t="shared" si="312"/>
        <v>Khác</v>
      </c>
      <c r="AZ210" s="114" t="str">
        <f t="shared" si="313"/>
        <v>Khác</v>
      </c>
      <c r="BA210" s="114" t="str">
        <f t="shared" si="314"/>
        <v>Khác</v>
      </c>
      <c r="BB210" s="114" t="str">
        <f t="shared" si="315"/>
        <v>Khác</v>
      </c>
      <c r="BC210" s="114" t="str">
        <f t="shared" si="316"/>
        <v>Khác</v>
      </c>
      <c r="BD210" s="114" t="str">
        <f t="shared" si="317"/>
        <v>Khác</v>
      </c>
      <c r="BE210" s="114" t="str">
        <f t="shared" si="318"/>
        <v>Khác</v>
      </c>
      <c r="BF210" s="114" t="str">
        <f t="shared" si="319"/>
        <v>Khác</v>
      </c>
      <c r="BG210" s="114" t="str">
        <f t="shared" si="320"/>
        <v>Khác</v>
      </c>
      <c r="BH210" s="114" t="str">
        <f t="shared" si="321"/>
        <v>Khác</v>
      </c>
      <c r="BI210" s="114" t="str">
        <f t="shared" si="322"/>
        <v>Khác</v>
      </c>
      <c r="BJ210" s="114" t="str">
        <f t="shared" si="323"/>
        <v>Khác</v>
      </c>
      <c r="BK210" s="114" t="str">
        <f t="shared" si="324"/>
        <v>Khác</v>
      </c>
      <c r="BL210" s="114" t="str">
        <f t="shared" si="325"/>
        <v>Khác</v>
      </c>
    </row>
    <row r="211" spans="1:64" ht="13.5" x14ac:dyDescent="0.15">
      <c r="A211" s="101"/>
      <c r="B211" s="101"/>
      <c r="C211" s="101"/>
      <c r="D211" s="105"/>
      <c r="E211" s="103"/>
      <c r="F211" s="15" t="str">
        <f t="shared" si="298"/>
        <v>-</v>
      </c>
      <c r="G211" s="12" t="e">
        <f>VLOOKUP(VALUE(A211),Time!$A$3:$D$33,2,1)</f>
        <v>#N/A</v>
      </c>
      <c r="H211" s="12" t="str">
        <f t="shared" si="300"/>
        <v/>
      </c>
      <c r="K211" s="12"/>
      <c r="L211" s="114" t="str">
        <f t="shared" si="251"/>
        <v>Khác</v>
      </c>
      <c r="M211" s="114" t="str">
        <f t="shared" si="252"/>
        <v>Khác</v>
      </c>
      <c r="N211" s="114" t="str">
        <f t="shared" si="253"/>
        <v>Khác</v>
      </c>
      <c r="O211" s="114" t="str">
        <f t="shared" si="254"/>
        <v>Khác</v>
      </c>
      <c r="P211" s="114" t="str">
        <f t="shared" si="301"/>
        <v>Khác</v>
      </c>
      <c r="Q211" s="114" t="str">
        <f t="shared" si="302"/>
        <v>Khác</v>
      </c>
      <c r="R211" s="114" t="str">
        <f t="shared" si="303"/>
        <v>Khác</v>
      </c>
      <c r="S211" s="114" t="str">
        <f t="shared" si="255"/>
        <v>Khác</v>
      </c>
      <c r="T211" s="114" t="str">
        <f t="shared" ref="T211:AP211" si="337">IF(S211="Khác",IF(ISNUMBER(SEARCH(T$7,$D211)),T$6,"Khác"),S211)</f>
        <v>Khác</v>
      </c>
      <c r="U211" s="114" t="str">
        <f t="shared" si="328"/>
        <v>Khác</v>
      </c>
      <c r="V211" s="114" t="str">
        <f t="shared" si="329"/>
        <v>Khác</v>
      </c>
      <c r="W211" s="114" t="str">
        <f t="shared" si="337"/>
        <v>Khác</v>
      </c>
      <c r="X211" s="114" t="str">
        <f t="shared" si="337"/>
        <v>Khác</v>
      </c>
      <c r="Y211" s="114" t="str">
        <f t="shared" si="337"/>
        <v>Khác</v>
      </c>
      <c r="Z211" s="114" t="str">
        <f t="shared" si="337"/>
        <v>Khác</v>
      </c>
      <c r="AA211" s="114" t="str">
        <f t="shared" si="337"/>
        <v>Khác</v>
      </c>
      <c r="AB211" s="114" t="str">
        <f t="shared" si="337"/>
        <v>Khác</v>
      </c>
      <c r="AC211" s="114" t="str">
        <f t="shared" si="337"/>
        <v>Khác</v>
      </c>
      <c r="AD211" s="114" t="str">
        <f t="shared" si="337"/>
        <v>Khác</v>
      </c>
      <c r="AE211" s="114" t="str">
        <f t="shared" si="337"/>
        <v>Khác</v>
      </c>
      <c r="AF211" s="114" t="str">
        <f t="shared" si="337"/>
        <v>Khác</v>
      </c>
      <c r="AG211" s="114" t="str">
        <f t="shared" si="337"/>
        <v>Khác</v>
      </c>
      <c r="AH211" s="114" t="str">
        <f t="shared" si="337"/>
        <v>Khác</v>
      </c>
      <c r="AI211" s="114" t="str">
        <f t="shared" si="337"/>
        <v>Khác</v>
      </c>
      <c r="AJ211" s="114" t="str">
        <f t="shared" si="337"/>
        <v>Khác</v>
      </c>
      <c r="AK211" s="114" t="str">
        <f t="shared" si="337"/>
        <v>Khác</v>
      </c>
      <c r="AL211" s="114" t="str">
        <f t="shared" si="337"/>
        <v>Khác</v>
      </c>
      <c r="AM211" s="114" t="str">
        <f t="shared" si="337"/>
        <v>Khác</v>
      </c>
      <c r="AN211" s="114" t="str">
        <f t="shared" si="337"/>
        <v>Khác</v>
      </c>
      <c r="AO211" s="114" t="str">
        <f t="shared" si="337"/>
        <v>Khác</v>
      </c>
      <c r="AP211" s="114" t="str">
        <f t="shared" si="337"/>
        <v>Khác</v>
      </c>
      <c r="AQ211" s="114" t="str">
        <f t="shared" si="305"/>
        <v>Khác</v>
      </c>
      <c r="AR211" s="114" t="str">
        <f t="shared" si="306"/>
        <v>Khác</v>
      </c>
      <c r="AS211" s="114" t="str">
        <f t="shared" si="307"/>
        <v>Khác</v>
      </c>
      <c r="AT211" s="114" t="str">
        <f t="shared" si="308"/>
        <v>Khác</v>
      </c>
      <c r="AU211" s="114" t="str">
        <f t="shared" si="309"/>
        <v>Khác</v>
      </c>
      <c r="AV211" s="114" t="str">
        <f t="shared" si="309"/>
        <v>Khác</v>
      </c>
      <c r="AW211" s="114" t="str">
        <f t="shared" si="310"/>
        <v>Khác</v>
      </c>
      <c r="AX211" s="114" t="str">
        <f t="shared" si="311"/>
        <v>Khác</v>
      </c>
      <c r="AY211" s="114" t="str">
        <f t="shared" si="312"/>
        <v>Khác</v>
      </c>
      <c r="AZ211" s="114" t="str">
        <f t="shared" si="313"/>
        <v>Khác</v>
      </c>
      <c r="BA211" s="114" t="str">
        <f t="shared" si="314"/>
        <v>Khác</v>
      </c>
      <c r="BB211" s="114" t="str">
        <f t="shared" si="315"/>
        <v>Khác</v>
      </c>
      <c r="BC211" s="114" t="str">
        <f t="shared" si="316"/>
        <v>Khác</v>
      </c>
      <c r="BD211" s="114" t="str">
        <f t="shared" si="317"/>
        <v>Khác</v>
      </c>
      <c r="BE211" s="114" t="str">
        <f t="shared" si="318"/>
        <v>Khác</v>
      </c>
      <c r="BF211" s="114" t="str">
        <f t="shared" si="319"/>
        <v>Khác</v>
      </c>
      <c r="BG211" s="114" t="str">
        <f t="shared" si="320"/>
        <v>Khác</v>
      </c>
      <c r="BH211" s="114" t="str">
        <f t="shared" si="321"/>
        <v>Khác</v>
      </c>
      <c r="BI211" s="114" t="str">
        <f t="shared" si="322"/>
        <v>Khác</v>
      </c>
      <c r="BJ211" s="114" t="str">
        <f t="shared" si="323"/>
        <v>Khác</v>
      </c>
      <c r="BK211" s="114" t="str">
        <f t="shared" si="324"/>
        <v>Khác</v>
      </c>
      <c r="BL211" s="114" t="str">
        <f t="shared" si="325"/>
        <v>Khác</v>
      </c>
    </row>
    <row r="212" spans="1:64" ht="13.5" x14ac:dyDescent="0.15">
      <c r="A212" s="101"/>
      <c r="B212" s="101"/>
      <c r="C212" s="101"/>
      <c r="D212" s="105"/>
      <c r="E212" s="103"/>
      <c r="F212" s="15" t="str">
        <f t="shared" si="298"/>
        <v>-</v>
      </c>
      <c r="G212" s="12" t="e">
        <f>VLOOKUP(VALUE(A212),Time!$A$3:$D$33,2,1)</f>
        <v>#N/A</v>
      </c>
      <c r="H212" s="12" t="str">
        <f t="shared" si="300"/>
        <v/>
      </c>
      <c r="K212" s="12"/>
      <c r="L212" s="114" t="str">
        <f t="shared" si="251"/>
        <v>Khác</v>
      </c>
      <c r="M212" s="114" t="str">
        <f t="shared" si="252"/>
        <v>Khác</v>
      </c>
      <c r="N212" s="114" t="str">
        <f t="shared" si="253"/>
        <v>Khác</v>
      </c>
      <c r="O212" s="114" t="str">
        <f t="shared" si="254"/>
        <v>Khác</v>
      </c>
      <c r="P212" s="114" t="str">
        <f t="shared" si="301"/>
        <v>Khác</v>
      </c>
      <c r="Q212" s="114" t="str">
        <f t="shared" si="302"/>
        <v>Khác</v>
      </c>
      <c r="R212" s="114" t="str">
        <f t="shared" si="303"/>
        <v>Khác</v>
      </c>
      <c r="S212" s="114" t="str">
        <f t="shared" si="255"/>
        <v>Khác</v>
      </c>
      <c r="T212" s="114" t="str">
        <f t="shared" ref="T212:AP212" si="338">IF(S212="Khác",IF(ISNUMBER(SEARCH(T$7,$D212)),T$6,"Khác"),S212)</f>
        <v>Khác</v>
      </c>
      <c r="U212" s="114" t="str">
        <f t="shared" si="328"/>
        <v>Khác</v>
      </c>
      <c r="V212" s="114" t="str">
        <f t="shared" si="329"/>
        <v>Khác</v>
      </c>
      <c r="W212" s="114" t="str">
        <f t="shared" si="338"/>
        <v>Khác</v>
      </c>
      <c r="X212" s="114" t="str">
        <f t="shared" si="338"/>
        <v>Khác</v>
      </c>
      <c r="Y212" s="114" t="str">
        <f t="shared" si="338"/>
        <v>Khác</v>
      </c>
      <c r="Z212" s="114" t="str">
        <f t="shared" si="338"/>
        <v>Khác</v>
      </c>
      <c r="AA212" s="114" t="str">
        <f t="shared" si="338"/>
        <v>Khác</v>
      </c>
      <c r="AB212" s="114" t="str">
        <f t="shared" si="338"/>
        <v>Khác</v>
      </c>
      <c r="AC212" s="114" t="str">
        <f t="shared" si="338"/>
        <v>Khác</v>
      </c>
      <c r="AD212" s="114" t="str">
        <f t="shared" si="338"/>
        <v>Khác</v>
      </c>
      <c r="AE212" s="114" t="str">
        <f t="shared" si="338"/>
        <v>Khác</v>
      </c>
      <c r="AF212" s="114" t="str">
        <f t="shared" si="338"/>
        <v>Khác</v>
      </c>
      <c r="AG212" s="114" t="str">
        <f t="shared" si="338"/>
        <v>Khác</v>
      </c>
      <c r="AH212" s="114" t="str">
        <f t="shared" si="338"/>
        <v>Khác</v>
      </c>
      <c r="AI212" s="114" t="str">
        <f t="shared" si="338"/>
        <v>Khác</v>
      </c>
      <c r="AJ212" s="114" t="str">
        <f t="shared" si="338"/>
        <v>Khác</v>
      </c>
      <c r="AK212" s="114" t="str">
        <f t="shared" si="338"/>
        <v>Khác</v>
      </c>
      <c r="AL212" s="114" t="str">
        <f t="shared" si="338"/>
        <v>Khác</v>
      </c>
      <c r="AM212" s="114" t="str">
        <f t="shared" si="338"/>
        <v>Khác</v>
      </c>
      <c r="AN212" s="114" t="str">
        <f t="shared" si="338"/>
        <v>Khác</v>
      </c>
      <c r="AO212" s="114" t="str">
        <f t="shared" si="338"/>
        <v>Khác</v>
      </c>
      <c r="AP212" s="114" t="str">
        <f t="shared" si="338"/>
        <v>Khác</v>
      </c>
      <c r="AQ212" s="114" t="str">
        <f t="shared" si="305"/>
        <v>Khác</v>
      </c>
      <c r="AR212" s="114" t="str">
        <f t="shared" si="306"/>
        <v>Khác</v>
      </c>
      <c r="AS212" s="114" t="str">
        <f t="shared" si="307"/>
        <v>Khác</v>
      </c>
      <c r="AT212" s="114" t="str">
        <f t="shared" si="308"/>
        <v>Khác</v>
      </c>
      <c r="AU212" s="114" t="str">
        <f t="shared" si="309"/>
        <v>Khác</v>
      </c>
      <c r="AV212" s="114" t="str">
        <f t="shared" si="309"/>
        <v>Khác</v>
      </c>
      <c r="AW212" s="114" t="str">
        <f t="shared" si="310"/>
        <v>Khác</v>
      </c>
      <c r="AX212" s="114" t="str">
        <f t="shared" si="311"/>
        <v>Khác</v>
      </c>
      <c r="AY212" s="114" t="str">
        <f t="shared" si="312"/>
        <v>Khác</v>
      </c>
      <c r="AZ212" s="114" t="str">
        <f t="shared" si="313"/>
        <v>Khác</v>
      </c>
      <c r="BA212" s="114" t="str">
        <f t="shared" si="314"/>
        <v>Khác</v>
      </c>
      <c r="BB212" s="114" t="str">
        <f t="shared" si="315"/>
        <v>Khác</v>
      </c>
      <c r="BC212" s="114" t="str">
        <f t="shared" si="316"/>
        <v>Khác</v>
      </c>
      <c r="BD212" s="114" t="str">
        <f t="shared" si="317"/>
        <v>Khác</v>
      </c>
      <c r="BE212" s="114" t="str">
        <f t="shared" si="318"/>
        <v>Khác</v>
      </c>
      <c r="BF212" s="114" t="str">
        <f t="shared" si="319"/>
        <v>Khác</v>
      </c>
      <c r="BG212" s="114" t="str">
        <f t="shared" si="320"/>
        <v>Khác</v>
      </c>
      <c r="BH212" s="114" t="str">
        <f t="shared" si="321"/>
        <v>Khác</v>
      </c>
      <c r="BI212" s="114" t="str">
        <f t="shared" si="322"/>
        <v>Khác</v>
      </c>
      <c r="BJ212" s="114" t="str">
        <f t="shared" si="323"/>
        <v>Khác</v>
      </c>
      <c r="BK212" s="114" t="str">
        <f t="shared" si="324"/>
        <v>Khác</v>
      </c>
      <c r="BL212" s="114" t="str">
        <f t="shared" si="325"/>
        <v>Khác</v>
      </c>
    </row>
    <row r="213" spans="1:64" ht="13.5" x14ac:dyDescent="0.15">
      <c r="A213" s="101"/>
      <c r="B213" s="101"/>
      <c r="C213" s="101"/>
      <c r="D213" s="105"/>
      <c r="E213" s="103"/>
      <c r="F213" s="15" t="str">
        <f t="shared" si="298"/>
        <v>-</v>
      </c>
      <c r="G213" s="12" t="e">
        <f>VLOOKUP(VALUE(A213),Time!$A$3:$D$33,2,1)</f>
        <v>#N/A</v>
      </c>
      <c r="H213" s="12" t="str">
        <f t="shared" si="300"/>
        <v/>
      </c>
      <c r="K213" s="12"/>
      <c r="L213" s="114" t="str">
        <f t="shared" si="251"/>
        <v>Khác</v>
      </c>
      <c r="M213" s="114" t="str">
        <f t="shared" si="252"/>
        <v>Khác</v>
      </c>
      <c r="N213" s="114" t="str">
        <f t="shared" si="253"/>
        <v>Khác</v>
      </c>
      <c r="O213" s="114" t="str">
        <f t="shared" si="254"/>
        <v>Khác</v>
      </c>
      <c r="P213" s="114" t="str">
        <f t="shared" si="301"/>
        <v>Khác</v>
      </c>
      <c r="Q213" s="114" t="str">
        <f t="shared" si="302"/>
        <v>Khác</v>
      </c>
      <c r="R213" s="114" t="str">
        <f t="shared" si="303"/>
        <v>Khác</v>
      </c>
      <c r="S213" s="114" t="str">
        <f t="shared" si="255"/>
        <v>Khác</v>
      </c>
      <c r="T213" s="114" t="str">
        <f t="shared" ref="T213:AP213" si="339">IF(S213="Khác",IF(ISNUMBER(SEARCH(T$7,$D213)),T$6,"Khác"),S213)</f>
        <v>Khác</v>
      </c>
      <c r="U213" s="114" t="str">
        <f t="shared" si="328"/>
        <v>Khác</v>
      </c>
      <c r="V213" s="114" t="str">
        <f t="shared" si="329"/>
        <v>Khác</v>
      </c>
      <c r="W213" s="114" t="str">
        <f t="shared" si="339"/>
        <v>Khác</v>
      </c>
      <c r="X213" s="114" t="str">
        <f t="shared" si="339"/>
        <v>Khác</v>
      </c>
      <c r="Y213" s="114" t="str">
        <f t="shared" si="339"/>
        <v>Khác</v>
      </c>
      <c r="Z213" s="114" t="str">
        <f t="shared" si="339"/>
        <v>Khác</v>
      </c>
      <c r="AA213" s="114" t="str">
        <f t="shared" si="339"/>
        <v>Khác</v>
      </c>
      <c r="AB213" s="114" t="str">
        <f t="shared" si="339"/>
        <v>Khác</v>
      </c>
      <c r="AC213" s="114" t="str">
        <f t="shared" si="339"/>
        <v>Khác</v>
      </c>
      <c r="AD213" s="114" t="str">
        <f t="shared" si="339"/>
        <v>Khác</v>
      </c>
      <c r="AE213" s="114" t="str">
        <f t="shared" si="339"/>
        <v>Khác</v>
      </c>
      <c r="AF213" s="114" t="str">
        <f t="shared" si="339"/>
        <v>Khác</v>
      </c>
      <c r="AG213" s="114" t="str">
        <f t="shared" si="339"/>
        <v>Khác</v>
      </c>
      <c r="AH213" s="114" t="str">
        <f t="shared" si="339"/>
        <v>Khác</v>
      </c>
      <c r="AI213" s="114" t="str">
        <f t="shared" si="339"/>
        <v>Khác</v>
      </c>
      <c r="AJ213" s="114" t="str">
        <f t="shared" si="339"/>
        <v>Khác</v>
      </c>
      <c r="AK213" s="114" t="str">
        <f t="shared" si="339"/>
        <v>Khác</v>
      </c>
      <c r="AL213" s="114" t="str">
        <f t="shared" si="339"/>
        <v>Khác</v>
      </c>
      <c r="AM213" s="114" t="str">
        <f t="shared" si="339"/>
        <v>Khác</v>
      </c>
      <c r="AN213" s="114" t="str">
        <f t="shared" si="339"/>
        <v>Khác</v>
      </c>
      <c r="AO213" s="114" t="str">
        <f t="shared" si="339"/>
        <v>Khác</v>
      </c>
      <c r="AP213" s="114" t="str">
        <f t="shared" si="339"/>
        <v>Khác</v>
      </c>
      <c r="AQ213" s="114" t="str">
        <f t="shared" si="305"/>
        <v>Khác</v>
      </c>
      <c r="AR213" s="114" t="str">
        <f t="shared" si="306"/>
        <v>Khác</v>
      </c>
      <c r="AS213" s="114" t="str">
        <f t="shared" si="307"/>
        <v>Khác</v>
      </c>
      <c r="AT213" s="114" t="str">
        <f t="shared" si="308"/>
        <v>Khác</v>
      </c>
      <c r="AU213" s="114" t="str">
        <f t="shared" si="309"/>
        <v>Khác</v>
      </c>
      <c r="AV213" s="114" t="str">
        <f t="shared" si="309"/>
        <v>Khác</v>
      </c>
      <c r="AW213" s="114" t="str">
        <f t="shared" si="310"/>
        <v>Khác</v>
      </c>
      <c r="AX213" s="114" t="str">
        <f t="shared" si="311"/>
        <v>Khác</v>
      </c>
      <c r="AY213" s="114" t="str">
        <f t="shared" si="312"/>
        <v>Khác</v>
      </c>
      <c r="AZ213" s="114" t="str">
        <f t="shared" si="313"/>
        <v>Khác</v>
      </c>
      <c r="BA213" s="114" t="str">
        <f t="shared" si="314"/>
        <v>Khác</v>
      </c>
      <c r="BB213" s="114" t="str">
        <f t="shared" si="315"/>
        <v>Khác</v>
      </c>
      <c r="BC213" s="114" t="str">
        <f t="shared" si="316"/>
        <v>Khác</v>
      </c>
      <c r="BD213" s="114" t="str">
        <f t="shared" si="317"/>
        <v>Khác</v>
      </c>
      <c r="BE213" s="114" t="str">
        <f t="shared" si="318"/>
        <v>Khác</v>
      </c>
      <c r="BF213" s="114" t="str">
        <f t="shared" si="319"/>
        <v>Khác</v>
      </c>
      <c r="BG213" s="114" t="str">
        <f t="shared" si="320"/>
        <v>Khác</v>
      </c>
      <c r="BH213" s="114" t="str">
        <f t="shared" si="321"/>
        <v>Khác</v>
      </c>
      <c r="BI213" s="114" t="str">
        <f t="shared" si="322"/>
        <v>Khác</v>
      </c>
      <c r="BJ213" s="114" t="str">
        <f t="shared" si="323"/>
        <v>Khác</v>
      </c>
      <c r="BK213" s="114" t="str">
        <f t="shared" si="324"/>
        <v>Khác</v>
      </c>
      <c r="BL213" s="114" t="str">
        <f t="shared" si="325"/>
        <v>Khác</v>
      </c>
    </row>
    <row r="214" spans="1:64" ht="13.5" x14ac:dyDescent="0.15">
      <c r="A214" s="101"/>
      <c r="B214" s="101"/>
      <c r="C214" s="101"/>
      <c r="D214" s="105"/>
      <c r="E214" s="103"/>
      <c r="F214" s="15" t="str">
        <f t="shared" si="298"/>
        <v>-</v>
      </c>
      <c r="G214" s="12" t="e">
        <f>VLOOKUP(VALUE(A214),Time!$A$3:$D$33,2,1)</f>
        <v>#N/A</v>
      </c>
      <c r="H214" s="12" t="str">
        <f t="shared" si="300"/>
        <v/>
      </c>
      <c r="K214" s="12"/>
      <c r="L214" s="114" t="str">
        <f t="shared" si="251"/>
        <v>Khác</v>
      </c>
      <c r="M214" s="114" t="str">
        <f t="shared" si="252"/>
        <v>Khác</v>
      </c>
      <c r="N214" s="114" t="str">
        <f t="shared" si="253"/>
        <v>Khác</v>
      </c>
      <c r="O214" s="114" t="str">
        <f t="shared" si="254"/>
        <v>Khác</v>
      </c>
      <c r="P214" s="114" t="str">
        <f t="shared" si="301"/>
        <v>Khác</v>
      </c>
      <c r="Q214" s="114" t="str">
        <f t="shared" si="302"/>
        <v>Khác</v>
      </c>
      <c r="R214" s="114" t="str">
        <f t="shared" si="303"/>
        <v>Khác</v>
      </c>
      <c r="S214" s="114" t="str">
        <f t="shared" si="255"/>
        <v>Khác</v>
      </c>
      <c r="T214" s="114" t="str">
        <f t="shared" ref="T214:AP214" si="340">IF(S214="Khác",IF(ISNUMBER(SEARCH(T$7,$D214)),T$6,"Khác"),S214)</f>
        <v>Khác</v>
      </c>
      <c r="U214" s="114" t="str">
        <f t="shared" si="328"/>
        <v>Khác</v>
      </c>
      <c r="V214" s="114" t="str">
        <f t="shared" si="329"/>
        <v>Khác</v>
      </c>
      <c r="W214" s="114" t="str">
        <f t="shared" si="340"/>
        <v>Khác</v>
      </c>
      <c r="X214" s="114" t="str">
        <f t="shared" si="340"/>
        <v>Khác</v>
      </c>
      <c r="Y214" s="114" t="str">
        <f t="shared" si="340"/>
        <v>Khác</v>
      </c>
      <c r="Z214" s="114" t="str">
        <f t="shared" si="340"/>
        <v>Khác</v>
      </c>
      <c r="AA214" s="114" t="str">
        <f t="shared" si="340"/>
        <v>Khác</v>
      </c>
      <c r="AB214" s="114" t="str">
        <f t="shared" si="340"/>
        <v>Khác</v>
      </c>
      <c r="AC214" s="114" t="str">
        <f t="shared" si="340"/>
        <v>Khác</v>
      </c>
      <c r="AD214" s="114" t="str">
        <f t="shared" si="340"/>
        <v>Khác</v>
      </c>
      <c r="AE214" s="114" t="str">
        <f t="shared" si="340"/>
        <v>Khác</v>
      </c>
      <c r="AF214" s="114" t="str">
        <f t="shared" si="340"/>
        <v>Khác</v>
      </c>
      <c r="AG214" s="114" t="str">
        <f t="shared" si="340"/>
        <v>Khác</v>
      </c>
      <c r="AH214" s="114" t="str">
        <f t="shared" si="340"/>
        <v>Khác</v>
      </c>
      <c r="AI214" s="114" t="str">
        <f t="shared" si="340"/>
        <v>Khác</v>
      </c>
      <c r="AJ214" s="114" t="str">
        <f t="shared" si="340"/>
        <v>Khác</v>
      </c>
      <c r="AK214" s="114" t="str">
        <f t="shared" si="340"/>
        <v>Khác</v>
      </c>
      <c r="AL214" s="114" t="str">
        <f t="shared" si="340"/>
        <v>Khác</v>
      </c>
      <c r="AM214" s="114" t="str">
        <f t="shared" si="340"/>
        <v>Khác</v>
      </c>
      <c r="AN214" s="114" t="str">
        <f t="shared" si="340"/>
        <v>Khác</v>
      </c>
      <c r="AO214" s="114" t="str">
        <f t="shared" si="340"/>
        <v>Khác</v>
      </c>
      <c r="AP214" s="114" t="str">
        <f t="shared" si="340"/>
        <v>Khác</v>
      </c>
      <c r="AQ214" s="114" t="str">
        <f t="shared" si="305"/>
        <v>Khác</v>
      </c>
      <c r="AR214" s="114" t="str">
        <f t="shared" si="306"/>
        <v>Khác</v>
      </c>
      <c r="AS214" s="114" t="str">
        <f t="shared" si="307"/>
        <v>Khác</v>
      </c>
      <c r="AT214" s="114" t="str">
        <f t="shared" si="308"/>
        <v>Khác</v>
      </c>
      <c r="AU214" s="114" t="str">
        <f t="shared" si="309"/>
        <v>Khác</v>
      </c>
      <c r="AV214" s="114" t="str">
        <f t="shared" si="309"/>
        <v>Khác</v>
      </c>
      <c r="AW214" s="114" t="str">
        <f t="shared" si="310"/>
        <v>Khác</v>
      </c>
      <c r="AX214" s="114" t="str">
        <f t="shared" si="311"/>
        <v>Khác</v>
      </c>
      <c r="AY214" s="114" t="str">
        <f t="shared" si="312"/>
        <v>Khác</v>
      </c>
      <c r="AZ214" s="114" t="str">
        <f t="shared" si="313"/>
        <v>Khác</v>
      </c>
      <c r="BA214" s="114" t="str">
        <f t="shared" si="314"/>
        <v>Khác</v>
      </c>
      <c r="BB214" s="114" t="str">
        <f t="shared" si="315"/>
        <v>Khác</v>
      </c>
      <c r="BC214" s="114" t="str">
        <f t="shared" si="316"/>
        <v>Khác</v>
      </c>
      <c r="BD214" s="114" t="str">
        <f t="shared" si="317"/>
        <v>Khác</v>
      </c>
      <c r="BE214" s="114" t="str">
        <f t="shared" si="318"/>
        <v>Khác</v>
      </c>
      <c r="BF214" s="114" t="str">
        <f t="shared" si="319"/>
        <v>Khác</v>
      </c>
      <c r="BG214" s="114" t="str">
        <f t="shared" si="320"/>
        <v>Khác</v>
      </c>
      <c r="BH214" s="114" t="str">
        <f t="shared" si="321"/>
        <v>Khác</v>
      </c>
      <c r="BI214" s="114" t="str">
        <f t="shared" si="322"/>
        <v>Khác</v>
      </c>
      <c r="BJ214" s="114" t="str">
        <f t="shared" si="323"/>
        <v>Khác</v>
      </c>
      <c r="BK214" s="114" t="str">
        <f t="shared" si="324"/>
        <v>Khác</v>
      </c>
      <c r="BL214" s="114" t="str">
        <f t="shared" si="325"/>
        <v>Khác</v>
      </c>
    </row>
    <row r="215" spans="1:64" ht="13.5" x14ac:dyDescent="0.15">
      <c r="A215" s="101"/>
      <c r="B215" s="101"/>
      <c r="C215" s="101"/>
      <c r="D215" s="105"/>
      <c r="E215" s="103"/>
      <c r="F215" s="15" t="str">
        <f t="shared" si="298"/>
        <v>-</v>
      </c>
      <c r="G215" s="12" t="e">
        <f>VLOOKUP(VALUE(A215),Time!$A$3:$D$33,2,1)</f>
        <v>#N/A</v>
      </c>
      <c r="H215" s="12" t="str">
        <f t="shared" si="300"/>
        <v/>
      </c>
      <c r="K215" s="12"/>
      <c r="L215" s="114" t="str">
        <f t="shared" si="251"/>
        <v>Khác</v>
      </c>
      <c r="M215" s="114" t="str">
        <f t="shared" si="252"/>
        <v>Khác</v>
      </c>
      <c r="N215" s="114" t="str">
        <f t="shared" si="253"/>
        <v>Khác</v>
      </c>
      <c r="O215" s="114" t="str">
        <f t="shared" si="254"/>
        <v>Khác</v>
      </c>
      <c r="P215" s="114" t="str">
        <f t="shared" si="301"/>
        <v>Khác</v>
      </c>
      <c r="Q215" s="114" t="str">
        <f t="shared" si="302"/>
        <v>Khác</v>
      </c>
      <c r="R215" s="114" t="str">
        <f t="shared" si="303"/>
        <v>Khác</v>
      </c>
      <c r="S215" s="114" t="str">
        <f t="shared" si="255"/>
        <v>Khác</v>
      </c>
      <c r="T215" s="114" t="str">
        <f t="shared" ref="T215:AP215" si="341">IF(S215="Khác",IF(ISNUMBER(SEARCH(T$7,$D215)),T$6,"Khác"),S215)</f>
        <v>Khác</v>
      </c>
      <c r="U215" s="114" t="str">
        <f t="shared" si="328"/>
        <v>Khác</v>
      </c>
      <c r="V215" s="114" t="str">
        <f t="shared" si="329"/>
        <v>Khác</v>
      </c>
      <c r="W215" s="114" t="str">
        <f t="shared" si="341"/>
        <v>Khác</v>
      </c>
      <c r="X215" s="114" t="str">
        <f t="shared" si="341"/>
        <v>Khác</v>
      </c>
      <c r="Y215" s="114" t="str">
        <f t="shared" si="341"/>
        <v>Khác</v>
      </c>
      <c r="Z215" s="114" t="str">
        <f t="shared" si="341"/>
        <v>Khác</v>
      </c>
      <c r="AA215" s="114" t="str">
        <f t="shared" si="341"/>
        <v>Khác</v>
      </c>
      <c r="AB215" s="114" t="str">
        <f t="shared" si="341"/>
        <v>Khác</v>
      </c>
      <c r="AC215" s="114" t="str">
        <f t="shared" si="341"/>
        <v>Khác</v>
      </c>
      <c r="AD215" s="114" t="str">
        <f t="shared" si="341"/>
        <v>Khác</v>
      </c>
      <c r="AE215" s="114" t="str">
        <f t="shared" si="341"/>
        <v>Khác</v>
      </c>
      <c r="AF215" s="114" t="str">
        <f t="shared" si="341"/>
        <v>Khác</v>
      </c>
      <c r="AG215" s="114" t="str">
        <f t="shared" si="341"/>
        <v>Khác</v>
      </c>
      <c r="AH215" s="114" t="str">
        <f t="shared" si="341"/>
        <v>Khác</v>
      </c>
      <c r="AI215" s="114" t="str">
        <f t="shared" si="341"/>
        <v>Khác</v>
      </c>
      <c r="AJ215" s="114" t="str">
        <f t="shared" si="341"/>
        <v>Khác</v>
      </c>
      <c r="AK215" s="114" t="str">
        <f t="shared" si="341"/>
        <v>Khác</v>
      </c>
      <c r="AL215" s="114" t="str">
        <f t="shared" si="341"/>
        <v>Khác</v>
      </c>
      <c r="AM215" s="114" t="str">
        <f t="shared" si="341"/>
        <v>Khác</v>
      </c>
      <c r="AN215" s="114" t="str">
        <f t="shared" si="341"/>
        <v>Khác</v>
      </c>
      <c r="AO215" s="114" t="str">
        <f t="shared" si="341"/>
        <v>Khác</v>
      </c>
      <c r="AP215" s="114" t="str">
        <f t="shared" si="341"/>
        <v>Khác</v>
      </c>
      <c r="AQ215" s="114" t="str">
        <f t="shared" si="305"/>
        <v>Khác</v>
      </c>
      <c r="AR215" s="114" t="str">
        <f t="shared" si="306"/>
        <v>Khác</v>
      </c>
      <c r="AS215" s="114" t="str">
        <f t="shared" si="307"/>
        <v>Khác</v>
      </c>
      <c r="AT215" s="114" t="str">
        <f t="shared" si="308"/>
        <v>Khác</v>
      </c>
      <c r="AU215" s="114" t="str">
        <f t="shared" si="309"/>
        <v>Khác</v>
      </c>
      <c r="AV215" s="114" t="str">
        <f t="shared" si="309"/>
        <v>Khác</v>
      </c>
      <c r="AW215" s="114" t="str">
        <f t="shared" si="310"/>
        <v>Khác</v>
      </c>
      <c r="AX215" s="114" t="str">
        <f t="shared" si="311"/>
        <v>Khác</v>
      </c>
      <c r="AY215" s="114" t="str">
        <f t="shared" si="312"/>
        <v>Khác</v>
      </c>
      <c r="AZ215" s="114" t="str">
        <f t="shared" si="313"/>
        <v>Khác</v>
      </c>
      <c r="BA215" s="114" t="str">
        <f t="shared" si="314"/>
        <v>Khác</v>
      </c>
      <c r="BB215" s="114" t="str">
        <f t="shared" si="315"/>
        <v>Khác</v>
      </c>
      <c r="BC215" s="114" t="str">
        <f t="shared" si="316"/>
        <v>Khác</v>
      </c>
      <c r="BD215" s="114" t="str">
        <f t="shared" si="317"/>
        <v>Khác</v>
      </c>
      <c r="BE215" s="114" t="str">
        <f t="shared" si="318"/>
        <v>Khác</v>
      </c>
      <c r="BF215" s="114" t="str">
        <f t="shared" si="319"/>
        <v>Khác</v>
      </c>
      <c r="BG215" s="114" t="str">
        <f t="shared" si="320"/>
        <v>Khác</v>
      </c>
      <c r="BH215" s="114" t="str">
        <f t="shared" si="321"/>
        <v>Khác</v>
      </c>
      <c r="BI215" s="114" t="str">
        <f t="shared" si="322"/>
        <v>Khác</v>
      </c>
      <c r="BJ215" s="114" t="str">
        <f t="shared" si="323"/>
        <v>Khác</v>
      </c>
      <c r="BK215" s="114" t="str">
        <f t="shared" si="324"/>
        <v>Khác</v>
      </c>
      <c r="BL215" s="114" t="str">
        <f t="shared" si="325"/>
        <v>Khác</v>
      </c>
    </row>
    <row r="216" spans="1:64" ht="13.5" x14ac:dyDescent="0.15">
      <c r="A216" s="101"/>
      <c r="B216" s="101"/>
      <c r="C216" s="101"/>
      <c r="D216" s="105"/>
      <c r="E216" s="103"/>
      <c r="F216" s="15" t="str">
        <f t="shared" si="298"/>
        <v>-</v>
      </c>
      <c r="G216" s="12" t="e">
        <f>VLOOKUP(VALUE(A216),Time!$A$3:$D$33,2,1)</f>
        <v>#N/A</v>
      </c>
      <c r="H216" s="12" t="str">
        <f t="shared" si="300"/>
        <v/>
      </c>
      <c r="K216" s="12"/>
      <c r="L216" s="114" t="str">
        <f t="shared" si="251"/>
        <v>Khác</v>
      </c>
      <c r="M216" s="114" t="str">
        <f t="shared" si="252"/>
        <v>Khác</v>
      </c>
      <c r="N216" s="114" t="str">
        <f t="shared" si="253"/>
        <v>Khác</v>
      </c>
      <c r="O216" s="114" t="str">
        <f t="shared" si="254"/>
        <v>Khác</v>
      </c>
      <c r="P216" s="114" t="str">
        <f t="shared" si="301"/>
        <v>Khác</v>
      </c>
      <c r="Q216" s="114" t="str">
        <f t="shared" si="302"/>
        <v>Khác</v>
      </c>
      <c r="R216" s="114" t="str">
        <f t="shared" si="303"/>
        <v>Khác</v>
      </c>
      <c r="S216" s="114" t="str">
        <f t="shared" si="255"/>
        <v>Khác</v>
      </c>
      <c r="T216" s="114" t="str">
        <f t="shared" ref="T216:AP216" si="342">IF(S216="Khác",IF(ISNUMBER(SEARCH(T$7,$D216)),T$6,"Khác"),S216)</f>
        <v>Khác</v>
      </c>
      <c r="U216" s="114" t="str">
        <f t="shared" si="328"/>
        <v>Khác</v>
      </c>
      <c r="V216" s="114" t="str">
        <f t="shared" si="329"/>
        <v>Khác</v>
      </c>
      <c r="W216" s="114" t="str">
        <f t="shared" si="342"/>
        <v>Khác</v>
      </c>
      <c r="X216" s="114" t="str">
        <f t="shared" si="342"/>
        <v>Khác</v>
      </c>
      <c r="Y216" s="114" t="str">
        <f t="shared" si="342"/>
        <v>Khác</v>
      </c>
      <c r="Z216" s="114" t="str">
        <f t="shared" si="342"/>
        <v>Khác</v>
      </c>
      <c r="AA216" s="114" t="str">
        <f t="shared" si="342"/>
        <v>Khác</v>
      </c>
      <c r="AB216" s="114" t="str">
        <f t="shared" si="342"/>
        <v>Khác</v>
      </c>
      <c r="AC216" s="114" t="str">
        <f t="shared" si="342"/>
        <v>Khác</v>
      </c>
      <c r="AD216" s="114" t="str">
        <f t="shared" si="342"/>
        <v>Khác</v>
      </c>
      <c r="AE216" s="114" t="str">
        <f t="shared" si="342"/>
        <v>Khác</v>
      </c>
      <c r="AF216" s="114" t="str">
        <f t="shared" si="342"/>
        <v>Khác</v>
      </c>
      <c r="AG216" s="114" t="str">
        <f t="shared" si="342"/>
        <v>Khác</v>
      </c>
      <c r="AH216" s="114" t="str">
        <f t="shared" si="342"/>
        <v>Khác</v>
      </c>
      <c r="AI216" s="114" t="str">
        <f t="shared" si="342"/>
        <v>Khác</v>
      </c>
      <c r="AJ216" s="114" t="str">
        <f t="shared" si="342"/>
        <v>Khác</v>
      </c>
      <c r="AK216" s="114" t="str">
        <f t="shared" si="342"/>
        <v>Khác</v>
      </c>
      <c r="AL216" s="114" t="str">
        <f t="shared" si="342"/>
        <v>Khác</v>
      </c>
      <c r="AM216" s="114" t="str">
        <f t="shared" si="342"/>
        <v>Khác</v>
      </c>
      <c r="AN216" s="114" t="str">
        <f t="shared" si="342"/>
        <v>Khác</v>
      </c>
      <c r="AO216" s="114" t="str">
        <f t="shared" si="342"/>
        <v>Khác</v>
      </c>
      <c r="AP216" s="114" t="str">
        <f t="shared" si="342"/>
        <v>Khác</v>
      </c>
      <c r="AQ216" s="114" t="str">
        <f t="shared" si="305"/>
        <v>Khác</v>
      </c>
      <c r="AR216" s="114" t="str">
        <f t="shared" si="306"/>
        <v>Khác</v>
      </c>
      <c r="AS216" s="114" t="str">
        <f t="shared" si="307"/>
        <v>Khác</v>
      </c>
      <c r="AT216" s="114" t="str">
        <f t="shared" si="308"/>
        <v>Khác</v>
      </c>
      <c r="AU216" s="114" t="str">
        <f t="shared" si="309"/>
        <v>Khác</v>
      </c>
      <c r="AV216" s="114" t="str">
        <f t="shared" si="309"/>
        <v>Khác</v>
      </c>
      <c r="AW216" s="114" t="str">
        <f t="shared" si="310"/>
        <v>Khác</v>
      </c>
      <c r="AX216" s="114" t="str">
        <f t="shared" si="311"/>
        <v>Khác</v>
      </c>
      <c r="AY216" s="114" t="str">
        <f t="shared" si="312"/>
        <v>Khác</v>
      </c>
      <c r="AZ216" s="114" t="str">
        <f t="shared" si="313"/>
        <v>Khác</v>
      </c>
      <c r="BA216" s="114" t="str">
        <f t="shared" si="314"/>
        <v>Khác</v>
      </c>
      <c r="BB216" s="114" t="str">
        <f t="shared" si="315"/>
        <v>Khác</v>
      </c>
      <c r="BC216" s="114" t="str">
        <f t="shared" si="316"/>
        <v>Khác</v>
      </c>
      <c r="BD216" s="114" t="str">
        <f t="shared" si="317"/>
        <v>Khác</v>
      </c>
      <c r="BE216" s="114" t="str">
        <f t="shared" si="318"/>
        <v>Khác</v>
      </c>
      <c r="BF216" s="114" t="str">
        <f t="shared" si="319"/>
        <v>Khác</v>
      </c>
      <c r="BG216" s="114" t="str">
        <f t="shared" si="320"/>
        <v>Khác</v>
      </c>
      <c r="BH216" s="114" t="str">
        <f t="shared" si="321"/>
        <v>Khác</v>
      </c>
      <c r="BI216" s="114" t="str">
        <f t="shared" si="322"/>
        <v>Khác</v>
      </c>
      <c r="BJ216" s="114" t="str">
        <f t="shared" si="323"/>
        <v>Khác</v>
      </c>
      <c r="BK216" s="114" t="str">
        <f t="shared" si="324"/>
        <v>Khác</v>
      </c>
      <c r="BL216" s="114" t="str">
        <f t="shared" si="325"/>
        <v>Khác</v>
      </c>
    </row>
    <row r="217" spans="1:64" ht="13.5" x14ac:dyDescent="0.15">
      <c r="A217" s="101"/>
      <c r="B217" s="101"/>
      <c r="C217" s="101"/>
      <c r="D217" s="106"/>
      <c r="E217" s="107"/>
      <c r="F217" s="15" t="str">
        <f t="shared" si="298"/>
        <v>-</v>
      </c>
      <c r="G217" s="12" t="e">
        <f>VLOOKUP(VALUE(A217),Time!$A$3:$D$33,2,1)</f>
        <v>#N/A</v>
      </c>
      <c r="H217" s="12" t="str">
        <f t="shared" si="300"/>
        <v/>
      </c>
      <c r="K217" s="12"/>
      <c r="L217" s="114" t="str">
        <f t="shared" si="251"/>
        <v>Khác</v>
      </c>
      <c r="M217" s="114" t="str">
        <f t="shared" si="252"/>
        <v>Khác</v>
      </c>
      <c r="N217" s="114" t="str">
        <f t="shared" si="253"/>
        <v>Khác</v>
      </c>
      <c r="O217" s="114" t="str">
        <f t="shared" si="254"/>
        <v>Khác</v>
      </c>
      <c r="P217" s="114" t="str">
        <f t="shared" si="301"/>
        <v>Khác</v>
      </c>
      <c r="Q217" s="114" t="str">
        <f t="shared" si="302"/>
        <v>Khác</v>
      </c>
      <c r="R217" s="114" t="str">
        <f t="shared" si="303"/>
        <v>Khác</v>
      </c>
      <c r="S217" s="114" t="str">
        <f t="shared" si="255"/>
        <v>Khác</v>
      </c>
      <c r="T217" s="114" t="str">
        <f t="shared" ref="T217:AP217" si="343">IF(S217="Khác",IF(ISNUMBER(SEARCH(T$7,$D217)),T$6,"Khác"),S217)</f>
        <v>Khác</v>
      </c>
      <c r="U217" s="114" t="str">
        <f t="shared" si="328"/>
        <v>Khác</v>
      </c>
      <c r="V217" s="114" t="str">
        <f t="shared" si="329"/>
        <v>Khác</v>
      </c>
      <c r="W217" s="114" t="str">
        <f t="shared" si="343"/>
        <v>Khác</v>
      </c>
      <c r="X217" s="114" t="str">
        <f t="shared" si="343"/>
        <v>Khác</v>
      </c>
      <c r="Y217" s="114" t="str">
        <f t="shared" si="343"/>
        <v>Khác</v>
      </c>
      <c r="Z217" s="114" t="str">
        <f t="shared" si="343"/>
        <v>Khác</v>
      </c>
      <c r="AA217" s="114" t="str">
        <f t="shared" si="343"/>
        <v>Khác</v>
      </c>
      <c r="AB217" s="114" t="str">
        <f t="shared" si="343"/>
        <v>Khác</v>
      </c>
      <c r="AC217" s="114" t="str">
        <f t="shared" si="343"/>
        <v>Khác</v>
      </c>
      <c r="AD217" s="114" t="str">
        <f t="shared" si="343"/>
        <v>Khác</v>
      </c>
      <c r="AE217" s="114" t="str">
        <f t="shared" si="343"/>
        <v>Khác</v>
      </c>
      <c r="AF217" s="114" t="str">
        <f t="shared" si="343"/>
        <v>Khác</v>
      </c>
      <c r="AG217" s="114" t="str">
        <f t="shared" si="343"/>
        <v>Khác</v>
      </c>
      <c r="AH217" s="114" t="str">
        <f t="shared" si="343"/>
        <v>Khác</v>
      </c>
      <c r="AI217" s="114" t="str">
        <f t="shared" si="343"/>
        <v>Khác</v>
      </c>
      <c r="AJ217" s="114" t="str">
        <f t="shared" si="343"/>
        <v>Khác</v>
      </c>
      <c r="AK217" s="114" t="str">
        <f t="shared" si="343"/>
        <v>Khác</v>
      </c>
      <c r="AL217" s="114" t="str">
        <f t="shared" si="343"/>
        <v>Khác</v>
      </c>
      <c r="AM217" s="114" t="str">
        <f t="shared" si="343"/>
        <v>Khác</v>
      </c>
      <c r="AN217" s="114" t="str">
        <f t="shared" si="343"/>
        <v>Khác</v>
      </c>
      <c r="AO217" s="114" t="str">
        <f t="shared" si="343"/>
        <v>Khác</v>
      </c>
      <c r="AP217" s="114" t="str">
        <f t="shared" si="343"/>
        <v>Khác</v>
      </c>
      <c r="AQ217" s="114" t="str">
        <f t="shared" si="305"/>
        <v>Khác</v>
      </c>
      <c r="AR217" s="114" t="str">
        <f t="shared" si="306"/>
        <v>Khác</v>
      </c>
      <c r="AS217" s="114" t="str">
        <f t="shared" si="307"/>
        <v>Khác</v>
      </c>
      <c r="AT217" s="114" t="str">
        <f t="shared" si="308"/>
        <v>Khác</v>
      </c>
      <c r="AU217" s="114" t="str">
        <f t="shared" si="309"/>
        <v>Khác</v>
      </c>
      <c r="AV217" s="114" t="str">
        <f t="shared" si="309"/>
        <v>Khác</v>
      </c>
      <c r="AW217" s="114" t="str">
        <f t="shared" si="310"/>
        <v>Khác</v>
      </c>
      <c r="AX217" s="114" t="str">
        <f t="shared" si="311"/>
        <v>Khác</v>
      </c>
      <c r="AY217" s="114" t="str">
        <f t="shared" si="312"/>
        <v>Khác</v>
      </c>
      <c r="AZ217" s="114" t="str">
        <f t="shared" si="313"/>
        <v>Khác</v>
      </c>
      <c r="BA217" s="114" t="str">
        <f t="shared" si="314"/>
        <v>Khác</v>
      </c>
      <c r="BB217" s="114" t="str">
        <f t="shared" si="315"/>
        <v>Khác</v>
      </c>
      <c r="BC217" s="114" t="str">
        <f t="shared" si="316"/>
        <v>Khác</v>
      </c>
      <c r="BD217" s="114" t="str">
        <f t="shared" si="317"/>
        <v>Khác</v>
      </c>
      <c r="BE217" s="114" t="str">
        <f t="shared" si="318"/>
        <v>Khác</v>
      </c>
      <c r="BF217" s="114" t="str">
        <f t="shared" si="319"/>
        <v>Khác</v>
      </c>
      <c r="BG217" s="114" t="str">
        <f t="shared" si="320"/>
        <v>Khác</v>
      </c>
      <c r="BH217" s="114" t="str">
        <f t="shared" si="321"/>
        <v>Khác</v>
      </c>
      <c r="BI217" s="114" t="str">
        <f t="shared" si="322"/>
        <v>Khác</v>
      </c>
      <c r="BJ217" s="114" t="str">
        <f t="shared" si="323"/>
        <v>Khác</v>
      </c>
      <c r="BK217" s="114" t="str">
        <f t="shared" si="324"/>
        <v>Khác</v>
      </c>
      <c r="BL217" s="114" t="str">
        <f t="shared" si="325"/>
        <v>Khác</v>
      </c>
    </row>
    <row r="218" spans="1:64" ht="13.5" x14ac:dyDescent="0.15">
      <c r="A218" s="101"/>
      <c r="B218" s="101"/>
      <c r="C218" s="101"/>
      <c r="D218" s="105"/>
      <c r="E218" s="103"/>
      <c r="F218" s="15" t="str">
        <f t="shared" si="298"/>
        <v>-</v>
      </c>
      <c r="G218" s="12" t="e">
        <f>VLOOKUP(VALUE(A218),Time!$A$3:$D$33,2,1)</f>
        <v>#N/A</v>
      </c>
      <c r="H218" s="12" t="str">
        <f t="shared" si="300"/>
        <v/>
      </c>
      <c r="K218" s="12"/>
      <c r="L218" s="114" t="str">
        <f t="shared" si="251"/>
        <v>Khác</v>
      </c>
      <c r="M218" s="114" t="str">
        <f t="shared" si="252"/>
        <v>Khác</v>
      </c>
      <c r="N218" s="114" t="str">
        <f t="shared" si="253"/>
        <v>Khác</v>
      </c>
      <c r="O218" s="114" t="str">
        <f t="shared" si="254"/>
        <v>Khác</v>
      </c>
      <c r="P218" s="114" t="str">
        <f t="shared" si="301"/>
        <v>Khác</v>
      </c>
      <c r="Q218" s="114" t="str">
        <f t="shared" si="302"/>
        <v>Khác</v>
      </c>
      <c r="R218" s="114" t="str">
        <f t="shared" si="303"/>
        <v>Khác</v>
      </c>
      <c r="S218" s="114" t="str">
        <f t="shared" si="255"/>
        <v>Khác</v>
      </c>
      <c r="T218" s="114" t="str">
        <f t="shared" ref="T218:AP218" si="344">IF(S218="Khác",IF(ISNUMBER(SEARCH(T$7,$D218)),T$6,"Khác"),S218)</f>
        <v>Khác</v>
      </c>
      <c r="U218" s="114" t="str">
        <f t="shared" si="328"/>
        <v>Khác</v>
      </c>
      <c r="V218" s="114" t="str">
        <f t="shared" si="329"/>
        <v>Khác</v>
      </c>
      <c r="W218" s="114" t="str">
        <f t="shared" si="344"/>
        <v>Khác</v>
      </c>
      <c r="X218" s="114" t="str">
        <f t="shared" si="344"/>
        <v>Khác</v>
      </c>
      <c r="Y218" s="114" t="str">
        <f t="shared" si="344"/>
        <v>Khác</v>
      </c>
      <c r="Z218" s="114" t="str">
        <f t="shared" si="344"/>
        <v>Khác</v>
      </c>
      <c r="AA218" s="114" t="str">
        <f t="shared" si="344"/>
        <v>Khác</v>
      </c>
      <c r="AB218" s="114" t="str">
        <f t="shared" si="344"/>
        <v>Khác</v>
      </c>
      <c r="AC218" s="114" t="str">
        <f t="shared" si="344"/>
        <v>Khác</v>
      </c>
      <c r="AD218" s="114" t="str">
        <f t="shared" si="344"/>
        <v>Khác</v>
      </c>
      <c r="AE218" s="114" t="str">
        <f t="shared" si="344"/>
        <v>Khác</v>
      </c>
      <c r="AF218" s="114" t="str">
        <f t="shared" si="344"/>
        <v>Khác</v>
      </c>
      <c r="AG218" s="114" t="str">
        <f t="shared" si="344"/>
        <v>Khác</v>
      </c>
      <c r="AH218" s="114" t="str">
        <f t="shared" si="344"/>
        <v>Khác</v>
      </c>
      <c r="AI218" s="114" t="str">
        <f t="shared" si="344"/>
        <v>Khác</v>
      </c>
      <c r="AJ218" s="114" t="str">
        <f t="shared" si="344"/>
        <v>Khác</v>
      </c>
      <c r="AK218" s="114" t="str">
        <f t="shared" si="344"/>
        <v>Khác</v>
      </c>
      <c r="AL218" s="114" t="str">
        <f t="shared" si="344"/>
        <v>Khác</v>
      </c>
      <c r="AM218" s="114" t="str">
        <f t="shared" si="344"/>
        <v>Khác</v>
      </c>
      <c r="AN218" s="114" t="str">
        <f t="shared" si="344"/>
        <v>Khác</v>
      </c>
      <c r="AO218" s="114" t="str">
        <f t="shared" si="344"/>
        <v>Khác</v>
      </c>
      <c r="AP218" s="114" t="str">
        <f t="shared" si="344"/>
        <v>Khác</v>
      </c>
      <c r="AQ218" s="114" t="str">
        <f t="shared" si="305"/>
        <v>Khác</v>
      </c>
      <c r="AR218" s="114" t="str">
        <f t="shared" si="306"/>
        <v>Khác</v>
      </c>
      <c r="AS218" s="114" t="str">
        <f t="shared" si="307"/>
        <v>Khác</v>
      </c>
      <c r="AT218" s="114" t="str">
        <f t="shared" si="308"/>
        <v>Khác</v>
      </c>
      <c r="AU218" s="114" t="str">
        <f t="shared" si="309"/>
        <v>Khác</v>
      </c>
      <c r="AV218" s="114" t="str">
        <f t="shared" si="309"/>
        <v>Khác</v>
      </c>
      <c r="AW218" s="114" t="str">
        <f t="shared" si="310"/>
        <v>Khác</v>
      </c>
      <c r="AX218" s="114" t="str">
        <f t="shared" si="311"/>
        <v>Khác</v>
      </c>
      <c r="AY218" s="114" t="str">
        <f t="shared" si="312"/>
        <v>Khác</v>
      </c>
      <c r="AZ218" s="114" t="str">
        <f t="shared" si="313"/>
        <v>Khác</v>
      </c>
      <c r="BA218" s="114" t="str">
        <f t="shared" si="314"/>
        <v>Khác</v>
      </c>
      <c r="BB218" s="114" t="str">
        <f t="shared" si="315"/>
        <v>Khác</v>
      </c>
      <c r="BC218" s="114" t="str">
        <f t="shared" si="316"/>
        <v>Khác</v>
      </c>
      <c r="BD218" s="114" t="str">
        <f t="shared" si="317"/>
        <v>Khác</v>
      </c>
      <c r="BE218" s="114" t="str">
        <f t="shared" si="318"/>
        <v>Khác</v>
      </c>
      <c r="BF218" s="114" t="str">
        <f t="shared" si="319"/>
        <v>Khác</v>
      </c>
      <c r="BG218" s="114" t="str">
        <f t="shared" si="320"/>
        <v>Khác</v>
      </c>
      <c r="BH218" s="114" t="str">
        <f t="shared" si="321"/>
        <v>Khác</v>
      </c>
      <c r="BI218" s="114" t="str">
        <f t="shared" si="322"/>
        <v>Khác</v>
      </c>
      <c r="BJ218" s="114" t="str">
        <f t="shared" si="323"/>
        <v>Khác</v>
      </c>
      <c r="BK218" s="114" t="str">
        <f t="shared" si="324"/>
        <v>Khác</v>
      </c>
      <c r="BL218" s="114" t="str">
        <f t="shared" si="325"/>
        <v>Khác</v>
      </c>
    </row>
    <row r="219" spans="1:64" ht="13.5" x14ac:dyDescent="0.15">
      <c r="A219" s="101"/>
      <c r="B219" s="101"/>
      <c r="C219" s="101"/>
      <c r="D219" s="105"/>
      <c r="E219" s="103"/>
      <c r="F219" s="15" t="str">
        <f t="shared" si="298"/>
        <v>-</v>
      </c>
      <c r="G219" s="12" t="e">
        <f>VLOOKUP(VALUE(A219),Time!$A$3:$D$33,2,1)</f>
        <v>#N/A</v>
      </c>
      <c r="H219" s="12" t="str">
        <f t="shared" si="300"/>
        <v/>
      </c>
      <c r="K219" s="12"/>
      <c r="L219" s="114" t="str">
        <f t="shared" si="251"/>
        <v>Khác</v>
      </c>
      <c r="M219" s="114" t="str">
        <f t="shared" si="252"/>
        <v>Khác</v>
      </c>
      <c r="N219" s="114" t="str">
        <f t="shared" si="253"/>
        <v>Khác</v>
      </c>
      <c r="O219" s="114" t="str">
        <f t="shared" si="254"/>
        <v>Khác</v>
      </c>
      <c r="P219" s="114" t="str">
        <f t="shared" si="301"/>
        <v>Khác</v>
      </c>
      <c r="Q219" s="114" t="str">
        <f t="shared" si="302"/>
        <v>Khác</v>
      </c>
      <c r="R219" s="114" t="str">
        <f t="shared" si="303"/>
        <v>Khác</v>
      </c>
      <c r="S219" s="114" t="str">
        <f t="shared" si="255"/>
        <v>Khác</v>
      </c>
      <c r="T219" s="114" t="str">
        <f t="shared" ref="T219:AP219" si="345">IF(S219="Khác",IF(ISNUMBER(SEARCH(T$7,$D219)),T$6,"Khác"),S219)</f>
        <v>Khác</v>
      </c>
      <c r="U219" s="114" t="str">
        <f t="shared" si="328"/>
        <v>Khác</v>
      </c>
      <c r="V219" s="114" t="str">
        <f t="shared" si="329"/>
        <v>Khác</v>
      </c>
      <c r="W219" s="114" t="str">
        <f t="shared" si="345"/>
        <v>Khác</v>
      </c>
      <c r="X219" s="114" t="str">
        <f t="shared" si="345"/>
        <v>Khác</v>
      </c>
      <c r="Y219" s="114" t="str">
        <f t="shared" si="345"/>
        <v>Khác</v>
      </c>
      <c r="Z219" s="114" t="str">
        <f t="shared" si="345"/>
        <v>Khác</v>
      </c>
      <c r="AA219" s="114" t="str">
        <f t="shared" si="345"/>
        <v>Khác</v>
      </c>
      <c r="AB219" s="114" t="str">
        <f t="shared" si="345"/>
        <v>Khác</v>
      </c>
      <c r="AC219" s="114" t="str">
        <f t="shared" si="345"/>
        <v>Khác</v>
      </c>
      <c r="AD219" s="114" t="str">
        <f t="shared" si="345"/>
        <v>Khác</v>
      </c>
      <c r="AE219" s="114" t="str">
        <f t="shared" si="345"/>
        <v>Khác</v>
      </c>
      <c r="AF219" s="114" t="str">
        <f t="shared" si="345"/>
        <v>Khác</v>
      </c>
      <c r="AG219" s="114" t="str">
        <f t="shared" si="345"/>
        <v>Khác</v>
      </c>
      <c r="AH219" s="114" t="str">
        <f t="shared" si="345"/>
        <v>Khác</v>
      </c>
      <c r="AI219" s="114" t="str">
        <f t="shared" si="345"/>
        <v>Khác</v>
      </c>
      <c r="AJ219" s="114" t="str">
        <f t="shared" si="345"/>
        <v>Khác</v>
      </c>
      <c r="AK219" s="114" t="str">
        <f t="shared" si="345"/>
        <v>Khác</v>
      </c>
      <c r="AL219" s="114" t="str">
        <f t="shared" si="345"/>
        <v>Khác</v>
      </c>
      <c r="AM219" s="114" t="str">
        <f t="shared" si="345"/>
        <v>Khác</v>
      </c>
      <c r="AN219" s="114" t="str">
        <f t="shared" si="345"/>
        <v>Khác</v>
      </c>
      <c r="AO219" s="114" t="str">
        <f t="shared" si="345"/>
        <v>Khác</v>
      </c>
      <c r="AP219" s="114" t="str">
        <f t="shared" si="345"/>
        <v>Khác</v>
      </c>
      <c r="AQ219" s="114" t="str">
        <f t="shared" si="305"/>
        <v>Khác</v>
      </c>
      <c r="AR219" s="114" t="str">
        <f t="shared" si="306"/>
        <v>Khác</v>
      </c>
      <c r="AS219" s="114" t="str">
        <f t="shared" si="307"/>
        <v>Khác</v>
      </c>
      <c r="AT219" s="114" t="str">
        <f t="shared" si="308"/>
        <v>Khác</v>
      </c>
      <c r="AU219" s="114" t="str">
        <f t="shared" si="309"/>
        <v>Khác</v>
      </c>
      <c r="AV219" s="114" t="str">
        <f t="shared" si="309"/>
        <v>Khác</v>
      </c>
      <c r="AW219" s="114" t="str">
        <f t="shared" si="310"/>
        <v>Khác</v>
      </c>
      <c r="AX219" s="114" t="str">
        <f t="shared" si="311"/>
        <v>Khác</v>
      </c>
      <c r="AY219" s="114" t="str">
        <f t="shared" si="312"/>
        <v>Khác</v>
      </c>
      <c r="AZ219" s="114" t="str">
        <f t="shared" si="313"/>
        <v>Khác</v>
      </c>
      <c r="BA219" s="114" t="str">
        <f t="shared" si="314"/>
        <v>Khác</v>
      </c>
      <c r="BB219" s="114" t="str">
        <f t="shared" si="315"/>
        <v>Khác</v>
      </c>
      <c r="BC219" s="114" t="str">
        <f t="shared" si="316"/>
        <v>Khác</v>
      </c>
      <c r="BD219" s="114" t="str">
        <f t="shared" si="317"/>
        <v>Khác</v>
      </c>
      <c r="BE219" s="114" t="str">
        <f t="shared" si="318"/>
        <v>Khác</v>
      </c>
      <c r="BF219" s="114" t="str">
        <f t="shared" si="319"/>
        <v>Khác</v>
      </c>
      <c r="BG219" s="114" t="str">
        <f t="shared" si="320"/>
        <v>Khác</v>
      </c>
      <c r="BH219" s="114" t="str">
        <f t="shared" si="321"/>
        <v>Khác</v>
      </c>
      <c r="BI219" s="114" t="str">
        <f t="shared" si="322"/>
        <v>Khác</v>
      </c>
      <c r="BJ219" s="114" t="str">
        <f t="shared" si="323"/>
        <v>Khác</v>
      </c>
      <c r="BK219" s="114" t="str">
        <f t="shared" si="324"/>
        <v>Khác</v>
      </c>
      <c r="BL219" s="114" t="str">
        <f t="shared" si="325"/>
        <v>Khác</v>
      </c>
    </row>
    <row r="220" spans="1:64" ht="13.5" x14ac:dyDescent="0.15">
      <c r="A220" s="108"/>
      <c r="B220" s="101"/>
      <c r="C220" s="108"/>
      <c r="D220" s="109"/>
      <c r="E220" s="110"/>
      <c r="F220" s="15" t="str">
        <f t="shared" si="298"/>
        <v>-</v>
      </c>
      <c r="G220" s="12" t="e">
        <f>VLOOKUP(VALUE(A220),Time!$A$3:$D$33,2,1)</f>
        <v>#N/A</v>
      </c>
      <c r="H220" s="12" t="str">
        <f t="shared" si="300"/>
        <v/>
      </c>
      <c r="K220" s="12"/>
      <c r="L220" s="114" t="str">
        <f t="shared" si="251"/>
        <v>Khác</v>
      </c>
      <c r="M220" s="114" t="str">
        <f t="shared" si="252"/>
        <v>Khác</v>
      </c>
      <c r="N220" s="114" t="str">
        <f t="shared" si="253"/>
        <v>Khác</v>
      </c>
      <c r="O220" s="114" t="str">
        <f t="shared" si="254"/>
        <v>Khác</v>
      </c>
      <c r="P220" s="114" t="str">
        <f t="shared" si="301"/>
        <v>Khác</v>
      </c>
      <c r="Q220" s="114" t="str">
        <f t="shared" si="302"/>
        <v>Khác</v>
      </c>
      <c r="R220" s="114" t="str">
        <f t="shared" si="303"/>
        <v>Khác</v>
      </c>
      <c r="S220" s="114" t="str">
        <f t="shared" si="255"/>
        <v>Khác</v>
      </c>
      <c r="T220" s="114" t="str">
        <f t="shared" ref="T220:AP220" si="346">IF(S220="Khác",IF(ISNUMBER(SEARCH(T$7,$D220)),T$6,"Khác"),S220)</f>
        <v>Khác</v>
      </c>
      <c r="U220" s="114" t="str">
        <f t="shared" si="328"/>
        <v>Khác</v>
      </c>
      <c r="V220" s="114" t="str">
        <f t="shared" si="329"/>
        <v>Khác</v>
      </c>
      <c r="W220" s="114" t="str">
        <f t="shared" si="346"/>
        <v>Khác</v>
      </c>
      <c r="X220" s="114" t="str">
        <f t="shared" si="346"/>
        <v>Khác</v>
      </c>
      <c r="Y220" s="114" t="str">
        <f t="shared" si="346"/>
        <v>Khác</v>
      </c>
      <c r="Z220" s="114" t="str">
        <f t="shared" si="346"/>
        <v>Khác</v>
      </c>
      <c r="AA220" s="114" t="str">
        <f t="shared" si="346"/>
        <v>Khác</v>
      </c>
      <c r="AB220" s="114" t="str">
        <f t="shared" si="346"/>
        <v>Khác</v>
      </c>
      <c r="AC220" s="114" t="str">
        <f t="shared" si="346"/>
        <v>Khác</v>
      </c>
      <c r="AD220" s="114" t="str">
        <f t="shared" si="346"/>
        <v>Khác</v>
      </c>
      <c r="AE220" s="114" t="str">
        <f t="shared" si="346"/>
        <v>Khác</v>
      </c>
      <c r="AF220" s="114" t="str">
        <f t="shared" si="346"/>
        <v>Khác</v>
      </c>
      <c r="AG220" s="114" t="str">
        <f t="shared" si="346"/>
        <v>Khác</v>
      </c>
      <c r="AH220" s="114" t="str">
        <f t="shared" si="346"/>
        <v>Khác</v>
      </c>
      <c r="AI220" s="114" t="str">
        <f t="shared" si="346"/>
        <v>Khác</v>
      </c>
      <c r="AJ220" s="114" t="str">
        <f t="shared" si="346"/>
        <v>Khác</v>
      </c>
      <c r="AK220" s="114" t="str">
        <f t="shared" si="346"/>
        <v>Khác</v>
      </c>
      <c r="AL220" s="114" t="str">
        <f t="shared" si="346"/>
        <v>Khác</v>
      </c>
      <c r="AM220" s="114" t="str">
        <f t="shared" si="346"/>
        <v>Khác</v>
      </c>
      <c r="AN220" s="114" t="str">
        <f t="shared" si="346"/>
        <v>Khác</v>
      </c>
      <c r="AO220" s="114" t="str">
        <f t="shared" si="346"/>
        <v>Khác</v>
      </c>
      <c r="AP220" s="114" t="str">
        <f t="shared" si="346"/>
        <v>Khác</v>
      </c>
      <c r="AQ220" s="114" t="str">
        <f t="shared" si="305"/>
        <v>Khác</v>
      </c>
      <c r="AR220" s="114" t="str">
        <f t="shared" si="306"/>
        <v>Khác</v>
      </c>
      <c r="AS220" s="114" t="str">
        <f t="shared" si="307"/>
        <v>Khác</v>
      </c>
      <c r="AT220" s="114" t="str">
        <f t="shared" si="308"/>
        <v>Khác</v>
      </c>
      <c r="AU220" s="114" t="str">
        <f t="shared" si="309"/>
        <v>Khác</v>
      </c>
      <c r="AV220" s="114" t="str">
        <f t="shared" si="309"/>
        <v>Khác</v>
      </c>
      <c r="AW220" s="114" t="str">
        <f t="shared" si="310"/>
        <v>Khác</v>
      </c>
      <c r="AX220" s="114" t="str">
        <f t="shared" si="311"/>
        <v>Khác</v>
      </c>
      <c r="AY220" s="114" t="str">
        <f t="shared" si="312"/>
        <v>Khác</v>
      </c>
      <c r="AZ220" s="114" t="str">
        <f t="shared" si="313"/>
        <v>Khác</v>
      </c>
      <c r="BA220" s="114" t="str">
        <f t="shared" si="314"/>
        <v>Khác</v>
      </c>
      <c r="BB220" s="114" t="str">
        <f t="shared" si="315"/>
        <v>Khác</v>
      </c>
      <c r="BC220" s="114" t="str">
        <f t="shared" si="316"/>
        <v>Khác</v>
      </c>
      <c r="BD220" s="114" t="str">
        <f t="shared" si="317"/>
        <v>Khác</v>
      </c>
      <c r="BE220" s="114" t="str">
        <f t="shared" si="318"/>
        <v>Khác</v>
      </c>
      <c r="BF220" s="114" t="str">
        <f t="shared" si="319"/>
        <v>Khác</v>
      </c>
      <c r="BG220" s="114" t="str">
        <f t="shared" si="320"/>
        <v>Khác</v>
      </c>
      <c r="BH220" s="114" t="str">
        <f t="shared" si="321"/>
        <v>Khác</v>
      </c>
      <c r="BI220" s="114" t="str">
        <f t="shared" si="322"/>
        <v>Khác</v>
      </c>
      <c r="BJ220" s="114" t="str">
        <f t="shared" si="323"/>
        <v>Khác</v>
      </c>
      <c r="BK220" s="114" t="str">
        <f t="shared" si="324"/>
        <v>Khác</v>
      </c>
      <c r="BL220" s="114" t="str">
        <f t="shared" si="325"/>
        <v>Khác</v>
      </c>
    </row>
    <row r="221" spans="1:64" ht="13.5" x14ac:dyDescent="0.15">
      <c r="A221" s="101"/>
      <c r="B221" s="101"/>
      <c r="C221" s="101"/>
      <c r="D221" s="102"/>
      <c r="E221" s="103"/>
      <c r="F221" s="15" t="str">
        <f t="shared" si="298"/>
        <v>-</v>
      </c>
      <c r="G221" s="12" t="e">
        <f>VLOOKUP(VALUE(A221),Time!$A$3:$D$33,2,1)</f>
        <v>#N/A</v>
      </c>
      <c r="H221" s="12" t="str">
        <f t="shared" si="300"/>
        <v/>
      </c>
      <c r="K221" s="12"/>
      <c r="L221" s="114" t="str">
        <f t="shared" si="251"/>
        <v>Khác</v>
      </c>
      <c r="M221" s="114" t="str">
        <f t="shared" si="252"/>
        <v>Khác</v>
      </c>
      <c r="N221" s="114" t="str">
        <f t="shared" si="253"/>
        <v>Khác</v>
      </c>
      <c r="O221" s="114" t="str">
        <f t="shared" si="254"/>
        <v>Khác</v>
      </c>
      <c r="P221" s="114" t="str">
        <f t="shared" si="301"/>
        <v>Khác</v>
      </c>
      <c r="Q221" s="114" t="str">
        <f t="shared" si="302"/>
        <v>Khác</v>
      </c>
      <c r="R221" s="114" t="str">
        <f t="shared" si="303"/>
        <v>Khác</v>
      </c>
      <c r="S221" s="114" t="str">
        <f t="shared" si="255"/>
        <v>Khác</v>
      </c>
      <c r="T221" s="114" t="str">
        <f t="shared" ref="T221:AP221" si="347">IF(S221="Khác",IF(ISNUMBER(SEARCH(T$7,$D221)),T$6,"Khác"),S221)</f>
        <v>Khác</v>
      </c>
      <c r="U221" s="114" t="str">
        <f t="shared" si="328"/>
        <v>Khác</v>
      </c>
      <c r="V221" s="114" t="str">
        <f t="shared" si="329"/>
        <v>Khác</v>
      </c>
      <c r="W221" s="114" t="str">
        <f t="shared" si="347"/>
        <v>Khác</v>
      </c>
      <c r="X221" s="114" t="str">
        <f t="shared" si="347"/>
        <v>Khác</v>
      </c>
      <c r="Y221" s="114" t="str">
        <f t="shared" si="347"/>
        <v>Khác</v>
      </c>
      <c r="Z221" s="114" t="str">
        <f t="shared" si="347"/>
        <v>Khác</v>
      </c>
      <c r="AA221" s="114" t="str">
        <f t="shared" si="347"/>
        <v>Khác</v>
      </c>
      <c r="AB221" s="114" t="str">
        <f t="shared" si="347"/>
        <v>Khác</v>
      </c>
      <c r="AC221" s="114" t="str">
        <f t="shared" si="347"/>
        <v>Khác</v>
      </c>
      <c r="AD221" s="114" t="str">
        <f t="shared" si="347"/>
        <v>Khác</v>
      </c>
      <c r="AE221" s="114" t="str">
        <f t="shared" si="347"/>
        <v>Khác</v>
      </c>
      <c r="AF221" s="114" t="str">
        <f t="shared" si="347"/>
        <v>Khác</v>
      </c>
      <c r="AG221" s="114" t="str">
        <f t="shared" si="347"/>
        <v>Khác</v>
      </c>
      <c r="AH221" s="114" t="str">
        <f t="shared" si="347"/>
        <v>Khác</v>
      </c>
      <c r="AI221" s="114" t="str">
        <f t="shared" si="347"/>
        <v>Khác</v>
      </c>
      <c r="AJ221" s="114" t="str">
        <f t="shared" si="347"/>
        <v>Khác</v>
      </c>
      <c r="AK221" s="114" t="str">
        <f t="shared" si="347"/>
        <v>Khác</v>
      </c>
      <c r="AL221" s="114" t="str">
        <f t="shared" si="347"/>
        <v>Khác</v>
      </c>
      <c r="AM221" s="114" t="str">
        <f t="shared" si="347"/>
        <v>Khác</v>
      </c>
      <c r="AN221" s="114" t="str">
        <f t="shared" si="347"/>
        <v>Khác</v>
      </c>
      <c r="AO221" s="114" t="str">
        <f t="shared" si="347"/>
        <v>Khác</v>
      </c>
      <c r="AP221" s="114" t="str">
        <f t="shared" si="347"/>
        <v>Khác</v>
      </c>
      <c r="AQ221" s="114" t="str">
        <f t="shared" si="305"/>
        <v>Khác</v>
      </c>
      <c r="AR221" s="114" t="str">
        <f t="shared" si="306"/>
        <v>Khác</v>
      </c>
      <c r="AS221" s="114" t="str">
        <f t="shared" si="307"/>
        <v>Khác</v>
      </c>
      <c r="AT221" s="114" t="str">
        <f t="shared" si="308"/>
        <v>Khác</v>
      </c>
      <c r="AU221" s="114" t="str">
        <f t="shared" si="309"/>
        <v>Khác</v>
      </c>
      <c r="AV221" s="114" t="str">
        <f t="shared" si="309"/>
        <v>Khác</v>
      </c>
      <c r="AW221" s="114" t="str">
        <f t="shared" si="310"/>
        <v>Khác</v>
      </c>
      <c r="AX221" s="114" t="str">
        <f t="shared" si="311"/>
        <v>Khác</v>
      </c>
      <c r="AY221" s="114" t="str">
        <f t="shared" si="312"/>
        <v>Khác</v>
      </c>
      <c r="AZ221" s="114" t="str">
        <f t="shared" si="313"/>
        <v>Khác</v>
      </c>
      <c r="BA221" s="114" t="str">
        <f t="shared" si="314"/>
        <v>Khác</v>
      </c>
      <c r="BB221" s="114" t="str">
        <f t="shared" si="315"/>
        <v>Khác</v>
      </c>
      <c r="BC221" s="114" t="str">
        <f t="shared" si="316"/>
        <v>Khác</v>
      </c>
      <c r="BD221" s="114" t="str">
        <f t="shared" si="317"/>
        <v>Khác</v>
      </c>
      <c r="BE221" s="114" t="str">
        <f t="shared" si="318"/>
        <v>Khác</v>
      </c>
      <c r="BF221" s="114" t="str">
        <f t="shared" si="319"/>
        <v>Khác</v>
      </c>
      <c r="BG221" s="114" t="str">
        <f t="shared" si="320"/>
        <v>Khác</v>
      </c>
      <c r="BH221" s="114" t="str">
        <f t="shared" si="321"/>
        <v>Khác</v>
      </c>
      <c r="BI221" s="114" t="str">
        <f t="shared" si="322"/>
        <v>Khác</v>
      </c>
      <c r="BJ221" s="114" t="str">
        <f t="shared" si="323"/>
        <v>Khác</v>
      </c>
      <c r="BK221" s="114" t="str">
        <f t="shared" si="324"/>
        <v>Khác</v>
      </c>
      <c r="BL221" s="114" t="str">
        <f t="shared" si="325"/>
        <v>Khác</v>
      </c>
    </row>
    <row r="222" spans="1:64" ht="13.5" x14ac:dyDescent="0.15">
      <c r="A222" s="101"/>
      <c r="B222" s="101"/>
      <c r="C222" s="101"/>
      <c r="D222" s="102"/>
      <c r="E222" s="103"/>
      <c r="F222" s="15" t="str">
        <f t="shared" si="298"/>
        <v>-</v>
      </c>
      <c r="G222" s="12" t="e">
        <f>VLOOKUP(VALUE(A222),Time!$A$3:$D$33,2,1)</f>
        <v>#N/A</v>
      </c>
      <c r="H222" s="12" t="str">
        <f t="shared" si="300"/>
        <v/>
      </c>
      <c r="K222" s="12"/>
      <c r="L222" s="114" t="str">
        <f t="shared" ref="L222:L285" si="348">IF(ISNUMBER(SEARCH(L$7,$D222)),L$6,"Khác")</f>
        <v>Khác</v>
      </c>
      <c r="M222" s="114" t="str">
        <f t="shared" ref="M222:M285" si="349">IF(L222="Khác",IF(ISNUMBER(SEARCH(M$7,$D222)),M$6,"Khác"),L222)</f>
        <v>Khác</v>
      </c>
      <c r="N222" s="114" t="str">
        <f t="shared" ref="N222:N285" si="350">IF(M222="Khác",IF(ISNUMBER(SEARCH(N$7,$D222)),N$6,"Khác"),M222)</f>
        <v>Khác</v>
      </c>
      <c r="O222" s="114" t="str">
        <f t="shared" ref="O222:O285" si="351">IF(N222="Khác",IF(ISNUMBER(SEARCH(O$7,$D222)),O$6,"Khác"),N222)</f>
        <v>Khác</v>
      </c>
      <c r="P222" s="114" t="str">
        <f t="shared" si="301"/>
        <v>Khác</v>
      </c>
      <c r="Q222" s="114" t="str">
        <f t="shared" si="302"/>
        <v>Khác</v>
      </c>
      <c r="R222" s="114" t="str">
        <f t="shared" si="303"/>
        <v>Khác</v>
      </c>
      <c r="S222" s="114" t="str">
        <f t="shared" ref="S222:S285" si="352">IF(R222="Khác",IF(ISNUMBER(SEARCH(S$7,$D222)),S$6,"Khác"),R222)</f>
        <v>Khác</v>
      </c>
      <c r="T222" s="114" t="str">
        <f t="shared" ref="T222:AP222" si="353">IF(S222="Khác",IF(ISNUMBER(SEARCH(T$7,$D222)),T$6,"Khác"),S222)</f>
        <v>Khác</v>
      </c>
      <c r="U222" s="114" t="str">
        <f t="shared" si="328"/>
        <v>Khác</v>
      </c>
      <c r="V222" s="114" t="str">
        <f t="shared" si="329"/>
        <v>Khác</v>
      </c>
      <c r="W222" s="114" t="str">
        <f t="shared" si="353"/>
        <v>Khác</v>
      </c>
      <c r="X222" s="114" t="str">
        <f t="shared" si="353"/>
        <v>Khác</v>
      </c>
      <c r="Y222" s="114" t="str">
        <f t="shared" si="353"/>
        <v>Khác</v>
      </c>
      <c r="Z222" s="114" t="str">
        <f t="shared" si="353"/>
        <v>Khác</v>
      </c>
      <c r="AA222" s="114" t="str">
        <f t="shared" si="353"/>
        <v>Khác</v>
      </c>
      <c r="AB222" s="114" t="str">
        <f t="shared" si="353"/>
        <v>Khác</v>
      </c>
      <c r="AC222" s="114" t="str">
        <f t="shared" si="353"/>
        <v>Khác</v>
      </c>
      <c r="AD222" s="114" t="str">
        <f t="shared" si="353"/>
        <v>Khác</v>
      </c>
      <c r="AE222" s="114" t="str">
        <f t="shared" si="353"/>
        <v>Khác</v>
      </c>
      <c r="AF222" s="114" t="str">
        <f t="shared" si="353"/>
        <v>Khác</v>
      </c>
      <c r="AG222" s="114" t="str">
        <f t="shared" si="353"/>
        <v>Khác</v>
      </c>
      <c r="AH222" s="114" t="str">
        <f t="shared" si="353"/>
        <v>Khác</v>
      </c>
      <c r="AI222" s="114" t="str">
        <f t="shared" si="353"/>
        <v>Khác</v>
      </c>
      <c r="AJ222" s="114" t="str">
        <f t="shared" si="353"/>
        <v>Khác</v>
      </c>
      <c r="AK222" s="114" t="str">
        <f t="shared" si="353"/>
        <v>Khác</v>
      </c>
      <c r="AL222" s="114" t="str">
        <f t="shared" si="353"/>
        <v>Khác</v>
      </c>
      <c r="AM222" s="114" t="str">
        <f t="shared" si="353"/>
        <v>Khác</v>
      </c>
      <c r="AN222" s="114" t="str">
        <f t="shared" si="353"/>
        <v>Khác</v>
      </c>
      <c r="AO222" s="114" t="str">
        <f t="shared" si="353"/>
        <v>Khác</v>
      </c>
      <c r="AP222" s="114" t="str">
        <f t="shared" si="353"/>
        <v>Khác</v>
      </c>
      <c r="AQ222" s="114" t="str">
        <f t="shared" si="305"/>
        <v>Khác</v>
      </c>
      <c r="AR222" s="114" t="str">
        <f t="shared" si="306"/>
        <v>Khác</v>
      </c>
      <c r="AS222" s="114" t="str">
        <f t="shared" si="307"/>
        <v>Khác</v>
      </c>
      <c r="AT222" s="114" t="str">
        <f t="shared" si="308"/>
        <v>Khác</v>
      </c>
      <c r="AU222" s="114" t="str">
        <f t="shared" si="309"/>
        <v>Khác</v>
      </c>
      <c r="AV222" s="114" t="str">
        <f t="shared" si="309"/>
        <v>Khác</v>
      </c>
      <c r="AW222" s="114" t="str">
        <f t="shared" si="310"/>
        <v>Khác</v>
      </c>
      <c r="AX222" s="114" t="str">
        <f t="shared" si="311"/>
        <v>Khác</v>
      </c>
      <c r="AY222" s="114" t="str">
        <f t="shared" si="312"/>
        <v>Khác</v>
      </c>
      <c r="AZ222" s="114" t="str">
        <f t="shared" si="313"/>
        <v>Khác</v>
      </c>
      <c r="BA222" s="114" t="str">
        <f t="shared" si="314"/>
        <v>Khác</v>
      </c>
      <c r="BB222" s="114" t="str">
        <f t="shared" si="315"/>
        <v>Khác</v>
      </c>
      <c r="BC222" s="114" t="str">
        <f t="shared" si="316"/>
        <v>Khác</v>
      </c>
      <c r="BD222" s="114" t="str">
        <f t="shared" si="317"/>
        <v>Khác</v>
      </c>
      <c r="BE222" s="114" t="str">
        <f t="shared" si="318"/>
        <v>Khác</v>
      </c>
      <c r="BF222" s="114" t="str">
        <f t="shared" si="319"/>
        <v>Khác</v>
      </c>
      <c r="BG222" s="114" t="str">
        <f t="shared" si="320"/>
        <v>Khác</v>
      </c>
      <c r="BH222" s="114" t="str">
        <f t="shared" si="321"/>
        <v>Khác</v>
      </c>
      <c r="BI222" s="114" t="str">
        <f t="shared" si="322"/>
        <v>Khác</v>
      </c>
      <c r="BJ222" s="114" t="str">
        <f t="shared" si="323"/>
        <v>Khác</v>
      </c>
      <c r="BK222" s="114" t="str">
        <f t="shared" si="324"/>
        <v>Khác</v>
      </c>
      <c r="BL222" s="114" t="str">
        <f t="shared" si="325"/>
        <v>Khác</v>
      </c>
    </row>
    <row r="223" spans="1:64" ht="13.5" x14ac:dyDescent="0.15">
      <c r="A223" s="101"/>
      <c r="B223" s="101"/>
      <c r="C223" s="101"/>
      <c r="D223" s="102"/>
      <c r="E223" s="103"/>
      <c r="F223" s="15" t="str">
        <f t="shared" si="298"/>
        <v>-</v>
      </c>
      <c r="G223" s="12" t="e">
        <f>VLOOKUP(VALUE(A223),Time!$A$3:$D$33,2,1)</f>
        <v>#N/A</v>
      </c>
      <c r="H223" s="12" t="str">
        <f t="shared" si="300"/>
        <v/>
      </c>
      <c r="K223" s="12"/>
      <c r="L223" s="114" t="str">
        <f t="shared" si="348"/>
        <v>Khác</v>
      </c>
      <c r="M223" s="114" t="str">
        <f t="shared" si="349"/>
        <v>Khác</v>
      </c>
      <c r="N223" s="114" t="str">
        <f t="shared" si="350"/>
        <v>Khác</v>
      </c>
      <c r="O223" s="114" t="str">
        <f t="shared" si="351"/>
        <v>Khác</v>
      </c>
      <c r="P223" s="114" t="str">
        <f t="shared" si="301"/>
        <v>Khác</v>
      </c>
      <c r="Q223" s="114" t="str">
        <f t="shared" si="302"/>
        <v>Khác</v>
      </c>
      <c r="R223" s="114" t="str">
        <f t="shared" si="303"/>
        <v>Khác</v>
      </c>
      <c r="S223" s="114" t="str">
        <f t="shared" si="352"/>
        <v>Khác</v>
      </c>
      <c r="T223" s="114" t="str">
        <f t="shared" ref="T223:AP223" si="354">IF(S223="Khác",IF(ISNUMBER(SEARCH(T$7,$D223)),T$6,"Khác"),S223)</f>
        <v>Khác</v>
      </c>
      <c r="U223" s="114" t="str">
        <f t="shared" si="328"/>
        <v>Khác</v>
      </c>
      <c r="V223" s="114" t="str">
        <f t="shared" si="329"/>
        <v>Khác</v>
      </c>
      <c r="W223" s="114" t="str">
        <f t="shared" si="354"/>
        <v>Khác</v>
      </c>
      <c r="X223" s="114" t="str">
        <f t="shared" si="354"/>
        <v>Khác</v>
      </c>
      <c r="Y223" s="114" t="str">
        <f t="shared" si="354"/>
        <v>Khác</v>
      </c>
      <c r="Z223" s="114" t="str">
        <f t="shared" si="354"/>
        <v>Khác</v>
      </c>
      <c r="AA223" s="114" t="str">
        <f t="shared" si="354"/>
        <v>Khác</v>
      </c>
      <c r="AB223" s="114" t="str">
        <f t="shared" si="354"/>
        <v>Khác</v>
      </c>
      <c r="AC223" s="114" t="str">
        <f t="shared" si="354"/>
        <v>Khác</v>
      </c>
      <c r="AD223" s="114" t="str">
        <f t="shared" si="354"/>
        <v>Khác</v>
      </c>
      <c r="AE223" s="114" t="str">
        <f t="shared" si="354"/>
        <v>Khác</v>
      </c>
      <c r="AF223" s="114" t="str">
        <f t="shared" si="354"/>
        <v>Khác</v>
      </c>
      <c r="AG223" s="114" t="str">
        <f t="shared" si="354"/>
        <v>Khác</v>
      </c>
      <c r="AH223" s="114" t="str">
        <f t="shared" si="354"/>
        <v>Khác</v>
      </c>
      <c r="AI223" s="114" t="str">
        <f t="shared" si="354"/>
        <v>Khác</v>
      </c>
      <c r="AJ223" s="114" t="str">
        <f t="shared" si="354"/>
        <v>Khác</v>
      </c>
      <c r="AK223" s="114" t="str">
        <f t="shared" si="354"/>
        <v>Khác</v>
      </c>
      <c r="AL223" s="114" t="str">
        <f t="shared" si="354"/>
        <v>Khác</v>
      </c>
      <c r="AM223" s="114" t="str">
        <f t="shared" si="354"/>
        <v>Khác</v>
      </c>
      <c r="AN223" s="114" t="str">
        <f t="shared" si="354"/>
        <v>Khác</v>
      </c>
      <c r="AO223" s="114" t="str">
        <f t="shared" si="354"/>
        <v>Khác</v>
      </c>
      <c r="AP223" s="114" t="str">
        <f t="shared" si="354"/>
        <v>Khác</v>
      </c>
      <c r="AQ223" s="114" t="str">
        <f t="shared" si="305"/>
        <v>Khác</v>
      </c>
      <c r="AR223" s="114" t="str">
        <f t="shared" si="306"/>
        <v>Khác</v>
      </c>
      <c r="AS223" s="114" t="str">
        <f t="shared" si="307"/>
        <v>Khác</v>
      </c>
      <c r="AT223" s="114" t="str">
        <f t="shared" si="308"/>
        <v>Khác</v>
      </c>
      <c r="AU223" s="114" t="str">
        <f t="shared" si="309"/>
        <v>Khác</v>
      </c>
      <c r="AV223" s="114" t="str">
        <f t="shared" si="309"/>
        <v>Khác</v>
      </c>
      <c r="AW223" s="114" t="str">
        <f t="shared" si="310"/>
        <v>Khác</v>
      </c>
      <c r="AX223" s="114" t="str">
        <f t="shared" si="311"/>
        <v>Khác</v>
      </c>
      <c r="AY223" s="114" t="str">
        <f t="shared" si="312"/>
        <v>Khác</v>
      </c>
      <c r="AZ223" s="114" t="str">
        <f t="shared" si="313"/>
        <v>Khác</v>
      </c>
      <c r="BA223" s="114" t="str">
        <f t="shared" si="314"/>
        <v>Khác</v>
      </c>
      <c r="BB223" s="114" t="str">
        <f t="shared" si="315"/>
        <v>Khác</v>
      </c>
      <c r="BC223" s="114" t="str">
        <f t="shared" si="316"/>
        <v>Khác</v>
      </c>
      <c r="BD223" s="114" t="str">
        <f t="shared" si="317"/>
        <v>Khác</v>
      </c>
      <c r="BE223" s="114" t="str">
        <f t="shared" si="318"/>
        <v>Khác</v>
      </c>
      <c r="BF223" s="114" t="str">
        <f t="shared" si="319"/>
        <v>Khác</v>
      </c>
      <c r="BG223" s="114" t="str">
        <f t="shared" si="320"/>
        <v>Khác</v>
      </c>
      <c r="BH223" s="114" t="str">
        <f t="shared" si="321"/>
        <v>Khác</v>
      </c>
      <c r="BI223" s="114" t="str">
        <f t="shared" si="322"/>
        <v>Khác</v>
      </c>
      <c r="BJ223" s="114" t="str">
        <f t="shared" si="323"/>
        <v>Khác</v>
      </c>
      <c r="BK223" s="114" t="str">
        <f t="shared" si="324"/>
        <v>Khác</v>
      </c>
      <c r="BL223" s="114" t="str">
        <f t="shared" si="325"/>
        <v>Khác</v>
      </c>
    </row>
    <row r="224" spans="1:64" ht="13.5" x14ac:dyDescent="0.15">
      <c r="A224" s="101"/>
      <c r="B224" s="101"/>
      <c r="C224" s="101"/>
      <c r="D224" s="102"/>
      <c r="E224" s="103"/>
      <c r="F224" s="15" t="str">
        <f t="shared" si="298"/>
        <v>-</v>
      </c>
      <c r="G224" s="12" t="e">
        <f>VLOOKUP(VALUE(A224),Time!$A$3:$D$33,2,1)</f>
        <v>#N/A</v>
      </c>
      <c r="H224" s="12" t="str">
        <f t="shared" si="300"/>
        <v/>
      </c>
      <c r="K224" s="12"/>
      <c r="L224" s="114" t="str">
        <f t="shared" si="348"/>
        <v>Khác</v>
      </c>
      <c r="M224" s="114" t="str">
        <f t="shared" si="349"/>
        <v>Khác</v>
      </c>
      <c r="N224" s="114" t="str">
        <f t="shared" si="350"/>
        <v>Khác</v>
      </c>
      <c r="O224" s="114" t="str">
        <f t="shared" si="351"/>
        <v>Khác</v>
      </c>
      <c r="P224" s="114" t="str">
        <f t="shared" si="301"/>
        <v>Khác</v>
      </c>
      <c r="Q224" s="114" t="str">
        <f t="shared" si="302"/>
        <v>Khác</v>
      </c>
      <c r="R224" s="114" t="str">
        <f t="shared" si="303"/>
        <v>Khác</v>
      </c>
      <c r="S224" s="114" t="str">
        <f t="shared" si="352"/>
        <v>Khác</v>
      </c>
      <c r="T224" s="114" t="str">
        <f t="shared" ref="T224:AP224" si="355">IF(S224="Khác",IF(ISNUMBER(SEARCH(T$7,$D224)),T$6,"Khác"),S224)</f>
        <v>Khác</v>
      </c>
      <c r="U224" s="114" t="str">
        <f t="shared" si="328"/>
        <v>Khác</v>
      </c>
      <c r="V224" s="114" t="str">
        <f t="shared" si="329"/>
        <v>Khác</v>
      </c>
      <c r="W224" s="114" t="str">
        <f t="shared" si="355"/>
        <v>Khác</v>
      </c>
      <c r="X224" s="114" t="str">
        <f t="shared" si="355"/>
        <v>Khác</v>
      </c>
      <c r="Y224" s="114" t="str">
        <f t="shared" si="355"/>
        <v>Khác</v>
      </c>
      <c r="Z224" s="114" t="str">
        <f t="shared" si="355"/>
        <v>Khác</v>
      </c>
      <c r="AA224" s="114" t="str">
        <f t="shared" si="355"/>
        <v>Khác</v>
      </c>
      <c r="AB224" s="114" t="str">
        <f t="shared" si="355"/>
        <v>Khác</v>
      </c>
      <c r="AC224" s="114" t="str">
        <f t="shared" si="355"/>
        <v>Khác</v>
      </c>
      <c r="AD224" s="114" t="str">
        <f t="shared" si="355"/>
        <v>Khác</v>
      </c>
      <c r="AE224" s="114" t="str">
        <f t="shared" si="355"/>
        <v>Khác</v>
      </c>
      <c r="AF224" s="114" t="str">
        <f t="shared" si="355"/>
        <v>Khác</v>
      </c>
      <c r="AG224" s="114" t="str">
        <f t="shared" si="355"/>
        <v>Khác</v>
      </c>
      <c r="AH224" s="114" t="str">
        <f t="shared" si="355"/>
        <v>Khác</v>
      </c>
      <c r="AI224" s="114" t="str">
        <f t="shared" si="355"/>
        <v>Khác</v>
      </c>
      <c r="AJ224" s="114" t="str">
        <f t="shared" si="355"/>
        <v>Khác</v>
      </c>
      <c r="AK224" s="114" t="str">
        <f t="shared" si="355"/>
        <v>Khác</v>
      </c>
      <c r="AL224" s="114" t="str">
        <f t="shared" si="355"/>
        <v>Khác</v>
      </c>
      <c r="AM224" s="114" t="str">
        <f t="shared" si="355"/>
        <v>Khác</v>
      </c>
      <c r="AN224" s="114" t="str">
        <f t="shared" si="355"/>
        <v>Khác</v>
      </c>
      <c r="AO224" s="114" t="str">
        <f t="shared" si="355"/>
        <v>Khác</v>
      </c>
      <c r="AP224" s="114" t="str">
        <f t="shared" si="355"/>
        <v>Khác</v>
      </c>
      <c r="AQ224" s="114" t="str">
        <f t="shared" si="305"/>
        <v>Khác</v>
      </c>
      <c r="AR224" s="114" t="str">
        <f t="shared" si="306"/>
        <v>Khác</v>
      </c>
      <c r="AS224" s="114" t="str">
        <f t="shared" si="307"/>
        <v>Khác</v>
      </c>
      <c r="AT224" s="114" t="str">
        <f t="shared" si="308"/>
        <v>Khác</v>
      </c>
      <c r="AU224" s="114" t="str">
        <f t="shared" si="309"/>
        <v>Khác</v>
      </c>
      <c r="AV224" s="114" t="str">
        <f t="shared" si="309"/>
        <v>Khác</v>
      </c>
      <c r="AW224" s="114" t="str">
        <f t="shared" si="310"/>
        <v>Khác</v>
      </c>
      <c r="AX224" s="114" t="str">
        <f t="shared" si="311"/>
        <v>Khác</v>
      </c>
      <c r="AY224" s="114" t="str">
        <f t="shared" si="312"/>
        <v>Khác</v>
      </c>
      <c r="AZ224" s="114" t="str">
        <f t="shared" si="313"/>
        <v>Khác</v>
      </c>
      <c r="BA224" s="114" t="str">
        <f t="shared" si="314"/>
        <v>Khác</v>
      </c>
      <c r="BB224" s="114" t="str">
        <f t="shared" si="315"/>
        <v>Khác</v>
      </c>
      <c r="BC224" s="114" t="str">
        <f t="shared" si="316"/>
        <v>Khác</v>
      </c>
      <c r="BD224" s="114" t="str">
        <f t="shared" si="317"/>
        <v>Khác</v>
      </c>
      <c r="BE224" s="114" t="str">
        <f t="shared" si="318"/>
        <v>Khác</v>
      </c>
      <c r="BF224" s="114" t="str">
        <f t="shared" si="319"/>
        <v>Khác</v>
      </c>
      <c r="BG224" s="114" t="str">
        <f t="shared" si="320"/>
        <v>Khác</v>
      </c>
      <c r="BH224" s="114" t="str">
        <f t="shared" si="321"/>
        <v>Khác</v>
      </c>
      <c r="BI224" s="114" t="str">
        <f t="shared" si="322"/>
        <v>Khác</v>
      </c>
      <c r="BJ224" s="114" t="str">
        <f t="shared" si="323"/>
        <v>Khác</v>
      </c>
      <c r="BK224" s="114" t="str">
        <f t="shared" si="324"/>
        <v>Khác</v>
      </c>
      <c r="BL224" s="114" t="str">
        <f t="shared" si="325"/>
        <v>Khác</v>
      </c>
    </row>
    <row r="225" spans="1:64" ht="13.5" x14ac:dyDescent="0.15">
      <c r="A225" s="101"/>
      <c r="B225" s="101"/>
      <c r="C225" s="101"/>
      <c r="D225" s="102"/>
      <c r="E225" s="103"/>
      <c r="F225" s="15" t="str">
        <f t="shared" si="298"/>
        <v>-</v>
      </c>
      <c r="G225" s="12" t="e">
        <f>VLOOKUP(VALUE(A225),Time!$A$3:$D$33,2,1)</f>
        <v>#N/A</v>
      </c>
      <c r="H225" s="12" t="str">
        <f t="shared" si="300"/>
        <v/>
      </c>
      <c r="K225" s="12"/>
      <c r="L225" s="114" t="str">
        <f t="shared" si="348"/>
        <v>Khác</v>
      </c>
      <c r="M225" s="114" t="str">
        <f t="shared" si="349"/>
        <v>Khác</v>
      </c>
      <c r="N225" s="114" t="str">
        <f t="shared" si="350"/>
        <v>Khác</v>
      </c>
      <c r="O225" s="114" t="str">
        <f t="shared" si="351"/>
        <v>Khác</v>
      </c>
      <c r="P225" s="114" t="str">
        <f t="shared" si="301"/>
        <v>Khác</v>
      </c>
      <c r="Q225" s="114" t="str">
        <f t="shared" si="302"/>
        <v>Khác</v>
      </c>
      <c r="R225" s="114" t="str">
        <f t="shared" si="303"/>
        <v>Khác</v>
      </c>
      <c r="S225" s="114" t="str">
        <f t="shared" si="352"/>
        <v>Khác</v>
      </c>
      <c r="T225" s="114" t="str">
        <f t="shared" ref="T225:AP225" si="356">IF(S225="Khác",IF(ISNUMBER(SEARCH(T$7,$D225)),T$6,"Khác"),S225)</f>
        <v>Khác</v>
      </c>
      <c r="U225" s="114" t="str">
        <f t="shared" si="328"/>
        <v>Khác</v>
      </c>
      <c r="V225" s="114" t="str">
        <f t="shared" si="329"/>
        <v>Khác</v>
      </c>
      <c r="W225" s="114" t="str">
        <f t="shared" si="356"/>
        <v>Khác</v>
      </c>
      <c r="X225" s="114" t="str">
        <f t="shared" si="356"/>
        <v>Khác</v>
      </c>
      <c r="Y225" s="114" t="str">
        <f t="shared" si="356"/>
        <v>Khác</v>
      </c>
      <c r="Z225" s="114" t="str">
        <f t="shared" si="356"/>
        <v>Khác</v>
      </c>
      <c r="AA225" s="114" t="str">
        <f t="shared" si="356"/>
        <v>Khác</v>
      </c>
      <c r="AB225" s="114" t="str">
        <f t="shared" si="356"/>
        <v>Khác</v>
      </c>
      <c r="AC225" s="114" t="str">
        <f t="shared" si="356"/>
        <v>Khác</v>
      </c>
      <c r="AD225" s="114" t="str">
        <f t="shared" si="356"/>
        <v>Khác</v>
      </c>
      <c r="AE225" s="114" t="str">
        <f t="shared" si="356"/>
        <v>Khác</v>
      </c>
      <c r="AF225" s="114" t="str">
        <f t="shared" si="356"/>
        <v>Khác</v>
      </c>
      <c r="AG225" s="114" t="str">
        <f t="shared" si="356"/>
        <v>Khác</v>
      </c>
      <c r="AH225" s="114" t="str">
        <f t="shared" si="356"/>
        <v>Khác</v>
      </c>
      <c r="AI225" s="114" t="str">
        <f t="shared" si="356"/>
        <v>Khác</v>
      </c>
      <c r="AJ225" s="114" t="str">
        <f t="shared" si="356"/>
        <v>Khác</v>
      </c>
      <c r="AK225" s="114" t="str">
        <f t="shared" si="356"/>
        <v>Khác</v>
      </c>
      <c r="AL225" s="114" t="str">
        <f t="shared" si="356"/>
        <v>Khác</v>
      </c>
      <c r="AM225" s="114" t="str">
        <f t="shared" si="356"/>
        <v>Khác</v>
      </c>
      <c r="AN225" s="114" t="str">
        <f t="shared" si="356"/>
        <v>Khác</v>
      </c>
      <c r="AO225" s="114" t="str">
        <f t="shared" si="356"/>
        <v>Khác</v>
      </c>
      <c r="AP225" s="114" t="str">
        <f t="shared" si="356"/>
        <v>Khác</v>
      </c>
      <c r="AQ225" s="114" t="str">
        <f t="shared" si="305"/>
        <v>Khác</v>
      </c>
      <c r="AR225" s="114" t="str">
        <f t="shared" si="306"/>
        <v>Khác</v>
      </c>
      <c r="AS225" s="114" t="str">
        <f t="shared" si="307"/>
        <v>Khác</v>
      </c>
      <c r="AT225" s="114" t="str">
        <f t="shared" si="308"/>
        <v>Khác</v>
      </c>
      <c r="AU225" s="114" t="str">
        <f t="shared" si="309"/>
        <v>Khác</v>
      </c>
      <c r="AV225" s="114" t="str">
        <f t="shared" si="309"/>
        <v>Khác</v>
      </c>
      <c r="AW225" s="114" t="str">
        <f t="shared" si="310"/>
        <v>Khác</v>
      </c>
      <c r="AX225" s="114" t="str">
        <f t="shared" si="311"/>
        <v>Khác</v>
      </c>
      <c r="AY225" s="114" t="str">
        <f t="shared" si="312"/>
        <v>Khác</v>
      </c>
      <c r="AZ225" s="114" t="str">
        <f t="shared" si="313"/>
        <v>Khác</v>
      </c>
      <c r="BA225" s="114" t="str">
        <f t="shared" si="314"/>
        <v>Khác</v>
      </c>
      <c r="BB225" s="114" t="str">
        <f t="shared" si="315"/>
        <v>Khác</v>
      </c>
      <c r="BC225" s="114" t="str">
        <f t="shared" si="316"/>
        <v>Khác</v>
      </c>
      <c r="BD225" s="114" t="str">
        <f t="shared" si="317"/>
        <v>Khác</v>
      </c>
      <c r="BE225" s="114" t="str">
        <f t="shared" si="318"/>
        <v>Khác</v>
      </c>
      <c r="BF225" s="114" t="str">
        <f t="shared" si="319"/>
        <v>Khác</v>
      </c>
      <c r="BG225" s="114" t="str">
        <f t="shared" si="320"/>
        <v>Khác</v>
      </c>
      <c r="BH225" s="114" t="str">
        <f t="shared" si="321"/>
        <v>Khác</v>
      </c>
      <c r="BI225" s="114" t="str">
        <f t="shared" si="322"/>
        <v>Khác</v>
      </c>
      <c r="BJ225" s="114" t="str">
        <f t="shared" si="323"/>
        <v>Khác</v>
      </c>
      <c r="BK225" s="114" t="str">
        <f t="shared" si="324"/>
        <v>Khác</v>
      </c>
      <c r="BL225" s="114" t="str">
        <f t="shared" si="325"/>
        <v>Khác</v>
      </c>
    </row>
    <row r="226" spans="1:64" x14ac:dyDescent="0.15">
      <c r="A226" s="101"/>
      <c r="B226" s="101"/>
      <c r="C226" s="101"/>
      <c r="D226" s="104"/>
      <c r="E226" s="103"/>
      <c r="F226" s="15" t="str">
        <f t="shared" si="298"/>
        <v>-</v>
      </c>
      <c r="G226" s="12" t="e">
        <f>VLOOKUP(VALUE(A226),Time!$A$3:$D$33,2,1)</f>
        <v>#N/A</v>
      </c>
      <c r="H226" s="12" t="str">
        <f t="shared" si="300"/>
        <v/>
      </c>
      <c r="K226" s="12"/>
      <c r="L226" s="114" t="str">
        <f t="shared" si="348"/>
        <v>Khác</v>
      </c>
      <c r="M226" s="114" t="str">
        <f t="shared" si="349"/>
        <v>Khác</v>
      </c>
      <c r="N226" s="114" t="str">
        <f t="shared" si="350"/>
        <v>Khác</v>
      </c>
      <c r="O226" s="114" t="str">
        <f t="shared" si="351"/>
        <v>Khác</v>
      </c>
      <c r="P226" s="114" t="str">
        <f t="shared" si="301"/>
        <v>Khác</v>
      </c>
      <c r="Q226" s="114" t="str">
        <f t="shared" si="302"/>
        <v>Khác</v>
      </c>
      <c r="R226" s="114" t="str">
        <f t="shared" si="303"/>
        <v>Khác</v>
      </c>
      <c r="S226" s="114" t="str">
        <f t="shared" si="352"/>
        <v>Khác</v>
      </c>
      <c r="T226" s="114" t="str">
        <f t="shared" ref="T226:AP226" si="357">IF(S226="Khác",IF(ISNUMBER(SEARCH(T$7,$D226)),T$6,"Khác"),S226)</f>
        <v>Khác</v>
      </c>
      <c r="U226" s="114" t="str">
        <f t="shared" si="328"/>
        <v>Khác</v>
      </c>
      <c r="V226" s="114" t="str">
        <f t="shared" si="329"/>
        <v>Khác</v>
      </c>
      <c r="W226" s="114" t="str">
        <f t="shared" si="357"/>
        <v>Khác</v>
      </c>
      <c r="X226" s="114" t="str">
        <f t="shared" si="357"/>
        <v>Khác</v>
      </c>
      <c r="Y226" s="114" t="str">
        <f t="shared" si="357"/>
        <v>Khác</v>
      </c>
      <c r="Z226" s="114" t="str">
        <f t="shared" si="357"/>
        <v>Khác</v>
      </c>
      <c r="AA226" s="114" t="str">
        <f t="shared" si="357"/>
        <v>Khác</v>
      </c>
      <c r="AB226" s="114" t="str">
        <f t="shared" si="357"/>
        <v>Khác</v>
      </c>
      <c r="AC226" s="114" t="str">
        <f t="shared" si="357"/>
        <v>Khác</v>
      </c>
      <c r="AD226" s="114" t="str">
        <f t="shared" si="357"/>
        <v>Khác</v>
      </c>
      <c r="AE226" s="114" t="str">
        <f t="shared" si="357"/>
        <v>Khác</v>
      </c>
      <c r="AF226" s="114" t="str">
        <f t="shared" si="357"/>
        <v>Khác</v>
      </c>
      <c r="AG226" s="114" t="str">
        <f t="shared" si="357"/>
        <v>Khác</v>
      </c>
      <c r="AH226" s="114" t="str">
        <f t="shared" si="357"/>
        <v>Khác</v>
      </c>
      <c r="AI226" s="114" t="str">
        <f t="shared" si="357"/>
        <v>Khác</v>
      </c>
      <c r="AJ226" s="114" t="str">
        <f t="shared" si="357"/>
        <v>Khác</v>
      </c>
      <c r="AK226" s="114" t="str">
        <f t="shared" si="357"/>
        <v>Khác</v>
      </c>
      <c r="AL226" s="114" t="str">
        <f t="shared" si="357"/>
        <v>Khác</v>
      </c>
      <c r="AM226" s="114" t="str">
        <f t="shared" si="357"/>
        <v>Khác</v>
      </c>
      <c r="AN226" s="114" t="str">
        <f t="shared" si="357"/>
        <v>Khác</v>
      </c>
      <c r="AO226" s="114" t="str">
        <f t="shared" si="357"/>
        <v>Khác</v>
      </c>
      <c r="AP226" s="114" t="str">
        <f t="shared" si="357"/>
        <v>Khác</v>
      </c>
      <c r="AQ226" s="114" t="str">
        <f t="shared" si="305"/>
        <v>Khác</v>
      </c>
      <c r="AR226" s="114" t="str">
        <f t="shared" si="306"/>
        <v>Khác</v>
      </c>
      <c r="AS226" s="114" t="str">
        <f t="shared" si="307"/>
        <v>Khác</v>
      </c>
      <c r="AT226" s="114" t="str">
        <f t="shared" si="308"/>
        <v>Khác</v>
      </c>
      <c r="AU226" s="114" t="str">
        <f t="shared" si="309"/>
        <v>Khác</v>
      </c>
      <c r="AV226" s="114" t="str">
        <f t="shared" si="309"/>
        <v>Khác</v>
      </c>
      <c r="AW226" s="114" t="str">
        <f t="shared" si="310"/>
        <v>Khác</v>
      </c>
      <c r="AX226" s="114" t="str">
        <f t="shared" si="311"/>
        <v>Khác</v>
      </c>
      <c r="AY226" s="114" t="str">
        <f t="shared" si="312"/>
        <v>Khác</v>
      </c>
      <c r="AZ226" s="114" t="str">
        <f t="shared" si="313"/>
        <v>Khác</v>
      </c>
      <c r="BA226" s="114" t="str">
        <f t="shared" si="314"/>
        <v>Khác</v>
      </c>
      <c r="BB226" s="114" t="str">
        <f t="shared" si="315"/>
        <v>Khác</v>
      </c>
      <c r="BC226" s="114" t="str">
        <f t="shared" si="316"/>
        <v>Khác</v>
      </c>
      <c r="BD226" s="114" t="str">
        <f t="shared" si="317"/>
        <v>Khác</v>
      </c>
      <c r="BE226" s="114" t="str">
        <f t="shared" si="318"/>
        <v>Khác</v>
      </c>
      <c r="BF226" s="114" t="str">
        <f t="shared" si="319"/>
        <v>Khác</v>
      </c>
      <c r="BG226" s="114" t="str">
        <f t="shared" si="320"/>
        <v>Khác</v>
      </c>
      <c r="BH226" s="114" t="str">
        <f t="shared" si="321"/>
        <v>Khác</v>
      </c>
      <c r="BI226" s="114" t="str">
        <f t="shared" si="322"/>
        <v>Khác</v>
      </c>
      <c r="BJ226" s="114" t="str">
        <f t="shared" si="323"/>
        <v>Khác</v>
      </c>
      <c r="BK226" s="114" t="str">
        <f t="shared" si="324"/>
        <v>Khác</v>
      </c>
      <c r="BL226" s="114" t="str">
        <f t="shared" si="325"/>
        <v>Khác</v>
      </c>
    </row>
    <row r="227" spans="1:64" ht="13.5" x14ac:dyDescent="0.15">
      <c r="A227" s="101"/>
      <c r="B227" s="101"/>
      <c r="C227" s="101"/>
      <c r="D227" s="105"/>
      <c r="E227" s="103"/>
      <c r="F227" s="15" t="str">
        <f t="shared" si="298"/>
        <v>-</v>
      </c>
      <c r="G227" s="12" t="e">
        <f>VLOOKUP(VALUE(A227),Time!$A$3:$D$33,2,1)</f>
        <v>#N/A</v>
      </c>
      <c r="H227" s="12" t="str">
        <f t="shared" si="300"/>
        <v/>
      </c>
      <c r="K227" s="12"/>
      <c r="L227" s="114" t="str">
        <f t="shared" si="348"/>
        <v>Khác</v>
      </c>
      <c r="M227" s="114" t="str">
        <f t="shared" si="349"/>
        <v>Khác</v>
      </c>
      <c r="N227" s="114" t="str">
        <f t="shared" si="350"/>
        <v>Khác</v>
      </c>
      <c r="O227" s="114" t="str">
        <f t="shared" si="351"/>
        <v>Khác</v>
      </c>
      <c r="P227" s="114" t="str">
        <f t="shared" si="301"/>
        <v>Khác</v>
      </c>
      <c r="Q227" s="114" t="str">
        <f t="shared" si="302"/>
        <v>Khác</v>
      </c>
      <c r="R227" s="114" t="str">
        <f t="shared" si="303"/>
        <v>Khác</v>
      </c>
      <c r="S227" s="114" t="str">
        <f t="shared" si="352"/>
        <v>Khác</v>
      </c>
      <c r="T227" s="114" t="str">
        <f t="shared" ref="T227:AP227" si="358">IF(S227="Khác",IF(ISNUMBER(SEARCH(T$7,$D227)),T$6,"Khác"),S227)</f>
        <v>Khác</v>
      </c>
      <c r="U227" s="114" t="str">
        <f t="shared" si="328"/>
        <v>Khác</v>
      </c>
      <c r="V227" s="114" t="str">
        <f t="shared" si="329"/>
        <v>Khác</v>
      </c>
      <c r="W227" s="114" t="str">
        <f t="shared" si="358"/>
        <v>Khác</v>
      </c>
      <c r="X227" s="114" t="str">
        <f t="shared" si="358"/>
        <v>Khác</v>
      </c>
      <c r="Y227" s="114" t="str">
        <f t="shared" si="358"/>
        <v>Khác</v>
      </c>
      <c r="Z227" s="114" t="str">
        <f t="shared" si="358"/>
        <v>Khác</v>
      </c>
      <c r="AA227" s="114" t="str">
        <f t="shared" si="358"/>
        <v>Khác</v>
      </c>
      <c r="AB227" s="114" t="str">
        <f t="shared" si="358"/>
        <v>Khác</v>
      </c>
      <c r="AC227" s="114" t="str">
        <f t="shared" si="358"/>
        <v>Khác</v>
      </c>
      <c r="AD227" s="114" t="str">
        <f t="shared" si="358"/>
        <v>Khác</v>
      </c>
      <c r="AE227" s="114" t="str">
        <f t="shared" si="358"/>
        <v>Khác</v>
      </c>
      <c r="AF227" s="114" t="str">
        <f t="shared" si="358"/>
        <v>Khác</v>
      </c>
      <c r="AG227" s="114" t="str">
        <f t="shared" si="358"/>
        <v>Khác</v>
      </c>
      <c r="AH227" s="114" t="str">
        <f t="shared" si="358"/>
        <v>Khác</v>
      </c>
      <c r="AI227" s="114" t="str">
        <f t="shared" si="358"/>
        <v>Khác</v>
      </c>
      <c r="AJ227" s="114" t="str">
        <f t="shared" si="358"/>
        <v>Khác</v>
      </c>
      <c r="AK227" s="114" t="str">
        <f t="shared" si="358"/>
        <v>Khác</v>
      </c>
      <c r="AL227" s="114" t="str">
        <f t="shared" si="358"/>
        <v>Khác</v>
      </c>
      <c r="AM227" s="114" t="str">
        <f t="shared" si="358"/>
        <v>Khác</v>
      </c>
      <c r="AN227" s="114" t="str">
        <f t="shared" si="358"/>
        <v>Khác</v>
      </c>
      <c r="AO227" s="114" t="str">
        <f t="shared" si="358"/>
        <v>Khác</v>
      </c>
      <c r="AP227" s="114" t="str">
        <f t="shared" si="358"/>
        <v>Khác</v>
      </c>
      <c r="AQ227" s="114" t="str">
        <f t="shared" si="305"/>
        <v>Khác</v>
      </c>
      <c r="AR227" s="114" t="str">
        <f t="shared" si="306"/>
        <v>Khác</v>
      </c>
      <c r="AS227" s="114" t="str">
        <f t="shared" si="307"/>
        <v>Khác</v>
      </c>
      <c r="AT227" s="114" t="str">
        <f t="shared" si="308"/>
        <v>Khác</v>
      </c>
      <c r="AU227" s="114" t="str">
        <f t="shared" si="309"/>
        <v>Khác</v>
      </c>
      <c r="AV227" s="114" t="str">
        <f t="shared" si="309"/>
        <v>Khác</v>
      </c>
      <c r="AW227" s="114" t="str">
        <f t="shared" si="310"/>
        <v>Khác</v>
      </c>
      <c r="AX227" s="114" t="str">
        <f t="shared" si="311"/>
        <v>Khác</v>
      </c>
      <c r="AY227" s="114" t="str">
        <f t="shared" si="312"/>
        <v>Khác</v>
      </c>
      <c r="AZ227" s="114" t="str">
        <f t="shared" si="313"/>
        <v>Khác</v>
      </c>
      <c r="BA227" s="114" t="str">
        <f t="shared" si="314"/>
        <v>Khác</v>
      </c>
      <c r="BB227" s="114" t="str">
        <f t="shared" si="315"/>
        <v>Khác</v>
      </c>
      <c r="BC227" s="114" t="str">
        <f t="shared" si="316"/>
        <v>Khác</v>
      </c>
      <c r="BD227" s="114" t="str">
        <f t="shared" si="317"/>
        <v>Khác</v>
      </c>
      <c r="BE227" s="114" t="str">
        <f t="shared" si="318"/>
        <v>Khác</v>
      </c>
      <c r="BF227" s="114" t="str">
        <f t="shared" si="319"/>
        <v>Khác</v>
      </c>
      <c r="BG227" s="114" t="str">
        <f t="shared" si="320"/>
        <v>Khác</v>
      </c>
      <c r="BH227" s="114" t="str">
        <f t="shared" si="321"/>
        <v>Khác</v>
      </c>
      <c r="BI227" s="114" t="str">
        <f t="shared" si="322"/>
        <v>Khác</v>
      </c>
      <c r="BJ227" s="114" t="str">
        <f t="shared" si="323"/>
        <v>Khác</v>
      </c>
      <c r="BK227" s="114" t="str">
        <f t="shared" si="324"/>
        <v>Khác</v>
      </c>
      <c r="BL227" s="114" t="str">
        <f t="shared" si="325"/>
        <v>Khác</v>
      </c>
    </row>
    <row r="228" spans="1:64" ht="13.5" x14ac:dyDescent="0.15">
      <c r="A228" s="101"/>
      <c r="B228" s="101"/>
      <c r="C228" s="101"/>
      <c r="D228" s="105"/>
      <c r="E228" s="103"/>
      <c r="F228" s="15" t="str">
        <f t="shared" si="298"/>
        <v>-</v>
      </c>
      <c r="G228" s="12" t="e">
        <f>VLOOKUP(VALUE(A228),Time!$A$3:$D$33,2,1)</f>
        <v>#N/A</v>
      </c>
      <c r="H228" s="12" t="str">
        <f t="shared" si="300"/>
        <v/>
      </c>
      <c r="K228" s="12"/>
      <c r="L228" s="114" t="str">
        <f t="shared" si="348"/>
        <v>Khác</v>
      </c>
      <c r="M228" s="114" t="str">
        <f t="shared" si="349"/>
        <v>Khác</v>
      </c>
      <c r="N228" s="114" t="str">
        <f t="shared" si="350"/>
        <v>Khác</v>
      </c>
      <c r="O228" s="114" t="str">
        <f t="shared" si="351"/>
        <v>Khác</v>
      </c>
      <c r="P228" s="114" t="str">
        <f t="shared" si="301"/>
        <v>Khác</v>
      </c>
      <c r="Q228" s="114" t="str">
        <f t="shared" si="302"/>
        <v>Khác</v>
      </c>
      <c r="R228" s="114" t="str">
        <f t="shared" si="303"/>
        <v>Khác</v>
      </c>
      <c r="S228" s="114" t="str">
        <f t="shared" si="352"/>
        <v>Khác</v>
      </c>
      <c r="T228" s="114" t="str">
        <f t="shared" ref="T228:AP228" si="359">IF(S228="Khác",IF(ISNUMBER(SEARCH(T$7,$D228)),T$6,"Khác"),S228)</f>
        <v>Khác</v>
      </c>
      <c r="U228" s="114" t="str">
        <f t="shared" si="328"/>
        <v>Khác</v>
      </c>
      <c r="V228" s="114" t="str">
        <f t="shared" si="329"/>
        <v>Khác</v>
      </c>
      <c r="W228" s="114" t="str">
        <f t="shared" si="359"/>
        <v>Khác</v>
      </c>
      <c r="X228" s="114" t="str">
        <f t="shared" si="359"/>
        <v>Khác</v>
      </c>
      <c r="Y228" s="114" t="str">
        <f t="shared" si="359"/>
        <v>Khác</v>
      </c>
      <c r="Z228" s="114" t="str">
        <f t="shared" si="359"/>
        <v>Khác</v>
      </c>
      <c r="AA228" s="114" t="str">
        <f t="shared" si="359"/>
        <v>Khác</v>
      </c>
      <c r="AB228" s="114" t="str">
        <f t="shared" si="359"/>
        <v>Khác</v>
      </c>
      <c r="AC228" s="114" t="str">
        <f t="shared" si="359"/>
        <v>Khác</v>
      </c>
      <c r="AD228" s="114" t="str">
        <f t="shared" si="359"/>
        <v>Khác</v>
      </c>
      <c r="AE228" s="114" t="str">
        <f t="shared" si="359"/>
        <v>Khác</v>
      </c>
      <c r="AF228" s="114" t="str">
        <f t="shared" si="359"/>
        <v>Khác</v>
      </c>
      <c r="AG228" s="114" t="str">
        <f t="shared" si="359"/>
        <v>Khác</v>
      </c>
      <c r="AH228" s="114" t="str">
        <f t="shared" si="359"/>
        <v>Khác</v>
      </c>
      <c r="AI228" s="114" t="str">
        <f t="shared" si="359"/>
        <v>Khác</v>
      </c>
      <c r="AJ228" s="114" t="str">
        <f t="shared" si="359"/>
        <v>Khác</v>
      </c>
      <c r="AK228" s="114" t="str">
        <f t="shared" si="359"/>
        <v>Khác</v>
      </c>
      <c r="AL228" s="114" t="str">
        <f t="shared" si="359"/>
        <v>Khác</v>
      </c>
      <c r="AM228" s="114" t="str">
        <f t="shared" si="359"/>
        <v>Khác</v>
      </c>
      <c r="AN228" s="114" t="str">
        <f t="shared" si="359"/>
        <v>Khác</v>
      </c>
      <c r="AO228" s="114" t="str">
        <f t="shared" si="359"/>
        <v>Khác</v>
      </c>
      <c r="AP228" s="114" t="str">
        <f t="shared" si="359"/>
        <v>Khác</v>
      </c>
      <c r="AQ228" s="114" t="str">
        <f t="shared" si="305"/>
        <v>Khác</v>
      </c>
      <c r="AR228" s="114" t="str">
        <f t="shared" si="306"/>
        <v>Khác</v>
      </c>
      <c r="AS228" s="114" t="str">
        <f t="shared" si="307"/>
        <v>Khác</v>
      </c>
      <c r="AT228" s="114" t="str">
        <f t="shared" si="308"/>
        <v>Khác</v>
      </c>
      <c r="AU228" s="114" t="str">
        <f t="shared" si="309"/>
        <v>Khác</v>
      </c>
      <c r="AV228" s="114" t="str">
        <f t="shared" si="309"/>
        <v>Khác</v>
      </c>
      <c r="AW228" s="114" t="str">
        <f t="shared" si="310"/>
        <v>Khác</v>
      </c>
      <c r="AX228" s="114" t="str">
        <f t="shared" si="311"/>
        <v>Khác</v>
      </c>
      <c r="AY228" s="114" t="str">
        <f t="shared" si="312"/>
        <v>Khác</v>
      </c>
      <c r="AZ228" s="114" t="str">
        <f t="shared" si="313"/>
        <v>Khác</v>
      </c>
      <c r="BA228" s="114" t="str">
        <f t="shared" si="314"/>
        <v>Khác</v>
      </c>
      <c r="BB228" s="114" t="str">
        <f t="shared" si="315"/>
        <v>Khác</v>
      </c>
      <c r="BC228" s="114" t="str">
        <f t="shared" si="316"/>
        <v>Khác</v>
      </c>
      <c r="BD228" s="114" t="str">
        <f t="shared" si="317"/>
        <v>Khác</v>
      </c>
      <c r="BE228" s="114" t="str">
        <f t="shared" si="318"/>
        <v>Khác</v>
      </c>
      <c r="BF228" s="114" t="str">
        <f t="shared" si="319"/>
        <v>Khác</v>
      </c>
      <c r="BG228" s="114" t="str">
        <f t="shared" si="320"/>
        <v>Khác</v>
      </c>
      <c r="BH228" s="114" t="str">
        <f t="shared" si="321"/>
        <v>Khác</v>
      </c>
      <c r="BI228" s="114" t="str">
        <f t="shared" si="322"/>
        <v>Khác</v>
      </c>
      <c r="BJ228" s="114" t="str">
        <f t="shared" si="323"/>
        <v>Khác</v>
      </c>
      <c r="BK228" s="114" t="str">
        <f t="shared" si="324"/>
        <v>Khác</v>
      </c>
      <c r="BL228" s="114" t="str">
        <f t="shared" si="325"/>
        <v>Khác</v>
      </c>
    </row>
    <row r="229" spans="1:64" ht="13.5" x14ac:dyDescent="0.15">
      <c r="A229" s="101"/>
      <c r="B229" s="101"/>
      <c r="C229" s="101"/>
      <c r="D229" s="105"/>
      <c r="E229" s="103"/>
      <c r="F229" s="15" t="str">
        <f t="shared" si="298"/>
        <v>-</v>
      </c>
      <c r="G229" s="12" t="e">
        <f>VLOOKUP(VALUE(A229),Time!$A$3:$D$33,2,1)</f>
        <v>#N/A</v>
      </c>
      <c r="H229" s="12" t="str">
        <f t="shared" si="300"/>
        <v/>
      </c>
      <c r="K229" s="12"/>
      <c r="L229" s="114" t="str">
        <f t="shared" si="348"/>
        <v>Khác</v>
      </c>
      <c r="M229" s="114" t="str">
        <f t="shared" si="349"/>
        <v>Khác</v>
      </c>
      <c r="N229" s="114" t="str">
        <f t="shared" si="350"/>
        <v>Khác</v>
      </c>
      <c r="O229" s="114" t="str">
        <f t="shared" si="351"/>
        <v>Khác</v>
      </c>
      <c r="P229" s="114" t="str">
        <f t="shared" si="301"/>
        <v>Khác</v>
      </c>
      <c r="Q229" s="114" t="str">
        <f t="shared" si="302"/>
        <v>Khác</v>
      </c>
      <c r="R229" s="114" t="str">
        <f t="shared" si="303"/>
        <v>Khác</v>
      </c>
      <c r="S229" s="114" t="str">
        <f t="shared" si="352"/>
        <v>Khác</v>
      </c>
      <c r="T229" s="114" t="str">
        <f t="shared" ref="T229:AP229" si="360">IF(S229="Khác",IF(ISNUMBER(SEARCH(T$7,$D229)),T$6,"Khác"),S229)</f>
        <v>Khác</v>
      </c>
      <c r="U229" s="114" t="str">
        <f t="shared" si="328"/>
        <v>Khác</v>
      </c>
      <c r="V229" s="114" t="str">
        <f t="shared" si="329"/>
        <v>Khác</v>
      </c>
      <c r="W229" s="114" t="str">
        <f t="shared" si="360"/>
        <v>Khác</v>
      </c>
      <c r="X229" s="114" t="str">
        <f t="shared" si="360"/>
        <v>Khác</v>
      </c>
      <c r="Y229" s="114" t="str">
        <f t="shared" si="360"/>
        <v>Khác</v>
      </c>
      <c r="Z229" s="114" t="str">
        <f t="shared" si="360"/>
        <v>Khác</v>
      </c>
      <c r="AA229" s="114" t="str">
        <f t="shared" si="360"/>
        <v>Khác</v>
      </c>
      <c r="AB229" s="114" t="str">
        <f t="shared" si="360"/>
        <v>Khác</v>
      </c>
      <c r="AC229" s="114" t="str">
        <f t="shared" si="360"/>
        <v>Khác</v>
      </c>
      <c r="AD229" s="114" t="str">
        <f t="shared" si="360"/>
        <v>Khác</v>
      </c>
      <c r="AE229" s="114" t="str">
        <f t="shared" si="360"/>
        <v>Khác</v>
      </c>
      <c r="AF229" s="114" t="str">
        <f t="shared" si="360"/>
        <v>Khác</v>
      </c>
      <c r="AG229" s="114" t="str">
        <f t="shared" si="360"/>
        <v>Khác</v>
      </c>
      <c r="AH229" s="114" t="str">
        <f t="shared" si="360"/>
        <v>Khác</v>
      </c>
      <c r="AI229" s="114" t="str">
        <f t="shared" si="360"/>
        <v>Khác</v>
      </c>
      <c r="AJ229" s="114" t="str">
        <f t="shared" si="360"/>
        <v>Khác</v>
      </c>
      <c r="AK229" s="114" t="str">
        <f t="shared" si="360"/>
        <v>Khác</v>
      </c>
      <c r="AL229" s="114" t="str">
        <f t="shared" si="360"/>
        <v>Khác</v>
      </c>
      <c r="AM229" s="114" t="str">
        <f t="shared" si="360"/>
        <v>Khác</v>
      </c>
      <c r="AN229" s="114" t="str">
        <f t="shared" si="360"/>
        <v>Khác</v>
      </c>
      <c r="AO229" s="114" t="str">
        <f t="shared" si="360"/>
        <v>Khác</v>
      </c>
      <c r="AP229" s="114" t="str">
        <f t="shared" si="360"/>
        <v>Khác</v>
      </c>
      <c r="AQ229" s="114" t="str">
        <f t="shared" si="305"/>
        <v>Khác</v>
      </c>
      <c r="AR229" s="114" t="str">
        <f t="shared" si="306"/>
        <v>Khác</v>
      </c>
      <c r="AS229" s="114" t="str">
        <f t="shared" si="307"/>
        <v>Khác</v>
      </c>
      <c r="AT229" s="114" t="str">
        <f t="shared" si="308"/>
        <v>Khác</v>
      </c>
      <c r="AU229" s="114" t="str">
        <f t="shared" si="309"/>
        <v>Khác</v>
      </c>
      <c r="AV229" s="114" t="str">
        <f t="shared" si="309"/>
        <v>Khác</v>
      </c>
      <c r="AW229" s="114" t="str">
        <f t="shared" si="310"/>
        <v>Khác</v>
      </c>
      <c r="AX229" s="114" t="str">
        <f t="shared" si="311"/>
        <v>Khác</v>
      </c>
      <c r="AY229" s="114" t="str">
        <f t="shared" si="312"/>
        <v>Khác</v>
      </c>
      <c r="AZ229" s="114" t="str">
        <f t="shared" si="313"/>
        <v>Khác</v>
      </c>
      <c r="BA229" s="114" t="str">
        <f t="shared" si="314"/>
        <v>Khác</v>
      </c>
      <c r="BB229" s="114" t="str">
        <f t="shared" si="315"/>
        <v>Khác</v>
      </c>
      <c r="BC229" s="114" t="str">
        <f t="shared" si="316"/>
        <v>Khác</v>
      </c>
      <c r="BD229" s="114" t="str">
        <f t="shared" si="317"/>
        <v>Khác</v>
      </c>
      <c r="BE229" s="114" t="str">
        <f t="shared" si="318"/>
        <v>Khác</v>
      </c>
      <c r="BF229" s="114" t="str">
        <f t="shared" si="319"/>
        <v>Khác</v>
      </c>
      <c r="BG229" s="114" t="str">
        <f t="shared" si="320"/>
        <v>Khác</v>
      </c>
      <c r="BH229" s="114" t="str">
        <f t="shared" si="321"/>
        <v>Khác</v>
      </c>
      <c r="BI229" s="114" t="str">
        <f t="shared" si="322"/>
        <v>Khác</v>
      </c>
      <c r="BJ229" s="114" t="str">
        <f t="shared" si="323"/>
        <v>Khác</v>
      </c>
      <c r="BK229" s="114" t="str">
        <f t="shared" si="324"/>
        <v>Khác</v>
      </c>
      <c r="BL229" s="114" t="str">
        <f t="shared" si="325"/>
        <v>Khác</v>
      </c>
    </row>
    <row r="230" spans="1:64" ht="13.5" x14ac:dyDescent="0.15">
      <c r="A230" s="101"/>
      <c r="B230" s="101"/>
      <c r="C230" s="101"/>
      <c r="D230" s="105"/>
      <c r="E230" s="103"/>
      <c r="F230" s="15" t="str">
        <f t="shared" si="298"/>
        <v>-</v>
      </c>
      <c r="G230" s="12" t="e">
        <f>VLOOKUP(VALUE(A230),Time!$A$3:$D$33,2,1)</f>
        <v>#N/A</v>
      </c>
      <c r="H230" s="12" t="str">
        <f t="shared" si="300"/>
        <v/>
      </c>
      <c r="K230" s="12"/>
      <c r="L230" s="114" t="str">
        <f t="shared" si="348"/>
        <v>Khác</v>
      </c>
      <c r="M230" s="114" t="str">
        <f t="shared" si="349"/>
        <v>Khác</v>
      </c>
      <c r="N230" s="114" t="str">
        <f t="shared" si="350"/>
        <v>Khác</v>
      </c>
      <c r="O230" s="114" t="str">
        <f t="shared" si="351"/>
        <v>Khác</v>
      </c>
      <c r="P230" s="114" t="str">
        <f t="shared" si="301"/>
        <v>Khác</v>
      </c>
      <c r="Q230" s="114" t="str">
        <f t="shared" si="302"/>
        <v>Khác</v>
      </c>
      <c r="R230" s="114" t="str">
        <f t="shared" si="303"/>
        <v>Khác</v>
      </c>
      <c r="S230" s="114" t="str">
        <f t="shared" si="352"/>
        <v>Khác</v>
      </c>
      <c r="T230" s="114" t="str">
        <f t="shared" ref="T230:AP230" si="361">IF(S230="Khác",IF(ISNUMBER(SEARCH(T$7,$D230)),T$6,"Khác"),S230)</f>
        <v>Khác</v>
      </c>
      <c r="U230" s="114" t="str">
        <f t="shared" si="328"/>
        <v>Khác</v>
      </c>
      <c r="V230" s="114" t="str">
        <f t="shared" si="329"/>
        <v>Khác</v>
      </c>
      <c r="W230" s="114" t="str">
        <f t="shared" si="361"/>
        <v>Khác</v>
      </c>
      <c r="X230" s="114" t="str">
        <f t="shared" si="361"/>
        <v>Khác</v>
      </c>
      <c r="Y230" s="114" t="str">
        <f t="shared" si="361"/>
        <v>Khác</v>
      </c>
      <c r="Z230" s="114" t="str">
        <f t="shared" si="361"/>
        <v>Khác</v>
      </c>
      <c r="AA230" s="114" t="str">
        <f t="shared" si="361"/>
        <v>Khác</v>
      </c>
      <c r="AB230" s="114" t="str">
        <f t="shared" si="361"/>
        <v>Khác</v>
      </c>
      <c r="AC230" s="114" t="str">
        <f t="shared" si="361"/>
        <v>Khác</v>
      </c>
      <c r="AD230" s="114" t="str">
        <f t="shared" si="361"/>
        <v>Khác</v>
      </c>
      <c r="AE230" s="114" t="str">
        <f t="shared" si="361"/>
        <v>Khác</v>
      </c>
      <c r="AF230" s="114" t="str">
        <f t="shared" si="361"/>
        <v>Khác</v>
      </c>
      <c r="AG230" s="114" t="str">
        <f t="shared" si="361"/>
        <v>Khác</v>
      </c>
      <c r="AH230" s="114" t="str">
        <f t="shared" si="361"/>
        <v>Khác</v>
      </c>
      <c r="AI230" s="114" t="str">
        <f t="shared" si="361"/>
        <v>Khác</v>
      </c>
      <c r="AJ230" s="114" t="str">
        <f t="shared" si="361"/>
        <v>Khác</v>
      </c>
      <c r="AK230" s="114" t="str">
        <f t="shared" si="361"/>
        <v>Khác</v>
      </c>
      <c r="AL230" s="114" t="str">
        <f t="shared" si="361"/>
        <v>Khác</v>
      </c>
      <c r="AM230" s="114" t="str">
        <f t="shared" si="361"/>
        <v>Khác</v>
      </c>
      <c r="AN230" s="114" t="str">
        <f t="shared" si="361"/>
        <v>Khác</v>
      </c>
      <c r="AO230" s="114" t="str">
        <f t="shared" si="361"/>
        <v>Khác</v>
      </c>
      <c r="AP230" s="114" t="str">
        <f t="shared" si="361"/>
        <v>Khác</v>
      </c>
      <c r="AQ230" s="114" t="str">
        <f t="shared" si="305"/>
        <v>Khác</v>
      </c>
      <c r="AR230" s="114" t="str">
        <f t="shared" si="306"/>
        <v>Khác</v>
      </c>
      <c r="AS230" s="114" t="str">
        <f t="shared" si="307"/>
        <v>Khác</v>
      </c>
      <c r="AT230" s="114" t="str">
        <f t="shared" si="308"/>
        <v>Khác</v>
      </c>
      <c r="AU230" s="114" t="str">
        <f t="shared" si="309"/>
        <v>Khác</v>
      </c>
      <c r="AV230" s="114" t="str">
        <f t="shared" si="309"/>
        <v>Khác</v>
      </c>
      <c r="AW230" s="114" t="str">
        <f t="shared" si="310"/>
        <v>Khác</v>
      </c>
      <c r="AX230" s="114" t="str">
        <f t="shared" si="311"/>
        <v>Khác</v>
      </c>
      <c r="AY230" s="114" t="str">
        <f t="shared" si="312"/>
        <v>Khác</v>
      </c>
      <c r="AZ230" s="114" t="str">
        <f t="shared" si="313"/>
        <v>Khác</v>
      </c>
      <c r="BA230" s="114" t="str">
        <f t="shared" si="314"/>
        <v>Khác</v>
      </c>
      <c r="BB230" s="114" t="str">
        <f t="shared" si="315"/>
        <v>Khác</v>
      </c>
      <c r="BC230" s="114" t="str">
        <f t="shared" si="316"/>
        <v>Khác</v>
      </c>
      <c r="BD230" s="114" t="str">
        <f t="shared" si="317"/>
        <v>Khác</v>
      </c>
      <c r="BE230" s="114" t="str">
        <f t="shared" si="318"/>
        <v>Khác</v>
      </c>
      <c r="BF230" s="114" t="str">
        <f t="shared" si="319"/>
        <v>Khác</v>
      </c>
      <c r="BG230" s="114" t="str">
        <f t="shared" si="320"/>
        <v>Khác</v>
      </c>
      <c r="BH230" s="114" t="str">
        <f t="shared" si="321"/>
        <v>Khác</v>
      </c>
      <c r="BI230" s="114" t="str">
        <f t="shared" si="322"/>
        <v>Khác</v>
      </c>
      <c r="BJ230" s="114" t="str">
        <f t="shared" si="323"/>
        <v>Khác</v>
      </c>
      <c r="BK230" s="114" t="str">
        <f t="shared" si="324"/>
        <v>Khác</v>
      </c>
      <c r="BL230" s="114" t="str">
        <f t="shared" si="325"/>
        <v>Khác</v>
      </c>
    </row>
    <row r="231" spans="1:64" ht="13.5" x14ac:dyDescent="0.15">
      <c r="A231" s="101"/>
      <c r="B231" s="101"/>
      <c r="C231" s="101"/>
      <c r="D231" s="105"/>
      <c r="E231" s="103"/>
      <c r="F231" s="15" t="str">
        <f t="shared" si="298"/>
        <v>-</v>
      </c>
      <c r="G231" s="12" t="e">
        <f>VLOOKUP(VALUE(A231),Time!$A$3:$D$33,2,1)</f>
        <v>#N/A</v>
      </c>
      <c r="H231" s="12" t="str">
        <f t="shared" si="300"/>
        <v/>
      </c>
      <c r="K231" s="12"/>
      <c r="L231" s="114" t="str">
        <f t="shared" si="348"/>
        <v>Khác</v>
      </c>
      <c r="M231" s="114" t="str">
        <f t="shared" si="349"/>
        <v>Khác</v>
      </c>
      <c r="N231" s="114" t="str">
        <f t="shared" si="350"/>
        <v>Khác</v>
      </c>
      <c r="O231" s="114" t="str">
        <f t="shared" si="351"/>
        <v>Khác</v>
      </c>
      <c r="P231" s="114" t="str">
        <f t="shared" si="301"/>
        <v>Khác</v>
      </c>
      <c r="Q231" s="114" t="str">
        <f t="shared" si="302"/>
        <v>Khác</v>
      </c>
      <c r="R231" s="114" t="str">
        <f t="shared" si="303"/>
        <v>Khác</v>
      </c>
      <c r="S231" s="114" t="str">
        <f t="shared" si="352"/>
        <v>Khác</v>
      </c>
      <c r="T231" s="114" t="str">
        <f t="shared" ref="T231:AP231" si="362">IF(S231="Khác",IF(ISNUMBER(SEARCH(T$7,$D231)),T$6,"Khác"),S231)</f>
        <v>Khác</v>
      </c>
      <c r="U231" s="114" t="str">
        <f t="shared" si="328"/>
        <v>Khác</v>
      </c>
      <c r="V231" s="114" t="str">
        <f t="shared" si="329"/>
        <v>Khác</v>
      </c>
      <c r="W231" s="114" t="str">
        <f t="shared" si="362"/>
        <v>Khác</v>
      </c>
      <c r="X231" s="114" t="str">
        <f t="shared" si="362"/>
        <v>Khác</v>
      </c>
      <c r="Y231" s="114" t="str">
        <f t="shared" si="362"/>
        <v>Khác</v>
      </c>
      <c r="Z231" s="114" t="str">
        <f t="shared" si="362"/>
        <v>Khác</v>
      </c>
      <c r="AA231" s="114" t="str">
        <f t="shared" si="362"/>
        <v>Khác</v>
      </c>
      <c r="AB231" s="114" t="str">
        <f t="shared" si="362"/>
        <v>Khác</v>
      </c>
      <c r="AC231" s="114" t="str">
        <f t="shared" si="362"/>
        <v>Khác</v>
      </c>
      <c r="AD231" s="114" t="str">
        <f t="shared" si="362"/>
        <v>Khác</v>
      </c>
      <c r="AE231" s="114" t="str">
        <f t="shared" si="362"/>
        <v>Khác</v>
      </c>
      <c r="AF231" s="114" t="str">
        <f t="shared" si="362"/>
        <v>Khác</v>
      </c>
      <c r="AG231" s="114" t="str">
        <f t="shared" si="362"/>
        <v>Khác</v>
      </c>
      <c r="AH231" s="114" t="str">
        <f t="shared" si="362"/>
        <v>Khác</v>
      </c>
      <c r="AI231" s="114" t="str">
        <f t="shared" si="362"/>
        <v>Khác</v>
      </c>
      <c r="AJ231" s="114" t="str">
        <f t="shared" si="362"/>
        <v>Khác</v>
      </c>
      <c r="AK231" s="114" t="str">
        <f t="shared" si="362"/>
        <v>Khác</v>
      </c>
      <c r="AL231" s="114" t="str">
        <f t="shared" si="362"/>
        <v>Khác</v>
      </c>
      <c r="AM231" s="114" t="str">
        <f t="shared" si="362"/>
        <v>Khác</v>
      </c>
      <c r="AN231" s="114" t="str">
        <f t="shared" si="362"/>
        <v>Khác</v>
      </c>
      <c r="AO231" s="114" t="str">
        <f t="shared" si="362"/>
        <v>Khác</v>
      </c>
      <c r="AP231" s="114" t="str">
        <f t="shared" si="362"/>
        <v>Khác</v>
      </c>
      <c r="AQ231" s="114" t="str">
        <f t="shared" si="305"/>
        <v>Khác</v>
      </c>
      <c r="AR231" s="114" t="str">
        <f t="shared" si="306"/>
        <v>Khác</v>
      </c>
      <c r="AS231" s="114" t="str">
        <f t="shared" si="307"/>
        <v>Khác</v>
      </c>
      <c r="AT231" s="114" t="str">
        <f t="shared" si="308"/>
        <v>Khác</v>
      </c>
      <c r="AU231" s="114" t="str">
        <f t="shared" si="309"/>
        <v>Khác</v>
      </c>
      <c r="AV231" s="114" t="str">
        <f t="shared" si="309"/>
        <v>Khác</v>
      </c>
      <c r="AW231" s="114" t="str">
        <f t="shared" si="310"/>
        <v>Khác</v>
      </c>
      <c r="AX231" s="114" t="str">
        <f t="shared" si="311"/>
        <v>Khác</v>
      </c>
      <c r="AY231" s="114" t="str">
        <f t="shared" si="312"/>
        <v>Khác</v>
      </c>
      <c r="AZ231" s="114" t="str">
        <f t="shared" si="313"/>
        <v>Khác</v>
      </c>
      <c r="BA231" s="114" t="str">
        <f t="shared" si="314"/>
        <v>Khác</v>
      </c>
      <c r="BB231" s="114" t="str">
        <f t="shared" si="315"/>
        <v>Khác</v>
      </c>
      <c r="BC231" s="114" t="str">
        <f t="shared" si="316"/>
        <v>Khác</v>
      </c>
      <c r="BD231" s="114" t="str">
        <f t="shared" si="317"/>
        <v>Khác</v>
      </c>
      <c r="BE231" s="114" t="str">
        <f t="shared" si="318"/>
        <v>Khác</v>
      </c>
      <c r="BF231" s="114" t="str">
        <f t="shared" si="319"/>
        <v>Khác</v>
      </c>
      <c r="BG231" s="114" t="str">
        <f t="shared" si="320"/>
        <v>Khác</v>
      </c>
      <c r="BH231" s="114" t="str">
        <f t="shared" si="321"/>
        <v>Khác</v>
      </c>
      <c r="BI231" s="114" t="str">
        <f t="shared" si="322"/>
        <v>Khác</v>
      </c>
      <c r="BJ231" s="114" t="str">
        <f t="shared" si="323"/>
        <v>Khác</v>
      </c>
      <c r="BK231" s="114" t="str">
        <f t="shared" si="324"/>
        <v>Khác</v>
      </c>
      <c r="BL231" s="114" t="str">
        <f t="shared" si="325"/>
        <v>Khác</v>
      </c>
    </row>
    <row r="232" spans="1:64" ht="13.5" x14ac:dyDescent="0.15">
      <c r="A232" s="101"/>
      <c r="B232" s="101"/>
      <c r="C232" s="101"/>
      <c r="D232" s="105"/>
      <c r="E232" s="103"/>
      <c r="F232" s="15" t="str">
        <f t="shared" si="298"/>
        <v>-</v>
      </c>
      <c r="G232" s="12" t="e">
        <f>VLOOKUP(VALUE(A232),Time!$A$3:$D$33,2,1)</f>
        <v>#N/A</v>
      </c>
      <c r="H232" s="12" t="str">
        <f t="shared" si="300"/>
        <v/>
      </c>
      <c r="K232" s="12"/>
      <c r="L232" s="114" t="str">
        <f t="shared" si="348"/>
        <v>Khác</v>
      </c>
      <c r="M232" s="114" t="str">
        <f t="shared" si="349"/>
        <v>Khác</v>
      </c>
      <c r="N232" s="114" t="str">
        <f t="shared" si="350"/>
        <v>Khác</v>
      </c>
      <c r="O232" s="114" t="str">
        <f t="shared" si="351"/>
        <v>Khác</v>
      </c>
      <c r="P232" s="114" t="str">
        <f t="shared" si="301"/>
        <v>Khác</v>
      </c>
      <c r="Q232" s="114" t="str">
        <f t="shared" si="302"/>
        <v>Khác</v>
      </c>
      <c r="R232" s="114" t="str">
        <f t="shared" si="303"/>
        <v>Khác</v>
      </c>
      <c r="S232" s="114" t="str">
        <f t="shared" si="352"/>
        <v>Khác</v>
      </c>
      <c r="T232" s="114" t="str">
        <f t="shared" ref="T232:AP232" si="363">IF(S232="Khác",IF(ISNUMBER(SEARCH(T$7,$D232)),T$6,"Khác"),S232)</f>
        <v>Khác</v>
      </c>
      <c r="U232" s="114" t="str">
        <f t="shared" si="328"/>
        <v>Khác</v>
      </c>
      <c r="V232" s="114" t="str">
        <f t="shared" si="329"/>
        <v>Khác</v>
      </c>
      <c r="W232" s="114" t="str">
        <f t="shared" si="363"/>
        <v>Khác</v>
      </c>
      <c r="X232" s="114" t="str">
        <f t="shared" si="363"/>
        <v>Khác</v>
      </c>
      <c r="Y232" s="114" t="str">
        <f t="shared" si="363"/>
        <v>Khác</v>
      </c>
      <c r="Z232" s="114" t="str">
        <f t="shared" si="363"/>
        <v>Khác</v>
      </c>
      <c r="AA232" s="114" t="str">
        <f t="shared" si="363"/>
        <v>Khác</v>
      </c>
      <c r="AB232" s="114" t="str">
        <f t="shared" si="363"/>
        <v>Khác</v>
      </c>
      <c r="AC232" s="114" t="str">
        <f t="shared" si="363"/>
        <v>Khác</v>
      </c>
      <c r="AD232" s="114" t="str">
        <f t="shared" si="363"/>
        <v>Khác</v>
      </c>
      <c r="AE232" s="114" t="str">
        <f t="shared" si="363"/>
        <v>Khác</v>
      </c>
      <c r="AF232" s="114" t="str">
        <f t="shared" si="363"/>
        <v>Khác</v>
      </c>
      <c r="AG232" s="114" t="str">
        <f t="shared" si="363"/>
        <v>Khác</v>
      </c>
      <c r="AH232" s="114" t="str">
        <f t="shared" si="363"/>
        <v>Khác</v>
      </c>
      <c r="AI232" s="114" t="str">
        <f t="shared" si="363"/>
        <v>Khác</v>
      </c>
      <c r="AJ232" s="114" t="str">
        <f t="shared" si="363"/>
        <v>Khác</v>
      </c>
      <c r="AK232" s="114" t="str">
        <f t="shared" si="363"/>
        <v>Khác</v>
      </c>
      <c r="AL232" s="114" t="str">
        <f t="shared" si="363"/>
        <v>Khác</v>
      </c>
      <c r="AM232" s="114" t="str">
        <f t="shared" si="363"/>
        <v>Khác</v>
      </c>
      <c r="AN232" s="114" t="str">
        <f t="shared" si="363"/>
        <v>Khác</v>
      </c>
      <c r="AO232" s="114" t="str">
        <f t="shared" si="363"/>
        <v>Khác</v>
      </c>
      <c r="AP232" s="114" t="str">
        <f t="shared" si="363"/>
        <v>Khác</v>
      </c>
      <c r="AQ232" s="114" t="str">
        <f t="shared" si="305"/>
        <v>Khác</v>
      </c>
      <c r="AR232" s="114" t="str">
        <f t="shared" si="306"/>
        <v>Khác</v>
      </c>
      <c r="AS232" s="114" t="str">
        <f t="shared" si="307"/>
        <v>Khác</v>
      </c>
      <c r="AT232" s="114" t="str">
        <f t="shared" si="308"/>
        <v>Khác</v>
      </c>
      <c r="AU232" s="114" t="str">
        <f t="shared" si="309"/>
        <v>Khác</v>
      </c>
      <c r="AV232" s="114" t="str">
        <f t="shared" si="309"/>
        <v>Khác</v>
      </c>
      <c r="AW232" s="114" t="str">
        <f t="shared" si="310"/>
        <v>Khác</v>
      </c>
      <c r="AX232" s="114" t="str">
        <f t="shared" si="311"/>
        <v>Khác</v>
      </c>
      <c r="AY232" s="114" t="str">
        <f t="shared" si="312"/>
        <v>Khác</v>
      </c>
      <c r="AZ232" s="114" t="str">
        <f t="shared" si="313"/>
        <v>Khác</v>
      </c>
      <c r="BA232" s="114" t="str">
        <f t="shared" si="314"/>
        <v>Khác</v>
      </c>
      <c r="BB232" s="114" t="str">
        <f t="shared" si="315"/>
        <v>Khác</v>
      </c>
      <c r="BC232" s="114" t="str">
        <f t="shared" si="316"/>
        <v>Khác</v>
      </c>
      <c r="BD232" s="114" t="str">
        <f t="shared" si="317"/>
        <v>Khác</v>
      </c>
      <c r="BE232" s="114" t="str">
        <f t="shared" si="318"/>
        <v>Khác</v>
      </c>
      <c r="BF232" s="114" t="str">
        <f t="shared" si="319"/>
        <v>Khác</v>
      </c>
      <c r="BG232" s="114" t="str">
        <f t="shared" si="320"/>
        <v>Khác</v>
      </c>
      <c r="BH232" s="114" t="str">
        <f t="shared" si="321"/>
        <v>Khác</v>
      </c>
      <c r="BI232" s="114" t="str">
        <f t="shared" si="322"/>
        <v>Khác</v>
      </c>
      <c r="BJ232" s="114" t="str">
        <f t="shared" si="323"/>
        <v>Khác</v>
      </c>
      <c r="BK232" s="114" t="str">
        <f t="shared" si="324"/>
        <v>Khác</v>
      </c>
      <c r="BL232" s="114" t="str">
        <f t="shared" si="325"/>
        <v>Khác</v>
      </c>
    </row>
    <row r="233" spans="1:64" ht="13.5" x14ac:dyDescent="0.15">
      <c r="A233" s="101"/>
      <c r="B233" s="101"/>
      <c r="C233" s="101"/>
      <c r="D233" s="105"/>
      <c r="E233" s="103"/>
      <c r="F233" s="15" t="str">
        <f t="shared" si="298"/>
        <v>-</v>
      </c>
      <c r="G233" s="12" t="e">
        <f>VLOOKUP(VALUE(A233),Time!$A$3:$D$33,2,1)</f>
        <v>#N/A</v>
      </c>
      <c r="H233" s="12" t="str">
        <f t="shared" si="300"/>
        <v/>
      </c>
      <c r="K233" s="12"/>
      <c r="L233" s="114" t="str">
        <f t="shared" si="348"/>
        <v>Khác</v>
      </c>
      <c r="M233" s="114" t="str">
        <f t="shared" si="349"/>
        <v>Khác</v>
      </c>
      <c r="N233" s="114" t="str">
        <f t="shared" si="350"/>
        <v>Khác</v>
      </c>
      <c r="O233" s="114" t="str">
        <f t="shared" si="351"/>
        <v>Khác</v>
      </c>
      <c r="P233" s="114" t="str">
        <f t="shared" si="301"/>
        <v>Khác</v>
      </c>
      <c r="Q233" s="114" t="str">
        <f t="shared" si="302"/>
        <v>Khác</v>
      </c>
      <c r="R233" s="114" t="str">
        <f t="shared" si="303"/>
        <v>Khác</v>
      </c>
      <c r="S233" s="114" t="str">
        <f t="shared" si="352"/>
        <v>Khác</v>
      </c>
      <c r="T233" s="114" t="str">
        <f t="shared" ref="T233:AP233" si="364">IF(S233="Khác",IF(ISNUMBER(SEARCH(T$7,$D233)),T$6,"Khác"),S233)</f>
        <v>Khác</v>
      </c>
      <c r="U233" s="114" t="str">
        <f t="shared" si="328"/>
        <v>Khác</v>
      </c>
      <c r="V233" s="114" t="str">
        <f t="shared" si="329"/>
        <v>Khác</v>
      </c>
      <c r="W233" s="114" t="str">
        <f t="shared" si="364"/>
        <v>Khác</v>
      </c>
      <c r="X233" s="114" t="str">
        <f t="shared" si="364"/>
        <v>Khác</v>
      </c>
      <c r="Y233" s="114" t="str">
        <f t="shared" si="364"/>
        <v>Khác</v>
      </c>
      <c r="Z233" s="114" t="str">
        <f t="shared" si="364"/>
        <v>Khác</v>
      </c>
      <c r="AA233" s="114" t="str">
        <f t="shared" si="364"/>
        <v>Khác</v>
      </c>
      <c r="AB233" s="114" t="str">
        <f t="shared" si="364"/>
        <v>Khác</v>
      </c>
      <c r="AC233" s="114" t="str">
        <f t="shared" si="364"/>
        <v>Khác</v>
      </c>
      <c r="AD233" s="114" t="str">
        <f t="shared" si="364"/>
        <v>Khác</v>
      </c>
      <c r="AE233" s="114" t="str">
        <f t="shared" si="364"/>
        <v>Khác</v>
      </c>
      <c r="AF233" s="114" t="str">
        <f t="shared" si="364"/>
        <v>Khác</v>
      </c>
      <c r="AG233" s="114" t="str">
        <f t="shared" si="364"/>
        <v>Khác</v>
      </c>
      <c r="AH233" s="114" t="str">
        <f t="shared" si="364"/>
        <v>Khác</v>
      </c>
      <c r="AI233" s="114" t="str">
        <f t="shared" si="364"/>
        <v>Khác</v>
      </c>
      <c r="AJ233" s="114" t="str">
        <f t="shared" si="364"/>
        <v>Khác</v>
      </c>
      <c r="AK233" s="114" t="str">
        <f t="shared" si="364"/>
        <v>Khác</v>
      </c>
      <c r="AL233" s="114" t="str">
        <f t="shared" si="364"/>
        <v>Khác</v>
      </c>
      <c r="AM233" s="114" t="str">
        <f t="shared" si="364"/>
        <v>Khác</v>
      </c>
      <c r="AN233" s="114" t="str">
        <f t="shared" si="364"/>
        <v>Khác</v>
      </c>
      <c r="AO233" s="114" t="str">
        <f t="shared" si="364"/>
        <v>Khác</v>
      </c>
      <c r="AP233" s="114" t="str">
        <f t="shared" si="364"/>
        <v>Khác</v>
      </c>
      <c r="AQ233" s="114" t="str">
        <f t="shared" si="305"/>
        <v>Khác</v>
      </c>
      <c r="AR233" s="114" t="str">
        <f t="shared" si="306"/>
        <v>Khác</v>
      </c>
      <c r="AS233" s="114" t="str">
        <f t="shared" si="307"/>
        <v>Khác</v>
      </c>
      <c r="AT233" s="114" t="str">
        <f t="shared" si="308"/>
        <v>Khác</v>
      </c>
      <c r="AU233" s="114" t="str">
        <f t="shared" si="309"/>
        <v>Khác</v>
      </c>
      <c r="AV233" s="114" t="str">
        <f t="shared" si="309"/>
        <v>Khác</v>
      </c>
      <c r="AW233" s="114" t="str">
        <f t="shared" si="310"/>
        <v>Khác</v>
      </c>
      <c r="AX233" s="114" t="str">
        <f t="shared" si="311"/>
        <v>Khác</v>
      </c>
      <c r="AY233" s="114" t="str">
        <f t="shared" si="312"/>
        <v>Khác</v>
      </c>
      <c r="AZ233" s="114" t="str">
        <f t="shared" si="313"/>
        <v>Khác</v>
      </c>
      <c r="BA233" s="114" t="str">
        <f t="shared" si="314"/>
        <v>Khác</v>
      </c>
      <c r="BB233" s="114" t="str">
        <f t="shared" si="315"/>
        <v>Khác</v>
      </c>
      <c r="BC233" s="114" t="str">
        <f t="shared" si="316"/>
        <v>Khác</v>
      </c>
      <c r="BD233" s="114" t="str">
        <f t="shared" si="317"/>
        <v>Khác</v>
      </c>
      <c r="BE233" s="114" t="str">
        <f t="shared" si="318"/>
        <v>Khác</v>
      </c>
      <c r="BF233" s="114" t="str">
        <f t="shared" si="319"/>
        <v>Khác</v>
      </c>
      <c r="BG233" s="114" t="str">
        <f t="shared" si="320"/>
        <v>Khác</v>
      </c>
      <c r="BH233" s="114" t="str">
        <f t="shared" si="321"/>
        <v>Khác</v>
      </c>
      <c r="BI233" s="114" t="str">
        <f t="shared" si="322"/>
        <v>Khác</v>
      </c>
      <c r="BJ233" s="114" t="str">
        <f t="shared" si="323"/>
        <v>Khác</v>
      </c>
      <c r="BK233" s="114" t="str">
        <f t="shared" si="324"/>
        <v>Khác</v>
      </c>
      <c r="BL233" s="114" t="str">
        <f t="shared" si="325"/>
        <v>Khác</v>
      </c>
    </row>
    <row r="234" spans="1:64" ht="13.5" x14ac:dyDescent="0.15">
      <c r="A234" s="101"/>
      <c r="B234" s="101"/>
      <c r="C234" s="101"/>
      <c r="D234" s="105"/>
      <c r="E234" s="103"/>
      <c r="F234" s="15" t="str">
        <f t="shared" si="298"/>
        <v>-</v>
      </c>
      <c r="G234" s="12" t="e">
        <f>VLOOKUP(VALUE(A234),Time!$A$3:$D$33,2,1)</f>
        <v>#N/A</v>
      </c>
      <c r="H234" s="12" t="str">
        <f t="shared" si="300"/>
        <v/>
      </c>
      <c r="K234" s="12"/>
      <c r="L234" s="114" t="str">
        <f t="shared" si="348"/>
        <v>Khác</v>
      </c>
      <c r="M234" s="114" t="str">
        <f t="shared" si="349"/>
        <v>Khác</v>
      </c>
      <c r="N234" s="114" t="str">
        <f t="shared" si="350"/>
        <v>Khác</v>
      </c>
      <c r="O234" s="114" t="str">
        <f t="shared" si="351"/>
        <v>Khác</v>
      </c>
      <c r="P234" s="114" t="str">
        <f t="shared" si="301"/>
        <v>Khác</v>
      </c>
      <c r="Q234" s="114" t="str">
        <f t="shared" si="302"/>
        <v>Khác</v>
      </c>
      <c r="R234" s="114" t="str">
        <f t="shared" si="303"/>
        <v>Khác</v>
      </c>
      <c r="S234" s="114" t="str">
        <f t="shared" si="352"/>
        <v>Khác</v>
      </c>
      <c r="T234" s="114" t="str">
        <f t="shared" ref="T234:AP234" si="365">IF(S234="Khác",IF(ISNUMBER(SEARCH(T$7,$D234)),T$6,"Khác"),S234)</f>
        <v>Khác</v>
      </c>
      <c r="U234" s="114" t="str">
        <f t="shared" si="328"/>
        <v>Khác</v>
      </c>
      <c r="V234" s="114" t="str">
        <f t="shared" si="329"/>
        <v>Khác</v>
      </c>
      <c r="W234" s="114" t="str">
        <f t="shared" si="365"/>
        <v>Khác</v>
      </c>
      <c r="X234" s="114" t="str">
        <f t="shared" si="365"/>
        <v>Khác</v>
      </c>
      <c r="Y234" s="114" t="str">
        <f t="shared" si="365"/>
        <v>Khác</v>
      </c>
      <c r="Z234" s="114" t="str">
        <f t="shared" si="365"/>
        <v>Khác</v>
      </c>
      <c r="AA234" s="114" t="str">
        <f t="shared" si="365"/>
        <v>Khác</v>
      </c>
      <c r="AB234" s="114" t="str">
        <f t="shared" si="365"/>
        <v>Khác</v>
      </c>
      <c r="AC234" s="114" t="str">
        <f t="shared" si="365"/>
        <v>Khác</v>
      </c>
      <c r="AD234" s="114" t="str">
        <f t="shared" si="365"/>
        <v>Khác</v>
      </c>
      <c r="AE234" s="114" t="str">
        <f t="shared" si="365"/>
        <v>Khác</v>
      </c>
      <c r="AF234" s="114" t="str">
        <f t="shared" si="365"/>
        <v>Khác</v>
      </c>
      <c r="AG234" s="114" t="str">
        <f t="shared" si="365"/>
        <v>Khác</v>
      </c>
      <c r="AH234" s="114" t="str">
        <f t="shared" si="365"/>
        <v>Khác</v>
      </c>
      <c r="AI234" s="114" t="str">
        <f t="shared" si="365"/>
        <v>Khác</v>
      </c>
      <c r="AJ234" s="114" t="str">
        <f t="shared" si="365"/>
        <v>Khác</v>
      </c>
      <c r="AK234" s="114" t="str">
        <f t="shared" si="365"/>
        <v>Khác</v>
      </c>
      <c r="AL234" s="114" t="str">
        <f t="shared" si="365"/>
        <v>Khác</v>
      </c>
      <c r="AM234" s="114" t="str">
        <f t="shared" si="365"/>
        <v>Khác</v>
      </c>
      <c r="AN234" s="114" t="str">
        <f t="shared" si="365"/>
        <v>Khác</v>
      </c>
      <c r="AO234" s="114" t="str">
        <f t="shared" si="365"/>
        <v>Khác</v>
      </c>
      <c r="AP234" s="114" t="str">
        <f t="shared" si="365"/>
        <v>Khác</v>
      </c>
      <c r="AQ234" s="114" t="str">
        <f t="shared" si="305"/>
        <v>Khác</v>
      </c>
      <c r="AR234" s="114" t="str">
        <f t="shared" si="306"/>
        <v>Khác</v>
      </c>
      <c r="AS234" s="114" t="str">
        <f t="shared" si="307"/>
        <v>Khác</v>
      </c>
      <c r="AT234" s="114" t="str">
        <f t="shared" si="308"/>
        <v>Khác</v>
      </c>
      <c r="AU234" s="114" t="str">
        <f t="shared" si="309"/>
        <v>Khác</v>
      </c>
      <c r="AV234" s="114" t="str">
        <f t="shared" si="309"/>
        <v>Khác</v>
      </c>
      <c r="AW234" s="114" t="str">
        <f t="shared" si="310"/>
        <v>Khác</v>
      </c>
      <c r="AX234" s="114" t="str">
        <f t="shared" si="311"/>
        <v>Khác</v>
      </c>
      <c r="AY234" s="114" t="str">
        <f t="shared" si="312"/>
        <v>Khác</v>
      </c>
      <c r="AZ234" s="114" t="str">
        <f t="shared" si="313"/>
        <v>Khác</v>
      </c>
      <c r="BA234" s="114" t="str">
        <f t="shared" si="314"/>
        <v>Khác</v>
      </c>
      <c r="BB234" s="114" t="str">
        <f t="shared" si="315"/>
        <v>Khác</v>
      </c>
      <c r="BC234" s="114" t="str">
        <f t="shared" si="316"/>
        <v>Khác</v>
      </c>
      <c r="BD234" s="114" t="str">
        <f t="shared" si="317"/>
        <v>Khác</v>
      </c>
      <c r="BE234" s="114" t="str">
        <f t="shared" si="318"/>
        <v>Khác</v>
      </c>
      <c r="BF234" s="114" t="str">
        <f t="shared" si="319"/>
        <v>Khác</v>
      </c>
      <c r="BG234" s="114" t="str">
        <f t="shared" si="320"/>
        <v>Khác</v>
      </c>
      <c r="BH234" s="114" t="str">
        <f t="shared" si="321"/>
        <v>Khác</v>
      </c>
      <c r="BI234" s="114" t="str">
        <f t="shared" si="322"/>
        <v>Khác</v>
      </c>
      <c r="BJ234" s="114" t="str">
        <f t="shared" si="323"/>
        <v>Khác</v>
      </c>
      <c r="BK234" s="114" t="str">
        <f t="shared" si="324"/>
        <v>Khác</v>
      </c>
      <c r="BL234" s="114" t="str">
        <f t="shared" si="325"/>
        <v>Khác</v>
      </c>
    </row>
    <row r="235" spans="1:64" ht="13.5" x14ac:dyDescent="0.15">
      <c r="A235" s="101"/>
      <c r="B235" s="101"/>
      <c r="C235" s="101"/>
      <c r="D235" s="105"/>
      <c r="E235" s="103"/>
      <c r="F235" s="15" t="str">
        <f t="shared" si="298"/>
        <v>-</v>
      </c>
      <c r="G235" s="12" t="e">
        <f>VLOOKUP(VALUE(A235),Time!$A$3:$D$33,2,1)</f>
        <v>#N/A</v>
      </c>
      <c r="H235" s="12" t="str">
        <f t="shared" si="300"/>
        <v/>
      </c>
      <c r="K235" s="12"/>
      <c r="L235" s="114" t="str">
        <f t="shared" si="348"/>
        <v>Khác</v>
      </c>
      <c r="M235" s="114" t="str">
        <f t="shared" si="349"/>
        <v>Khác</v>
      </c>
      <c r="N235" s="114" t="str">
        <f t="shared" si="350"/>
        <v>Khác</v>
      </c>
      <c r="O235" s="114" t="str">
        <f t="shared" si="351"/>
        <v>Khác</v>
      </c>
      <c r="P235" s="114" t="str">
        <f t="shared" si="301"/>
        <v>Khác</v>
      </c>
      <c r="Q235" s="114" t="str">
        <f t="shared" si="302"/>
        <v>Khác</v>
      </c>
      <c r="R235" s="114" t="str">
        <f t="shared" si="303"/>
        <v>Khác</v>
      </c>
      <c r="S235" s="114" t="str">
        <f t="shared" si="352"/>
        <v>Khác</v>
      </c>
      <c r="T235" s="114" t="str">
        <f t="shared" ref="T235:AP235" si="366">IF(S235="Khác",IF(ISNUMBER(SEARCH(T$7,$D235)),T$6,"Khác"),S235)</f>
        <v>Khác</v>
      </c>
      <c r="U235" s="114" t="str">
        <f t="shared" si="328"/>
        <v>Khác</v>
      </c>
      <c r="V235" s="114" t="str">
        <f t="shared" si="329"/>
        <v>Khác</v>
      </c>
      <c r="W235" s="114" t="str">
        <f t="shared" si="366"/>
        <v>Khác</v>
      </c>
      <c r="X235" s="114" t="str">
        <f t="shared" si="366"/>
        <v>Khác</v>
      </c>
      <c r="Y235" s="114" t="str">
        <f t="shared" si="366"/>
        <v>Khác</v>
      </c>
      <c r="Z235" s="114" t="str">
        <f t="shared" si="366"/>
        <v>Khác</v>
      </c>
      <c r="AA235" s="114" t="str">
        <f t="shared" si="366"/>
        <v>Khác</v>
      </c>
      <c r="AB235" s="114" t="str">
        <f t="shared" si="366"/>
        <v>Khác</v>
      </c>
      <c r="AC235" s="114" t="str">
        <f t="shared" si="366"/>
        <v>Khác</v>
      </c>
      <c r="AD235" s="114" t="str">
        <f t="shared" si="366"/>
        <v>Khác</v>
      </c>
      <c r="AE235" s="114" t="str">
        <f t="shared" si="366"/>
        <v>Khác</v>
      </c>
      <c r="AF235" s="114" t="str">
        <f t="shared" si="366"/>
        <v>Khác</v>
      </c>
      <c r="AG235" s="114" t="str">
        <f t="shared" si="366"/>
        <v>Khác</v>
      </c>
      <c r="AH235" s="114" t="str">
        <f t="shared" si="366"/>
        <v>Khác</v>
      </c>
      <c r="AI235" s="114" t="str">
        <f t="shared" si="366"/>
        <v>Khác</v>
      </c>
      <c r="AJ235" s="114" t="str">
        <f t="shared" si="366"/>
        <v>Khác</v>
      </c>
      <c r="AK235" s="114" t="str">
        <f t="shared" si="366"/>
        <v>Khác</v>
      </c>
      <c r="AL235" s="114" t="str">
        <f t="shared" si="366"/>
        <v>Khác</v>
      </c>
      <c r="AM235" s="114" t="str">
        <f t="shared" si="366"/>
        <v>Khác</v>
      </c>
      <c r="AN235" s="114" t="str">
        <f t="shared" si="366"/>
        <v>Khác</v>
      </c>
      <c r="AO235" s="114" t="str">
        <f t="shared" si="366"/>
        <v>Khác</v>
      </c>
      <c r="AP235" s="114" t="str">
        <f t="shared" si="366"/>
        <v>Khác</v>
      </c>
      <c r="AQ235" s="114" t="str">
        <f t="shared" si="305"/>
        <v>Khác</v>
      </c>
      <c r="AR235" s="114" t="str">
        <f t="shared" si="306"/>
        <v>Khác</v>
      </c>
      <c r="AS235" s="114" t="str">
        <f t="shared" si="307"/>
        <v>Khác</v>
      </c>
      <c r="AT235" s="114" t="str">
        <f t="shared" si="308"/>
        <v>Khác</v>
      </c>
      <c r="AU235" s="114" t="str">
        <f t="shared" si="309"/>
        <v>Khác</v>
      </c>
      <c r="AV235" s="114" t="str">
        <f t="shared" si="309"/>
        <v>Khác</v>
      </c>
      <c r="AW235" s="114" t="str">
        <f t="shared" si="310"/>
        <v>Khác</v>
      </c>
      <c r="AX235" s="114" t="str">
        <f t="shared" si="311"/>
        <v>Khác</v>
      </c>
      <c r="AY235" s="114" t="str">
        <f t="shared" si="312"/>
        <v>Khác</v>
      </c>
      <c r="AZ235" s="114" t="str">
        <f t="shared" si="313"/>
        <v>Khác</v>
      </c>
      <c r="BA235" s="114" t="str">
        <f t="shared" si="314"/>
        <v>Khác</v>
      </c>
      <c r="BB235" s="114" t="str">
        <f t="shared" si="315"/>
        <v>Khác</v>
      </c>
      <c r="BC235" s="114" t="str">
        <f t="shared" si="316"/>
        <v>Khác</v>
      </c>
      <c r="BD235" s="114" t="str">
        <f t="shared" si="317"/>
        <v>Khác</v>
      </c>
      <c r="BE235" s="114" t="str">
        <f t="shared" si="318"/>
        <v>Khác</v>
      </c>
      <c r="BF235" s="114" t="str">
        <f t="shared" si="319"/>
        <v>Khác</v>
      </c>
      <c r="BG235" s="114" t="str">
        <f t="shared" si="320"/>
        <v>Khác</v>
      </c>
      <c r="BH235" s="114" t="str">
        <f t="shared" si="321"/>
        <v>Khác</v>
      </c>
      <c r="BI235" s="114" t="str">
        <f t="shared" si="322"/>
        <v>Khác</v>
      </c>
      <c r="BJ235" s="114" t="str">
        <f t="shared" si="323"/>
        <v>Khác</v>
      </c>
      <c r="BK235" s="114" t="str">
        <f t="shared" si="324"/>
        <v>Khác</v>
      </c>
      <c r="BL235" s="114" t="str">
        <f t="shared" si="325"/>
        <v>Khác</v>
      </c>
    </row>
    <row r="236" spans="1:64" ht="13.5" x14ac:dyDescent="0.15">
      <c r="A236" s="101"/>
      <c r="B236" s="101"/>
      <c r="C236" s="101"/>
      <c r="D236" s="105"/>
      <c r="E236" s="103"/>
      <c r="F236" s="15" t="str">
        <f t="shared" si="298"/>
        <v>-</v>
      </c>
      <c r="G236" s="12" t="e">
        <f>VLOOKUP(VALUE(A236),Time!$A$3:$D$33,2,1)</f>
        <v>#N/A</v>
      </c>
      <c r="H236" s="12" t="str">
        <f t="shared" si="300"/>
        <v/>
      </c>
      <c r="K236" s="12"/>
      <c r="L236" s="114" t="str">
        <f t="shared" si="348"/>
        <v>Khác</v>
      </c>
      <c r="M236" s="114" t="str">
        <f t="shared" si="349"/>
        <v>Khác</v>
      </c>
      <c r="N236" s="114" t="str">
        <f t="shared" si="350"/>
        <v>Khác</v>
      </c>
      <c r="O236" s="114" t="str">
        <f t="shared" si="351"/>
        <v>Khác</v>
      </c>
      <c r="P236" s="114" t="str">
        <f t="shared" si="301"/>
        <v>Khác</v>
      </c>
      <c r="Q236" s="114" t="str">
        <f t="shared" si="302"/>
        <v>Khác</v>
      </c>
      <c r="R236" s="114" t="str">
        <f t="shared" si="303"/>
        <v>Khác</v>
      </c>
      <c r="S236" s="114" t="str">
        <f t="shared" si="352"/>
        <v>Khác</v>
      </c>
      <c r="T236" s="114" t="str">
        <f t="shared" ref="T236:AP236" si="367">IF(S236="Khác",IF(ISNUMBER(SEARCH(T$7,$D236)),T$6,"Khác"),S236)</f>
        <v>Khác</v>
      </c>
      <c r="U236" s="114" t="str">
        <f t="shared" si="328"/>
        <v>Khác</v>
      </c>
      <c r="V236" s="114" t="str">
        <f t="shared" si="329"/>
        <v>Khác</v>
      </c>
      <c r="W236" s="114" t="str">
        <f t="shared" si="367"/>
        <v>Khác</v>
      </c>
      <c r="X236" s="114" t="str">
        <f t="shared" si="367"/>
        <v>Khác</v>
      </c>
      <c r="Y236" s="114" t="str">
        <f t="shared" si="367"/>
        <v>Khác</v>
      </c>
      <c r="Z236" s="114" t="str">
        <f t="shared" si="367"/>
        <v>Khác</v>
      </c>
      <c r="AA236" s="114" t="str">
        <f t="shared" si="367"/>
        <v>Khác</v>
      </c>
      <c r="AB236" s="114" t="str">
        <f t="shared" si="367"/>
        <v>Khác</v>
      </c>
      <c r="AC236" s="114" t="str">
        <f t="shared" si="367"/>
        <v>Khác</v>
      </c>
      <c r="AD236" s="114" t="str">
        <f t="shared" si="367"/>
        <v>Khác</v>
      </c>
      <c r="AE236" s="114" t="str">
        <f t="shared" si="367"/>
        <v>Khác</v>
      </c>
      <c r="AF236" s="114" t="str">
        <f t="shared" si="367"/>
        <v>Khác</v>
      </c>
      <c r="AG236" s="114" t="str">
        <f t="shared" si="367"/>
        <v>Khác</v>
      </c>
      <c r="AH236" s="114" t="str">
        <f t="shared" si="367"/>
        <v>Khác</v>
      </c>
      <c r="AI236" s="114" t="str">
        <f t="shared" si="367"/>
        <v>Khác</v>
      </c>
      <c r="AJ236" s="114" t="str">
        <f t="shared" si="367"/>
        <v>Khác</v>
      </c>
      <c r="AK236" s="114" t="str">
        <f t="shared" si="367"/>
        <v>Khác</v>
      </c>
      <c r="AL236" s="114" t="str">
        <f t="shared" si="367"/>
        <v>Khác</v>
      </c>
      <c r="AM236" s="114" t="str">
        <f t="shared" si="367"/>
        <v>Khác</v>
      </c>
      <c r="AN236" s="114" t="str">
        <f t="shared" si="367"/>
        <v>Khác</v>
      </c>
      <c r="AO236" s="114" t="str">
        <f t="shared" si="367"/>
        <v>Khác</v>
      </c>
      <c r="AP236" s="114" t="str">
        <f t="shared" si="367"/>
        <v>Khác</v>
      </c>
      <c r="AQ236" s="114" t="str">
        <f t="shared" si="305"/>
        <v>Khác</v>
      </c>
      <c r="AR236" s="114" t="str">
        <f t="shared" si="306"/>
        <v>Khác</v>
      </c>
      <c r="AS236" s="114" t="str">
        <f t="shared" si="307"/>
        <v>Khác</v>
      </c>
      <c r="AT236" s="114" t="str">
        <f t="shared" si="308"/>
        <v>Khác</v>
      </c>
      <c r="AU236" s="114" t="str">
        <f t="shared" si="309"/>
        <v>Khác</v>
      </c>
      <c r="AV236" s="114" t="str">
        <f t="shared" si="309"/>
        <v>Khác</v>
      </c>
      <c r="AW236" s="114" t="str">
        <f t="shared" si="310"/>
        <v>Khác</v>
      </c>
      <c r="AX236" s="114" t="str">
        <f t="shared" si="311"/>
        <v>Khác</v>
      </c>
      <c r="AY236" s="114" t="str">
        <f t="shared" si="312"/>
        <v>Khác</v>
      </c>
      <c r="AZ236" s="114" t="str">
        <f t="shared" si="313"/>
        <v>Khác</v>
      </c>
      <c r="BA236" s="114" t="str">
        <f t="shared" si="314"/>
        <v>Khác</v>
      </c>
      <c r="BB236" s="114" t="str">
        <f t="shared" si="315"/>
        <v>Khác</v>
      </c>
      <c r="BC236" s="114" t="str">
        <f t="shared" si="316"/>
        <v>Khác</v>
      </c>
      <c r="BD236" s="114" t="str">
        <f t="shared" si="317"/>
        <v>Khác</v>
      </c>
      <c r="BE236" s="114" t="str">
        <f t="shared" si="318"/>
        <v>Khác</v>
      </c>
      <c r="BF236" s="114" t="str">
        <f t="shared" si="319"/>
        <v>Khác</v>
      </c>
      <c r="BG236" s="114" t="str">
        <f t="shared" si="320"/>
        <v>Khác</v>
      </c>
      <c r="BH236" s="114" t="str">
        <f t="shared" si="321"/>
        <v>Khác</v>
      </c>
      <c r="BI236" s="114" t="str">
        <f t="shared" si="322"/>
        <v>Khác</v>
      </c>
      <c r="BJ236" s="114" t="str">
        <f t="shared" si="323"/>
        <v>Khác</v>
      </c>
      <c r="BK236" s="114" t="str">
        <f t="shared" si="324"/>
        <v>Khác</v>
      </c>
      <c r="BL236" s="114" t="str">
        <f t="shared" si="325"/>
        <v>Khác</v>
      </c>
    </row>
    <row r="237" spans="1:64" ht="13.5" x14ac:dyDescent="0.15">
      <c r="A237" s="101"/>
      <c r="B237" s="101"/>
      <c r="C237" s="101"/>
      <c r="D237" s="105"/>
      <c r="E237" s="103"/>
      <c r="F237" s="15" t="str">
        <f t="shared" si="298"/>
        <v>-</v>
      </c>
      <c r="G237" s="12" t="e">
        <f>VLOOKUP(VALUE(A237),Time!$A$3:$D$33,2,1)</f>
        <v>#N/A</v>
      </c>
      <c r="H237" s="12" t="str">
        <f t="shared" si="300"/>
        <v/>
      </c>
      <c r="K237" s="12"/>
      <c r="L237" s="114" t="str">
        <f t="shared" si="348"/>
        <v>Khác</v>
      </c>
      <c r="M237" s="114" t="str">
        <f t="shared" si="349"/>
        <v>Khác</v>
      </c>
      <c r="N237" s="114" t="str">
        <f t="shared" si="350"/>
        <v>Khác</v>
      </c>
      <c r="O237" s="114" t="str">
        <f t="shared" si="351"/>
        <v>Khác</v>
      </c>
      <c r="P237" s="114" t="str">
        <f t="shared" si="301"/>
        <v>Khác</v>
      </c>
      <c r="Q237" s="114" t="str">
        <f t="shared" si="302"/>
        <v>Khác</v>
      </c>
      <c r="R237" s="114" t="str">
        <f t="shared" si="303"/>
        <v>Khác</v>
      </c>
      <c r="S237" s="114" t="str">
        <f t="shared" si="352"/>
        <v>Khác</v>
      </c>
      <c r="T237" s="114" t="str">
        <f t="shared" ref="T237:AP237" si="368">IF(S237="Khác",IF(ISNUMBER(SEARCH(T$7,$D237)),T$6,"Khác"),S237)</f>
        <v>Khác</v>
      </c>
      <c r="U237" s="114" t="str">
        <f t="shared" si="328"/>
        <v>Khác</v>
      </c>
      <c r="V237" s="114" t="str">
        <f t="shared" si="329"/>
        <v>Khác</v>
      </c>
      <c r="W237" s="114" t="str">
        <f t="shared" si="368"/>
        <v>Khác</v>
      </c>
      <c r="X237" s="114" t="str">
        <f t="shared" si="368"/>
        <v>Khác</v>
      </c>
      <c r="Y237" s="114" t="str">
        <f t="shared" si="368"/>
        <v>Khác</v>
      </c>
      <c r="Z237" s="114" t="str">
        <f t="shared" si="368"/>
        <v>Khác</v>
      </c>
      <c r="AA237" s="114" t="str">
        <f t="shared" si="368"/>
        <v>Khác</v>
      </c>
      <c r="AB237" s="114" t="str">
        <f t="shared" si="368"/>
        <v>Khác</v>
      </c>
      <c r="AC237" s="114" t="str">
        <f t="shared" si="368"/>
        <v>Khác</v>
      </c>
      <c r="AD237" s="114" t="str">
        <f t="shared" si="368"/>
        <v>Khác</v>
      </c>
      <c r="AE237" s="114" t="str">
        <f t="shared" si="368"/>
        <v>Khác</v>
      </c>
      <c r="AF237" s="114" t="str">
        <f t="shared" si="368"/>
        <v>Khác</v>
      </c>
      <c r="AG237" s="114" t="str">
        <f t="shared" si="368"/>
        <v>Khác</v>
      </c>
      <c r="AH237" s="114" t="str">
        <f t="shared" si="368"/>
        <v>Khác</v>
      </c>
      <c r="AI237" s="114" t="str">
        <f t="shared" si="368"/>
        <v>Khác</v>
      </c>
      <c r="AJ237" s="114" t="str">
        <f t="shared" si="368"/>
        <v>Khác</v>
      </c>
      <c r="AK237" s="114" t="str">
        <f t="shared" si="368"/>
        <v>Khác</v>
      </c>
      <c r="AL237" s="114" t="str">
        <f t="shared" si="368"/>
        <v>Khác</v>
      </c>
      <c r="AM237" s="114" t="str">
        <f t="shared" si="368"/>
        <v>Khác</v>
      </c>
      <c r="AN237" s="114" t="str">
        <f t="shared" si="368"/>
        <v>Khác</v>
      </c>
      <c r="AO237" s="114" t="str">
        <f t="shared" si="368"/>
        <v>Khác</v>
      </c>
      <c r="AP237" s="114" t="str">
        <f t="shared" si="368"/>
        <v>Khác</v>
      </c>
      <c r="AQ237" s="114" t="str">
        <f t="shared" si="305"/>
        <v>Khác</v>
      </c>
      <c r="AR237" s="114" t="str">
        <f t="shared" si="306"/>
        <v>Khác</v>
      </c>
      <c r="AS237" s="114" t="str">
        <f t="shared" si="307"/>
        <v>Khác</v>
      </c>
      <c r="AT237" s="114" t="str">
        <f t="shared" si="308"/>
        <v>Khác</v>
      </c>
      <c r="AU237" s="114" t="str">
        <f t="shared" si="309"/>
        <v>Khác</v>
      </c>
      <c r="AV237" s="114" t="str">
        <f t="shared" si="309"/>
        <v>Khác</v>
      </c>
      <c r="AW237" s="114" t="str">
        <f t="shared" si="310"/>
        <v>Khác</v>
      </c>
      <c r="AX237" s="114" t="str">
        <f t="shared" si="311"/>
        <v>Khác</v>
      </c>
      <c r="AY237" s="114" t="str">
        <f t="shared" si="312"/>
        <v>Khác</v>
      </c>
      <c r="AZ237" s="114" t="str">
        <f t="shared" si="313"/>
        <v>Khác</v>
      </c>
      <c r="BA237" s="114" t="str">
        <f t="shared" si="314"/>
        <v>Khác</v>
      </c>
      <c r="BB237" s="114" t="str">
        <f t="shared" si="315"/>
        <v>Khác</v>
      </c>
      <c r="BC237" s="114" t="str">
        <f t="shared" si="316"/>
        <v>Khác</v>
      </c>
      <c r="BD237" s="114" t="str">
        <f t="shared" si="317"/>
        <v>Khác</v>
      </c>
      <c r="BE237" s="114" t="str">
        <f t="shared" si="318"/>
        <v>Khác</v>
      </c>
      <c r="BF237" s="114" t="str">
        <f t="shared" si="319"/>
        <v>Khác</v>
      </c>
      <c r="BG237" s="114" t="str">
        <f t="shared" si="320"/>
        <v>Khác</v>
      </c>
      <c r="BH237" s="114" t="str">
        <f t="shared" si="321"/>
        <v>Khác</v>
      </c>
      <c r="BI237" s="114" t="str">
        <f t="shared" si="322"/>
        <v>Khác</v>
      </c>
      <c r="BJ237" s="114" t="str">
        <f t="shared" si="323"/>
        <v>Khác</v>
      </c>
      <c r="BK237" s="114" t="str">
        <f t="shared" si="324"/>
        <v>Khác</v>
      </c>
      <c r="BL237" s="114" t="str">
        <f t="shared" si="325"/>
        <v>Khác</v>
      </c>
    </row>
    <row r="238" spans="1:64" ht="13.5" x14ac:dyDescent="0.15">
      <c r="A238" s="101"/>
      <c r="B238" s="101"/>
      <c r="C238" s="101"/>
      <c r="D238" s="105"/>
      <c r="E238" s="103"/>
      <c r="F238" s="15" t="str">
        <f t="shared" si="298"/>
        <v>-</v>
      </c>
      <c r="G238" s="12" t="e">
        <f>VLOOKUP(VALUE(A238),Time!$A$3:$D$33,2,1)</f>
        <v>#N/A</v>
      </c>
      <c r="H238" s="12" t="str">
        <f t="shared" si="300"/>
        <v/>
      </c>
      <c r="K238" s="12"/>
      <c r="L238" s="114" t="str">
        <f t="shared" si="348"/>
        <v>Khác</v>
      </c>
      <c r="M238" s="114" t="str">
        <f t="shared" si="349"/>
        <v>Khác</v>
      </c>
      <c r="N238" s="114" t="str">
        <f t="shared" si="350"/>
        <v>Khác</v>
      </c>
      <c r="O238" s="114" t="str">
        <f t="shared" si="351"/>
        <v>Khác</v>
      </c>
      <c r="P238" s="114" t="str">
        <f t="shared" si="301"/>
        <v>Khác</v>
      </c>
      <c r="Q238" s="114" t="str">
        <f t="shared" si="302"/>
        <v>Khác</v>
      </c>
      <c r="R238" s="114" t="str">
        <f t="shared" si="303"/>
        <v>Khác</v>
      </c>
      <c r="S238" s="114" t="str">
        <f t="shared" si="352"/>
        <v>Khác</v>
      </c>
      <c r="T238" s="114" t="str">
        <f t="shared" ref="T238:AP238" si="369">IF(S238="Khác",IF(ISNUMBER(SEARCH(T$7,$D238)),T$6,"Khác"),S238)</f>
        <v>Khác</v>
      </c>
      <c r="U238" s="114" t="str">
        <f t="shared" si="328"/>
        <v>Khác</v>
      </c>
      <c r="V238" s="114" t="str">
        <f t="shared" si="329"/>
        <v>Khác</v>
      </c>
      <c r="W238" s="114" t="str">
        <f t="shared" si="369"/>
        <v>Khác</v>
      </c>
      <c r="X238" s="114" t="str">
        <f t="shared" si="369"/>
        <v>Khác</v>
      </c>
      <c r="Y238" s="114" t="str">
        <f t="shared" si="369"/>
        <v>Khác</v>
      </c>
      <c r="Z238" s="114" t="str">
        <f t="shared" si="369"/>
        <v>Khác</v>
      </c>
      <c r="AA238" s="114" t="str">
        <f t="shared" si="369"/>
        <v>Khác</v>
      </c>
      <c r="AB238" s="114" t="str">
        <f t="shared" si="369"/>
        <v>Khác</v>
      </c>
      <c r="AC238" s="114" t="str">
        <f t="shared" si="369"/>
        <v>Khác</v>
      </c>
      <c r="AD238" s="114" t="str">
        <f t="shared" si="369"/>
        <v>Khác</v>
      </c>
      <c r="AE238" s="114" t="str">
        <f t="shared" si="369"/>
        <v>Khác</v>
      </c>
      <c r="AF238" s="114" t="str">
        <f t="shared" si="369"/>
        <v>Khác</v>
      </c>
      <c r="AG238" s="114" t="str">
        <f t="shared" si="369"/>
        <v>Khác</v>
      </c>
      <c r="AH238" s="114" t="str">
        <f t="shared" si="369"/>
        <v>Khác</v>
      </c>
      <c r="AI238" s="114" t="str">
        <f t="shared" si="369"/>
        <v>Khác</v>
      </c>
      <c r="AJ238" s="114" t="str">
        <f t="shared" si="369"/>
        <v>Khác</v>
      </c>
      <c r="AK238" s="114" t="str">
        <f t="shared" si="369"/>
        <v>Khác</v>
      </c>
      <c r="AL238" s="114" t="str">
        <f t="shared" si="369"/>
        <v>Khác</v>
      </c>
      <c r="AM238" s="114" t="str">
        <f t="shared" si="369"/>
        <v>Khác</v>
      </c>
      <c r="AN238" s="114" t="str">
        <f t="shared" si="369"/>
        <v>Khác</v>
      </c>
      <c r="AO238" s="114" t="str">
        <f t="shared" si="369"/>
        <v>Khác</v>
      </c>
      <c r="AP238" s="114" t="str">
        <f t="shared" si="369"/>
        <v>Khác</v>
      </c>
      <c r="AQ238" s="114" t="str">
        <f t="shared" si="305"/>
        <v>Khác</v>
      </c>
      <c r="AR238" s="114" t="str">
        <f t="shared" si="306"/>
        <v>Khác</v>
      </c>
      <c r="AS238" s="114" t="str">
        <f t="shared" si="307"/>
        <v>Khác</v>
      </c>
      <c r="AT238" s="114" t="str">
        <f t="shared" si="308"/>
        <v>Khác</v>
      </c>
      <c r="AU238" s="114" t="str">
        <f t="shared" si="309"/>
        <v>Khác</v>
      </c>
      <c r="AV238" s="114" t="str">
        <f t="shared" si="309"/>
        <v>Khác</v>
      </c>
      <c r="AW238" s="114" t="str">
        <f t="shared" si="310"/>
        <v>Khác</v>
      </c>
      <c r="AX238" s="114" t="str">
        <f t="shared" si="311"/>
        <v>Khác</v>
      </c>
      <c r="AY238" s="114" t="str">
        <f t="shared" si="312"/>
        <v>Khác</v>
      </c>
      <c r="AZ238" s="114" t="str">
        <f t="shared" si="313"/>
        <v>Khác</v>
      </c>
      <c r="BA238" s="114" t="str">
        <f t="shared" si="314"/>
        <v>Khác</v>
      </c>
      <c r="BB238" s="114" t="str">
        <f t="shared" si="315"/>
        <v>Khác</v>
      </c>
      <c r="BC238" s="114" t="str">
        <f t="shared" si="316"/>
        <v>Khác</v>
      </c>
      <c r="BD238" s="114" t="str">
        <f t="shared" si="317"/>
        <v>Khác</v>
      </c>
      <c r="BE238" s="114" t="str">
        <f t="shared" si="318"/>
        <v>Khác</v>
      </c>
      <c r="BF238" s="114" t="str">
        <f t="shared" si="319"/>
        <v>Khác</v>
      </c>
      <c r="BG238" s="114" t="str">
        <f t="shared" si="320"/>
        <v>Khác</v>
      </c>
      <c r="BH238" s="114" t="str">
        <f t="shared" si="321"/>
        <v>Khác</v>
      </c>
      <c r="BI238" s="114" t="str">
        <f t="shared" si="322"/>
        <v>Khác</v>
      </c>
      <c r="BJ238" s="114" t="str">
        <f t="shared" si="323"/>
        <v>Khác</v>
      </c>
      <c r="BK238" s="114" t="str">
        <f t="shared" si="324"/>
        <v>Khác</v>
      </c>
      <c r="BL238" s="114" t="str">
        <f t="shared" si="325"/>
        <v>Khác</v>
      </c>
    </row>
    <row r="239" spans="1:64" ht="13.5" x14ac:dyDescent="0.15">
      <c r="A239" s="101"/>
      <c r="B239" s="101"/>
      <c r="C239" s="101"/>
      <c r="D239" s="105"/>
      <c r="E239" s="103"/>
      <c r="F239" s="15" t="str">
        <f t="shared" si="298"/>
        <v>-</v>
      </c>
      <c r="G239" s="12" t="e">
        <f>VLOOKUP(VALUE(A239),Time!$A$3:$D$33,2,1)</f>
        <v>#N/A</v>
      </c>
      <c r="H239" s="12" t="str">
        <f t="shared" si="300"/>
        <v/>
      </c>
      <c r="K239" s="12"/>
      <c r="L239" s="114" t="str">
        <f t="shared" si="348"/>
        <v>Khác</v>
      </c>
      <c r="M239" s="114" t="str">
        <f t="shared" si="349"/>
        <v>Khác</v>
      </c>
      <c r="N239" s="114" t="str">
        <f t="shared" si="350"/>
        <v>Khác</v>
      </c>
      <c r="O239" s="114" t="str">
        <f t="shared" si="351"/>
        <v>Khác</v>
      </c>
      <c r="P239" s="114" t="str">
        <f t="shared" si="301"/>
        <v>Khác</v>
      </c>
      <c r="Q239" s="114" t="str">
        <f t="shared" si="302"/>
        <v>Khác</v>
      </c>
      <c r="R239" s="114" t="str">
        <f t="shared" si="303"/>
        <v>Khác</v>
      </c>
      <c r="S239" s="114" t="str">
        <f t="shared" si="352"/>
        <v>Khác</v>
      </c>
      <c r="T239" s="114" t="str">
        <f t="shared" ref="T239:AP239" si="370">IF(S239="Khác",IF(ISNUMBER(SEARCH(T$7,$D239)),T$6,"Khác"),S239)</f>
        <v>Khác</v>
      </c>
      <c r="U239" s="114" t="str">
        <f t="shared" si="328"/>
        <v>Khác</v>
      </c>
      <c r="V239" s="114" t="str">
        <f t="shared" si="329"/>
        <v>Khác</v>
      </c>
      <c r="W239" s="114" t="str">
        <f t="shared" si="370"/>
        <v>Khác</v>
      </c>
      <c r="X239" s="114" t="str">
        <f t="shared" si="370"/>
        <v>Khác</v>
      </c>
      <c r="Y239" s="114" t="str">
        <f t="shared" si="370"/>
        <v>Khác</v>
      </c>
      <c r="Z239" s="114" t="str">
        <f t="shared" si="370"/>
        <v>Khác</v>
      </c>
      <c r="AA239" s="114" t="str">
        <f t="shared" si="370"/>
        <v>Khác</v>
      </c>
      <c r="AB239" s="114" t="str">
        <f t="shared" si="370"/>
        <v>Khác</v>
      </c>
      <c r="AC239" s="114" t="str">
        <f t="shared" si="370"/>
        <v>Khác</v>
      </c>
      <c r="AD239" s="114" t="str">
        <f t="shared" si="370"/>
        <v>Khác</v>
      </c>
      <c r="AE239" s="114" t="str">
        <f t="shared" si="370"/>
        <v>Khác</v>
      </c>
      <c r="AF239" s="114" t="str">
        <f t="shared" si="370"/>
        <v>Khác</v>
      </c>
      <c r="AG239" s="114" t="str">
        <f t="shared" si="370"/>
        <v>Khác</v>
      </c>
      <c r="AH239" s="114" t="str">
        <f t="shared" si="370"/>
        <v>Khác</v>
      </c>
      <c r="AI239" s="114" t="str">
        <f t="shared" si="370"/>
        <v>Khác</v>
      </c>
      <c r="AJ239" s="114" t="str">
        <f t="shared" si="370"/>
        <v>Khác</v>
      </c>
      <c r="AK239" s="114" t="str">
        <f t="shared" si="370"/>
        <v>Khác</v>
      </c>
      <c r="AL239" s="114" t="str">
        <f t="shared" si="370"/>
        <v>Khác</v>
      </c>
      <c r="AM239" s="114" t="str">
        <f t="shared" si="370"/>
        <v>Khác</v>
      </c>
      <c r="AN239" s="114" t="str">
        <f t="shared" si="370"/>
        <v>Khác</v>
      </c>
      <c r="AO239" s="114" t="str">
        <f t="shared" si="370"/>
        <v>Khác</v>
      </c>
      <c r="AP239" s="114" t="str">
        <f t="shared" si="370"/>
        <v>Khác</v>
      </c>
      <c r="AQ239" s="114" t="str">
        <f t="shared" si="305"/>
        <v>Khác</v>
      </c>
      <c r="AR239" s="114" t="str">
        <f t="shared" si="306"/>
        <v>Khác</v>
      </c>
      <c r="AS239" s="114" t="str">
        <f t="shared" si="307"/>
        <v>Khác</v>
      </c>
      <c r="AT239" s="114" t="str">
        <f t="shared" si="308"/>
        <v>Khác</v>
      </c>
      <c r="AU239" s="114" t="str">
        <f t="shared" si="309"/>
        <v>Khác</v>
      </c>
      <c r="AV239" s="114" t="str">
        <f t="shared" si="309"/>
        <v>Khác</v>
      </c>
      <c r="AW239" s="114" t="str">
        <f t="shared" si="310"/>
        <v>Khác</v>
      </c>
      <c r="AX239" s="114" t="str">
        <f t="shared" si="311"/>
        <v>Khác</v>
      </c>
      <c r="AY239" s="114" t="str">
        <f t="shared" si="312"/>
        <v>Khác</v>
      </c>
      <c r="AZ239" s="114" t="str">
        <f t="shared" si="313"/>
        <v>Khác</v>
      </c>
      <c r="BA239" s="114" t="str">
        <f t="shared" si="314"/>
        <v>Khác</v>
      </c>
      <c r="BB239" s="114" t="str">
        <f t="shared" si="315"/>
        <v>Khác</v>
      </c>
      <c r="BC239" s="114" t="str">
        <f t="shared" si="316"/>
        <v>Khác</v>
      </c>
      <c r="BD239" s="114" t="str">
        <f t="shared" si="317"/>
        <v>Khác</v>
      </c>
      <c r="BE239" s="114" t="str">
        <f t="shared" si="318"/>
        <v>Khác</v>
      </c>
      <c r="BF239" s="114" t="str">
        <f t="shared" si="319"/>
        <v>Khác</v>
      </c>
      <c r="BG239" s="114" t="str">
        <f t="shared" si="320"/>
        <v>Khác</v>
      </c>
      <c r="BH239" s="114" t="str">
        <f t="shared" si="321"/>
        <v>Khác</v>
      </c>
      <c r="BI239" s="114" t="str">
        <f t="shared" si="322"/>
        <v>Khác</v>
      </c>
      <c r="BJ239" s="114" t="str">
        <f t="shared" si="323"/>
        <v>Khác</v>
      </c>
      <c r="BK239" s="114" t="str">
        <f t="shared" si="324"/>
        <v>Khác</v>
      </c>
      <c r="BL239" s="114" t="str">
        <f t="shared" si="325"/>
        <v>Khác</v>
      </c>
    </row>
    <row r="240" spans="1:64" ht="13.5" x14ac:dyDescent="0.15">
      <c r="A240" s="101"/>
      <c r="B240" s="101"/>
      <c r="C240" s="101"/>
      <c r="D240" s="105"/>
      <c r="E240" s="103"/>
      <c r="F240" s="15" t="str">
        <f t="shared" si="298"/>
        <v>-</v>
      </c>
      <c r="G240" s="12" t="e">
        <f>VLOOKUP(VALUE(A240),Time!$A$3:$D$33,2,1)</f>
        <v>#N/A</v>
      </c>
      <c r="H240" s="12" t="str">
        <f t="shared" si="300"/>
        <v/>
      </c>
      <c r="K240" s="12"/>
      <c r="L240" s="114" t="str">
        <f t="shared" si="348"/>
        <v>Khác</v>
      </c>
      <c r="M240" s="114" t="str">
        <f t="shared" si="349"/>
        <v>Khác</v>
      </c>
      <c r="N240" s="114" t="str">
        <f t="shared" si="350"/>
        <v>Khác</v>
      </c>
      <c r="O240" s="114" t="str">
        <f t="shared" si="351"/>
        <v>Khác</v>
      </c>
      <c r="P240" s="114" t="str">
        <f t="shared" si="301"/>
        <v>Khác</v>
      </c>
      <c r="Q240" s="114" t="str">
        <f t="shared" si="302"/>
        <v>Khác</v>
      </c>
      <c r="R240" s="114" t="str">
        <f t="shared" si="303"/>
        <v>Khác</v>
      </c>
      <c r="S240" s="114" t="str">
        <f t="shared" si="352"/>
        <v>Khác</v>
      </c>
      <c r="T240" s="114" t="str">
        <f t="shared" ref="T240:AP240" si="371">IF(S240="Khác",IF(ISNUMBER(SEARCH(T$7,$D240)),T$6,"Khác"),S240)</f>
        <v>Khác</v>
      </c>
      <c r="U240" s="114" t="str">
        <f t="shared" si="328"/>
        <v>Khác</v>
      </c>
      <c r="V240" s="114" t="str">
        <f t="shared" si="329"/>
        <v>Khác</v>
      </c>
      <c r="W240" s="114" t="str">
        <f t="shared" si="371"/>
        <v>Khác</v>
      </c>
      <c r="X240" s="114" t="str">
        <f t="shared" si="371"/>
        <v>Khác</v>
      </c>
      <c r="Y240" s="114" t="str">
        <f t="shared" si="371"/>
        <v>Khác</v>
      </c>
      <c r="Z240" s="114" t="str">
        <f t="shared" si="371"/>
        <v>Khác</v>
      </c>
      <c r="AA240" s="114" t="str">
        <f t="shared" si="371"/>
        <v>Khác</v>
      </c>
      <c r="AB240" s="114" t="str">
        <f t="shared" si="371"/>
        <v>Khác</v>
      </c>
      <c r="AC240" s="114" t="str">
        <f t="shared" si="371"/>
        <v>Khác</v>
      </c>
      <c r="AD240" s="114" t="str">
        <f t="shared" si="371"/>
        <v>Khác</v>
      </c>
      <c r="AE240" s="114" t="str">
        <f t="shared" si="371"/>
        <v>Khác</v>
      </c>
      <c r="AF240" s="114" t="str">
        <f t="shared" si="371"/>
        <v>Khác</v>
      </c>
      <c r="AG240" s="114" t="str">
        <f t="shared" si="371"/>
        <v>Khác</v>
      </c>
      <c r="AH240" s="114" t="str">
        <f t="shared" si="371"/>
        <v>Khác</v>
      </c>
      <c r="AI240" s="114" t="str">
        <f t="shared" si="371"/>
        <v>Khác</v>
      </c>
      <c r="AJ240" s="114" t="str">
        <f t="shared" si="371"/>
        <v>Khác</v>
      </c>
      <c r="AK240" s="114" t="str">
        <f t="shared" si="371"/>
        <v>Khác</v>
      </c>
      <c r="AL240" s="114" t="str">
        <f t="shared" si="371"/>
        <v>Khác</v>
      </c>
      <c r="AM240" s="114" t="str">
        <f t="shared" si="371"/>
        <v>Khác</v>
      </c>
      <c r="AN240" s="114" t="str">
        <f t="shared" si="371"/>
        <v>Khác</v>
      </c>
      <c r="AO240" s="114" t="str">
        <f t="shared" si="371"/>
        <v>Khác</v>
      </c>
      <c r="AP240" s="114" t="str">
        <f t="shared" si="371"/>
        <v>Khác</v>
      </c>
      <c r="AQ240" s="114" t="str">
        <f t="shared" si="305"/>
        <v>Khác</v>
      </c>
      <c r="AR240" s="114" t="str">
        <f t="shared" si="306"/>
        <v>Khác</v>
      </c>
      <c r="AS240" s="114" t="str">
        <f t="shared" si="307"/>
        <v>Khác</v>
      </c>
      <c r="AT240" s="114" t="str">
        <f t="shared" si="308"/>
        <v>Khác</v>
      </c>
      <c r="AU240" s="114" t="str">
        <f t="shared" si="309"/>
        <v>Khác</v>
      </c>
      <c r="AV240" s="114" t="str">
        <f t="shared" si="309"/>
        <v>Khác</v>
      </c>
      <c r="AW240" s="114" t="str">
        <f t="shared" si="310"/>
        <v>Khác</v>
      </c>
      <c r="AX240" s="114" t="str">
        <f t="shared" si="311"/>
        <v>Khác</v>
      </c>
      <c r="AY240" s="114" t="str">
        <f t="shared" si="312"/>
        <v>Khác</v>
      </c>
      <c r="AZ240" s="114" t="str">
        <f t="shared" si="313"/>
        <v>Khác</v>
      </c>
      <c r="BA240" s="114" t="str">
        <f t="shared" si="314"/>
        <v>Khác</v>
      </c>
      <c r="BB240" s="114" t="str">
        <f t="shared" si="315"/>
        <v>Khác</v>
      </c>
      <c r="BC240" s="114" t="str">
        <f t="shared" si="316"/>
        <v>Khác</v>
      </c>
      <c r="BD240" s="114" t="str">
        <f t="shared" si="317"/>
        <v>Khác</v>
      </c>
      <c r="BE240" s="114" t="str">
        <f t="shared" si="318"/>
        <v>Khác</v>
      </c>
      <c r="BF240" s="114" t="str">
        <f t="shared" si="319"/>
        <v>Khác</v>
      </c>
      <c r="BG240" s="114" t="str">
        <f t="shared" si="320"/>
        <v>Khác</v>
      </c>
      <c r="BH240" s="114" t="str">
        <f t="shared" si="321"/>
        <v>Khác</v>
      </c>
      <c r="BI240" s="114" t="str">
        <f t="shared" si="322"/>
        <v>Khác</v>
      </c>
      <c r="BJ240" s="114" t="str">
        <f t="shared" si="323"/>
        <v>Khác</v>
      </c>
      <c r="BK240" s="114" t="str">
        <f t="shared" si="324"/>
        <v>Khác</v>
      </c>
      <c r="BL240" s="114" t="str">
        <f t="shared" si="325"/>
        <v>Khác</v>
      </c>
    </row>
    <row r="241" spans="1:64" ht="13.5" x14ac:dyDescent="0.15">
      <c r="A241" s="101"/>
      <c r="B241" s="101"/>
      <c r="C241" s="101"/>
      <c r="D241" s="105"/>
      <c r="E241" s="103"/>
      <c r="F241" s="15" t="str">
        <f t="shared" si="298"/>
        <v>-</v>
      </c>
      <c r="G241" s="12" t="e">
        <f>VLOOKUP(VALUE(A241),Time!$A$3:$D$33,2,1)</f>
        <v>#N/A</v>
      </c>
      <c r="H241" s="12" t="str">
        <f t="shared" si="300"/>
        <v/>
      </c>
      <c r="K241" s="12"/>
      <c r="L241" s="114" t="str">
        <f t="shared" si="348"/>
        <v>Khác</v>
      </c>
      <c r="M241" s="114" t="str">
        <f t="shared" si="349"/>
        <v>Khác</v>
      </c>
      <c r="N241" s="114" t="str">
        <f t="shared" si="350"/>
        <v>Khác</v>
      </c>
      <c r="O241" s="114" t="str">
        <f t="shared" si="351"/>
        <v>Khác</v>
      </c>
      <c r="P241" s="114" t="str">
        <f t="shared" si="301"/>
        <v>Khác</v>
      </c>
      <c r="Q241" s="114" t="str">
        <f t="shared" si="302"/>
        <v>Khác</v>
      </c>
      <c r="R241" s="114" t="str">
        <f t="shared" si="303"/>
        <v>Khác</v>
      </c>
      <c r="S241" s="114" t="str">
        <f t="shared" si="352"/>
        <v>Khác</v>
      </c>
      <c r="T241" s="114" t="str">
        <f t="shared" ref="T241:AP241" si="372">IF(S241="Khác",IF(ISNUMBER(SEARCH(T$7,$D241)),T$6,"Khác"),S241)</f>
        <v>Khác</v>
      </c>
      <c r="U241" s="114" t="str">
        <f t="shared" si="328"/>
        <v>Khác</v>
      </c>
      <c r="V241" s="114" t="str">
        <f t="shared" si="329"/>
        <v>Khác</v>
      </c>
      <c r="W241" s="114" t="str">
        <f t="shared" si="372"/>
        <v>Khác</v>
      </c>
      <c r="X241" s="114" t="str">
        <f t="shared" si="372"/>
        <v>Khác</v>
      </c>
      <c r="Y241" s="114" t="str">
        <f t="shared" si="372"/>
        <v>Khác</v>
      </c>
      <c r="Z241" s="114" t="str">
        <f t="shared" si="372"/>
        <v>Khác</v>
      </c>
      <c r="AA241" s="114" t="str">
        <f t="shared" si="372"/>
        <v>Khác</v>
      </c>
      <c r="AB241" s="114" t="str">
        <f t="shared" si="372"/>
        <v>Khác</v>
      </c>
      <c r="AC241" s="114" t="str">
        <f t="shared" si="372"/>
        <v>Khác</v>
      </c>
      <c r="AD241" s="114" t="str">
        <f t="shared" si="372"/>
        <v>Khác</v>
      </c>
      <c r="AE241" s="114" t="str">
        <f t="shared" si="372"/>
        <v>Khác</v>
      </c>
      <c r="AF241" s="114" t="str">
        <f t="shared" si="372"/>
        <v>Khác</v>
      </c>
      <c r="AG241" s="114" t="str">
        <f t="shared" si="372"/>
        <v>Khác</v>
      </c>
      <c r="AH241" s="114" t="str">
        <f t="shared" si="372"/>
        <v>Khác</v>
      </c>
      <c r="AI241" s="114" t="str">
        <f t="shared" si="372"/>
        <v>Khác</v>
      </c>
      <c r="AJ241" s="114" t="str">
        <f t="shared" si="372"/>
        <v>Khác</v>
      </c>
      <c r="AK241" s="114" t="str">
        <f t="shared" si="372"/>
        <v>Khác</v>
      </c>
      <c r="AL241" s="114" t="str">
        <f t="shared" si="372"/>
        <v>Khác</v>
      </c>
      <c r="AM241" s="114" t="str">
        <f t="shared" si="372"/>
        <v>Khác</v>
      </c>
      <c r="AN241" s="114" t="str">
        <f t="shared" si="372"/>
        <v>Khác</v>
      </c>
      <c r="AO241" s="114" t="str">
        <f t="shared" si="372"/>
        <v>Khác</v>
      </c>
      <c r="AP241" s="114" t="str">
        <f t="shared" si="372"/>
        <v>Khác</v>
      </c>
      <c r="AQ241" s="114" t="str">
        <f t="shared" si="305"/>
        <v>Khác</v>
      </c>
      <c r="AR241" s="114" t="str">
        <f t="shared" si="306"/>
        <v>Khác</v>
      </c>
      <c r="AS241" s="114" t="str">
        <f t="shared" si="307"/>
        <v>Khác</v>
      </c>
      <c r="AT241" s="114" t="str">
        <f t="shared" si="308"/>
        <v>Khác</v>
      </c>
      <c r="AU241" s="114" t="str">
        <f t="shared" si="309"/>
        <v>Khác</v>
      </c>
      <c r="AV241" s="114" t="str">
        <f t="shared" si="309"/>
        <v>Khác</v>
      </c>
      <c r="AW241" s="114" t="str">
        <f t="shared" si="310"/>
        <v>Khác</v>
      </c>
      <c r="AX241" s="114" t="str">
        <f t="shared" si="311"/>
        <v>Khác</v>
      </c>
      <c r="AY241" s="114" t="str">
        <f t="shared" si="312"/>
        <v>Khác</v>
      </c>
      <c r="AZ241" s="114" t="str">
        <f t="shared" si="313"/>
        <v>Khác</v>
      </c>
      <c r="BA241" s="114" t="str">
        <f t="shared" si="314"/>
        <v>Khác</v>
      </c>
      <c r="BB241" s="114" t="str">
        <f t="shared" si="315"/>
        <v>Khác</v>
      </c>
      <c r="BC241" s="114" t="str">
        <f t="shared" si="316"/>
        <v>Khác</v>
      </c>
      <c r="BD241" s="114" t="str">
        <f t="shared" si="317"/>
        <v>Khác</v>
      </c>
      <c r="BE241" s="114" t="str">
        <f t="shared" si="318"/>
        <v>Khác</v>
      </c>
      <c r="BF241" s="114" t="str">
        <f t="shared" si="319"/>
        <v>Khác</v>
      </c>
      <c r="BG241" s="114" t="str">
        <f t="shared" si="320"/>
        <v>Khác</v>
      </c>
      <c r="BH241" s="114" t="str">
        <f t="shared" si="321"/>
        <v>Khác</v>
      </c>
      <c r="BI241" s="114" t="str">
        <f t="shared" si="322"/>
        <v>Khác</v>
      </c>
      <c r="BJ241" s="114" t="str">
        <f t="shared" si="323"/>
        <v>Khác</v>
      </c>
      <c r="BK241" s="114" t="str">
        <f t="shared" si="324"/>
        <v>Khác</v>
      </c>
      <c r="BL241" s="114" t="str">
        <f t="shared" si="325"/>
        <v>Khác</v>
      </c>
    </row>
    <row r="242" spans="1:64" ht="13.5" x14ac:dyDescent="0.15">
      <c r="A242" s="101"/>
      <c r="B242" s="101"/>
      <c r="C242" s="101"/>
      <c r="D242" s="105"/>
      <c r="E242" s="103"/>
      <c r="F242" s="15" t="str">
        <f t="shared" si="298"/>
        <v>-</v>
      </c>
      <c r="G242" s="12" t="e">
        <f>VLOOKUP(VALUE(A242),Time!$A$3:$D$33,2,1)</f>
        <v>#N/A</v>
      </c>
      <c r="H242" s="12" t="str">
        <f t="shared" si="300"/>
        <v/>
      </c>
      <c r="K242" s="12"/>
      <c r="L242" s="114" t="str">
        <f t="shared" si="348"/>
        <v>Khác</v>
      </c>
      <c r="M242" s="114" t="str">
        <f t="shared" si="349"/>
        <v>Khác</v>
      </c>
      <c r="N242" s="114" t="str">
        <f t="shared" si="350"/>
        <v>Khác</v>
      </c>
      <c r="O242" s="114" t="str">
        <f t="shared" si="351"/>
        <v>Khác</v>
      </c>
      <c r="P242" s="114" t="str">
        <f t="shared" si="301"/>
        <v>Khác</v>
      </c>
      <c r="Q242" s="114" t="str">
        <f t="shared" si="302"/>
        <v>Khác</v>
      </c>
      <c r="R242" s="114" t="str">
        <f t="shared" si="303"/>
        <v>Khác</v>
      </c>
      <c r="S242" s="114" t="str">
        <f t="shared" si="352"/>
        <v>Khác</v>
      </c>
      <c r="T242" s="114" t="str">
        <f t="shared" ref="T242:AP242" si="373">IF(S242="Khác",IF(ISNUMBER(SEARCH(T$7,$D242)),T$6,"Khác"),S242)</f>
        <v>Khác</v>
      </c>
      <c r="U242" s="114" t="str">
        <f t="shared" si="328"/>
        <v>Khác</v>
      </c>
      <c r="V242" s="114" t="str">
        <f t="shared" si="329"/>
        <v>Khác</v>
      </c>
      <c r="W242" s="114" t="str">
        <f t="shared" si="373"/>
        <v>Khác</v>
      </c>
      <c r="X242" s="114" t="str">
        <f t="shared" si="373"/>
        <v>Khác</v>
      </c>
      <c r="Y242" s="114" t="str">
        <f t="shared" si="373"/>
        <v>Khác</v>
      </c>
      <c r="Z242" s="114" t="str">
        <f t="shared" si="373"/>
        <v>Khác</v>
      </c>
      <c r="AA242" s="114" t="str">
        <f t="shared" si="373"/>
        <v>Khác</v>
      </c>
      <c r="AB242" s="114" t="str">
        <f t="shared" si="373"/>
        <v>Khác</v>
      </c>
      <c r="AC242" s="114" t="str">
        <f t="shared" si="373"/>
        <v>Khác</v>
      </c>
      <c r="AD242" s="114" t="str">
        <f t="shared" si="373"/>
        <v>Khác</v>
      </c>
      <c r="AE242" s="114" t="str">
        <f t="shared" si="373"/>
        <v>Khác</v>
      </c>
      <c r="AF242" s="114" t="str">
        <f t="shared" si="373"/>
        <v>Khác</v>
      </c>
      <c r="AG242" s="114" t="str">
        <f t="shared" si="373"/>
        <v>Khác</v>
      </c>
      <c r="AH242" s="114" t="str">
        <f t="shared" si="373"/>
        <v>Khác</v>
      </c>
      <c r="AI242" s="114" t="str">
        <f t="shared" si="373"/>
        <v>Khác</v>
      </c>
      <c r="AJ242" s="114" t="str">
        <f t="shared" si="373"/>
        <v>Khác</v>
      </c>
      <c r="AK242" s="114" t="str">
        <f t="shared" si="373"/>
        <v>Khác</v>
      </c>
      <c r="AL242" s="114" t="str">
        <f t="shared" si="373"/>
        <v>Khác</v>
      </c>
      <c r="AM242" s="114" t="str">
        <f t="shared" si="373"/>
        <v>Khác</v>
      </c>
      <c r="AN242" s="114" t="str">
        <f t="shared" si="373"/>
        <v>Khác</v>
      </c>
      <c r="AO242" s="114" t="str">
        <f t="shared" si="373"/>
        <v>Khác</v>
      </c>
      <c r="AP242" s="114" t="str">
        <f t="shared" si="373"/>
        <v>Khác</v>
      </c>
      <c r="AQ242" s="114" t="str">
        <f t="shared" si="305"/>
        <v>Khác</v>
      </c>
      <c r="AR242" s="114" t="str">
        <f t="shared" si="306"/>
        <v>Khác</v>
      </c>
      <c r="AS242" s="114" t="str">
        <f t="shared" si="307"/>
        <v>Khác</v>
      </c>
      <c r="AT242" s="114" t="str">
        <f t="shared" si="308"/>
        <v>Khác</v>
      </c>
      <c r="AU242" s="114" t="str">
        <f t="shared" si="309"/>
        <v>Khác</v>
      </c>
      <c r="AV242" s="114" t="str">
        <f t="shared" si="309"/>
        <v>Khác</v>
      </c>
      <c r="AW242" s="114" t="str">
        <f t="shared" si="310"/>
        <v>Khác</v>
      </c>
      <c r="AX242" s="114" t="str">
        <f t="shared" si="311"/>
        <v>Khác</v>
      </c>
      <c r="AY242" s="114" t="str">
        <f t="shared" si="312"/>
        <v>Khác</v>
      </c>
      <c r="AZ242" s="114" t="str">
        <f t="shared" si="313"/>
        <v>Khác</v>
      </c>
      <c r="BA242" s="114" t="str">
        <f t="shared" si="314"/>
        <v>Khác</v>
      </c>
      <c r="BB242" s="114" t="str">
        <f t="shared" si="315"/>
        <v>Khác</v>
      </c>
      <c r="BC242" s="114" t="str">
        <f t="shared" si="316"/>
        <v>Khác</v>
      </c>
      <c r="BD242" s="114" t="str">
        <f t="shared" si="317"/>
        <v>Khác</v>
      </c>
      <c r="BE242" s="114" t="str">
        <f t="shared" si="318"/>
        <v>Khác</v>
      </c>
      <c r="BF242" s="114" t="str">
        <f t="shared" si="319"/>
        <v>Khác</v>
      </c>
      <c r="BG242" s="114" t="str">
        <f t="shared" si="320"/>
        <v>Khác</v>
      </c>
      <c r="BH242" s="114" t="str">
        <f t="shared" si="321"/>
        <v>Khác</v>
      </c>
      <c r="BI242" s="114" t="str">
        <f t="shared" si="322"/>
        <v>Khác</v>
      </c>
      <c r="BJ242" s="114" t="str">
        <f t="shared" si="323"/>
        <v>Khác</v>
      </c>
      <c r="BK242" s="114" t="str">
        <f t="shared" si="324"/>
        <v>Khác</v>
      </c>
      <c r="BL242" s="114" t="str">
        <f t="shared" si="325"/>
        <v>Khác</v>
      </c>
    </row>
    <row r="243" spans="1:64" ht="13.5" x14ac:dyDescent="0.15">
      <c r="A243" s="101"/>
      <c r="B243" s="101"/>
      <c r="C243" s="101"/>
      <c r="D243" s="105"/>
      <c r="E243" s="103"/>
      <c r="F243" s="15" t="str">
        <f t="shared" si="298"/>
        <v>-</v>
      </c>
      <c r="G243" s="12" t="e">
        <f>VLOOKUP(VALUE(A243),Time!$A$3:$D$33,2,1)</f>
        <v>#N/A</v>
      </c>
      <c r="H243" s="12" t="str">
        <f t="shared" si="300"/>
        <v/>
      </c>
      <c r="K243" s="12"/>
      <c r="L243" s="114" t="str">
        <f t="shared" si="348"/>
        <v>Khác</v>
      </c>
      <c r="M243" s="114" t="str">
        <f t="shared" si="349"/>
        <v>Khác</v>
      </c>
      <c r="N243" s="114" t="str">
        <f t="shared" si="350"/>
        <v>Khác</v>
      </c>
      <c r="O243" s="114" t="str">
        <f t="shared" si="351"/>
        <v>Khác</v>
      </c>
      <c r="P243" s="114" t="str">
        <f t="shared" si="301"/>
        <v>Khác</v>
      </c>
      <c r="Q243" s="114" t="str">
        <f t="shared" si="302"/>
        <v>Khác</v>
      </c>
      <c r="R243" s="114" t="str">
        <f t="shared" si="303"/>
        <v>Khác</v>
      </c>
      <c r="S243" s="114" t="str">
        <f t="shared" si="352"/>
        <v>Khác</v>
      </c>
      <c r="T243" s="114" t="str">
        <f t="shared" ref="T243:AP243" si="374">IF(S243="Khác",IF(ISNUMBER(SEARCH(T$7,$D243)),T$6,"Khác"),S243)</f>
        <v>Khác</v>
      </c>
      <c r="U243" s="114" t="str">
        <f t="shared" si="328"/>
        <v>Khác</v>
      </c>
      <c r="V243" s="114" t="str">
        <f t="shared" si="329"/>
        <v>Khác</v>
      </c>
      <c r="W243" s="114" t="str">
        <f t="shared" si="374"/>
        <v>Khác</v>
      </c>
      <c r="X243" s="114" t="str">
        <f t="shared" si="374"/>
        <v>Khác</v>
      </c>
      <c r="Y243" s="114" t="str">
        <f t="shared" si="374"/>
        <v>Khác</v>
      </c>
      <c r="Z243" s="114" t="str">
        <f t="shared" si="374"/>
        <v>Khác</v>
      </c>
      <c r="AA243" s="114" t="str">
        <f t="shared" si="374"/>
        <v>Khác</v>
      </c>
      <c r="AB243" s="114" t="str">
        <f t="shared" si="374"/>
        <v>Khác</v>
      </c>
      <c r="AC243" s="114" t="str">
        <f t="shared" si="374"/>
        <v>Khác</v>
      </c>
      <c r="AD243" s="114" t="str">
        <f t="shared" si="374"/>
        <v>Khác</v>
      </c>
      <c r="AE243" s="114" t="str">
        <f t="shared" si="374"/>
        <v>Khác</v>
      </c>
      <c r="AF243" s="114" t="str">
        <f t="shared" si="374"/>
        <v>Khác</v>
      </c>
      <c r="AG243" s="114" t="str">
        <f t="shared" si="374"/>
        <v>Khác</v>
      </c>
      <c r="AH243" s="114" t="str">
        <f t="shared" si="374"/>
        <v>Khác</v>
      </c>
      <c r="AI243" s="114" t="str">
        <f t="shared" si="374"/>
        <v>Khác</v>
      </c>
      <c r="AJ243" s="114" t="str">
        <f t="shared" si="374"/>
        <v>Khác</v>
      </c>
      <c r="AK243" s="114" t="str">
        <f t="shared" si="374"/>
        <v>Khác</v>
      </c>
      <c r="AL243" s="114" t="str">
        <f t="shared" si="374"/>
        <v>Khác</v>
      </c>
      <c r="AM243" s="114" t="str">
        <f t="shared" si="374"/>
        <v>Khác</v>
      </c>
      <c r="AN243" s="114" t="str">
        <f t="shared" si="374"/>
        <v>Khác</v>
      </c>
      <c r="AO243" s="114" t="str">
        <f t="shared" si="374"/>
        <v>Khác</v>
      </c>
      <c r="AP243" s="114" t="str">
        <f t="shared" si="374"/>
        <v>Khác</v>
      </c>
      <c r="AQ243" s="114" t="str">
        <f t="shared" si="305"/>
        <v>Khác</v>
      </c>
      <c r="AR243" s="114" t="str">
        <f t="shared" si="306"/>
        <v>Khác</v>
      </c>
      <c r="AS243" s="114" t="str">
        <f t="shared" si="307"/>
        <v>Khác</v>
      </c>
      <c r="AT243" s="114" t="str">
        <f t="shared" si="308"/>
        <v>Khác</v>
      </c>
      <c r="AU243" s="114" t="str">
        <f t="shared" si="309"/>
        <v>Khác</v>
      </c>
      <c r="AV243" s="114" t="str">
        <f t="shared" si="309"/>
        <v>Khác</v>
      </c>
      <c r="AW243" s="114" t="str">
        <f t="shared" si="310"/>
        <v>Khác</v>
      </c>
      <c r="AX243" s="114" t="str">
        <f t="shared" si="311"/>
        <v>Khác</v>
      </c>
      <c r="AY243" s="114" t="str">
        <f t="shared" si="312"/>
        <v>Khác</v>
      </c>
      <c r="AZ243" s="114" t="str">
        <f t="shared" si="313"/>
        <v>Khác</v>
      </c>
      <c r="BA243" s="114" t="str">
        <f t="shared" si="314"/>
        <v>Khác</v>
      </c>
      <c r="BB243" s="114" t="str">
        <f t="shared" si="315"/>
        <v>Khác</v>
      </c>
      <c r="BC243" s="114" t="str">
        <f t="shared" si="316"/>
        <v>Khác</v>
      </c>
      <c r="BD243" s="114" t="str">
        <f t="shared" si="317"/>
        <v>Khác</v>
      </c>
      <c r="BE243" s="114" t="str">
        <f t="shared" si="318"/>
        <v>Khác</v>
      </c>
      <c r="BF243" s="114" t="str">
        <f t="shared" si="319"/>
        <v>Khác</v>
      </c>
      <c r="BG243" s="114" t="str">
        <f t="shared" si="320"/>
        <v>Khác</v>
      </c>
      <c r="BH243" s="114" t="str">
        <f t="shared" si="321"/>
        <v>Khác</v>
      </c>
      <c r="BI243" s="114" t="str">
        <f t="shared" si="322"/>
        <v>Khác</v>
      </c>
      <c r="BJ243" s="114" t="str">
        <f t="shared" si="323"/>
        <v>Khác</v>
      </c>
      <c r="BK243" s="114" t="str">
        <f t="shared" si="324"/>
        <v>Khác</v>
      </c>
      <c r="BL243" s="114" t="str">
        <f t="shared" si="325"/>
        <v>Khác</v>
      </c>
    </row>
    <row r="244" spans="1:64" ht="13.5" x14ac:dyDescent="0.15">
      <c r="A244" s="101"/>
      <c r="B244" s="101"/>
      <c r="C244" s="101"/>
      <c r="D244" s="105"/>
      <c r="E244" s="103"/>
      <c r="F244" s="15" t="str">
        <f t="shared" si="298"/>
        <v>-</v>
      </c>
      <c r="G244" s="12" t="e">
        <f>VLOOKUP(VALUE(A244),Time!$A$3:$D$33,2,1)</f>
        <v>#N/A</v>
      </c>
      <c r="H244" s="12" t="str">
        <f t="shared" si="300"/>
        <v/>
      </c>
      <c r="K244" s="12"/>
      <c r="L244" s="114" t="str">
        <f t="shared" si="348"/>
        <v>Khác</v>
      </c>
      <c r="M244" s="114" t="str">
        <f t="shared" si="349"/>
        <v>Khác</v>
      </c>
      <c r="N244" s="114" t="str">
        <f t="shared" si="350"/>
        <v>Khác</v>
      </c>
      <c r="O244" s="114" t="str">
        <f t="shared" si="351"/>
        <v>Khác</v>
      </c>
      <c r="P244" s="114" t="str">
        <f t="shared" si="301"/>
        <v>Khác</v>
      </c>
      <c r="Q244" s="114" t="str">
        <f t="shared" si="302"/>
        <v>Khác</v>
      </c>
      <c r="R244" s="114" t="str">
        <f t="shared" si="303"/>
        <v>Khác</v>
      </c>
      <c r="S244" s="114" t="str">
        <f t="shared" si="352"/>
        <v>Khác</v>
      </c>
      <c r="T244" s="114" t="str">
        <f t="shared" ref="T244:AP244" si="375">IF(S244="Khác",IF(ISNUMBER(SEARCH(T$7,$D244)),T$6,"Khác"),S244)</f>
        <v>Khác</v>
      </c>
      <c r="U244" s="114" t="str">
        <f t="shared" si="328"/>
        <v>Khác</v>
      </c>
      <c r="V244" s="114" t="str">
        <f t="shared" si="329"/>
        <v>Khác</v>
      </c>
      <c r="W244" s="114" t="str">
        <f t="shared" si="375"/>
        <v>Khác</v>
      </c>
      <c r="X244" s="114" t="str">
        <f t="shared" si="375"/>
        <v>Khác</v>
      </c>
      <c r="Y244" s="114" t="str">
        <f t="shared" si="375"/>
        <v>Khác</v>
      </c>
      <c r="Z244" s="114" t="str">
        <f t="shared" si="375"/>
        <v>Khác</v>
      </c>
      <c r="AA244" s="114" t="str">
        <f t="shared" si="375"/>
        <v>Khác</v>
      </c>
      <c r="AB244" s="114" t="str">
        <f t="shared" si="375"/>
        <v>Khác</v>
      </c>
      <c r="AC244" s="114" t="str">
        <f t="shared" si="375"/>
        <v>Khác</v>
      </c>
      <c r="AD244" s="114" t="str">
        <f t="shared" si="375"/>
        <v>Khác</v>
      </c>
      <c r="AE244" s="114" t="str">
        <f t="shared" si="375"/>
        <v>Khác</v>
      </c>
      <c r="AF244" s="114" t="str">
        <f t="shared" si="375"/>
        <v>Khác</v>
      </c>
      <c r="AG244" s="114" t="str">
        <f t="shared" si="375"/>
        <v>Khác</v>
      </c>
      <c r="AH244" s="114" t="str">
        <f t="shared" si="375"/>
        <v>Khác</v>
      </c>
      <c r="AI244" s="114" t="str">
        <f t="shared" si="375"/>
        <v>Khác</v>
      </c>
      <c r="AJ244" s="114" t="str">
        <f t="shared" si="375"/>
        <v>Khác</v>
      </c>
      <c r="AK244" s="114" t="str">
        <f t="shared" si="375"/>
        <v>Khác</v>
      </c>
      <c r="AL244" s="114" t="str">
        <f t="shared" si="375"/>
        <v>Khác</v>
      </c>
      <c r="AM244" s="114" t="str">
        <f t="shared" si="375"/>
        <v>Khác</v>
      </c>
      <c r="AN244" s="114" t="str">
        <f t="shared" si="375"/>
        <v>Khác</v>
      </c>
      <c r="AO244" s="114" t="str">
        <f t="shared" si="375"/>
        <v>Khác</v>
      </c>
      <c r="AP244" s="114" t="str">
        <f t="shared" si="375"/>
        <v>Khác</v>
      </c>
      <c r="AQ244" s="114" t="str">
        <f t="shared" si="305"/>
        <v>Khác</v>
      </c>
      <c r="AR244" s="114" t="str">
        <f t="shared" si="306"/>
        <v>Khác</v>
      </c>
      <c r="AS244" s="114" t="str">
        <f t="shared" si="307"/>
        <v>Khác</v>
      </c>
      <c r="AT244" s="114" t="str">
        <f t="shared" si="308"/>
        <v>Khác</v>
      </c>
      <c r="AU244" s="114" t="str">
        <f t="shared" si="309"/>
        <v>Khác</v>
      </c>
      <c r="AV244" s="114" t="str">
        <f t="shared" si="309"/>
        <v>Khác</v>
      </c>
      <c r="AW244" s="114" t="str">
        <f t="shared" si="310"/>
        <v>Khác</v>
      </c>
      <c r="AX244" s="114" t="str">
        <f t="shared" si="311"/>
        <v>Khác</v>
      </c>
      <c r="AY244" s="114" t="str">
        <f t="shared" si="312"/>
        <v>Khác</v>
      </c>
      <c r="AZ244" s="114" t="str">
        <f t="shared" si="313"/>
        <v>Khác</v>
      </c>
      <c r="BA244" s="114" t="str">
        <f t="shared" si="314"/>
        <v>Khác</v>
      </c>
      <c r="BB244" s="114" t="str">
        <f t="shared" si="315"/>
        <v>Khác</v>
      </c>
      <c r="BC244" s="114" t="str">
        <f t="shared" si="316"/>
        <v>Khác</v>
      </c>
      <c r="BD244" s="114" t="str">
        <f t="shared" si="317"/>
        <v>Khác</v>
      </c>
      <c r="BE244" s="114" t="str">
        <f t="shared" si="318"/>
        <v>Khác</v>
      </c>
      <c r="BF244" s="114" t="str">
        <f t="shared" si="319"/>
        <v>Khác</v>
      </c>
      <c r="BG244" s="114" t="str">
        <f t="shared" si="320"/>
        <v>Khác</v>
      </c>
      <c r="BH244" s="114" t="str">
        <f t="shared" si="321"/>
        <v>Khác</v>
      </c>
      <c r="BI244" s="114" t="str">
        <f t="shared" si="322"/>
        <v>Khác</v>
      </c>
      <c r="BJ244" s="114" t="str">
        <f t="shared" si="323"/>
        <v>Khác</v>
      </c>
      <c r="BK244" s="114" t="str">
        <f t="shared" si="324"/>
        <v>Khác</v>
      </c>
      <c r="BL244" s="114" t="str">
        <f t="shared" si="325"/>
        <v>Khác</v>
      </c>
    </row>
    <row r="245" spans="1:64" ht="13.5" x14ac:dyDescent="0.15">
      <c r="A245" s="101"/>
      <c r="B245" s="101"/>
      <c r="C245" s="101"/>
      <c r="D245" s="105"/>
      <c r="E245" s="103"/>
      <c r="F245" s="15" t="str">
        <f t="shared" si="298"/>
        <v>-</v>
      </c>
      <c r="G245" s="12" t="e">
        <f>VLOOKUP(VALUE(A245),Time!$A$3:$D$33,2,1)</f>
        <v>#N/A</v>
      </c>
      <c r="H245" s="12" t="str">
        <f t="shared" si="300"/>
        <v/>
      </c>
      <c r="K245" s="12"/>
      <c r="L245" s="114" t="str">
        <f t="shared" si="348"/>
        <v>Khác</v>
      </c>
      <c r="M245" s="114" t="str">
        <f t="shared" si="349"/>
        <v>Khác</v>
      </c>
      <c r="N245" s="114" t="str">
        <f t="shared" si="350"/>
        <v>Khác</v>
      </c>
      <c r="O245" s="114" t="str">
        <f t="shared" si="351"/>
        <v>Khác</v>
      </c>
      <c r="P245" s="114" t="str">
        <f t="shared" si="301"/>
        <v>Khác</v>
      </c>
      <c r="Q245" s="114" t="str">
        <f t="shared" si="302"/>
        <v>Khác</v>
      </c>
      <c r="R245" s="114" t="str">
        <f t="shared" si="303"/>
        <v>Khác</v>
      </c>
      <c r="S245" s="114" t="str">
        <f t="shared" si="352"/>
        <v>Khác</v>
      </c>
      <c r="T245" s="114" t="str">
        <f t="shared" ref="T245:AP245" si="376">IF(S245="Khác",IF(ISNUMBER(SEARCH(T$7,$D245)),T$6,"Khác"),S245)</f>
        <v>Khác</v>
      </c>
      <c r="U245" s="114" t="str">
        <f t="shared" si="328"/>
        <v>Khác</v>
      </c>
      <c r="V245" s="114" t="str">
        <f t="shared" si="329"/>
        <v>Khác</v>
      </c>
      <c r="W245" s="114" t="str">
        <f t="shared" si="376"/>
        <v>Khác</v>
      </c>
      <c r="X245" s="114" t="str">
        <f t="shared" si="376"/>
        <v>Khác</v>
      </c>
      <c r="Y245" s="114" t="str">
        <f t="shared" si="376"/>
        <v>Khác</v>
      </c>
      <c r="Z245" s="114" t="str">
        <f t="shared" si="376"/>
        <v>Khác</v>
      </c>
      <c r="AA245" s="114" t="str">
        <f t="shared" si="376"/>
        <v>Khác</v>
      </c>
      <c r="AB245" s="114" t="str">
        <f t="shared" si="376"/>
        <v>Khác</v>
      </c>
      <c r="AC245" s="114" t="str">
        <f t="shared" si="376"/>
        <v>Khác</v>
      </c>
      <c r="AD245" s="114" t="str">
        <f t="shared" si="376"/>
        <v>Khác</v>
      </c>
      <c r="AE245" s="114" t="str">
        <f t="shared" si="376"/>
        <v>Khác</v>
      </c>
      <c r="AF245" s="114" t="str">
        <f t="shared" si="376"/>
        <v>Khác</v>
      </c>
      <c r="AG245" s="114" t="str">
        <f t="shared" si="376"/>
        <v>Khác</v>
      </c>
      <c r="AH245" s="114" t="str">
        <f t="shared" si="376"/>
        <v>Khác</v>
      </c>
      <c r="AI245" s="114" t="str">
        <f t="shared" si="376"/>
        <v>Khác</v>
      </c>
      <c r="AJ245" s="114" t="str">
        <f t="shared" si="376"/>
        <v>Khác</v>
      </c>
      <c r="AK245" s="114" t="str">
        <f t="shared" si="376"/>
        <v>Khác</v>
      </c>
      <c r="AL245" s="114" t="str">
        <f t="shared" si="376"/>
        <v>Khác</v>
      </c>
      <c r="AM245" s="114" t="str">
        <f t="shared" si="376"/>
        <v>Khác</v>
      </c>
      <c r="AN245" s="114" t="str">
        <f t="shared" si="376"/>
        <v>Khác</v>
      </c>
      <c r="AO245" s="114" t="str">
        <f t="shared" si="376"/>
        <v>Khác</v>
      </c>
      <c r="AP245" s="114" t="str">
        <f t="shared" si="376"/>
        <v>Khác</v>
      </c>
      <c r="AQ245" s="114" t="str">
        <f t="shared" si="305"/>
        <v>Khác</v>
      </c>
      <c r="AR245" s="114" t="str">
        <f t="shared" si="306"/>
        <v>Khác</v>
      </c>
      <c r="AS245" s="114" t="str">
        <f t="shared" si="307"/>
        <v>Khác</v>
      </c>
      <c r="AT245" s="114" t="str">
        <f t="shared" si="308"/>
        <v>Khác</v>
      </c>
      <c r="AU245" s="114" t="str">
        <f t="shared" si="309"/>
        <v>Khác</v>
      </c>
      <c r="AV245" s="114" t="str">
        <f t="shared" si="309"/>
        <v>Khác</v>
      </c>
      <c r="AW245" s="114" t="str">
        <f t="shared" si="310"/>
        <v>Khác</v>
      </c>
      <c r="AX245" s="114" t="str">
        <f t="shared" si="311"/>
        <v>Khác</v>
      </c>
      <c r="AY245" s="114" t="str">
        <f t="shared" si="312"/>
        <v>Khác</v>
      </c>
      <c r="AZ245" s="114" t="str">
        <f t="shared" si="313"/>
        <v>Khác</v>
      </c>
      <c r="BA245" s="114" t="str">
        <f t="shared" si="314"/>
        <v>Khác</v>
      </c>
      <c r="BB245" s="114" t="str">
        <f t="shared" si="315"/>
        <v>Khác</v>
      </c>
      <c r="BC245" s="114" t="str">
        <f t="shared" si="316"/>
        <v>Khác</v>
      </c>
      <c r="BD245" s="114" t="str">
        <f t="shared" si="317"/>
        <v>Khác</v>
      </c>
      <c r="BE245" s="114" t="str">
        <f t="shared" si="318"/>
        <v>Khác</v>
      </c>
      <c r="BF245" s="114" t="str">
        <f t="shared" si="319"/>
        <v>Khác</v>
      </c>
      <c r="BG245" s="114" t="str">
        <f t="shared" si="320"/>
        <v>Khác</v>
      </c>
      <c r="BH245" s="114" t="str">
        <f t="shared" si="321"/>
        <v>Khác</v>
      </c>
      <c r="BI245" s="114" t="str">
        <f t="shared" si="322"/>
        <v>Khác</v>
      </c>
      <c r="BJ245" s="114" t="str">
        <f t="shared" si="323"/>
        <v>Khác</v>
      </c>
      <c r="BK245" s="114" t="str">
        <f t="shared" si="324"/>
        <v>Khác</v>
      </c>
      <c r="BL245" s="114" t="str">
        <f t="shared" si="325"/>
        <v>Khác</v>
      </c>
    </row>
    <row r="246" spans="1:64" ht="13.5" x14ac:dyDescent="0.15">
      <c r="A246" s="101"/>
      <c r="B246" s="101"/>
      <c r="C246" s="101"/>
      <c r="D246" s="105"/>
      <c r="E246" s="103"/>
      <c r="F246" s="15" t="str">
        <f t="shared" si="298"/>
        <v>-</v>
      </c>
      <c r="G246" s="12" t="e">
        <f>VLOOKUP(VALUE(A246),Time!$A$3:$D$33,2,1)</f>
        <v>#N/A</v>
      </c>
      <c r="H246" s="12" t="str">
        <f t="shared" si="300"/>
        <v/>
      </c>
      <c r="K246" s="12"/>
      <c r="L246" s="114" t="str">
        <f t="shared" si="348"/>
        <v>Khác</v>
      </c>
      <c r="M246" s="114" t="str">
        <f t="shared" si="349"/>
        <v>Khác</v>
      </c>
      <c r="N246" s="114" t="str">
        <f t="shared" si="350"/>
        <v>Khác</v>
      </c>
      <c r="O246" s="114" t="str">
        <f t="shared" si="351"/>
        <v>Khác</v>
      </c>
      <c r="P246" s="114" t="str">
        <f t="shared" si="301"/>
        <v>Khác</v>
      </c>
      <c r="Q246" s="114" t="str">
        <f t="shared" si="302"/>
        <v>Khác</v>
      </c>
      <c r="R246" s="114" t="str">
        <f t="shared" si="303"/>
        <v>Khác</v>
      </c>
      <c r="S246" s="114" t="str">
        <f t="shared" si="352"/>
        <v>Khác</v>
      </c>
      <c r="T246" s="114" t="str">
        <f t="shared" ref="T246:AP246" si="377">IF(S246="Khác",IF(ISNUMBER(SEARCH(T$7,$D246)),T$6,"Khác"),S246)</f>
        <v>Khác</v>
      </c>
      <c r="U246" s="114" t="str">
        <f t="shared" si="328"/>
        <v>Khác</v>
      </c>
      <c r="V246" s="114" t="str">
        <f t="shared" si="329"/>
        <v>Khác</v>
      </c>
      <c r="W246" s="114" t="str">
        <f t="shared" si="377"/>
        <v>Khác</v>
      </c>
      <c r="X246" s="114" t="str">
        <f t="shared" si="377"/>
        <v>Khác</v>
      </c>
      <c r="Y246" s="114" t="str">
        <f t="shared" si="377"/>
        <v>Khác</v>
      </c>
      <c r="Z246" s="114" t="str">
        <f t="shared" si="377"/>
        <v>Khác</v>
      </c>
      <c r="AA246" s="114" t="str">
        <f t="shared" si="377"/>
        <v>Khác</v>
      </c>
      <c r="AB246" s="114" t="str">
        <f t="shared" si="377"/>
        <v>Khác</v>
      </c>
      <c r="AC246" s="114" t="str">
        <f t="shared" si="377"/>
        <v>Khác</v>
      </c>
      <c r="AD246" s="114" t="str">
        <f t="shared" si="377"/>
        <v>Khác</v>
      </c>
      <c r="AE246" s="114" t="str">
        <f t="shared" si="377"/>
        <v>Khác</v>
      </c>
      <c r="AF246" s="114" t="str">
        <f t="shared" si="377"/>
        <v>Khác</v>
      </c>
      <c r="AG246" s="114" t="str">
        <f t="shared" si="377"/>
        <v>Khác</v>
      </c>
      <c r="AH246" s="114" t="str">
        <f t="shared" si="377"/>
        <v>Khác</v>
      </c>
      <c r="AI246" s="114" t="str">
        <f t="shared" si="377"/>
        <v>Khác</v>
      </c>
      <c r="AJ246" s="114" t="str">
        <f t="shared" si="377"/>
        <v>Khác</v>
      </c>
      <c r="AK246" s="114" t="str">
        <f t="shared" si="377"/>
        <v>Khác</v>
      </c>
      <c r="AL246" s="114" t="str">
        <f t="shared" si="377"/>
        <v>Khác</v>
      </c>
      <c r="AM246" s="114" t="str">
        <f t="shared" si="377"/>
        <v>Khác</v>
      </c>
      <c r="AN246" s="114" t="str">
        <f t="shared" si="377"/>
        <v>Khác</v>
      </c>
      <c r="AO246" s="114" t="str">
        <f t="shared" si="377"/>
        <v>Khác</v>
      </c>
      <c r="AP246" s="114" t="str">
        <f t="shared" si="377"/>
        <v>Khác</v>
      </c>
      <c r="AQ246" s="114" t="str">
        <f t="shared" si="305"/>
        <v>Khác</v>
      </c>
      <c r="AR246" s="114" t="str">
        <f t="shared" si="306"/>
        <v>Khác</v>
      </c>
      <c r="AS246" s="114" t="str">
        <f t="shared" si="307"/>
        <v>Khác</v>
      </c>
      <c r="AT246" s="114" t="str">
        <f t="shared" si="308"/>
        <v>Khác</v>
      </c>
      <c r="AU246" s="114" t="str">
        <f t="shared" si="309"/>
        <v>Khác</v>
      </c>
      <c r="AV246" s="114" t="str">
        <f t="shared" si="309"/>
        <v>Khác</v>
      </c>
      <c r="AW246" s="114" t="str">
        <f t="shared" si="310"/>
        <v>Khác</v>
      </c>
      <c r="AX246" s="114" t="str">
        <f t="shared" si="311"/>
        <v>Khác</v>
      </c>
      <c r="AY246" s="114" t="str">
        <f t="shared" si="312"/>
        <v>Khác</v>
      </c>
      <c r="AZ246" s="114" t="str">
        <f t="shared" si="313"/>
        <v>Khác</v>
      </c>
      <c r="BA246" s="114" t="str">
        <f t="shared" si="314"/>
        <v>Khác</v>
      </c>
      <c r="BB246" s="114" t="str">
        <f t="shared" si="315"/>
        <v>Khác</v>
      </c>
      <c r="BC246" s="114" t="str">
        <f t="shared" si="316"/>
        <v>Khác</v>
      </c>
      <c r="BD246" s="114" t="str">
        <f t="shared" si="317"/>
        <v>Khác</v>
      </c>
      <c r="BE246" s="114" t="str">
        <f t="shared" si="318"/>
        <v>Khác</v>
      </c>
      <c r="BF246" s="114" t="str">
        <f t="shared" si="319"/>
        <v>Khác</v>
      </c>
      <c r="BG246" s="114" t="str">
        <f t="shared" si="320"/>
        <v>Khác</v>
      </c>
      <c r="BH246" s="114" t="str">
        <f t="shared" si="321"/>
        <v>Khác</v>
      </c>
      <c r="BI246" s="114" t="str">
        <f t="shared" si="322"/>
        <v>Khác</v>
      </c>
      <c r="BJ246" s="114" t="str">
        <f t="shared" si="323"/>
        <v>Khác</v>
      </c>
      <c r="BK246" s="114" t="str">
        <f t="shared" si="324"/>
        <v>Khác</v>
      </c>
      <c r="BL246" s="114" t="str">
        <f t="shared" si="325"/>
        <v>Khác</v>
      </c>
    </row>
    <row r="247" spans="1:64" ht="13.5" x14ac:dyDescent="0.15">
      <c r="A247" s="101"/>
      <c r="B247" s="101"/>
      <c r="C247" s="101"/>
      <c r="D247" s="106"/>
      <c r="E247" s="107"/>
      <c r="F247" s="15" t="str">
        <f t="shared" si="298"/>
        <v>-</v>
      </c>
      <c r="G247" s="12" t="e">
        <f>VLOOKUP(VALUE(A247),Time!$A$3:$D$33,2,1)</f>
        <v>#N/A</v>
      </c>
      <c r="H247" s="12" t="str">
        <f t="shared" si="300"/>
        <v/>
      </c>
      <c r="K247" s="12"/>
      <c r="L247" s="114" t="str">
        <f t="shared" si="348"/>
        <v>Khác</v>
      </c>
      <c r="M247" s="114" t="str">
        <f t="shared" si="349"/>
        <v>Khác</v>
      </c>
      <c r="N247" s="114" t="str">
        <f t="shared" si="350"/>
        <v>Khác</v>
      </c>
      <c r="O247" s="114" t="str">
        <f t="shared" si="351"/>
        <v>Khác</v>
      </c>
      <c r="P247" s="114" t="str">
        <f t="shared" si="301"/>
        <v>Khác</v>
      </c>
      <c r="Q247" s="114" t="str">
        <f t="shared" si="302"/>
        <v>Khác</v>
      </c>
      <c r="R247" s="114" t="str">
        <f t="shared" si="303"/>
        <v>Khác</v>
      </c>
      <c r="S247" s="114" t="str">
        <f t="shared" si="352"/>
        <v>Khác</v>
      </c>
      <c r="T247" s="114" t="str">
        <f t="shared" ref="T247:AP247" si="378">IF(S247="Khác",IF(ISNUMBER(SEARCH(T$7,$D247)),T$6,"Khác"),S247)</f>
        <v>Khác</v>
      </c>
      <c r="U247" s="114" t="str">
        <f t="shared" si="328"/>
        <v>Khác</v>
      </c>
      <c r="V247" s="114" t="str">
        <f t="shared" si="329"/>
        <v>Khác</v>
      </c>
      <c r="W247" s="114" t="str">
        <f t="shared" si="378"/>
        <v>Khác</v>
      </c>
      <c r="X247" s="114" t="str">
        <f t="shared" si="378"/>
        <v>Khác</v>
      </c>
      <c r="Y247" s="114" t="str">
        <f t="shared" si="378"/>
        <v>Khác</v>
      </c>
      <c r="Z247" s="114" t="str">
        <f t="shared" si="378"/>
        <v>Khác</v>
      </c>
      <c r="AA247" s="114" t="str">
        <f t="shared" si="378"/>
        <v>Khác</v>
      </c>
      <c r="AB247" s="114" t="str">
        <f t="shared" si="378"/>
        <v>Khác</v>
      </c>
      <c r="AC247" s="114" t="str">
        <f t="shared" si="378"/>
        <v>Khác</v>
      </c>
      <c r="AD247" s="114" t="str">
        <f t="shared" si="378"/>
        <v>Khác</v>
      </c>
      <c r="AE247" s="114" t="str">
        <f t="shared" si="378"/>
        <v>Khác</v>
      </c>
      <c r="AF247" s="114" t="str">
        <f t="shared" si="378"/>
        <v>Khác</v>
      </c>
      <c r="AG247" s="114" t="str">
        <f t="shared" si="378"/>
        <v>Khác</v>
      </c>
      <c r="AH247" s="114" t="str">
        <f t="shared" si="378"/>
        <v>Khác</v>
      </c>
      <c r="AI247" s="114" t="str">
        <f t="shared" si="378"/>
        <v>Khác</v>
      </c>
      <c r="AJ247" s="114" t="str">
        <f t="shared" si="378"/>
        <v>Khác</v>
      </c>
      <c r="AK247" s="114" t="str">
        <f t="shared" si="378"/>
        <v>Khác</v>
      </c>
      <c r="AL247" s="114" t="str">
        <f t="shared" si="378"/>
        <v>Khác</v>
      </c>
      <c r="AM247" s="114" t="str">
        <f t="shared" si="378"/>
        <v>Khác</v>
      </c>
      <c r="AN247" s="114" t="str">
        <f t="shared" si="378"/>
        <v>Khác</v>
      </c>
      <c r="AO247" s="114" t="str">
        <f t="shared" si="378"/>
        <v>Khác</v>
      </c>
      <c r="AP247" s="114" t="str">
        <f t="shared" si="378"/>
        <v>Khác</v>
      </c>
      <c r="AQ247" s="114" t="str">
        <f t="shared" si="305"/>
        <v>Khác</v>
      </c>
      <c r="AR247" s="114" t="str">
        <f t="shared" si="306"/>
        <v>Khác</v>
      </c>
      <c r="AS247" s="114" t="str">
        <f t="shared" si="307"/>
        <v>Khác</v>
      </c>
      <c r="AT247" s="114" t="str">
        <f t="shared" si="308"/>
        <v>Khác</v>
      </c>
      <c r="AU247" s="114" t="str">
        <f t="shared" si="309"/>
        <v>Khác</v>
      </c>
      <c r="AV247" s="114" t="str">
        <f t="shared" si="309"/>
        <v>Khác</v>
      </c>
      <c r="AW247" s="114" t="str">
        <f t="shared" si="310"/>
        <v>Khác</v>
      </c>
      <c r="AX247" s="114" t="str">
        <f t="shared" si="311"/>
        <v>Khác</v>
      </c>
      <c r="AY247" s="114" t="str">
        <f t="shared" si="312"/>
        <v>Khác</v>
      </c>
      <c r="AZ247" s="114" t="str">
        <f t="shared" si="313"/>
        <v>Khác</v>
      </c>
      <c r="BA247" s="114" t="str">
        <f t="shared" si="314"/>
        <v>Khác</v>
      </c>
      <c r="BB247" s="114" t="str">
        <f t="shared" si="315"/>
        <v>Khác</v>
      </c>
      <c r="BC247" s="114" t="str">
        <f t="shared" si="316"/>
        <v>Khác</v>
      </c>
      <c r="BD247" s="114" t="str">
        <f t="shared" si="317"/>
        <v>Khác</v>
      </c>
      <c r="BE247" s="114" t="str">
        <f t="shared" si="318"/>
        <v>Khác</v>
      </c>
      <c r="BF247" s="114" t="str">
        <f t="shared" si="319"/>
        <v>Khác</v>
      </c>
      <c r="BG247" s="114" t="str">
        <f t="shared" si="320"/>
        <v>Khác</v>
      </c>
      <c r="BH247" s="114" t="str">
        <f t="shared" si="321"/>
        <v>Khác</v>
      </c>
      <c r="BI247" s="114" t="str">
        <f t="shared" si="322"/>
        <v>Khác</v>
      </c>
      <c r="BJ247" s="114" t="str">
        <f t="shared" si="323"/>
        <v>Khác</v>
      </c>
      <c r="BK247" s="114" t="str">
        <f t="shared" si="324"/>
        <v>Khác</v>
      </c>
      <c r="BL247" s="114" t="str">
        <f t="shared" si="325"/>
        <v>Khác</v>
      </c>
    </row>
    <row r="248" spans="1:64" ht="13.5" x14ac:dyDescent="0.15">
      <c r="A248" s="101"/>
      <c r="B248" s="101"/>
      <c r="C248" s="101"/>
      <c r="D248" s="105"/>
      <c r="E248" s="103"/>
      <c r="F248" s="15" t="str">
        <f t="shared" si="298"/>
        <v>-</v>
      </c>
      <c r="G248" s="12" t="e">
        <f>VLOOKUP(VALUE(A248),Time!$A$3:$D$33,2,1)</f>
        <v>#N/A</v>
      </c>
      <c r="H248" s="12" t="str">
        <f t="shared" si="300"/>
        <v/>
      </c>
      <c r="K248" s="12"/>
      <c r="L248" s="114" t="str">
        <f t="shared" si="348"/>
        <v>Khác</v>
      </c>
      <c r="M248" s="114" t="str">
        <f t="shared" si="349"/>
        <v>Khác</v>
      </c>
      <c r="N248" s="114" t="str">
        <f t="shared" si="350"/>
        <v>Khác</v>
      </c>
      <c r="O248" s="114" t="str">
        <f t="shared" si="351"/>
        <v>Khác</v>
      </c>
      <c r="P248" s="114" t="str">
        <f t="shared" si="301"/>
        <v>Khác</v>
      </c>
      <c r="Q248" s="114" t="str">
        <f t="shared" si="302"/>
        <v>Khác</v>
      </c>
      <c r="R248" s="114" t="str">
        <f t="shared" si="303"/>
        <v>Khác</v>
      </c>
      <c r="S248" s="114" t="str">
        <f t="shared" si="352"/>
        <v>Khác</v>
      </c>
      <c r="T248" s="114" t="str">
        <f t="shared" ref="T248:AP248" si="379">IF(S248="Khác",IF(ISNUMBER(SEARCH(T$7,$D248)),T$6,"Khác"),S248)</f>
        <v>Khác</v>
      </c>
      <c r="U248" s="114" t="str">
        <f t="shared" si="328"/>
        <v>Khác</v>
      </c>
      <c r="V248" s="114" t="str">
        <f t="shared" si="329"/>
        <v>Khác</v>
      </c>
      <c r="W248" s="114" t="str">
        <f t="shared" si="379"/>
        <v>Khác</v>
      </c>
      <c r="X248" s="114" t="str">
        <f t="shared" si="379"/>
        <v>Khác</v>
      </c>
      <c r="Y248" s="114" t="str">
        <f t="shared" si="379"/>
        <v>Khác</v>
      </c>
      <c r="Z248" s="114" t="str">
        <f t="shared" si="379"/>
        <v>Khác</v>
      </c>
      <c r="AA248" s="114" t="str">
        <f t="shared" si="379"/>
        <v>Khác</v>
      </c>
      <c r="AB248" s="114" t="str">
        <f t="shared" si="379"/>
        <v>Khác</v>
      </c>
      <c r="AC248" s="114" t="str">
        <f t="shared" si="379"/>
        <v>Khác</v>
      </c>
      <c r="AD248" s="114" t="str">
        <f t="shared" si="379"/>
        <v>Khác</v>
      </c>
      <c r="AE248" s="114" t="str">
        <f t="shared" si="379"/>
        <v>Khác</v>
      </c>
      <c r="AF248" s="114" t="str">
        <f t="shared" si="379"/>
        <v>Khác</v>
      </c>
      <c r="AG248" s="114" t="str">
        <f t="shared" si="379"/>
        <v>Khác</v>
      </c>
      <c r="AH248" s="114" t="str">
        <f t="shared" si="379"/>
        <v>Khác</v>
      </c>
      <c r="AI248" s="114" t="str">
        <f t="shared" si="379"/>
        <v>Khác</v>
      </c>
      <c r="AJ248" s="114" t="str">
        <f t="shared" si="379"/>
        <v>Khác</v>
      </c>
      <c r="AK248" s="114" t="str">
        <f t="shared" si="379"/>
        <v>Khác</v>
      </c>
      <c r="AL248" s="114" t="str">
        <f t="shared" si="379"/>
        <v>Khác</v>
      </c>
      <c r="AM248" s="114" t="str">
        <f t="shared" si="379"/>
        <v>Khác</v>
      </c>
      <c r="AN248" s="114" t="str">
        <f t="shared" si="379"/>
        <v>Khác</v>
      </c>
      <c r="AO248" s="114" t="str">
        <f t="shared" si="379"/>
        <v>Khác</v>
      </c>
      <c r="AP248" s="114" t="str">
        <f t="shared" si="379"/>
        <v>Khác</v>
      </c>
      <c r="AQ248" s="114" t="str">
        <f t="shared" si="305"/>
        <v>Khác</v>
      </c>
      <c r="AR248" s="114" t="str">
        <f t="shared" si="306"/>
        <v>Khác</v>
      </c>
      <c r="AS248" s="114" t="str">
        <f t="shared" si="307"/>
        <v>Khác</v>
      </c>
      <c r="AT248" s="114" t="str">
        <f t="shared" si="308"/>
        <v>Khác</v>
      </c>
      <c r="AU248" s="114" t="str">
        <f t="shared" si="309"/>
        <v>Khác</v>
      </c>
      <c r="AV248" s="114" t="str">
        <f t="shared" si="309"/>
        <v>Khác</v>
      </c>
      <c r="AW248" s="114" t="str">
        <f t="shared" si="310"/>
        <v>Khác</v>
      </c>
      <c r="AX248" s="114" t="str">
        <f t="shared" si="311"/>
        <v>Khác</v>
      </c>
      <c r="AY248" s="114" t="str">
        <f t="shared" si="312"/>
        <v>Khác</v>
      </c>
      <c r="AZ248" s="114" t="str">
        <f t="shared" si="313"/>
        <v>Khác</v>
      </c>
      <c r="BA248" s="114" t="str">
        <f t="shared" si="314"/>
        <v>Khác</v>
      </c>
      <c r="BB248" s="114" t="str">
        <f t="shared" si="315"/>
        <v>Khác</v>
      </c>
      <c r="BC248" s="114" t="str">
        <f t="shared" si="316"/>
        <v>Khác</v>
      </c>
      <c r="BD248" s="114" t="str">
        <f t="shared" si="317"/>
        <v>Khác</v>
      </c>
      <c r="BE248" s="114" t="str">
        <f t="shared" si="318"/>
        <v>Khác</v>
      </c>
      <c r="BF248" s="114" t="str">
        <f t="shared" si="319"/>
        <v>Khác</v>
      </c>
      <c r="BG248" s="114" t="str">
        <f t="shared" si="320"/>
        <v>Khác</v>
      </c>
      <c r="BH248" s="114" t="str">
        <f t="shared" si="321"/>
        <v>Khác</v>
      </c>
      <c r="BI248" s="114" t="str">
        <f t="shared" si="322"/>
        <v>Khác</v>
      </c>
      <c r="BJ248" s="114" t="str">
        <f t="shared" si="323"/>
        <v>Khác</v>
      </c>
      <c r="BK248" s="114" t="str">
        <f t="shared" si="324"/>
        <v>Khác</v>
      </c>
      <c r="BL248" s="114" t="str">
        <f t="shared" si="325"/>
        <v>Khác</v>
      </c>
    </row>
    <row r="249" spans="1:64" ht="13.5" x14ac:dyDescent="0.15">
      <c r="A249" s="101"/>
      <c r="B249" s="101"/>
      <c r="C249" s="101"/>
      <c r="D249" s="105"/>
      <c r="E249" s="103"/>
      <c r="F249" s="15" t="str">
        <f t="shared" si="298"/>
        <v>-</v>
      </c>
      <c r="G249" s="12" t="e">
        <f>VLOOKUP(VALUE(A249),Time!$A$3:$D$33,2,1)</f>
        <v>#N/A</v>
      </c>
      <c r="H249" s="12" t="str">
        <f t="shared" si="300"/>
        <v/>
      </c>
      <c r="K249" s="12"/>
      <c r="L249" s="114" t="str">
        <f t="shared" si="348"/>
        <v>Khác</v>
      </c>
      <c r="M249" s="114" t="str">
        <f t="shared" si="349"/>
        <v>Khác</v>
      </c>
      <c r="N249" s="114" t="str">
        <f t="shared" si="350"/>
        <v>Khác</v>
      </c>
      <c r="O249" s="114" t="str">
        <f t="shared" si="351"/>
        <v>Khác</v>
      </c>
      <c r="P249" s="114" t="str">
        <f t="shared" si="301"/>
        <v>Khác</v>
      </c>
      <c r="Q249" s="114" t="str">
        <f t="shared" si="302"/>
        <v>Khác</v>
      </c>
      <c r="R249" s="114" t="str">
        <f t="shared" si="303"/>
        <v>Khác</v>
      </c>
      <c r="S249" s="114" t="str">
        <f t="shared" si="352"/>
        <v>Khác</v>
      </c>
      <c r="T249" s="114" t="str">
        <f t="shared" ref="T249:AP249" si="380">IF(S249="Khác",IF(ISNUMBER(SEARCH(T$7,$D249)),T$6,"Khác"),S249)</f>
        <v>Khác</v>
      </c>
      <c r="U249" s="114" t="str">
        <f t="shared" si="328"/>
        <v>Khác</v>
      </c>
      <c r="V249" s="114" t="str">
        <f t="shared" si="329"/>
        <v>Khác</v>
      </c>
      <c r="W249" s="114" t="str">
        <f t="shared" si="380"/>
        <v>Khác</v>
      </c>
      <c r="X249" s="114" t="str">
        <f t="shared" si="380"/>
        <v>Khác</v>
      </c>
      <c r="Y249" s="114" t="str">
        <f t="shared" si="380"/>
        <v>Khác</v>
      </c>
      <c r="Z249" s="114" t="str">
        <f t="shared" si="380"/>
        <v>Khác</v>
      </c>
      <c r="AA249" s="114" t="str">
        <f t="shared" si="380"/>
        <v>Khác</v>
      </c>
      <c r="AB249" s="114" t="str">
        <f t="shared" si="380"/>
        <v>Khác</v>
      </c>
      <c r="AC249" s="114" t="str">
        <f t="shared" si="380"/>
        <v>Khác</v>
      </c>
      <c r="AD249" s="114" t="str">
        <f t="shared" si="380"/>
        <v>Khác</v>
      </c>
      <c r="AE249" s="114" t="str">
        <f t="shared" si="380"/>
        <v>Khác</v>
      </c>
      <c r="AF249" s="114" t="str">
        <f t="shared" si="380"/>
        <v>Khác</v>
      </c>
      <c r="AG249" s="114" t="str">
        <f t="shared" si="380"/>
        <v>Khác</v>
      </c>
      <c r="AH249" s="114" t="str">
        <f t="shared" si="380"/>
        <v>Khác</v>
      </c>
      <c r="AI249" s="114" t="str">
        <f t="shared" si="380"/>
        <v>Khác</v>
      </c>
      <c r="AJ249" s="114" t="str">
        <f t="shared" si="380"/>
        <v>Khác</v>
      </c>
      <c r="AK249" s="114" t="str">
        <f t="shared" si="380"/>
        <v>Khác</v>
      </c>
      <c r="AL249" s="114" t="str">
        <f t="shared" si="380"/>
        <v>Khác</v>
      </c>
      <c r="AM249" s="114" t="str">
        <f t="shared" si="380"/>
        <v>Khác</v>
      </c>
      <c r="AN249" s="114" t="str">
        <f t="shared" si="380"/>
        <v>Khác</v>
      </c>
      <c r="AO249" s="114" t="str">
        <f t="shared" si="380"/>
        <v>Khác</v>
      </c>
      <c r="AP249" s="114" t="str">
        <f t="shared" si="380"/>
        <v>Khác</v>
      </c>
      <c r="AQ249" s="114" t="str">
        <f t="shared" si="305"/>
        <v>Khác</v>
      </c>
      <c r="AR249" s="114" t="str">
        <f t="shared" si="306"/>
        <v>Khác</v>
      </c>
      <c r="AS249" s="114" t="str">
        <f t="shared" si="307"/>
        <v>Khác</v>
      </c>
      <c r="AT249" s="114" t="str">
        <f t="shared" si="308"/>
        <v>Khác</v>
      </c>
      <c r="AU249" s="114" t="str">
        <f t="shared" si="309"/>
        <v>Khác</v>
      </c>
      <c r="AV249" s="114" t="str">
        <f t="shared" si="309"/>
        <v>Khác</v>
      </c>
      <c r="AW249" s="114" t="str">
        <f t="shared" si="310"/>
        <v>Khác</v>
      </c>
      <c r="AX249" s="114" t="str">
        <f t="shared" si="311"/>
        <v>Khác</v>
      </c>
      <c r="AY249" s="114" t="str">
        <f t="shared" si="312"/>
        <v>Khác</v>
      </c>
      <c r="AZ249" s="114" t="str">
        <f t="shared" si="313"/>
        <v>Khác</v>
      </c>
      <c r="BA249" s="114" t="str">
        <f t="shared" si="314"/>
        <v>Khác</v>
      </c>
      <c r="BB249" s="114" t="str">
        <f t="shared" si="315"/>
        <v>Khác</v>
      </c>
      <c r="BC249" s="114" t="str">
        <f t="shared" si="316"/>
        <v>Khác</v>
      </c>
      <c r="BD249" s="114" t="str">
        <f t="shared" si="317"/>
        <v>Khác</v>
      </c>
      <c r="BE249" s="114" t="str">
        <f t="shared" si="318"/>
        <v>Khác</v>
      </c>
      <c r="BF249" s="114" t="str">
        <f t="shared" si="319"/>
        <v>Khác</v>
      </c>
      <c r="BG249" s="114" t="str">
        <f t="shared" si="320"/>
        <v>Khác</v>
      </c>
      <c r="BH249" s="114" t="str">
        <f t="shared" si="321"/>
        <v>Khác</v>
      </c>
      <c r="BI249" s="114" t="str">
        <f t="shared" si="322"/>
        <v>Khác</v>
      </c>
      <c r="BJ249" s="114" t="str">
        <f t="shared" si="323"/>
        <v>Khác</v>
      </c>
      <c r="BK249" s="114" t="str">
        <f t="shared" si="324"/>
        <v>Khác</v>
      </c>
      <c r="BL249" s="114" t="str">
        <f t="shared" si="325"/>
        <v>Khác</v>
      </c>
    </row>
    <row r="250" spans="1:64" ht="13.5" x14ac:dyDescent="0.15">
      <c r="A250" s="108"/>
      <c r="B250" s="101"/>
      <c r="C250" s="108"/>
      <c r="D250" s="109"/>
      <c r="E250" s="110"/>
      <c r="F250" s="15" t="str">
        <f t="shared" si="298"/>
        <v>-</v>
      </c>
      <c r="G250" s="12" t="e">
        <f>VLOOKUP(VALUE(A250),Time!$A$3:$D$33,2,1)</f>
        <v>#N/A</v>
      </c>
      <c r="H250" s="12" t="str">
        <f t="shared" si="300"/>
        <v/>
      </c>
      <c r="K250" s="12"/>
      <c r="L250" s="114" t="str">
        <f t="shared" si="348"/>
        <v>Khác</v>
      </c>
      <c r="M250" s="114" t="str">
        <f t="shared" si="349"/>
        <v>Khác</v>
      </c>
      <c r="N250" s="114" t="str">
        <f t="shared" si="350"/>
        <v>Khác</v>
      </c>
      <c r="O250" s="114" t="str">
        <f t="shared" si="351"/>
        <v>Khác</v>
      </c>
      <c r="P250" s="114" t="str">
        <f t="shared" si="301"/>
        <v>Khác</v>
      </c>
      <c r="Q250" s="114" t="str">
        <f t="shared" si="302"/>
        <v>Khác</v>
      </c>
      <c r="R250" s="114" t="str">
        <f t="shared" si="303"/>
        <v>Khác</v>
      </c>
      <c r="S250" s="114" t="str">
        <f t="shared" si="352"/>
        <v>Khác</v>
      </c>
      <c r="T250" s="114" t="str">
        <f t="shared" ref="T250:AP250" si="381">IF(S250="Khác",IF(ISNUMBER(SEARCH(T$7,$D250)),T$6,"Khác"),S250)</f>
        <v>Khác</v>
      </c>
      <c r="U250" s="114" t="str">
        <f t="shared" si="328"/>
        <v>Khác</v>
      </c>
      <c r="V250" s="114" t="str">
        <f t="shared" si="329"/>
        <v>Khác</v>
      </c>
      <c r="W250" s="114" t="str">
        <f t="shared" si="381"/>
        <v>Khác</v>
      </c>
      <c r="X250" s="114" t="str">
        <f t="shared" si="381"/>
        <v>Khác</v>
      </c>
      <c r="Y250" s="114" t="str">
        <f t="shared" si="381"/>
        <v>Khác</v>
      </c>
      <c r="Z250" s="114" t="str">
        <f t="shared" si="381"/>
        <v>Khác</v>
      </c>
      <c r="AA250" s="114" t="str">
        <f t="shared" si="381"/>
        <v>Khác</v>
      </c>
      <c r="AB250" s="114" t="str">
        <f t="shared" si="381"/>
        <v>Khác</v>
      </c>
      <c r="AC250" s="114" t="str">
        <f t="shared" si="381"/>
        <v>Khác</v>
      </c>
      <c r="AD250" s="114" t="str">
        <f t="shared" si="381"/>
        <v>Khác</v>
      </c>
      <c r="AE250" s="114" t="str">
        <f t="shared" si="381"/>
        <v>Khác</v>
      </c>
      <c r="AF250" s="114" t="str">
        <f t="shared" si="381"/>
        <v>Khác</v>
      </c>
      <c r="AG250" s="114" t="str">
        <f t="shared" si="381"/>
        <v>Khác</v>
      </c>
      <c r="AH250" s="114" t="str">
        <f t="shared" si="381"/>
        <v>Khác</v>
      </c>
      <c r="AI250" s="114" t="str">
        <f t="shared" si="381"/>
        <v>Khác</v>
      </c>
      <c r="AJ250" s="114" t="str">
        <f t="shared" si="381"/>
        <v>Khác</v>
      </c>
      <c r="AK250" s="114" t="str">
        <f t="shared" si="381"/>
        <v>Khác</v>
      </c>
      <c r="AL250" s="114" t="str">
        <f t="shared" si="381"/>
        <v>Khác</v>
      </c>
      <c r="AM250" s="114" t="str">
        <f t="shared" si="381"/>
        <v>Khác</v>
      </c>
      <c r="AN250" s="114" t="str">
        <f t="shared" si="381"/>
        <v>Khác</v>
      </c>
      <c r="AO250" s="114" t="str">
        <f t="shared" si="381"/>
        <v>Khác</v>
      </c>
      <c r="AP250" s="114" t="str">
        <f t="shared" si="381"/>
        <v>Khác</v>
      </c>
      <c r="AQ250" s="114" t="str">
        <f t="shared" si="305"/>
        <v>Khác</v>
      </c>
      <c r="AR250" s="114" t="str">
        <f t="shared" si="306"/>
        <v>Khác</v>
      </c>
      <c r="AS250" s="114" t="str">
        <f t="shared" si="307"/>
        <v>Khác</v>
      </c>
      <c r="AT250" s="114" t="str">
        <f t="shared" si="308"/>
        <v>Khác</v>
      </c>
      <c r="AU250" s="114" t="str">
        <f t="shared" si="309"/>
        <v>Khác</v>
      </c>
      <c r="AV250" s="114" t="str">
        <f t="shared" si="309"/>
        <v>Khác</v>
      </c>
      <c r="AW250" s="114" t="str">
        <f t="shared" si="310"/>
        <v>Khác</v>
      </c>
      <c r="AX250" s="114" t="str">
        <f t="shared" si="311"/>
        <v>Khác</v>
      </c>
      <c r="AY250" s="114" t="str">
        <f t="shared" si="312"/>
        <v>Khác</v>
      </c>
      <c r="AZ250" s="114" t="str">
        <f t="shared" si="313"/>
        <v>Khác</v>
      </c>
      <c r="BA250" s="114" t="str">
        <f t="shared" si="314"/>
        <v>Khác</v>
      </c>
      <c r="BB250" s="114" t="str">
        <f t="shared" si="315"/>
        <v>Khác</v>
      </c>
      <c r="BC250" s="114" t="str">
        <f t="shared" si="316"/>
        <v>Khác</v>
      </c>
      <c r="BD250" s="114" t="str">
        <f t="shared" si="317"/>
        <v>Khác</v>
      </c>
      <c r="BE250" s="114" t="str">
        <f t="shared" si="318"/>
        <v>Khác</v>
      </c>
      <c r="BF250" s="114" t="str">
        <f t="shared" si="319"/>
        <v>Khác</v>
      </c>
      <c r="BG250" s="114" t="str">
        <f t="shared" si="320"/>
        <v>Khác</v>
      </c>
      <c r="BH250" s="114" t="str">
        <f t="shared" si="321"/>
        <v>Khác</v>
      </c>
      <c r="BI250" s="114" t="str">
        <f t="shared" si="322"/>
        <v>Khác</v>
      </c>
      <c r="BJ250" s="114" t="str">
        <f t="shared" si="323"/>
        <v>Khác</v>
      </c>
      <c r="BK250" s="114" t="str">
        <f t="shared" si="324"/>
        <v>Khác</v>
      </c>
      <c r="BL250" s="114" t="str">
        <f t="shared" si="325"/>
        <v>Khác</v>
      </c>
    </row>
    <row r="251" spans="1:64" ht="13.5" x14ac:dyDescent="0.15">
      <c r="A251" s="101"/>
      <c r="B251" s="101"/>
      <c r="C251" s="101"/>
      <c r="D251" s="102"/>
      <c r="E251" s="103"/>
      <c r="F251" s="15" t="str">
        <f t="shared" si="298"/>
        <v>-</v>
      </c>
      <c r="G251" s="12" t="e">
        <f>VLOOKUP(VALUE(A251),Time!$A$3:$D$33,2,1)</f>
        <v>#N/A</v>
      </c>
      <c r="H251" s="12" t="str">
        <f t="shared" si="300"/>
        <v/>
      </c>
      <c r="K251" s="12"/>
      <c r="L251" s="114" t="str">
        <f t="shared" si="348"/>
        <v>Khác</v>
      </c>
      <c r="M251" s="114" t="str">
        <f t="shared" si="349"/>
        <v>Khác</v>
      </c>
      <c r="N251" s="114" t="str">
        <f t="shared" si="350"/>
        <v>Khác</v>
      </c>
      <c r="O251" s="114" t="str">
        <f t="shared" si="351"/>
        <v>Khác</v>
      </c>
      <c r="P251" s="114" t="str">
        <f t="shared" si="301"/>
        <v>Khác</v>
      </c>
      <c r="Q251" s="114" t="str">
        <f t="shared" si="302"/>
        <v>Khác</v>
      </c>
      <c r="R251" s="114" t="str">
        <f t="shared" si="303"/>
        <v>Khác</v>
      </c>
      <c r="S251" s="114" t="str">
        <f t="shared" si="352"/>
        <v>Khác</v>
      </c>
      <c r="T251" s="114" t="str">
        <f t="shared" ref="T251:AP251" si="382">IF(S251="Khác",IF(ISNUMBER(SEARCH(T$7,$D251)),T$6,"Khác"),S251)</f>
        <v>Khác</v>
      </c>
      <c r="U251" s="114" t="str">
        <f t="shared" si="328"/>
        <v>Khác</v>
      </c>
      <c r="V251" s="114" t="str">
        <f t="shared" si="329"/>
        <v>Khác</v>
      </c>
      <c r="W251" s="114" t="str">
        <f t="shared" si="382"/>
        <v>Khác</v>
      </c>
      <c r="X251" s="114" t="str">
        <f t="shared" si="382"/>
        <v>Khác</v>
      </c>
      <c r="Y251" s="114" t="str">
        <f t="shared" si="382"/>
        <v>Khác</v>
      </c>
      <c r="Z251" s="114" t="str">
        <f t="shared" si="382"/>
        <v>Khác</v>
      </c>
      <c r="AA251" s="114" t="str">
        <f t="shared" si="382"/>
        <v>Khác</v>
      </c>
      <c r="AB251" s="114" t="str">
        <f t="shared" si="382"/>
        <v>Khác</v>
      </c>
      <c r="AC251" s="114" t="str">
        <f t="shared" si="382"/>
        <v>Khác</v>
      </c>
      <c r="AD251" s="114" t="str">
        <f t="shared" si="382"/>
        <v>Khác</v>
      </c>
      <c r="AE251" s="114" t="str">
        <f t="shared" si="382"/>
        <v>Khác</v>
      </c>
      <c r="AF251" s="114" t="str">
        <f t="shared" si="382"/>
        <v>Khác</v>
      </c>
      <c r="AG251" s="114" t="str">
        <f t="shared" si="382"/>
        <v>Khác</v>
      </c>
      <c r="AH251" s="114" t="str">
        <f t="shared" si="382"/>
        <v>Khác</v>
      </c>
      <c r="AI251" s="114" t="str">
        <f t="shared" si="382"/>
        <v>Khác</v>
      </c>
      <c r="AJ251" s="114" t="str">
        <f t="shared" si="382"/>
        <v>Khác</v>
      </c>
      <c r="AK251" s="114" t="str">
        <f t="shared" si="382"/>
        <v>Khác</v>
      </c>
      <c r="AL251" s="114" t="str">
        <f t="shared" si="382"/>
        <v>Khác</v>
      </c>
      <c r="AM251" s="114" t="str">
        <f t="shared" si="382"/>
        <v>Khác</v>
      </c>
      <c r="AN251" s="114" t="str">
        <f t="shared" si="382"/>
        <v>Khác</v>
      </c>
      <c r="AO251" s="114" t="str">
        <f t="shared" si="382"/>
        <v>Khác</v>
      </c>
      <c r="AP251" s="114" t="str">
        <f t="shared" si="382"/>
        <v>Khác</v>
      </c>
      <c r="AQ251" s="114" t="str">
        <f t="shared" si="305"/>
        <v>Khác</v>
      </c>
      <c r="AR251" s="114" t="str">
        <f t="shared" si="306"/>
        <v>Khác</v>
      </c>
      <c r="AS251" s="114" t="str">
        <f t="shared" si="307"/>
        <v>Khác</v>
      </c>
      <c r="AT251" s="114" t="str">
        <f t="shared" si="308"/>
        <v>Khác</v>
      </c>
      <c r="AU251" s="114" t="str">
        <f t="shared" si="309"/>
        <v>Khác</v>
      </c>
      <c r="AV251" s="114" t="str">
        <f t="shared" si="309"/>
        <v>Khác</v>
      </c>
      <c r="AW251" s="114" t="str">
        <f t="shared" si="310"/>
        <v>Khác</v>
      </c>
      <c r="AX251" s="114" t="str">
        <f t="shared" si="311"/>
        <v>Khác</v>
      </c>
      <c r="AY251" s="114" t="str">
        <f t="shared" si="312"/>
        <v>Khác</v>
      </c>
      <c r="AZ251" s="114" t="str">
        <f t="shared" si="313"/>
        <v>Khác</v>
      </c>
      <c r="BA251" s="114" t="str">
        <f t="shared" si="314"/>
        <v>Khác</v>
      </c>
      <c r="BB251" s="114" t="str">
        <f t="shared" si="315"/>
        <v>Khác</v>
      </c>
      <c r="BC251" s="114" t="str">
        <f t="shared" si="316"/>
        <v>Khác</v>
      </c>
      <c r="BD251" s="114" t="str">
        <f t="shared" si="317"/>
        <v>Khác</v>
      </c>
      <c r="BE251" s="114" t="str">
        <f t="shared" si="318"/>
        <v>Khác</v>
      </c>
      <c r="BF251" s="114" t="str">
        <f t="shared" si="319"/>
        <v>Khác</v>
      </c>
      <c r="BG251" s="114" t="str">
        <f t="shared" si="320"/>
        <v>Khác</v>
      </c>
      <c r="BH251" s="114" t="str">
        <f t="shared" si="321"/>
        <v>Khác</v>
      </c>
      <c r="BI251" s="114" t="str">
        <f t="shared" si="322"/>
        <v>Khác</v>
      </c>
      <c r="BJ251" s="114" t="str">
        <f t="shared" si="323"/>
        <v>Khác</v>
      </c>
      <c r="BK251" s="114" t="str">
        <f t="shared" si="324"/>
        <v>Khác</v>
      </c>
      <c r="BL251" s="114" t="str">
        <f t="shared" si="325"/>
        <v>Khác</v>
      </c>
    </row>
    <row r="252" spans="1:64" ht="13.5" x14ac:dyDescent="0.15">
      <c r="A252" s="101"/>
      <c r="B252" s="101"/>
      <c r="C252" s="101"/>
      <c r="D252" s="102"/>
      <c r="E252" s="103"/>
      <c r="F252" s="15" t="str">
        <f t="shared" si="298"/>
        <v>-</v>
      </c>
      <c r="G252" s="12" t="e">
        <f>VLOOKUP(VALUE(A252),Time!$A$3:$D$33,2,1)</f>
        <v>#N/A</v>
      </c>
      <c r="H252" s="12" t="str">
        <f t="shared" si="300"/>
        <v/>
      </c>
      <c r="K252" s="12"/>
      <c r="L252" s="114" t="str">
        <f t="shared" si="348"/>
        <v>Khác</v>
      </c>
      <c r="M252" s="114" t="str">
        <f t="shared" si="349"/>
        <v>Khác</v>
      </c>
      <c r="N252" s="114" t="str">
        <f t="shared" si="350"/>
        <v>Khác</v>
      </c>
      <c r="O252" s="114" t="str">
        <f t="shared" si="351"/>
        <v>Khác</v>
      </c>
      <c r="P252" s="114" t="str">
        <f t="shared" si="301"/>
        <v>Khác</v>
      </c>
      <c r="Q252" s="114" t="str">
        <f t="shared" si="302"/>
        <v>Khác</v>
      </c>
      <c r="R252" s="114" t="str">
        <f t="shared" si="303"/>
        <v>Khác</v>
      </c>
      <c r="S252" s="114" t="str">
        <f t="shared" si="352"/>
        <v>Khác</v>
      </c>
      <c r="T252" s="114" t="str">
        <f t="shared" ref="T252:AP252" si="383">IF(S252="Khác",IF(ISNUMBER(SEARCH(T$7,$D252)),T$6,"Khác"),S252)</f>
        <v>Khác</v>
      </c>
      <c r="U252" s="114" t="str">
        <f t="shared" si="328"/>
        <v>Khác</v>
      </c>
      <c r="V252" s="114" t="str">
        <f t="shared" si="329"/>
        <v>Khác</v>
      </c>
      <c r="W252" s="114" t="str">
        <f t="shared" si="383"/>
        <v>Khác</v>
      </c>
      <c r="X252" s="114" t="str">
        <f t="shared" si="383"/>
        <v>Khác</v>
      </c>
      <c r="Y252" s="114" t="str">
        <f t="shared" si="383"/>
        <v>Khác</v>
      </c>
      <c r="Z252" s="114" t="str">
        <f t="shared" si="383"/>
        <v>Khác</v>
      </c>
      <c r="AA252" s="114" t="str">
        <f t="shared" si="383"/>
        <v>Khác</v>
      </c>
      <c r="AB252" s="114" t="str">
        <f t="shared" si="383"/>
        <v>Khác</v>
      </c>
      <c r="AC252" s="114" t="str">
        <f t="shared" si="383"/>
        <v>Khác</v>
      </c>
      <c r="AD252" s="114" t="str">
        <f t="shared" si="383"/>
        <v>Khác</v>
      </c>
      <c r="AE252" s="114" t="str">
        <f t="shared" si="383"/>
        <v>Khác</v>
      </c>
      <c r="AF252" s="114" t="str">
        <f t="shared" si="383"/>
        <v>Khác</v>
      </c>
      <c r="AG252" s="114" t="str">
        <f t="shared" si="383"/>
        <v>Khác</v>
      </c>
      <c r="AH252" s="114" t="str">
        <f t="shared" si="383"/>
        <v>Khác</v>
      </c>
      <c r="AI252" s="114" t="str">
        <f t="shared" si="383"/>
        <v>Khác</v>
      </c>
      <c r="AJ252" s="114" t="str">
        <f t="shared" si="383"/>
        <v>Khác</v>
      </c>
      <c r="AK252" s="114" t="str">
        <f t="shared" si="383"/>
        <v>Khác</v>
      </c>
      <c r="AL252" s="114" t="str">
        <f t="shared" si="383"/>
        <v>Khác</v>
      </c>
      <c r="AM252" s="114" t="str">
        <f t="shared" si="383"/>
        <v>Khác</v>
      </c>
      <c r="AN252" s="114" t="str">
        <f t="shared" si="383"/>
        <v>Khác</v>
      </c>
      <c r="AO252" s="114" t="str">
        <f t="shared" si="383"/>
        <v>Khác</v>
      </c>
      <c r="AP252" s="114" t="str">
        <f t="shared" si="383"/>
        <v>Khác</v>
      </c>
      <c r="AQ252" s="114" t="str">
        <f t="shared" si="305"/>
        <v>Khác</v>
      </c>
      <c r="AR252" s="114" t="str">
        <f t="shared" si="306"/>
        <v>Khác</v>
      </c>
      <c r="AS252" s="114" t="str">
        <f t="shared" si="307"/>
        <v>Khác</v>
      </c>
      <c r="AT252" s="114" t="str">
        <f t="shared" si="308"/>
        <v>Khác</v>
      </c>
      <c r="AU252" s="114" t="str">
        <f t="shared" si="309"/>
        <v>Khác</v>
      </c>
      <c r="AV252" s="114" t="str">
        <f t="shared" si="309"/>
        <v>Khác</v>
      </c>
      <c r="AW252" s="114" t="str">
        <f t="shared" si="310"/>
        <v>Khác</v>
      </c>
      <c r="AX252" s="114" t="str">
        <f t="shared" si="311"/>
        <v>Khác</v>
      </c>
      <c r="AY252" s="114" t="str">
        <f t="shared" si="312"/>
        <v>Khác</v>
      </c>
      <c r="AZ252" s="114" t="str">
        <f t="shared" si="313"/>
        <v>Khác</v>
      </c>
      <c r="BA252" s="114" t="str">
        <f t="shared" si="314"/>
        <v>Khác</v>
      </c>
      <c r="BB252" s="114" t="str">
        <f t="shared" si="315"/>
        <v>Khác</v>
      </c>
      <c r="BC252" s="114" t="str">
        <f t="shared" si="316"/>
        <v>Khác</v>
      </c>
      <c r="BD252" s="114" t="str">
        <f t="shared" si="317"/>
        <v>Khác</v>
      </c>
      <c r="BE252" s="114" t="str">
        <f t="shared" si="318"/>
        <v>Khác</v>
      </c>
      <c r="BF252" s="114" t="str">
        <f t="shared" si="319"/>
        <v>Khác</v>
      </c>
      <c r="BG252" s="114" t="str">
        <f t="shared" si="320"/>
        <v>Khác</v>
      </c>
      <c r="BH252" s="114" t="str">
        <f t="shared" si="321"/>
        <v>Khác</v>
      </c>
      <c r="BI252" s="114" t="str">
        <f t="shared" si="322"/>
        <v>Khác</v>
      </c>
      <c r="BJ252" s="114" t="str">
        <f t="shared" si="323"/>
        <v>Khác</v>
      </c>
      <c r="BK252" s="114" t="str">
        <f t="shared" si="324"/>
        <v>Khác</v>
      </c>
      <c r="BL252" s="114" t="str">
        <f t="shared" si="325"/>
        <v>Khác</v>
      </c>
    </row>
    <row r="253" spans="1:64" ht="13.5" x14ac:dyDescent="0.15">
      <c r="A253" s="101"/>
      <c r="B253" s="101"/>
      <c r="C253" s="101"/>
      <c r="D253" s="102"/>
      <c r="E253" s="103"/>
      <c r="F253" s="15" t="str">
        <f t="shared" si="298"/>
        <v>-</v>
      </c>
      <c r="G253" s="12" t="e">
        <f>VLOOKUP(VALUE(A253),Time!$A$3:$D$33,2,1)</f>
        <v>#N/A</v>
      </c>
      <c r="H253" s="12" t="str">
        <f t="shared" si="300"/>
        <v/>
      </c>
      <c r="K253" s="12"/>
      <c r="L253" s="114" t="str">
        <f t="shared" si="348"/>
        <v>Khác</v>
      </c>
      <c r="M253" s="114" t="str">
        <f t="shared" si="349"/>
        <v>Khác</v>
      </c>
      <c r="N253" s="114" t="str">
        <f t="shared" si="350"/>
        <v>Khác</v>
      </c>
      <c r="O253" s="114" t="str">
        <f t="shared" si="351"/>
        <v>Khác</v>
      </c>
      <c r="P253" s="114" t="str">
        <f t="shared" si="301"/>
        <v>Khác</v>
      </c>
      <c r="Q253" s="114" t="str">
        <f t="shared" si="302"/>
        <v>Khác</v>
      </c>
      <c r="R253" s="114" t="str">
        <f t="shared" si="303"/>
        <v>Khác</v>
      </c>
      <c r="S253" s="114" t="str">
        <f t="shared" si="352"/>
        <v>Khác</v>
      </c>
      <c r="T253" s="114" t="str">
        <f t="shared" ref="T253:AP253" si="384">IF(S253="Khác",IF(ISNUMBER(SEARCH(T$7,$D253)),T$6,"Khác"),S253)</f>
        <v>Khác</v>
      </c>
      <c r="U253" s="114" t="str">
        <f t="shared" si="328"/>
        <v>Khác</v>
      </c>
      <c r="V253" s="114" t="str">
        <f t="shared" si="329"/>
        <v>Khác</v>
      </c>
      <c r="W253" s="114" t="str">
        <f t="shared" si="384"/>
        <v>Khác</v>
      </c>
      <c r="X253" s="114" t="str">
        <f t="shared" si="384"/>
        <v>Khác</v>
      </c>
      <c r="Y253" s="114" t="str">
        <f t="shared" si="384"/>
        <v>Khác</v>
      </c>
      <c r="Z253" s="114" t="str">
        <f t="shared" si="384"/>
        <v>Khác</v>
      </c>
      <c r="AA253" s="114" t="str">
        <f t="shared" si="384"/>
        <v>Khác</v>
      </c>
      <c r="AB253" s="114" t="str">
        <f t="shared" si="384"/>
        <v>Khác</v>
      </c>
      <c r="AC253" s="114" t="str">
        <f t="shared" si="384"/>
        <v>Khác</v>
      </c>
      <c r="AD253" s="114" t="str">
        <f t="shared" si="384"/>
        <v>Khác</v>
      </c>
      <c r="AE253" s="114" t="str">
        <f t="shared" si="384"/>
        <v>Khác</v>
      </c>
      <c r="AF253" s="114" t="str">
        <f t="shared" si="384"/>
        <v>Khác</v>
      </c>
      <c r="AG253" s="114" t="str">
        <f t="shared" si="384"/>
        <v>Khác</v>
      </c>
      <c r="AH253" s="114" t="str">
        <f t="shared" si="384"/>
        <v>Khác</v>
      </c>
      <c r="AI253" s="114" t="str">
        <f t="shared" si="384"/>
        <v>Khác</v>
      </c>
      <c r="AJ253" s="114" t="str">
        <f t="shared" si="384"/>
        <v>Khác</v>
      </c>
      <c r="AK253" s="114" t="str">
        <f t="shared" si="384"/>
        <v>Khác</v>
      </c>
      <c r="AL253" s="114" t="str">
        <f t="shared" si="384"/>
        <v>Khác</v>
      </c>
      <c r="AM253" s="114" t="str">
        <f t="shared" si="384"/>
        <v>Khác</v>
      </c>
      <c r="AN253" s="114" t="str">
        <f t="shared" si="384"/>
        <v>Khác</v>
      </c>
      <c r="AO253" s="114" t="str">
        <f t="shared" si="384"/>
        <v>Khác</v>
      </c>
      <c r="AP253" s="114" t="str">
        <f t="shared" si="384"/>
        <v>Khác</v>
      </c>
      <c r="AQ253" s="114" t="str">
        <f t="shared" si="305"/>
        <v>Khác</v>
      </c>
      <c r="AR253" s="114" t="str">
        <f t="shared" si="306"/>
        <v>Khác</v>
      </c>
      <c r="AS253" s="114" t="str">
        <f t="shared" si="307"/>
        <v>Khác</v>
      </c>
      <c r="AT253" s="114" t="str">
        <f t="shared" si="308"/>
        <v>Khác</v>
      </c>
      <c r="AU253" s="114" t="str">
        <f t="shared" si="309"/>
        <v>Khác</v>
      </c>
      <c r="AV253" s="114" t="str">
        <f t="shared" si="309"/>
        <v>Khác</v>
      </c>
      <c r="AW253" s="114" t="str">
        <f t="shared" si="310"/>
        <v>Khác</v>
      </c>
      <c r="AX253" s="114" t="str">
        <f t="shared" si="311"/>
        <v>Khác</v>
      </c>
      <c r="AY253" s="114" t="str">
        <f t="shared" si="312"/>
        <v>Khác</v>
      </c>
      <c r="AZ253" s="114" t="str">
        <f t="shared" si="313"/>
        <v>Khác</v>
      </c>
      <c r="BA253" s="114" t="str">
        <f t="shared" si="314"/>
        <v>Khác</v>
      </c>
      <c r="BB253" s="114" t="str">
        <f t="shared" si="315"/>
        <v>Khác</v>
      </c>
      <c r="BC253" s="114" t="str">
        <f t="shared" si="316"/>
        <v>Khác</v>
      </c>
      <c r="BD253" s="114" t="str">
        <f t="shared" si="317"/>
        <v>Khác</v>
      </c>
      <c r="BE253" s="114" t="str">
        <f t="shared" si="318"/>
        <v>Khác</v>
      </c>
      <c r="BF253" s="114" t="str">
        <f t="shared" si="319"/>
        <v>Khác</v>
      </c>
      <c r="BG253" s="114" t="str">
        <f t="shared" si="320"/>
        <v>Khác</v>
      </c>
      <c r="BH253" s="114" t="str">
        <f t="shared" si="321"/>
        <v>Khác</v>
      </c>
      <c r="BI253" s="114" t="str">
        <f t="shared" si="322"/>
        <v>Khác</v>
      </c>
      <c r="BJ253" s="114" t="str">
        <f t="shared" si="323"/>
        <v>Khác</v>
      </c>
      <c r="BK253" s="114" t="str">
        <f t="shared" si="324"/>
        <v>Khác</v>
      </c>
      <c r="BL253" s="114" t="str">
        <f t="shared" si="325"/>
        <v>Khác</v>
      </c>
    </row>
    <row r="254" spans="1:64" ht="13.5" x14ac:dyDescent="0.15">
      <c r="A254" s="101"/>
      <c r="B254" s="101"/>
      <c r="C254" s="101"/>
      <c r="D254" s="102"/>
      <c r="E254" s="103"/>
      <c r="F254" s="15" t="str">
        <f t="shared" si="298"/>
        <v>-</v>
      </c>
      <c r="G254" s="12" t="e">
        <f>VLOOKUP(VALUE(A254),Time!$A$3:$D$33,2,1)</f>
        <v>#N/A</v>
      </c>
      <c r="H254" s="12" t="str">
        <f t="shared" si="300"/>
        <v/>
      </c>
      <c r="K254" s="12"/>
      <c r="L254" s="114" t="str">
        <f t="shared" si="348"/>
        <v>Khác</v>
      </c>
      <c r="M254" s="114" t="str">
        <f t="shared" si="349"/>
        <v>Khác</v>
      </c>
      <c r="N254" s="114" t="str">
        <f t="shared" si="350"/>
        <v>Khác</v>
      </c>
      <c r="O254" s="114" t="str">
        <f t="shared" si="351"/>
        <v>Khác</v>
      </c>
      <c r="P254" s="114" t="str">
        <f t="shared" si="301"/>
        <v>Khác</v>
      </c>
      <c r="Q254" s="114" t="str">
        <f t="shared" si="302"/>
        <v>Khác</v>
      </c>
      <c r="R254" s="114" t="str">
        <f t="shared" si="303"/>
        <v>Khác</v>
      </c>
      <c r="S254" s="114" t="str">
        <f t="shared" si="352"/>
        <v>Khác</v>
      </c>
      <c r="T254" s="114" t="str">
        <f t="shared" ref="T254:AP254" si="385">IF(S254="Khác",IF(ISNUMBER(SEARCH(T$7,$D254)),T$6,"Khác"),S254)</f>
        <v>Khác</v>
      </c>
      <c r="U254" s="114" t="str">
        <f t="shared" si="328"/>
        <v>Khác</v>
      </c>
      <c r="V254" s="114" t="str">
        <f t="shared" si="329"/>
        <v>Khác</v>
      </c>
      <c r="W254" s="114" t="str">
        <f t="shared" si="385"/>
        <v>Khác</v>
      </c>
      <c r="X254" s="114" t="str">
        <f t="shared" si="385"/>
        <v>Khác</v>
      </c>
      <c r="Y254" s="114" t="str">
        <f t="shared" si="385"/>
        <v>Khác</v>
      </c>
      <c r="Z254" s="114" t="str">
        <f t="shared" si="385"/>
        <v>Khác</v>
      </c>
      <c r="AA254" s="114" t="str">
        <f t="shared" si="385"/>
        <v>Khác</v>
      </c>
      <c r="AB254" s="114" t="str">
        <f t="shared" si="385"/>
        <v>Khác</v>
      </c>
      <c r="AC254" s="114" t="str">
        <f t="shared" si="385"/>
        <v>Khác</v>
      </c>
      <c r="AD254" s="114" t="str">
        <f t="shared" si="385"/>
        <v>Khác</v>
      </c>
      <c r="AE254" s="114" t="str">
        <f t="shared" si="385"/>
        <v>Khác</v>
      </c>
      <c r="AF254" s="114" t="str">
        <f t="shared" si="385"/>
        <v>Khác</v>
      </c>
      <c r="AG254" s="114" t="str">
        <f t="shared" si="385"/>
        <v>Khác</v>
      </c>
      <c r="AH254" s="114" t="str">
        <f t="shared" si="385"/>
        <v>Khác</v>
      </c>
      <c r="AI254" s="114" t="str">
        <f t="shared" si="385"/>
        <v>Khác</v>
      </c>
      <c r="AJ254" s="114" t="str">
        <f t="shared" si="385"/>
        <v>Khác</v>
      </c>
      <c r="AK254" s="114" t="str">
        <f t="shared" si="385"/>
        <v>Khác</v>
      </c>
      <c r="AL254" s="114" t="str">
        <f t="shared" si="385"/>
        <v>Khác</v>
      </c>
      <c r="AM254" s="114" t="str">
        <f t="shared" si="385"/>
        <v>Khác</v>
      </c>
      <c r="AN254" s="114" t="str">
        <f t="shared" si="385"/>
        <v>Khác</v>
      </c>
      <c r="AO254" s="114" t="str">
        <f t="shared" si="385"/>
        <v>Khác</v>
      </c>
      <c r="AP254" s="114" t="str">
        <f t="shared" si="385"/>
        <v>Khác</v>
      </c>
      <c r="AQ254" s="114" t="str">
        <f t="shared" si="305"/>
        <v>Khác</v>
      </c>
      <c r="AR254" s="114" t="str">
        <f t="shared" si="306"/>
        <v>Khác</v>
      </c>
      <c r="AS254" s="114" t="str">
        <f t="shared" si="307"/>
        <v>Khác</v>
      </c>
      <c r="AT254" s="114" t="str">
        <f t="shared" si="308"/>
        <v>Khác</v>
      </c>
      <c r="AU254" s="114" t="str">
        <f t="shared" si="309"/>
        <v>Khác</v>
      </c>
      <c r="AV254" s="114" t="str">
        <f t="shared" si="309"/>
        <v>Khác</v>
      </c>
      <c r="AW254" s="114" t="str">
        <f t="shared" si="310"/>
        <v>Khác</v>
      </c>
      <c r="AX254" s="114" t="str">
        <f t="shared" si="311"/>
        <v>Khác</v>
      </c>
      <c r="AY254" s="114" t="str">
        <f t="shared" si="312"/>
        <v>Khác</v>
      </c>
      <c r="AZ254" s="114" t="str">
        <f t="shared" si="313"/>
        <v>Khác</v>
      </c>
      <c r="BA254" s="114" t="str">
        <f t="shared" si="314"/>
        <v>Khác</v>
      </c>
      <c r="BB254" s="114" t="str">
        <f t="shared" si="315"/>
        <v>Khác</v>
      </c>
      <c r="BC254" s="114" t="str">
        <f t="shared" si="316"/>
        <v>Khác</v>
      </c>
      <c r="BD254" s="114" t="str">
        <f t="shared" si="317"/>
        <v>Khác</v>
      </c>
      <c r="BE254" s="114" t="str">
        <f t="shared" si="318"/>
        <v>Khác</v>
      </c>
      <c r="BF254" s="114" t="str">
        <f t="shared" si="319"/>
        <v>Khác</v>
      </c>
      <c r="BG254" s="114" t="str">
        <f t="shared" si="320"/>
        <v>Khác</v>
      </c>
      <c r="BH254" s="114" t="str">
        <f t="shared" si="321"/>
        <v>Khác</v>
      </c>
      <c r="BI254" s="114" t="str">
        <f t="shared" si="322"/>
        <v>Khác</v>
      </c>
      <c r="BJ254" s="114" t="str">
        <f t="shared" si="323"/>
        <v>Khác</v>
      </c>
      <c r="BK254" s="114" t="str">
        <f t="shared" si="324"/>
        <v>Khác</v>
      </c>
      <c r="BL254" s="114" t="str">
        <f t="shared" si="325"/>
        <v>Khác</v>
      </c>
    </row>
    <row r="255" spans="1:64" ht="13.5" x14ac:dyDescent="0.15">
      <c r="A255" s="101"/>
      <c r="B255" s="101"/>
      <c r="C255" s="101"/>
      <c r="D255" s="102"/>
      <c r="E255" s="103"/>
      <c r="F255" s="15" t="str">
        <f t="shared" si="298"/>
        <v>-</v>
      </c>
      <c r="G255" s="12" t="e">
        <f>VLOOKUP(VALUE(A255),Time!$A$3:$D$33,2,1)</f>
        <v>#N/A</v>
      </c>
      <c r="H255" s="12" t="str">
        <f t="shared" si="300"/>
        <v/>
      </c>
      <c r="K255" s="12"/>
      <c r="L255" s="114" t="str">
        <f t="shared" si="348"/>
        <v>Khác</v>
      </c>
      <c r="M255" s="114" t="str">
        <f t="shared" si="349"/>
        <v>Khác</v>
      </c>
      <c r="N255" s="114" t="str">
        <f t="shared" si="350"/>
        <v>Khác</v>
      </c>
      <c r="O255" s="114" t="str">
        <f t="shared" si="351"/>
        <v>Khác</v>
      </c>
      <c r="P255" s="114" t="str">
        <f t="shared" si="301"/>
        <v>Khác</v>
      </c>
      <c r="Q255" s="114" t="str">
        <f t="shared" si="302"/>
        <v>Khác</v>
      </c>
      <c r="R255" s="114" t="str">
        <f t="shared" si="303"/>
        <v>Khác</v>
      </c>
      <c r="S255" s="114" t="str">
        <f t="shared" si="352"/>
        <v>Khác</v>
      </c>
      <c r="T255" s="114" t="str">
        <f t="shared" ref="T255:AP255" si="386">IF(S255="Khác",IF(ISNUMBER(SEARCH(T$7,$D255)),T$6,"Khác"),S255)</f>
        <v>Khác</v>
      </c>
      <c r="U255" s="114" t="str">
        <f t="shared" si="328"/>
        <v>Khác</v>
      </c>
      <c r="V255" s="114" t="str">
        <f t="shared" si="329"/>
        <v>Khác</v>
      </c>
      <c r="W255" s="114" t="str">
        <f t="shared" si="386"/>
        <v>Khác</v>
      </c>
      <c r="X255" s="114" t="str">
        <f t="shared" si="386"/>
        <v>Khác</v>
      </c>
      <c r="Y255" s="114" t="str">
        <f t="shared" si="386"/>
        <v>Khác</v>
      </c>
      <c r="Z255" s="114" t="str">
        <f t="shared" si="386"/>
        <v>Khác</v>
      </c>
      <c r="AA255" s="114" t="str">
        <f t="shared" si="386"/>
        <v>Khác</v>
      </c>
      <c r="AB255" s="114" t="str">
        <f t="shared" si="386"/>
        <v>Khác</v>
      </c>
      <c r="AC255" s="114" t="str">
        <f t="shared" si="386"/>
        <v>Khác</v>
      </c>
      <c r="AD255" s="114" t="str">
        <f t="shared" si="386"/>
        <v>Khác</v>
      </c>
      <c r="AE255" s="114" t="str">
        <f t="shared" si="386"/>
        <v>Khác</v>
      </c>
      <c r="AF255" s="114" t="str">
        <f t="shared" si="386"/>
        <v>Khác</v>
      </c>
      <c r="AG255" s="114" t="str">
        <f t="shared" si="386"/>
        <v>Khác</v>
      </c>
      <c r="AH255" s="114" t="str">
        <f t="shared" si="386"/>
        <v>Khác</v>
      </c>
      <c r="AI255" s="114" t="str">
        <f t="shared" si="386"/>
        <v>Khác</v>
      </c>
      <c r="AJ255" s="114" t="str">
        <f t="shared" si="386"/>
        <v>Khác</v>
      </c>
      <c r="AK255" s="114" t="str">
        <f t="shared" si="386"/>
        <v>Khác</v>
      </c>
      <c r="AL255" s="114" t="str">
        <f t="shared" si="386"/>
        <v>Khác</v>
      </c>
      <c r="AM255" s="114" t="str">
        <f t="shared" si="386"/>
        <v>Khác</v>
      </c>
      <c r="AN255" s="114" t="str">
        <f t="shared" si="386"/>
        <v>Khác</v>
      </c>
      <c r="AO255" s="114" t="str">
        <f t="shared" si="386"/>
        <v>Khác</v>
      </c>
      <c r="AP255" s="114" t="str">
        <f t="shared" si="386"/>
        <v>Khác</v>
      </c>
      <c r="AQ255" s="114" t="str">
        <f t="shared" si="305"/>
        <v>Khác</v>
      </c>
      <c r="AR255" s="114" t="str">
        <f t="shared" si="306"/>
        <v>Khác</v>
      </c>
      <c r="AS255" s="114" t="str">
        <f t="shared" si="307"/>
        <v>Khác</v>
      </c>
      <c r="AT255" s="114" t="str">
        <f t="shared" si="308"/>
        <v>Khác</v>
      </c>
      <c r="AU255" s="114" t="str">
        <f t="shared" si="309"/>
        <v>Khác</v>
      </c>
      <c r="AV255" s="114" t="str">
        <f t="shared" si="309"/>
        <v>Khác</v>
      </c>
      <c r="AW255" s="114" t="str">
        <f t="shared" si="310"/>
        <v>Khác</v>
      </c>
      <c r="AX255" s="114" t="str">
        <f t="shared" si="311"/>
        <v>Khác</v>
      </c>
      <c r="AY255" s="114" t="str">
        <f t="shared" si="312"/>
        <v>Khác</v>
      </c>
      <c r="AZ255" s="114" t="str">
        <f t="shared" si="313"/>
        <v>Khác</v>
      </c>
      <c r="BA255" s="114" t="str">
        <f t="shared" si="314"/>
        <v>Khác</v>
      </c>
      <c r="BB255" s="114" t="str">
        <f t="shared" si="315"/>
        <v>Khác</v>
      </c>
      <c r="BC255" s="114" t="str">
        <f t="shared" si="316"/>
        <v>Khác</v>
      </c>
      <c r="BD255" s="114" t="str">
        <f t="shared" si="317"/>
        <v>Khác</v>
      </c>
      <c r="BE255" s="114" t="str">
        <f t="shared" si="318"/>
        <v>Khác</v>
      </c>
      <c r="BF255" s="114" t="str">
        <f t="shared" si="319"/>
        <v>Khác</v>
      </c>
      <c r="BG255" s="114" t="str">
        <f t="shared" si="320"/>
        <v>Khác</v>
      </c>
      <c r="BH255" s="114" t="str">
        <f t="shared" si="321"/>
        <v>Khác</v>
      </c>
      <c r="BI255" s="114" t="str">
        <f t="shared" si="322"/>
        <v>Khác</v>
      </c>
      <c r="BJ255" s="114" t="str">
        <f t="shared" si="323"/>
        <v>Khác</v>
      </c>
      <c r="BK255" s="114" t="str">
        <f t="shared" si="324"/>
        <v>Khác</v>
      </c>
      <c r="BL255" s="114" t="str">
        <f t="shared" si="325"/>
        <v>Khác</v>
      </c>
    </row>
    <row r="256" spans="1:64" x14ac:dyDescent="0.15">
      <c r="A256" s="101"/>
      <c r="B256" s="101"/>
      <c r="C256" s="101"/>
      <c r="D256" s="104"/>
      <c r="E256" s="103"/>
      <c r="F256" s="15" t="str">
        <f t="shared" si="298"/>
        <v>-</v>
      </c>
      <c r="G256" s="12" t="e">
        <f>VLOOKUP(VALUE(A256),Time!$A$3:$D$33,2,1)</f>
        <v>#N/A</v>
      </c>
      <c r="H256" s="12" t="str">
        <f t="shared" si="300"/>
        <v/>
      </c>
      <c r="K256" s="12"/>
      <c r="L256" s="114" t="str">
        <f t="shared" si="348"/>
        <v>Khác</v>
      </c>
      <c r="M256" s="114" t="str">
        <f t="shared" si="349"/>
        <v>Khác</v>
      </c>
      <c r="N256" s="114" t="str">
        <f t="shared" si="350"/>
        <v>Khác</v>
      </c>
      <c r="O256" s="114" t="str">
        <f t="shared" si="351"/>
        <v>Khác</v>
      </c>
      <c r="P256" s="114" t="str">
        <f t="shared" si="301"/>
        <v>Khác</v>
      </c>
      <c r="Q256" s="114" t="str">
        <f t="shared" si="302"/>
        <v>Khác</v>
      </c>
      <c r="R256" s="114" t="str">
        <f t="shared" si="303"/>
        <v>Khác</v>
      </c>
      <c r="S256" s="114" t="str">
        <f t="shared" si="352"/>
        <v>Khác</v>
      </c>
      <c r="T256" s="114" t="str">
        <f t="shared" ref="T256:AP256" si="387">IF(S256="Khác",IF(ISNUMBER(SEARCH(T$7,$D256)),T$6,"Khác"),S256)</f>
        <v>Khác</v>
      </c>
      <c r="U256" s="114" t="str">
        <f t="shared" si="328"/>
        <v>Khác</v>
      </c>
      <c r="V256" s="114" t="str">
        <f t="shared" si="329"/>
        <v>Khác</v>
      </c>
      <c r="W256" s="114" t="str">
        <f t="shared" si="387"/>
        <v>Khác</v>
      </c>
      <c r="X256" s="114" t="str">
        <f t="shared" si="387"/>
        <v>Khác</v>
      </c>
      <c r="Y256" s="114" t="str">
        <f t="shared" si="387"/>
        <v>Khác</v>
      </c>
      <c r="Z256" s="114" t="str">
        <f t="shared" si="387"/>
        <v>Khác</v>
      </c>
      <c r="AA256" s="114" t="str">
        <f t="shared" si="387"/>
        <v>Khác</v>
      </c>
      <c r="AB256" s="114" t="str">
        <f t="shared" si="387"/>
        <v>Khác</v>
      </c>
      <c r="AC256" s="114" t="str">
        <f t="shared" si="387"/>
        <v>Khác</v>
      </c>
      <c r="AD256" s="114" t="str">
        <f t="shared" si="387"/>
        <v>Khác</v>
      </c>
      <c r="AE256" s="114" t="str">
        <f t="shared" si="387"/>
        <v>Khác</v>
      </c>
      <c r="AF256" s="114" t="str">
        <f t="shared" si="387"/>
        <v>Khác</v>
      </c>
      <c r="AG256" s="114" t="str">
        <f t="shared" si="387"/>
        <v>Khác</v>
      </c>
      <c r="AH256" s="114" t="str">
        <f t="shared" si="387"/>
        <v>Khác</v>
      </c>
      <c r="AI256" s="114" t="str">
        <f t="shared" si="387"/>
        <v>Khác</v>
      </c>
      <c r="AJ256" s="114" t="str">
        <f t="shared" si="387"/>
        <v>Khác</v>
      </c>
      <c r="AK256" s="114" t="str">
        <f t="shared" si="387"/>
        <v>Khác</v>
      </c>
      <c r="AL256" s="114" t="str">
        <f t="shared" si="387"/>
        <v>Khác</v>
      </c>
      <c r="AM256" s="114" t="str">
        <f t="shared" si="387"/>
        <v>Khác</v>
      </c>
      <c r="AN256" s="114" t="str">
        <f t="shared" si="387"/>
        <v>Khác</v>
      </c>
      <c r="AO256" s="114" t="str">
        <f t="shared" si="387"/>
        <v>Khác</v>
      </c>
      <c r="AP256" s="114" t="str">
        <f t="shared" si="387"/>
        <v>Khác</v>
      </c>
      <c r="AQ256" s="114" t="str">
        <f t="shared" si="305"/>
        <v>Khác</v>
      </c>
      <c r="AR256" s="114" t="str">
        <f t="shared" si="306"/>
        <v>Khác</v>
      </c>
      <c r="AS256" s="114" t="str">
        <f t="shared" si="307"/>
        <v>Khác</v>
      </c>
      <c r="AT256" s="114" t="str">
        <f t="shared" si="308"/>
        <v>Khác</v>
      </c>
      <c r="AU256" s="114" t="str">
        <f t="shared" si="309"/>
        <v>Khác</v>
      </c>
      <c r="AV256" s="114" t="str">
        <f t="shared" si="309"/>
        <v>Khác</v>
      </c>
      <c r="AW256" s="114" t="str">
        <f t="shared" si="310"/>
        <v>Khác</v>
      </c>
      <c r="AX256" s="114" t="str">
        <f t="shared" si="311"/>
        <v>Khác</v>
      </c>
      <c r="AY256" s="114" t="str">
        <f t="shared" si="312"/>
        <v>Khác</v>
      </c>
      <c r="AZ256" s="114" t="str">
        <f t="shared" si="313"/>
        <v>Khác</v>
      </c>
      <c r="BA256" s="114" t="str">
        <f t="shared" si="314"/>
        <v>Khác</v>
      </c>
      <c r="BB256" s="114" t="str">
        <f t="shared" si="315"/>
        <v>Khác</v>
      </c>
      <c r="BC256" s="114" t="str">
        <f t="shared" si="316"/>
        <v>Khác</v>
      </c>
      <c r="BD256" s="114" t="str">
        <f t="shared" si="317"/>
        <v>Khác</v>
      </c>
      <c r="BE256" s="114" t="str">
        <f t="shared" si="318"/>
        <v>Khác</v>
      </c>
      <c r="BF256" s="114" t="str">
        <f t="shared" si="319"/>
        <v>Khác</v>
      </c>
      <c r="BG256" s="114" t="str">
        <f t="shared" si="320"/>
        <v>Khác</v>
      </c>
      <c r="BH256" s="114" t="str">
        <f t="shared" si="321"/>
        <v>Khác</v>
      </c>
      <c r="BI256" s="114" t="str">
        <f t="shared" si="322"/>
        <v>Khác</v>
      </c>
      <c r="BJ256" s="114" t="str">
        <f t="shared" si="323"/>
        <v>Khác</v>
      </c>
      <c r="BK256" s="114" t="str">
        <f t="shared" si="324"/>
        <v>Khác</v>
      </c>
      <c r="BL256" s="114" t="str">
        <f t="shared" si="325"/>
        <v>Khác</v>
      </c>
    </row>
    <row r="257" spans="1:64" ht="13.5" x14ac:dyDescent="0.15">
      <c r="A257" s="101"/>
      <c r="B257" s="101"/>
      <c r="C257" s="101"/>
      <c r="D257" s="105"/>
      <c r="E257" s="103"/>
      <c r="F257" s="15" t="str">
        <f t="shared" si="298"/>
        <v>-</v>
      </c>
      <c r="G257" s="12" t="e">
        <f>VLOOKUP(VALUE(A257),Time!$A$3:$D$33,2,1)</f>
        <v>#N/A</v>
      </c>
      <c r="H257" s="12" t="str">
        <f t="shared" si="300"/>
        <v/>
      </c>
      <c r="K257" s="12"/>
      <c r="L257" s="114" t="str">
        <f t="shared" si="348"/>
        <v>Khác</v>
      </c>
      <c r="M257" s="114" t="str">
        <f t="shared" si="349"/>
        <v>Khác</v>
      </c>
      <c r="N257" s="114" t="str">
        <f t="shared" si="350"/>
        <v>Khác</v>
      </c>
      <c r="O257" s="114" t="str">
        <f t="shared" si="351"/>
        <v>Khác</v>
      </c>
      <c r="P257" s="114" t="str">
        <f t="shared" si="301"/>
        <v>Khác</v>
      </c>
      <c r="Q257" s="114" t="str">
        <f t="shared" si="302"/>
        <v>Khác</v>
      </c>
      <c r="R257" s="114" t="str">
        <f t="shared" si="303"/>
        <v>Khác</v>
      </c>
      <c r="S257" s="114" t="str">
        <f t="shared" si="352"/>
        <v>Khác</v>
      </c>
      <c r="T257" s="114" t="str">
        <f t="shared" ref="T257:AP257" si="388">IF(S257="Khác",IF(ISNUMBER(SEARCH(T$7,$D257)),T$6,"Khác"),S257)</f>
        <v>Khác</v>
      </c>
      <c r="U257" s="114" t="str">
        <f t="shared" si="328"/>
        <v>Khác</v>
      </c>
      <c r="V257" s="114" t="str">
        <f t="shared" si="329"/>
        <v>Khác</v>
      </c>
      <c r="W257" s="114" t="str">
        <f t="shared" si="388"/>
        <v>Khác</v>
      </c>
      <c r="X257" s="114" t="str">
        <f t="shared" si="388"/>
        <v>Khác</v>
      </c>
      <c r="Y257" s="114" t="str">
        <f t="shared" si="388"/>
        <v>Khác</v>
      </c>
      <c r="Z257" s="114" t="str">
        <f t="shared" si="388"/>
        <v>Khác</v>
      </c>
      <c r="AA257" s="114" t="str">
        <f t="shared" si="388"/>
        <v>Khác</v>
      </c>
      <c r="AB257" s="114" t="str">
        <f t="shared" si="388"/>
        <v>Khác</v>
      </c>
      <c r="AC257" s="114" t="str">
        <f t="shared" si="388"/>
        <v>Khác</v>
      </c>
      <c r="AD257" s="114" t="str">
        <f t="shared" si="388"/>
        <v>Khác</v>
      </c>
      <c r="AE257" s="114" t="str">
        <f t="shared" si="388"/>
        <v>Khác</v>
      </c>
      <c r="AF257" s="114" t="str">
        <f t="shared" si="388"/>
        <v>Khác</v>
      </c>
      <c r="AG257" s="114" t="str">
        <f t="shared" si="388"/>
        <v>Khác</v>
      </c>
      <c r="AH257" s="114" t="str">
        <f t="shared" si="388"/>
        <v>Khác</v>
      </c>
      <c r="AI257" s="114" t="str">
        <f t="shared" si="388"/>
        <v>Khác</v>
      </c>
      <c r="AJ257" s="114" t="str">
        <f t="shared" si="388"/>
        <v>Khác</v>
      </c>
      <c r="AK257" s="114" t="str">
        <f t="shared" si="388"/>
        <v>Khác</v>
      </c>
      <c r="AL257" s="114" t="str">
        <f t="shared" si="388"/>
        <v>Khác</v>
      </c>
      <c r="AM257" s="114" t="str">
        <f t="shared" si="388"/>
        <v>Khác</v>
      </c>
      <c r="AN257" s="114" t="str">
        <f t="shared" si="388"/>
        <v>Khác</v>
      </c>
      <c r="AO257" s="114" t="str">
        <f t="shared" si="388"/>
        <v>Khác</v>
      </c>
      <c r="AP257" s="114" t="str">
        <f t="shared" si="388"/>
        <v>Khác</v>
      </c>
      <c r="AQ257" s="114" t="str">
        <f t="shared" si="305"/>
        <v>Khác</v>
      </c>
      <c r="AR257" s="114" t="str">
        <f t="shared" si="306"/>
        <v>Khác</v>
      </c>
      <c r="AS257" s="114" t="str">
        <f t="shared" si="307"/>
        <v>Khác</v>
      </c>
      <c r="AT257" s="114" t="str">
        <f t="shared" si="308"/>
        <v>Khác</v>
      </c>
      <c r="AU257" s="114" t="str">
        <f t="shared" si="309"/>
        <v>Khác</v>
      </c>
      <c r="AV257" s="114" t="str">
        <f t="shared" si="309"/>
        <v>Khác</v>
      </c>
      <c r="AW257" s="114" t="str">
        <f t="shared" si="310"/>
        <v>Khác</v>
      </c>
      <c r="AX257" s="114" t="str">
        <f t="shared" si="311"/>
        <v>Khác</v>
      </c>
      <c r="AY257" s="114" t="str">
        <f t="shared" si="312"/>
        <v>Khác</v>
      </c>
      <c r="AZ257" s="114" t="str">
        <f t="shared" si="313"/>
        <v>Khác</v>
      </c>
      <c r="BA257" s="114" t="str">
        <f t="shared" si="314"/>
        <v>Khác</v>
      </c>
      <c r="BB257" s="114" t="str">
        <f t="shared" si="315"/>
        <v>Khác</v>
      </c>
      <c r="BC257" s="114" t="str">
        <f t="shared" si="316"/>
        <v>Khác</v>
      </c>
      <c r="BD257" s="114" t="str">
        <f t="shared" si="317"/>
        <v>Khác</v>
      </c>
      <c r="BE257" s="114" t="str">
        <f t="shared" si="318"/>
        <v>Khác</v>
      </c>
      <c r="BF257" s="114" t="str">
        <f t="shared" si="319"/>
        <v>Khác</v>
      </c>
      <c r="BG257" s="114" t="str">
        <f t="shared" si="320"/>
        <v>Khác</v>
      </c>
      <c r="BH257" s="114" t="str">
        <f t="shared" si="321"/>
        <v>Khác</v>
      </c>
      <c r="BI257" s="114" t="str">
        <f t="shared" si="322"/>
        <v>Khác</v>
      </c>
      <c r="BJ257" s="114" t="str">
        <f t="shared" si="323"/>
        <v>Khác</v>
      </c>
      <c r="BK257" s="114" t="str">
        <f t="shared" si="324"/>
        <v>Khác</v>
      </c>
      <c r="BL257" s="114" t="str">
        <f t="shared" si="325"/>
        <v>Khác</v>
      </c>
    </row>
    <row r="258" spans="1:64" ht="13.5" x14ac:dyDescent="0.15">
      <c r="A258" s="101"/>
      <c r="B258" s="101"/>
      <c r="C258" s="101"/>
      <c r="D258" s="105"/>
      <c r="E258" s="103"/>
      <c r="F258" s="15" t="str">
        <f t="shared" si="298"/>
        <v>-</v>
      </c>
      <c r="G258" s="12" t="e">
        <f>VLOOKUP(VALUE(A258),Time!$A$3:$D$33,2,1)</f>
        <v>#N/A</v>
      </c>
      <c r="H258" s="12" t="str">
        <f t="shared" si="300"/>
        <v/>
      </c>
      <c r="K258" s="12"/>
      <c r="L258" s="114" t="str">
        <f t="shared" si="348"/>
        <v>Khác</v>
      </c>
      <c r="M258" s="114" t="str">
        <f t="shared" si="349"/>
        <v>Khác</v>
      </c>
      <c r="N258" s="114" t="str">
        <f t="shared" si="350"/>
        <v>Khác</v>
      </c>
      <c r="O258" s="114" t="str">
        <f t="shared" si="351"/>
        <v>Khác</v>
      </c>
      <c r="P258" s="114" t="str">
        <f t="shared" si="301"/>
        <v>Khác</v>
      </c>
      <c r="Q258" s="114" t="str">
        <f t="shared" si="302"/>
        <v>Khác</v>
      </c>
      <c r="R258" s="114" t="str">
        <f t="shared" si="303"/>
        <v>Khác</v>
      </c>
      <c r="S258" s="114" t="str">
        <f t="shared" si="352"/>
        <v>Khác</v>
      </c>
      <c r="T258" s="114" t="str">
        <f t="shared" ref="T258:AP258" si="389">IF(S258="Khác",IF(ISNUMBER(SEARCH(T$7,$D258)),T$6,"Khác"),S258)</f>
        <v>Khác</v>
      </c>
      <c r="U258" s="114" t="str">
        <f t="shared" si="328"/>
        <v>Khác</v>
      </c>
      <c r="V258" s="114" t="str">
        <f t="shared" si="329"/>
        <v>Khác</v>
      </c>
      <c r="W258" s="114" t="str">
        <f t="shared" si="389"/>
        <v>Khác</v>
      </c>
      <c r="X258" s="114" t="str">
        <f t="shared" si="389"/>
        <v>Khác</v>
      </c>
      <c r="Y258" s="114" t="str">
        <f t="shared" si="389"/>
        <v>Khác</v>
      </c>
      <c r="Z258" s="114" t="str">
        <f t="shared" si="389"/>
        <v>Khác</v>
      </c>
      <c r="AA258" s="114" t="str">
        <f t="shared" si="389"/>
        <v>Khác</v>
      </c>
      <c r="AB258" s="114" t="str">
        <f t="shared" si="389"/>
        <v>Khác</v>
      </c>
      <c r="AC258" s="114" t="str">
        <f t="shared" si="389"/>
        <v>Khác</v>
      </c>
      <c r="AD258" s="114" t="str">
        <f t="shared" si="389"/>
        <v>Khác</v>
      </c>
      <c r="AE258" s="114" t="str">
        <f t="shared" si="389"/>
        <v>Khác</v>
      </c>
      <c r="AF258" s="114" t="str">
        <f t="shared" si="389"/>
        <v>Khác</v>
      </c>
      <c r="AG258" s="114" t="str">
        <f t="shared" si="389"/>
        <v>Khác</v>
      </c>
      <c r="AH258" s="114" t="str">
        <f t="shared" si="389"/>
        <v>Khác</v>
      </c>
      <c r="AI258" s="114" t="str">
        <f t="shared" si="389"/>
        <v>Khác</v>
      </c>
      <c r="AJ258" s="114" t="str">
        <f t="shared" si="389"/>
        <v>Khác</v>
      </c>
      <c r="AK258" s="114" t="str">
        <f t="shared" si="389"/>
        <v>Khác</v>
      </c>
      <c r="AL258" s="114" t="str">
        <f t="shared" si="389"/>
        <v>Khác</v>
      </c>
      <c r="AM258" s="114" t="str">
        <f t="shared" si="389"/>
        <v>Khác</v>
      </c>
      <c r="AN258" s="114" t="str">
        <f t="shared" si="389"/>
        <v>Khác</v>
      </c>
      <c r="AO258" s="114" t="str">
        <f t="shared" si="389"/>
        <v>Khác</v>
      </c>
      <c r="AP258" s="114" t="str">
        <f t="shared" si="389"/>
        <v>Khác</v>
      </c>
      <c r="AQ258" s="114" t="str">
        <f t="shared" si="305"/>
        <v>Khác</v>
      </c>
      <c r="AR258" s="114" t="str">
        <f t="shared" si="306"/>
        <v>Khác</v>
      </c>
      <c r="AS258" s="114" t="str">
        <f t="shared" si="307"/>
        <v>Khác</v>
      </c>
      <c r="AT258" s="114" t="str">
        <f t="shared" si="308"/>
        <v>Khác</v>
      </c>
      <c r="AU258" s="114" t="str">
        <f t="shared" si="309"/>
        <v>Khác</v>
      </c>
      <c r="AV258" s="114" t="str">
        <f t="shared" si="309"/>
        <v>Khác</v>
      </c>
      <c r="AW258" s="114" t="str">
        <f t="shared" si="310"/>
        <v>Khác</v>
      </c>
      <c r="AX258" s="114" t="str">
        <f t="shared" si="311"/>
        <v>Khác</v>
      </c>
      <c r="AY258" s="114" t="str">
        <f t="shared" si="312"/>
        <v>Khác</v>
      </c>
      <c r="AZ258" s="114" t="str">
        <f t="shared" si="313"/>
        <v>Khác</v>
      </c>
      <c r="BA258" s="114" t="str">
        <f t="shared" si="314"/>
        <v>Khác</v>
      </c>
      <c r="BB258" s="114" t="str">
        <f t="shared" si="315"/>
        <v>Khác</v>
      </c>
      <c r="BC258" s="114" t="str">
        <f t="shared" si="316"/>
        <v>Khác</v>
      </c>
      <c r="BD258" s="114" t="str">
        <f t="shared" si="317"/>
        <v>Khác</v>
      </c>
      <c r="BE258" s="114" t="str">
        <f t="shared" si="318"/>
        <v>Khác</v>
      </c>
      <c r="BF258" s="114" t="str">
        <f t="shared" si="319"/>
        <v>Khác</v>
      </c>
      <c r="BG258" s="114" t="str">
        <f t="shared" si="320"/>
        <v>Khác</v>
      </c>
      <c r="BH258" s="114" t="str">
        <f t="shared" si="321"/>
        <v>Khác</v>
      </c>
      <c r="BI258" s="114" t="str">
        <f t="shared" si="322"/>
        <v>Khác</v>
      </c>
      <c r="BJ258" s="114" t="str">
        <f t="shared" si="323"/>
        <v>Khác</v>
      </c>
      <c r="BK258" s="114" t="str">
        <f t="shared" si="324"/>
        <v>Khác</v>
      </c>
      <c r="BL258" s="114" t="str">
        <f t="shared" si="325"/>
        <v>Khác</v>
      </c>
    </row>
    <row r="259" spans="1:64" ht="13.5" x14ac:dyDescent="0.15">
      <c r="A259" s="101"/>
      <c r="B259" s="101"/>
      <c r="C259" s="101"/>
      <c r="D259" s="105"/>
      <c r="E259" s="103"/>
      <c r="F259" s="15" t="str">
        <f t="shared" si="298"/>
        <v>-</v>
      </c>
      <c r="G259" s="12" t="e">
        <f>VLOOKUP(VALUE(A259),Time!$A$3:$D$33,2,1)</f>
        <v>#N/A</v>
      </c>
      <c r="H259" s="12" t="str">
        <f t="shared" si="300"/>
        <v/>
      </c>
      <c r="K259" s="12"/>
      <c r="L259" s="114" t="str">
        <f t="shared" si="348"/>
        <v>Khác</v>
      </c>
      <c r="M259" s="114" t="str">
        <f t="shared" si="349"/>
        <v>Khác</v>
      </c>
      <c r="N259" s="114" t="str">
        <f t="shared" si="350"/>
        <v>Khác</v>
      </c>
      <c r="O259" s="114" t="str">
        <f t="shared" si="351"/>
        <v>Khác</v>
      </c>
      <c r="P259" s="114" t="str">
        <f t="shared" si="301"/>
        <v>Khác</v>
      </c>
      <c r="Q259" s="114" t="str">
        <f t="shared" si="302"/>
        <v>Khác</v>
      </c>
      <c r="R259" s="114" t="str">
        <f t="shared" si="303"/>
        <v>Khác</v>
      </c>
      <c r="S259" s="114" t="str">
        <f t="shared" si="352"/>
        <v>Khác</v>
      </c>
      <c r="T259" s="114" t="str">
        <f t="shared" ref="T259:AP259" si="390">IF(S259="Khác",IF(ISNUMBER(SEARCH(T$7,$D259)),T$6,"Khác"),S259)</f>
        <v>Khác</v>
      </c>
      <c r="U259" s="114" t="str">
        <f t="shared" si="328"/>
        <v>Khác</v>
      </c>
      <c r="V259" s="114" t="str">
        <f t="shared" si="329"/>
        <v>Khác</v>
      </c>
      <c r="W259" s="114" t="str">
        <f t="shared" si="390"/>
        <v>Khác</v>
      </c>
      <c r="X259" s="114" t="str">
        <f t="shared" si="390"/>
        <v>Khác</v>
      </c>
      <c r="Y259" s="114" t="str">
        <f t="shared" si="390"/>
        <v>Khác</v>
      </c>
      <c r="Z259" s="114" t="str">
        <f t="shared" si="390"/>
        <v>Khác</v>
      </c>
      <c r="AA259" s="114" t="str">
        <f t="shared" si="390"/>
        <v>Khác</v>
      </c>
      <c r="AB259" s="114" t="str">
        <f t="shared" si="390"/>
        <v>Khác</v>
      </c>
      <c r="AC259" s="114" t="str">
        <f t="shared" si="390"/>
        <v>Khác</v>
      </c>
      <c r="AD259" s="114" t="str">
        <f t="shared" si="390"/>
        <v>Khác</v>
      </c>
      <c r="AE259" s="114" t="str">
        <f t="shared" si="390"/>
        <v>Khác</v>
      </c>
      <c r="AF259" s="114" t="str">
        <f t="shared" si="390"/>
        <v>Khác</v>
      </c>
      <c r="AG259" s="114" t="str">
        <f t="shared" si="390"/>
        <v>Khác</v>
      </c>
      <c r="AH259" s="114" t="str">
        <f t="shared" si="390"/>
        <v>Khác</v>
      </c>
      <c r="AI259" s="114" t="str">
        <f t="shared" si="390"/>
        <v>Khác</v>
      </c>
      <c r="AJ259" s="114" t="str">
        <f t="shared" si="390"/>
        <v>Khác</v>
      </c>
      <c r="AK259" s="114" t="str">
        <f t="shared" si="390"/>
        <v>Khác</v>
      </c>
      <c r="AL259" s="114" t="str">
        <f t="shared" si="390"/>
        <v>Khác</v>
      </c>
      <c r="AM259" s="114" t="str">
        <f t="shared" si="390"/>
        <v>Khác</v>
      </c>
      <c r="AN259" s="114" t="str">
        <f t="shared" si="390"/>
        <v>Khác</v>
      </c>
      <c r="AO259" s="114" t="str">
        <f t="shared" si="390"/>
        <v>Khác</v>
      </c>
      <c r="AP259" s="114" t="str">
        <f t="shared" si="390"/>
        <v>Khác</v>
      </c>
      <c r="AQ259" s="114" t="str">
        <f t="shared" si="305"/>
        <v>Khác</v>
      </c>
      <c r="AR259" s="114" t="str">
        <f t="shared" si="306"/>
        <v>Khác</v>
      </c>
      <c r="AS259" s="114" t="str">
        <f t="shared" si="307"/>
        <v>Khác</v>
      </c>
      <c r="AT259" s="114" t="str">
        <f t="shared" si="308"/>
        <v>Khác</v>
      </c>
      <c r="AU259" s="114" t="str">
        <f t="shared" si="309"/>
        <v>Khác</v>
      </c>
      <c r="AV259" s="114" t="str">
        <f t="shared" si="309"/>
        <v>Khác</v>
      </c>
      <c r="AW259" s="114" t="str">
        <f t="shared" si="310"/>
        <v>Khác</v>
      </c>
      <c r="AX259" s="114" t="str">
        <f t="shared" si="311"/>
        <v>Khác</v>
      </c>
      <c r="AY259" s="114" t="str">
        <f t="shared" si="312"/>
        <v>Khác</v>
      </c>
      <c r="AZ259" s="114" t="str">
        <f t="shared" si="313"/>
        <v>Khác</v>
      </c>
      <c r="BA259" s="114" t="str">
        <f t="shared" si="314"/>
        <v>Khác</v>
      </c>
      <c r="BB259" s="114" t="str">
        <f t="shared" si="315"/>
        <v>Khác</v>
      </c>
      <c r="BC259" s="114" t="str">
        <f t="shared" si="316"/>
        <v>Khác</v>
      </c>
      <c r="BD259" s="114" t="str">
        <f t="shared" si="317"/>
        <v>Khác</v>
      </c>
      <c r="BE259" s="114" t="str">
        <f t="shared" si="318"/>
        <v>Khác</v>
      </c>
      <c r="BF259" s="114" t="str">
        <f t="shared" si="319"/>
        <v>Khác</v>
      </c>
      <c r="BG259" s="114" t="str">
        <f t="shared" si="320"/>
        <v>Khác</v>
      </c>
      <c r="BH259" s="114" t="str">
        <f t="shared" si="321"/>
        <v>Khác</v>
      </c>
      <c r="BI259" s="114" t="str">
        <f t="shared" si="322"/>
        <v>Khác</v>
      </c>
      <c r="BJ259" s="114" t="str">
        <f t="shared" si="323"/>
        <v>Khác</v>
      </c>
      <c r="BK259" s="114" t="str">
        <f t="shared" si="324"/>
        <v>Khác</v>
      </c>
      <c r="BL259" s="114" t="str">
        <f t="shared" si="325"/>
        <v>Khác</v>
      </c>
    </row>
    <row r="260" spans="1:64" ht="13.5" x14ac:dyDescent="0.15">
      <c r="A260" s="101"/>
      <c r="B260" s="101"/>
      <c r="C260" s="101"/>
      <c r="D260" s="105"/>
      <c r="E260" s="103"/>
      <c r="F260" s="15" t="str">
        <f t="shared" si="298"/>
        <v>-</v>
      </c>
      <c r="G260" s="12" t="e">
        <f>VLOOKUP(VALUE(A260),Time!$A$3:$D$33,2,1)</f>
        <v>#N/A</v>
      </c>
      <c r="H260" s="12" t="str">
        <f t="shared" si="300"/>
        <v/>
      </c>
      <c r="K260" s="12"/>
      <c r="L260" s="114" t="str">
        <f t="shared" si="348"/>
        <v>Khác</v>
      </c>
      <c r="M260" s="114" t="str">
        <f t="shared" si="349"/>
        <v>Khác</v>
      </c>
      <c r="N260" s="114" t="str">
        <f t="shared" si="350"/>
        <v>Khác</v>
      </c>
      <c r="O260" s="114" t="str">
        <f t="shared" si="351"/>
        <v>Khác</v>
      </c>
      <c r="P260" s="114" t="str">
        <f t="shared" si="301"/>
        <v>Khác</v>
      </c>
      <c r="Q260" s="114" t="str">
        <f t="shared" si="302"/>
        <v>Khác</v>
      </c>
      <c r="R260" s="114" t="str">
        <f t="shared" si="303"/>
        <v>Khác</v>
      </c>
      <c r="S260" s="114" t="str">
        <f t="shared" si="352"/>
        <v>Khác</v>
      </c>
      <c r="T260" s="114" t="str">
        <f t="shared" ref="T260:AP260" si="391">IF(S260="Khác",IF(ISNUMBER(SEARCH(T$7,$D260)),T$6,"Khác"),S260)</f>
        <v>Khác</v>
      </c>
      <c r="U260" s="114" t="str">
        <f t="shared" si="328"/>
        <v>Khác</v>
      </c>
      <c r="V260" s="114" t="str">
        <f t="shared" si="329"/>
        <v>Khác</v>
      </c>
      <c r="W260" s="114" t="str">
        <f t="shared" si="391"/>
        <v>Khác</v>
      </c>
      <c r="X260" s="114" t="str">
        <f t="shared" si="391"/>
        <v>Khác</v>
      </c>
      <c r="Y260" s="114" t="str">
        <f t="shared" si="391"/>
        <v>Khác</v>
      </c>
      <c r="Z260" s="114" t="str">
        <f t="shared" si="391"/>
        <v>Khác</v>
      </c>
      <c r="AA260" s="114" t="str">
        <f t="shared" si="391"/>
        <v>Khác</v>
      </c>
      <c r="AB260" s="114" t="str">
        <f t="shared" si="391"/>
        <v>Khác</v>
      </c>
      <c r="AC260" s="114" t="str">
        <f t="shared" si="391"/>
        <v>Khác</v>
      </c>
      <c r="AD260" s="114" t="str">
        <f t="shared" si="391"/>
        <v>Khác</v>
      </c>
      <c r="AE260" s="114" t="str">
        <f t="shared" si="391"/>
        <v>Khác</v>
      </c>
      <c r="AF260" s="114" t="str">
        <f t="shared" si="391"/>
        <v>Khác</v>
      </c>
      <c r="AG260" s="114" t="str">
        <f t="shared" si="391"/>
        <v>Khác</v>
      </c>
      <c r="AH260" s="114" t="str">
        <f t="shared" si="391"/>
        <v>Khác</v>
      </c>
      <c r="AI260" s="114" t="str">
        <f t="shared" si="391"/>
        <v>Khác</v>
      </c>
      <c r="AJ260" s="114" t="str">
        <f t="shared" si="391"/>
        <v>Khác</v>
      </c>
      <c r="AK260" s="114" t="str">
        <f t="shared" si="391"/>
        <v>Khác</v>
      </c>
      <c r="AL260" s="114" t="str">
        <f t="shared" si="391"/>
        <v>Khác</v>
      </c>
      <c r="AM260" s="114" t="str">
        <f t="shared" si="391"/>
        <v>Khác</v>
      </c>
      <c r="AN260" s="114" t="str">
        <f t="shared" si="391"/>
        <v>Khác</v>
      </c>
      <c r="AO260" s="114" t="str">
        <f t="shared" si="391"/>
        <v>Khác</v>
      </c>
      <c r="AP260" s="114" t="str">
        <f t="shared" si="391"/>
        <v>Khác</v>
      </c>
      <c r="AQ260" s="114" t="str">
        <f t="shared" si="305"/>
        <v>Khác</v>
      </c>
      <c r="AR260" s="114" t="str">
        <f t="shared" si="306"/>
        <v>Khác</v>
      </c>
      <c r="AS260" s="114" t="str">
        <f t="shared" si="307"/>
        <v>Khác</v>
      </c>
      <c r="AT260" s="114" t="str">
        <f t="shared" si="308"/>
        <v>Khác</v>
      </c>
      <c r="AU260" s="114" t="str">
        <f t="shared" si="309"/>
        <v>Khác</v>
      </c>
      <c r="AV260" s="114" t="str">
        <f t="shared" si="309"/>
        <v>Khác</v>
      </c>
      <c r="AW260" s="114" t="str">
        <f t="shared" si="310"/>
        <v>Khác</v>
      </c>
      <c r="AX260" s="114" t="str">
        <f t="shared" si="311"/>
        <v>Khác</v>
      </c>
      <c r="AY260" s="114" t="str">
        <f t="shared" si="312"/>
        <v>Khác</v>
      </c>
      <c r="AZ260" s="114" t="str">
        <f t="shared" si="313"/>
        <v>Khác</v>
      </c>
      <c r="BA260" s="114" t="str">
        <f t="shared" si="314"/>
        <v>Khác</v>
      </c>
      <c r="BB260" s="114" t="str">
        <f t="shared" si="315"/>
        <v>Khác</v>
      </c>
      <c r="BC260" s="114" t="str">
        <f t="shared" si="316"/>
        <v>Khác</v>
      </c>
      <c r="BD260" s="114" t="str">
        <f t="shared" si="317"/>
        <v>Khác</v>
      </c>
      <c r="BE260" s="114" t="str">
        <f t="shared" si="318"/>
        <v>Khác</v>
      </c>
      <c r="BF260" s="114" t="str">
        <f t="shared" si="319"/>
        <v>Khác</v>
      </c>
      <c r="BG260" s="114" t="str">
        <f t="shared" si="320"/>
        <v>Khác</v>
      </c>
      <c r="BH260" s="114" t="str">
        <f t="shared" si="321"/>
        <v>Khác</v>
      </c>
      <c r="BI260" s="114" t="str">
        <f t="shared" si="322"/>
        <v>Khác</v>
      </c>
      <c r="BJ260" s="114" t="str">
        <f t="shared" si="323"/>
        <v>Khác</v>
      </c>
      <c r="BK260" s="114" t="str">
        <f t="shared" si="324"/>
        <v>Khác</v>
      </c>
      <c r="BL260" s="114" t="str">
        <f t="shared" si="325"/>
        <v>Khác</v>
      </c>
    </row>
    <row r="261" spans="1:64" ht="13.5" x14ac:dyDescent="0.15">
      <c r="A261" s="101"/>
      <c r="B261" s="101"/>
      <c r="C261" s="101"/>
      <c r="D261" s="105"/>
      <c r="E261" s="103"/>
      <c r="F261" s="15" t="str">
        <f t="shared" si="298"/>
        <v>-</v>
      </c>
      <c r="G261" s="12" t="e">
        <f>VLOOKUP(VALUE(A261),Time!$A$3:$D$33,2,1)</f>
        <v>#N/A</v>
      </c>
      <c r="H261" s="12" t="str">
        <f t="shared" si="300"/>
        <v/>
      </c>
      <c r="K261" s="12"/>
      <c r="L261" s="114" t="str">
        <f t="shared" si="348"/>
        <v>Khác</v>
      </c>
      <c r="M261" s="114" t="str">
        <f t="shared" si="349"/>
        <v>Khác</v>
      </c>
      <c r="N261" s="114" t="str">
        <f t="shared" si="350"/>
        <v>Khác</v>
      </c>
      <c r="O261" s="114" t="str">
        <f t="shared" si="351"/>
        <v>Khác</v>
      </c>
      <c r="P261" s="114" t="str">
        <f t="shared" si="301"/>
        <v>Khác</v>
      </c>
      <c r="Q261" s="114" t="str">
        <f t="shared" si="302"/>
        <v>Khác</v>
      </c>
      <c r="R261" s="114" t="str">
        <f t="shared" si="303"/>
        <v>Khác</v>
      </c>
      <c r="S261" s="114" t="str">
        <f t="shared" si="352"/>
        <v>Khác</v>
      </c>
      <c r="T261" s="114" t="str">
        <f t="shared" ref="T261:AP261" si="392">IF(S261="Khác",IF(ISNUMBER(SEARCH(T$7,$D261)),T$6,"Khác"),S261)</f>
        <v>Khác</v>
      </c>
      <c r="U261" s="114" t="str">
        <f t="shared" si="328"/>
        <v>Khác</v>
      </c>
      <c r="V261" s="114" t="str">
        <f t="shared" si="329"/>
        <v>Khác</v>
      </c>
      <c r="W261" s="114" t="str">
        <f t="shared" si="392"/>
        <v>Khác</v>
      </c>
      <c r="X261" s="114" t="str">
        <f t="shared" si="392"/>
        <v>Khác</v>
      </c>
      <c r="Y261" s="114" t="str">
        <f t="shared" si="392"/>
        <v>Khác</v>
      </c>
      <c r="Z261" s="114" t="str">
        <f t="shared" si="392"/>
        <v>Khác</v>
      </c>
      <c r="AA261" s="114" t="str">
        <f t="shared" si="392"/>
        <v>Khác</v>
      </c>
      <c r="AB261" s="114" t="str">
        <f t="shared" si="392"/>
        <v>Khác</v>
      </c>
      <c r="AC261" s="114" t="str">
        <f t="shared" si="392"/>
        <v>Khác</v>
      </c>
      <c r="AD261" s="114" t="str">
        <f t="shared" si="392"/>
        <v>Khác</v>
      </c>
      <c r="AE261" s="114" t="str">
        <f t="shared" si="392"/>
        <v>Khác</v>
      </c>
      <c r="AF261" s="114" t="str">
        <f t="shared" si="392"/>
        <v>Khác</v>
      </c>
      <c r="AG261" s="114" t="str">
        <f t="shared" si="392"/>
        <v>Khác</v>
      </c>
      <c r="AH261" s="114" t="str">
        <f t="shared" si="392"/>
        <v>Khác</v>
      </c>
      <c r="AI261" s="114" t="str">
        <f t="shared" si="392"/>
        <v>Khác</v>
      </c>
      <c r="AJ261" s="114" t="str">
        <f t="shared" si="392"/>
        <v>Khác</v>
      </c>
      <c r="AK261" s="114" t="str">
        <f t="shared" si="392"/>
        <v>Khác</v>
      </c>
      <c r="AL261" s="114" t="str">
        <f t="shared" si="392"/>
        <v>Khác</v>
      </c>
      <c r="AM261" s="114" t="str">
        <f t="shared" si="392"/>
        <v>Khác</v>
      </c>
      <c r="AN261" s="114" t="str">
        <f t="shared" si="392"/>
        <v>Khác</v>
      </c>
      <c r="AO261" s="114" t="str">
        <f t="shared" si="392"/>
        <v>Khác</v>
      </c>
      <c r="AP261" s="114" t="str">
        <f t="shared" si="392"/>
        <v>Khác</v>
      </c>
      <c r="AQ261" s="114" t="str">
        <f t="shared" si="305"/>
        <v>Khác</v>
      </c>
      <c r="AR261" s="114" t="str">
        <f t="shared" si="306"/>
        <v>Khác</v>
      </c>
      <c r="AS261" s="114" t="str">
        <f t="shared" si="307"/>
        <v>Khác</v>
      </c>
      <c r="AT261" s="114" t="str">
        <f t="shared" si="308"/>
        <v>Khác</v>
      </c>
      <c r="AU261" s="114" t="str">
        <f t="shared" si="309"/>
        <v>Khác</v>
      </c>
      <c r="AV261" s="114" t="str">
        <f t="shared" si="309"/>
        <v>Khác</v>
      </c>
      <c r="AW261" s="114" t="str">
        <f t="shared" si="310"/>
        <v>Khác</v>
      </c>
      <c r="AX261" s="114" t="str">
        <f t="shared" si="311"/>
        <v>Khác</v>
      </c>
      <c r="AY261" s="114" t="str">
        <f t="shared" si="312"/>
        <v>Khác</v>
      </c>
      <c r="AZ261" s="114" t="str">
        <f t="shared" si="313"/>
        <v>Khác</v>
      </c>
      <c r="BA261" s="114" t="str">
        <f t="shared" si="314"/>
        <v>Khác</v>
      </c>
      <c r="BB261" s="114" t="str">
        <f t="shared" si="315"/>
        <v>Khác</v>
      </c>
      <c r="BC261" s="114" t="str">
        <f t="shared" si="316"/>
        <v>Khác</v>
      </c>
      <c r="BD261" s="114" t="str">
        <f t="shared" si="317"/>
        <v>Khác</v>
      </c>
      <c r="BE261" s="114" t="str">
        <f t="shared" si="318"/>
        <v>Khác</v>
      </c>
      <c r="BF261" s="114" t="str">
        <f t="shared" si="319"/>
        <v>Khác</v>
      </c>
      <c r="BG261" s="114" t="str">
        <f t="shared" si="320"/>
        <v>Khác</v>
      </c>
      <c r="BH261" s="114" t="str">
        <f t="shared" si="321"/>
        <v>Khác</v>
      </c>
      <c r="BI261" s="114" t="str">
        <f t="shared" si="322"/>
        <v>Khác</v>
      </c>
      <c r="BJ261" s="114" t="str">
        <f t="shared" si="323"/>
        <v>Khác</v>
      </c>
      <c r="BK261" s="114" t="str">
        <f t="shared" si="324"/>
        <v>Khác</v>
      </c>
      <c r="BL261" s="114" t="str">
        <f t="shared" si="325"/>
        <v>Khác</v>
      </c>
    </row>
    <row r="262" spans="1:64" ht="13.5" x14ac:dyDescent="0.15">
      <c r="A262" s="101"/>
      <c r="B262" s="101"/>
      <c r="C262" s="101"/>
      <c r="D262" s="105"/>
      <c r="E262" s="103"/>
      <c r="F262" s="15" t="str">
        <f t="shared" si="298"/>
        <v>-</v>
      </c>
      <c r="G262" s="12" t="e">
        <f>VLOOKUP(VALUE(A262),Time!$A$3:$D$33,2,1)</f>
        <v>#N/A</v>
      </c>
      <c r="H262" s="12" t="str">
        <f t="shared" si="300"/>
        <v/>
      </c>
      <c r="K262" s="12"/>
      <c r="L262" s="114" t="str">
        <f t="shared" si="348"/>
        <v>Khác</v>
      </c>
      <c r="M262" s="114" t="str">
        <f t="shared" si="349"/>
        <v>Khác</v>
      </c>
      <c r="N262" s="114" t="str">
        <f t="shared" si="350"/>
        <v>Khác</v>
      </c>
      <c r="O262" s="114" t="str">
        <f t="shared" si="351"/>
        <v>Khác</v>
      </c>
      <c r="P262" s="114" t="str">
        <f t="shared" si="301"/>
        <v>Khác</v>
      </c>
      <c r="Q262" s="114" t="str">
        <f t="shared" si="302"/>
        <v>Khác</v>
      </c>
      <c r="R262" s="114" t="str">
        <f t="shared" si="303"/>
        <v>Khác</v>
      </c>
      <c r="S262" s="114" t="str">
        <f t="shared" si="352"/>
        <v>Khác</v>
      </c>
      <c r="T262" s="114" t="str">
        <f t="shared" ref="T262:AP262" si="393">IF(S262="Khác",IF(ISNUMBER(SEARCH(T$7,$D262)),T$6,"Khác"),S262)</f>
        <v>Khác</v>
      </c>
      <c r="U262" s="114" t="str">
        <f t="shared" si="328"/>
        <v>Khác</v>
      </c>
      <c r="V262" s="114" t="str">
        <f t="shared" si="329"/>
        <v>Khác</v>
      </c>
      <c r="W262" s="114" t="str">
        <f t="shared" si="393"/>
        <v>Khác</v>
      </c>
      <c r="X262" s="114" t="str">
        <f t="shared" si="393"/>
        <v>Khác</v>
      </c>
      <c r="Y262" s="114" t="str">
        <f t="shared" si="393"/>
        <v>Khác</v>
      </c>
      <c r="Z262" s="114" t="str">
        <f t="shared" si="393"/>
        <v>Khác</v>
      </c>
      <c r="AA262" s="114" t="str">
        <f t="shared" si="393"/>
        <v>Khác</v>
      </c>
      <c r="AB262" s="114" t="str">
        <f t="shared" si="393"/>
        <v>Khác</v>
      </c>
      <c r="AC262" s="114" t="str">
        <f t="shared" si="393"/>
        <v>Khác</v>
      </c>
      <c r="AD262" s="114" t="str">
        <f t="shared" si="393"/>
        <v>Khác</v>
      </c>
      <c r="AE262" s="114" t="str">
        <f t="shared" si="393"/>
        <v>Khác</v>
      </c>
      <c r="AF262" s="114" t="str">
        <f t="shared" si="393"/>
        <v>Khác</v>
      </c>
      <c r="AG262" s="114" t="str">
        <f t="shared" si="393"/>
        <v>Khác</v>
      </c>
      <c r="AH262" s="114" t="str">
        <f t="shared" si="393"/>
        <v>Khác</v>
      </c>
      <c r="AI262" s="114" t="str">
        <f t="shared" si="393"/>
        <v>Khác</v>
      </c>
      <c r="AJ262" s="114" t="str">
        <f t="shared" si="393"/>
        <v>Khác</v>
      </c>
      <c r="AK262" s="114" t="str">
        <f t="shared" si="393"/>
        <v>Khác</v>
      </c>
      <c r="AL262" s="114" t="str">
        <f t="shared" si="393"/>
        <v>Khác</v>
      </c>
      <c r="AM262" s="114" t="str">
        <f t="shared" si="393"/>
        <v>Khác</v>
      </c>
      <c r="AN262" s="114" t="str">
        <f t="shared" si="393"/>
        <v>Khác</v>
      </c>
      <c r="AO262" s="114" t="str">
        <f t="shared" si="393"/>
        <v>Khác</v>
      </c>
      <c r="AP262" s="114" t="str">
        <f t="shared" si="393"/>
        <v>Khác</v>
      </c>
      <c r="AQ262" s="114" t="str">
        <f t="shared" si="305"/>
        <v>Khác</v>
      </c>
      <c r="AR262" s="114" t="str">
        <f t="shared" si="306"/>
        <v>Khác</v>
      </c>
      <c r="AS262" s="114" t="str">
        <f t="shared" si="307"/>
        <v>Khác</v>
      </c>
      <c r="AT262" s="114" t="str">
        <f t="shared" si="308"/>
        <v>Khác</v>
      </c>
      <c r="AU262" s="114" t="str">
        <f t="shared" si="309"/>
        <v>Khác</v>
      </c>
      <c r="AV262" s="114" t="str">
        <f t="shared" si="309"/>
        <v>Khác</v>
      </c>
      <c r="AW262" s="114" t="str">
        <f t="shared" si="310"/>
        <v>Khác</v>
      </c>
      <c r="AX262" s="114" t="str">
        <f t="shared" si="311"/>
        <v>Khác</v>
      </c>
      <c r="AY262" s="114" t="str">
        <f t="shared" si="312"/>
        <v>Khác</v>
      </c>
      <c r="AZ262" s="114" t="str">
        <f t="shared" si="313"/>
        <v>Khác</v>
      </c>
      <c r="BA262" s="114" t="str">
        <f t="shared" si="314"/>
        <v>Khác</v>
      </c>
      <c r="BB262" s="114" t="str">
        <f t="shared" si="315"/>
        <v>Khác</v>
      </c>
      <c r="BC262" s="114" t="str">
        <f t="shared" si="316"/>
        <v>Khác</v>
      </c>
      <c r="BD262" s="114" t="str">
        <f t="shared" si="317"/>
        <v>Khác</v>
      </c>
      <c r="BE262" s="114" t="str">
        <f t="shared" si="318"/>
        <v>Khác</v>
      </c>
      <c r="BF262" s="114" t="str">
        <f t="shared" si="319"/>
        <v>Khác</v>
      </c>
      <c r="BG262" s="114" t="str">
        <f t="shared" si="320"/>
        <v>Khác</v>
      </c>
      <c r="BH262" s="114" t="str">
        <f t="shared" si="321"/>
        <v>Khác</v>
      </c>
      <c r="BI262" s="114" t="str">
        <f t="shared" si="322"/>
        <v>Khác</v>
      </c>
      <c r="BJ262" s="114" t="str">
        <f t="shared" si="323"/>
        <v>Khác</v>
      </c>
      <c r="BK262" s="114" t="str">
        <f t="shared" si="324"/>
        <v>Khác</v>
      </c>
      <c r="BL262" s="114" t="str">
        <f t="shared" si="325"/>
        <v>Khác</v>
      </c>
    </row>
    <row r="263" spans="1:64" ht="13.5" x14ac:dyDescent="0.15">
      <c r="A263" s="101"/>
      <c r="B263" s="101"/>
      <c r="C263" s="101"/>
      <c r="D263" s="105"/>
      <c r="E263" s="103"/>
      <c r="F263" s="15" t="str">
        <f t="shared" si="298"/>
        <v>-</v>
      </c>
      <c r="G263" s="12" t="e">
        <f>VLOOKUP(VALUE(A263),Time!$A$3:$D$33,2,1)</f>
        <v>#N/A</v>
      </c>
      <c r="H263" s="12" t="str">
        <f t="shared" si="300"/>
        <v/>
      </c>
      <c r="K263" s="12"/>
      <c r="L263" s="114" t="str">
        <f t="shared" si="348"/>
        <v>Khác</v>
      </c>
      <c r="M263" s="114" t="str">
        <f t="shared" si="349"/>
        <v>Khác</v>
      </c>
      <c r="N263" s="114" t="str">
        <f t="shared" si="350"/>
        <v>Khác</v>
      </c>
      <c r="O263" s="114" t="str">
        <f t="shared" si="351"/>
        <v>Khác</v>
      </c>
      <c r="P263" s="114" t="str">
        <f t="shared" si="301"/>
        <v>Khác</v>
      </c>
      <c r="Q263" s="114" t="str">
        <f t="shared" si="302"/>
        <v>Khác</v>
      </c>
      <c r="R263" s="114" t="str">
        <f t="shared" si="303"/>
        <v>Khác</v>
      </c>
      <c r="S263" s="114" t="str">
        <f t="shared" si="352"/>
        <v>Khác</v>
      </c>
      <c r="T263" s="114" t="str">
        <f t="shared" ref="T263:AP263" si="394">IF(S263="Khác",IF(ISNUMBER(SEARCH(T$7,$D263)),T$6,"Khác"),S263)</f>
        <v>Khác</v>
      </c>
      <c r="U263" s="114" t="str">
        <f t="shared" si="328"/>
        <v>Khác</v>
      </c>
      <c r="V263" s="114" t="str">
        <f t="shared" si="329"/>
        <v>Khác</v>
      </c>
      <c r="W263" s="114" t="str">
        <f t="shared" si="394"/>
        <v>Khác</v>
      </c>
      <c r="X263" s="114" t="str">
        <f t="shared" si="394"/>
        <v>Khác</v>
      </c>
      <c r="Y263" s="114" t="str">
        <f t="shared" si="394"/>
        <v>Khác</v>
      </c>
      <c r="Z263" s="114" t="str">
        <f t="shared" si="394"/>
        <v>Khác</v>
      </c>
      <c r="AA263" s="114" t="str">
        <f t="shared" si="394"/>
        <v>Khác</v>
      </c>
      <c r="AB263" s="114" t="str">
        <f t="shared" si="394"/>
        <v>Khác</v>
      </c>
      <c r="AC263" s="114" t="str">
        <f t="shared" si="394"/>
        <v>Khác</v>
      </c>
      <c r="AD263" s="114" t="str">
        <f t="shared" si="394"/>
        <v>Khác</v>
      </c>
      <c r="AE263" s="114" t="str">
        <f t="shared" si="394"/>
        <v>Khác</v>
      </c>
      <c r="AF263" s="114" t="str">
        <f t="shared" si="394"/>
        <v>Khác</v>
      </c>
      <c r="AG263" s="114" t="str">
        <f t="shared" si="394"/>
        <v>Khác</v>
      </c>
      <c r="AH263" s="114" t="str">
        <f t="shared" si="394"/>
        <v>Khác</v>
      </c>
      <c r="AI263" s="114" t="str">
        <f t="shared" si="394"/>
        <v>Khác</v>
      </c>
      <c r="AJ263" s="114" t="str">
        <f t="shared" si="394"/>
        <v>Khác</v>
      </c>
      <c r="AK263" s="114" t="str">
        <f t="shared" si="394"/>
        <v>Khác</v>
      </c>
      <c r="AL263" s="114" t="str">
        <f t="shared" si="394"/>
        <v>Khác</v>
      </c>
      <c r="AM263" s="114" t="str">
        <f t="shared" si="394"/>
        <v>Khác</v>
      </c>
      <c r="AN263" s="114" t="str">
        <f t="shared" si="394"/>
        <v>Khác</v>
      </c>
      <c r="AO263" s="114" t="str">
        <f t="shared" si="394"/>
        <v>Khác</v>
      </c>
      <c r="AP263" s="114" t="str">
        <f t="shared" si="394"/>
        <v>Khác</v>
      </c>
      <c r="AQ263" s="114" t="str">
        <f t="shared" si="305"/>
        <v>Khác</v>
      </c>
      <c r="AR263" s="114" t="str">
        <f t="shared" si="306"/>
        <v>Khác</v>
      </c>
      <c r="AS263" s="114" t="str">
        <f t="shared" si="307"/>
        <v>Khác</v>
      </c>
      <c r="AT263" s="114" t="str">
        <f t="shared" si="308"/>
        <v>Khác</v>
      </c>
      <c r="AU263" s="114" t="str">
        <f t="shared" si="309"/>
        <v>Khác</v>
      </c>
      <c r="AV263" s="114" t="str">
        <f t="shared" si="309"/>
        <v>Khác</v>
      </c>
      <c r="AW263" s="114" t="str">
        <f t="shared" si="310"/>
        <v>Khác</v>
      </c>
      <c r="AX263" s="114" t="str">
        <f t="shared" si="311"/>
        <v>Khác</v>
      </c>
      <c r="AY263" s="114" t="str">
        <f t="shared" si="312"/>
        <v>Khác</v>
      </c>
      <c r="AZ263" s="114" t="str">
        <f t="shared" si="313"/>
        <v>Khác</v>
      </c>
      <c r="BA263" s="114" t="str">
        <f t="shared" si="314"/>
        <v>Khác</v>
      </c>
      <c r="BB263" s="114" t="str">
        <f t="shared" si="315"/>
        <v>Khác</v>
      </c>
      <c r="BC263" s="114" t="str">
        <f t="shared" si="316"/>
        <v>Khác</v>
      </c>
      <c r="BD263" s="114" t="str">
        <f t="shared" si="317"/>
        <v>Khác</v>
      </c>
      <c r="BE263" s="114" t="str">
        <f t="shared" si="318"/>
        <v>Khác</v>
      </c>
      <c r="BF263" s="114" t="str">
        <f t="shared" si="319"/>
        <v>Khác</v>
      </c>
      <c r="BG263" s="114" t="str">
        <f t="shared" si="320"/>
        <v>Khác</v>
      </c>
      <c r="BH263" s="114" t="str">
        <f t="shared" si="321"/>
        <v>Khác</v>
      </c>
      <c r="BI263" s="114" t="str">
        <f t="shared" si="322"/>
        <v>Khác</v>
      </c>
      <c r="BJ263" s="114" t="str">
        <f t="shared" si="323"/>
        <v>Khác</v>
      </c>
      <c r="BK263" s="114" t="str">
        <f t="shared" si="324"/>
        <v>Khác</v>
      </c>
      <c r="BL263" s="114" t="str">
        <f t="shared" si="325"/>
        <v>Khác</v>
      </c>
    </row>
    <row r="264" spans="1:64" ht="13.5" x14ac:dyDescent="0.15">
      <c r="A264" s="101"/>
      <c r="B264" s="101"/>
      <c r="C264" s="101"/>
      <c r="D264" s="105"/>
      <c r="E264" s="103"/>
      <c r="F264" s="15" t="str">
        <f t="shared" ref="F264:F300" si="395">IF(H264="","-",IF(H264="Thu","Thu",BL264))</f>
        <v>-</v>
      </c>
      <c r="G264" s="12" t="e">
        <f>VLOOKUP(VALUE(A264),Time!$A$3:$D$33,2,1)</f>
        <v>#N/A</v>
      </c>
      <c r="H264" s="12" t="str">
        <f t="shared" si="300"/>
        <v/>
      </c>
      <c r="K264" s="12"/>
      <c r="L264" s="114" t="str">
        <f t="shared" si="348"/>
        <v>Khác</v>
      </c>
      <c r="M264" s="114" t="str">
        <f t="shared" si="349"/>
        <v>Khác</v>
      </c>
      <c r="N264" s="114" t="str">
        <f t="shared" si="350"/>
        <v>Khác</v>
      </c>
      <c r="O264" s="114" t="str">
        <f t="shared" si="351"/>
        <v>Khác</v>
      </c>
      <c r="P264" s="114" t="str">
        <f t="shared" si="301"/>
        <v>Khác</v>
      </c>
      <c r="Q264" s="114" t="str">
        <f t="shared" si="302"/>
        <v>Khác</v>
      </c>
      <c r="R264" s="114" t="str">
        <f t="shared" si="303"/>
        <v>Khác</v>
      </c>
      <c r="S264" s="114" t="str">
        <f t="shared" si="352"/>
        <v>Khác</v>
      </c>
      <c r="T264" s="114" t="str">
        <f t="shared" ref="T264:AP264" si="396">IF(S264="Khác",IF(ISNUMBER(SEARCH(T$7,$D264)),T$6,"Khác"),S264)</f>
        <v>Khác</v>
      </c>
      <c r="U264" s="114" t="str">
        <f t="shared" si="328"/>
        <v>Khác</v>
      </c>
      <c r="V264" s="114" t="str">
        <f t="shared" si="329"/>
        <v>Khác</v>
      </c>
      <c r="W264" s="114" t="str">
        <f t="shared" si="396"/>
        <v>Khác</v>
      </c>
      <c r="X264" s="114" t="str">
        <f t="shared" si="396"/>
        <v>Khác</v>
      </c>
      <c r="Y264" s="114" t="str">
        <f t="shared" si="396"/>
        <v>Khác</v>
      </c>
      <c r="Z264" s="114" t="str">
        <f t="shared" si="396"/>
        <v>Khác</v>
      </c>
      <c r="AA264" s="114" t="str">
        <f t="shared" si="396"/>
        <v>Khác</v>
      </c>
      <c r="AB264" s="114" t="str">
        <f t="shared" si="396"/>
        <v>Khác</v>
      </c>
      <c r="AC264" s="114" t="str">
        <f t="shared" si="396"/>
        <v>Khác</v>
      </c>
      <c r="AD264" s="114" t="str">
        <f t="shared" si="396"/>
        <v>Khác</v>
      </c>
      <c r="AE264" s="114" t="str">
        <f t="shared" si="396"/>
        <v>Khác</v>
      </c>
      <c r="AF264" s="114" t="str">
        <f t="shared" si="396"/>
        <v>Khác</v>
      </c>
      <c r="AG264" s="114" t="str">
        <f t="shared" si="396"/>
        <v>Khác</v>
      </c>
      <c r="AH264" s="114" t="str">
        <f t="shared" si="396"/>
        <v>Khác</v>
      </c>
      <c r="AI264" s="114" t="str">
        <f t="shared" si="396"/>
        <v>Khác</v>
      </c>
      <c r="AJ264" s="114" t="str">
        <f t="shared" si="396"/>
        <v>Khác</v>
      </c>
      <c r="AK264" s="114" t="str">
        <f t="shared" si="396"/>
        <v>Khác</v>
      </c>
      <c r="AL264" s="114" t="str">
        <f t="shared" si="396"/>
        <v>Khác</v>
      </c>
      <c r="AM264" s="114" t="str">
        <f t="shared" si="396"/>
        <v>Khác</v>
      </c>
      <c r="AN264" s="114" t="str">
        <f t="shared" si="396"/>
        <v>Khác</v>
      </c>
      <c r="AO264" s="114" t="str">
        <f t="shared" si="396"/>
        <v>Khác</v>
      </c>
      <c r="AP264" s="114" t="str">
        <f t="shared" si="396"/>
        <v>Khác</v>
      </c>
      <c r="AQ264" s="114" t="str">
        <f t="shared" si="305"/>
        <v>Khác</v>
      </c>
      <c r="AR264" s="114" t="str">
        <f t="shared" si="306"/>
        <v>Khác</v>
      </c>
      <c r="AS264" s="114" t="str">
        <f t="shared" si="307"/>
        <v>Khác</v>
      </c>
      <c r="AT264" s="114" t="str">
        <f t="shared" si="308"/>
        <v>Khác</v>
      </c>
      <c r="AU264" s="114" t="str">
        <f t="shared" si="309"/>
        <v>Khác</v>
      </c>
      <c r="AV264" s="114" t="str">
        <f t="shared" si="309"/>
        <v>Khác</v>
      </c>
      <c r="AW264" s="114" t="str">
        <f t="shared" si="310"/>
        <v>Khác</v>
      </c>
      <c r="AX264" s="114" t="str">
        <f t="shared" si="311"/>
        <v>Khác</v>
      </c>
      <c r="AY264" s="114" t="str">
        <f t="shared" si="312"/>
        <v>Khác</v>
      </c>
      <c r="AZ264" s="114" t="str">
        <f t="shared" si="313"/>
        <v>Khác</v>
      </c>
      <c r="BA264" s="114" t="str">
        <f t="shared" si="314"/>
        <v>Khác</v>
      </c>
      <c r="BB264" s="114" t="str">
        <f t="shared" si="315"/>
        <v>Khác</v>
      </c>
      <c r="BC264" s="114" t="str">
        <f t="shared" si="316"/>
        <v>Khác</v>
      </c>
      <c r="BD264" s="114" t="str">
        <f t="shared" si="317"/>
        <v>Khác</v>
      </c>
      <c r="BE264" s="114" t="str">
        <f t="shared" si="318"/>
        <v>Khác</v>
      </c>
      <c r="BF264" s="114" t="str">
        <f t="shared" si="319"/>
        <v>Khác</v>
      </c>
      <c r="BG264" s="114" t="str">
        <f t="shared" si="320"/>
        <v>Khác</v>
      </c>
      <c r="BH264" s="114" t="str">
        <f t="shared" si="321"/>
        <v>Khác</v>
      </c>
      <c r="BI264" s="114" t="str">
        <f t="shared" si="322"/>
        <v>Khác</v>
      </c>
      <c r="BJ264" s="114" t="str">
        <f t="shared" si="323"/>
        <v>Khác</v>
      </c>
      <c r="BK264" s="114" t="str">
        <f t="shared" si="324"/>
        <v>Khác</v>
      </c>
      <c r="BL264" s="114" t="str">
        <f t="shared" si="325"/>
        <v>Khác</v>
      </c>
    </row>
    <row r="265" spans="1:64" ht="13.5" x14ac:dyDescent="0.15">
      <c r="A265" s="101"/>
      <c r="B265" s="101"/>
      <c r="C265" s="101"/>
      <c r="D265" s="105"/>
      <c r="E265" s="103"/>
      <c r="F265" s="15" t="str">
        <f t="shared" si="395"/>
        <v>-</v>
      </c>
      <c r="G265" s="12" t="e">
        <f>VLOOKUP(VALUE(A265),Time!$A$3:$D$33,2,1)</f>
        <v>#N/A</v>
      </c>
      <c r="H265" s="12" t="str">
        <f t="shared" ref="H265:H300" si="397">IF(MID(C265,2,1)="c","Chi",IF(C265&lt;&gt;"","Thu",""))</f>
        <v/>
      </c>
      <c r="K265" s="12"/>
      <c r="L265" s="114" t="str">
        <f t="shared" si="348"/>
        <v>Khác</v>
      </c>
      <c r="M265" s="114" t="str">
        <f t="shared" si="349"/>
        <v>Khác</v>
      </c>
      <c r="N265" s="114" t="str">
        <f t="shared" si="350"/>
        <v>Khác</v>
      </c>
      <c r="O265" s="114" t="str">
        <f t="shared" si="351"/>
        <v>Khác</v>
      </c>
      <c r="P265" s="114" t="str">
        <f t="shared" ref="P265:P300" si="398">IF(O265="Khác",IF(ISNUMBER(SEARCH(P$7,$D265)),P$6,"Khác"),O265)</f>
        <v>Khác</v>
      </c>
      <c r="Q265" s="114" t="str">
        <f t="shared" ref="Q265:Q300" si="399">IF(P265="Khác",IF(ISNUMBER(SEARCH(Q$7,$D265)),Q$6,"Khác"),P265)</f>
        <v>Khác</v>
      </c>
      <c r="R265" s="114" t="str">
        <f t="shared" ref="R265:R300" si="400">IF(Q265="Khác",IF(ISNUMBER(SEARCH(R$7,$D265)),R$6,"Khác"),Q265)</f>
        <v>Khác</v>
      </c>
      <c r="S265" s="114" t="str">
        <f t="shared" si="352"/>
        <v>Khác</v>
      </c>
      <c r="T265" s="114" t="str">
        <f t="shared" ref="T265:AP265" si="401">IF(S265="Khác",IF(ISNUMBER(SEARCH(T$7,$D265)),T$6,"Khác"),S265)</f>
        <v>Khác</v>
      </c>
      <c r="U265" s="114" t="str">
        <f t="shared" si="328"/>
        <v>Khác</v>
      </c>
      <c r="V265" s="114" t="str">
        <f t="shared" si="329"/>
        <v>Khác</v>
      </c>
      <c r="W265" s="114" t="str">
        <f t="shared" si="401"/>
        <v>Khác</v>
      </c>
      <c r="X265" s="114" t="str">
        <f t="shared" si="401"/>
        <v>Khác</v>
      </c>
      <c r="Y265" s="114" t="str">
        <f t="shared" si="401"/>
        <v>Khác</v>
      </c>
      <c r="Z265" s="114" t="str">
        <f t="shared" si="401"/>
        <v>Khác</v>
      </c>
      <c r="AA265" s="114" t="str">
        <f t="shared" si="401"/>
        <v>Khác</v>
      </c>
      <c r="AB265" s="114" t="str">
        <f t="shared" si="401"/>
        <v>Khác</v>
      </c>
      <c r="AC265" s="114" t="str">
        <f t="shared" si="401"/>
        <v>Khác</v>
      </c>
      <c r="AD265" s="114" t="str">
        <f t="shared" si="401"/>
        <v>Khác</v>
      </c>
      <c r="AE265" s="114" t="str">
        <f t="shared" si="401"/>
        <v>Khác</v>
      </c>
      <c r="AF265" s="114" t="str">
        <f t="shared" si="401"/>
        <v>Khác</v>
      </c>
      <c r="AG265" s="114" t="str">
        <f t="shared" si="401"/>
        <v>Khác</v>
      </c>
      <c r="AH265" s="114" t="str">
        <f t="shared" si="401"/>
        <v>Khác</v>
      </c>
      <c r="AI265" s="114" t="str">
        <f t="shared" si="401"/>
        <v>Khác</v>
      </c>
      <c r="AJ265" s="114" t="str">
        <f t="shared" si="401"/>
        <v>Khác</v>
      </c>
      <c r="AK265" s="114" t="str">
        <f t="shared" si="401"/>
        <v>Khác</v>
      </c>
      <c r="AL265" s="114" t="str">
        <f t="shared" si="401"/>
        <v>Khác</v>
      </c>
      <c r="AM265" s="114" t="str">
        <f t="shared" si="401"/>
        <v>Khác</v>
      </c>
      <c r="AN265" s="114" t="str">
        <f t="shared" si="401"/>
        <v>Khác</v>
      </c>
      <c r="AO265" s="114" t="str">
        <f t="shared" si="401"/>
        <v>Khác</v>
      </c>
      <c r="AP265" s="114" t="str">
        <f t="shared" si="401"/>
        <v>Khác</v>
      </c>
      <c r="AQ265" s="114" t="str">
        <f t="shared" ref="AQ265:AQ300" si="402">IF(AP265="Khác",IF(ISNUMBER(SEARCH(AQ$7,$D265)),AQ$6,"Khác"),AP265)</f>
        <v>Khác</v>
      </c>
      <c r="AR265" s="114" t="str">
        <f t="shared" ref="AR265:AR300" si="403">IF(AQ265="Khác",IF(ISNUMBER(SEARCH(AR$7,$D265)),AR$6,"Khác"),AQ265)</f>
        <v>Khác</v>
      </c>
      <c r="AS265" s="114" t="str">
        <f t="shared" ref="AS265:AS300" si="404">IF(AR265="Khác",IF(ISNUMBER(SEARCH(AS$7,$D265)),AS$6,"Khác"),AR265)</f>
        <v>Khác</v>
      </c>
      <c r="AT265" s="114" t="str">
        <f t="shared" ref="AT265:AT300" si="405">IF(AS265="Khác",IF(ISNUMBER(SEARCH(AT$7,$D265)),AT$6,"Khác"),AS265)</f>
        <v>Khác</v>
      </c>
      <c r="AU265" s="114" t="str">
        <f t="shared" ref="AU265:AV300" si="406">IF(AT265="Khác",IF(ISNUMBER(SEARCH(AU$7,$D265)),AU$6,"Khác"),AT265)</f>
        <v>Khác</v>
      </c>
      <c r="AV265" s="114" t="str">
        <f t="shared" si="406"/>
        <v>Khác</v>
      </c>
      <c r="AW265" s="114" t="str">
        <f t="shared" ref="AW265:AW300" si="407">IF(AV265="Khác",IF(AND(ISNUMBER(SEARCH("phí",$D265)),ISNUMBER(SEARCH("ngân hàng",$D265))),AW$6,"Khác"),AV265)</f>
        <v>Khác</v>
      </c>
      <c r="AX265" s="114" t="str">
        <f t="shared" ref="AX265:AX300" si="408">IF(AW265="Khác",IF(AND(ISNUMBER(SEARCH("Điện",$D265)),ISNUMBER(SEARCH("VP",$D265))),AX$6,"Khác"),AW265)</f>
        <v>Khác</v>
      </c>
      <c r="AY265" s="114" t="str">
        <f t="shared" ref="AY265:AY300" si="409">IF(AX265="Khác",IF(AND(ISNUMBER(SEARCH("Nước",$D265)),ISNUMBER(SEARCH("VP",$D265))),AY$6,"Khác"),AX265)</f>
        <v>Khác</v>
      </c>
      <c r="AZ265" s="114" t="str">
        <f t="shared" ref="AZ265:AZ300" si="410">IF(AY265="Khác",IF(AND(ISNUMBER(SEARCH("Điện",$D265)),ISNUMBER(SEARCH("Kho",$D265))),AZ$6,"Khác"),AY265)</f>
        <v>Khác</v>
      </c>
      <c r="BA265" s="114" t="str">
        <f t="shared" ref="BA265:BA300" si="411">IF(AZ265="Khác",IF(AND(ISNUMBER(SEARCH("Nước",$D265)),ISNUMBER(SEARCH("Kho",$D265))),BA$6,"Khác"),AZ265)</f>
        <v>Khác</v>
      </c>
      <c r="BB265" s="114" t="str">
        <f t="shared" ref="BB265:BB300" si="412">IF(BA265="Khác",IF(AND(ISNUMBER(SEARCH("TT",$D265)),ISNUMBER(SEARCH("Chi Phí hoàn trả bảo hành",$D265))),BB$6,"Khác"),BA265)</f>
        <v>Khác</v>
      </c>
      <c r="BC265" s="114" t="str">
        <f t="shared" ref="BC265:BC300" si="413">IF(BB265="Khác",IF(AND(ISNUMBER(SEARCH("TT",$D265)),ISNUMBER(SEARCH("Đơn hàng",$D265))),BC$6,"Khác"),BB265)</f>
        <v>Khác</v>
      </c>
      <c r="BD265" s="114" t="str">
        <f t="shared" ref="BD265:BD300" si="414">IF(BC265="Khác",IF(AND(ISNUMBER(SEARCH("TT",$D265)),ISNUMBER(SEARCH("hoàn công",$D265))),BD$6,"Khác"),BC265)</f>
        <v>Khác</v>
      </c>
      <c r="BE265" s="114" t="str">
        <f t="shared" ref="BE265:BE300" si="415">IF(BD265="Khác",IF(AND(ISNUMBER(SEARCH("TT",$D265)),ISNUMBER(SEARCH("công nhân",$D265))),BE$6,"Khác"),BD265)</f>
        <v>Khác</v>
      </c>
      <c r="BF265" s="114" t="str">
        <f t="shared" ref="BF265:BF300" si="416">IF(BE265="Khác",IF(AND(ISNUMBER(SEARCH("phí",$D265)),ISNUMBER(SEARCH("cước",$D265))),BF$6,"Khác"),BE265)</f>
        <v>Khác</v>
      </c>
      <c r="BG265" s="114" t="str">
        <f t="shared" ref="BG265:BG300" si="417">IF(BF265="Khác",IF(AND(ISNUMBER(SEARCH("TT",$D265)),ISNUMBER(SEARCH("- ",$D265))),BG$6,"Khác"),BF265)</f>
        <v>Khác</v>
      </c>
      <c r="BH265" s="114" t="str">
        <f t="shared" ref="BH265:BH300" si="418">IF(BG265="Khác",IF(ISNUMBER(SEARCH("tạm ứng",$D265)),BH$6,"Khác"),BG265)</f>
        <v>Khác</v>
      </c>
      <c r="BI265" s="114" t="str">
        <f t="shared" ref="BI265:BI300" si="419">IF(BH265="Khác",IF(ISNUMBER(SEARCH("chi phí dịch vụ hàng hóa",$D265)),BI$6,"Khác"),BH265)</f>
        <v>Khác</v>
      </c>
      <c r="BJ265" s="114" t="str">
        <f t="shared" ref="BJ265:BJ300" si="420">IF(BI265="Khác",IF(ISNUMBER(SEARCH("cung cấp vật tư cho kho",$D265)),BJ$6,"Khác"),BI265)</f>
        <v>Khác</v>
      </c>
      <c r="BK265" s="114" t="str">
        <f t="shared" ref="BK265:BK300" si="421">IF(BJ265="Khác",IF(ISNUMBER(SEARCH("cô tạp vụ",$D265)),BK$6,"Khác"),BJ265)</f>
        <v>Khác</v>
      </c>
      <c r="BL265" s="114" t="str">
        <f t="shared" ref="BL265:BL300" si="422">IF(BK265="Khác",IF(ISNUMBER(SEARCH("thuê văn phòng Hà Nội",$D265)),BL$6,"Khác"),BK265)</f>
        <v>Khác</v>
      </c>
    </row>
    <row r="266" spans="1:64" ht="13.5" x14ac:dyDescent="0.15">
      <c r="A266" s="101"/>
      <c r="B266" s="101"/>
      <c r="C266" s="101"/>
      <c r="D266" s="105"/>
      <c r="E266" s="103"/>
      <c r="F266" s="15" t="str">
        <f t="shared" si="395"/>
        <v>-</v>
      </c>
      <c r="G266" s="12" t="e">
        <f>VLOOKUP(VALUE(A266),Time!$A$3:$D$33,2,1)</f>
        <v>#N/A</v>
      </c>
      <c r="H266" s="12" t="str">
        <f t="shared" si="397"/>
        <v/>
      </c>
      <c r="K266" s="12"/>
      <c r="L266" s="114" t="str">
        <f t="shared" si="348"/>
        <v>Khác</v>
      </c>
      <c r="M266" s="114" t="str">
        <f t="shared" si="349"/>
        <v>Khác</v>
      </c>
      <c r="N266" s="114" t="str">
        <f t="shared" si="350"/>
        <v>Khác</v>
      </c>
      <c r="O266" s="114" t="str">
        <f t="shared" si="351"/>
        <v>Khác</v>
      </c>
      <c r="P266" s="114" t="str">
        <f t="shared" si="398"/>
        <v>Khác</v>
      </c>
      <c r="Q266" s="114" t="str">
        <f t="shared" si="399"/>
        <v>Khác</v>
      </c>
      <c r="R266" s="114" t="str">
        <f t="shared" si="400"/>
        <v>Khác</v>
      </c>
      <c r="S266" s="114" t="str">
        <f t="shared" si="352"/>
        <v>Khác</v>
      </c>
      <c r="T266" s="114" t="str">
        <f t="shared" ref="T266:AP266" si="423">IF(S266="Khác",IF(ISNUMBER(SEARCH(T$7,$D266)),T$6,"Khác"),S266)</f>
        <v>Khác</v>
      </c>
      <c r="U266" s="114" t="str">
        <f t="shared" si="328"/>
        <v>Khác</v>
      </c>
      <c r="V266" s="114" t="str">
        <f t="shared" si="329"/>
        <v>Khác</v>
      </c>
      <c r="W266" s="114" t="str">
        <f t="shared" si="423"/>
        <v>Khác</v>
      </c>
      <c r="X266" s="114" t="str">
        <f t="shared" si="423"/>
        <v>Khác</v>
      </c>
      <c r="Y266" s="114" t="str">
        <f t="shared" si="423"/>
        <v>Khác</v>
      </c>
      <c r="Z266" s="114" t="str">
        <f t="shared" si="423"/>
        <v>Khác</v>
      </c>
      <c r="AA266" s="114" t="str">
        <f t="shared" si="423"/>
        <v>Khác</v>
      </c>
      <c r="AB266" s="114" t="str">
        <f t="shared" si="423"/>
        <v>Khác</v>
      </c>
      <c r="AC266" s="114" t="str">
        <f t="shared" si="423"/>
        <v>Khác</v>
      </c>
      <c r="AD266" s="114" t="str">
        <f t="shared" si="423"/>
        <v>Khác</v>
      </c>
      <c r="AE266" s="114" t="str">
        <f t="shared" si="423"/>
        <v>Khác</v>
      </c>
      <c r="AF266" s="114" t="str">
        <f t="shared" si="423"/>
        <v>Khác</v>
      </c>
      <c r="AG266" s="114" t="str">
        <f t="shared" si="423"/>
        <v>Khác</v>
      </c>
      <c r="AH266" s="114" t="str">
        <f t="shared" si="423"/>
        <v>Khác</v>
      </c>
      <c r="AI266" s="114" t="str">
        <f t="shared" si="423"/>
        <v>Khác</v>
      </c>
      <c r="AJ266" s="114" t="str">
        <f t="shared" si="423"/>
        <v>Khác</v>
      </c>
      <c r="AK266" s="114" t="str">
        <f t="shared" si="423"/>
        <v>Khác</v>
      </c>
      <c r="AL266" s="114" t="str">
        <f t="shared" si="423"/>
        <v>Khác</v>
      </c>
      <c r="AM266" s="114" t="str">
        <f t="shared" si="423"/>
        <v>Khác</v>
      </c>
      <c r="AN266" s="114" t="str">
        <f t="shared" si="423"/>
        <v>Khác</v>
      </c>
      <c r="AO266" s="114" t="str">
        <f t="shared" si="423"/>
        <v>Khác</v>
      </c>
      <c r="AP266" s="114" t="str">
        <f t="shared" si="423"/>
        <v>Khác</v>
      </c>
      <c r="AQ266" s="114" t="str">
        <f t="shared" si="402"/>
        <v>Khác</v>
      </c>
      <c r="AR266" s="114" t="str">
        <f t="shared" si="403"/>
        <v>Khác</v>
      </c>
      <c r="AS266" s="114" t="str">
        <f t="shared" si="404"/>
        <v>Khác</v>
      </c>
      <c r="AT266" s="114" t="str">
        <f t="shared" si="405"/>
        <v>Khác</v>
      </c>
      <c r="AU266" s="114" t="str">
        <f t="shared" si="406"/>
        <v>Khác</v>
      </c>
      <c r="AV266" s="114" t="str">
        <f t="shared" si="406"/>
        <v>Khác</v>
      </c>
      <c r="AW266" s="114" t="str">
        <f t="shared" si="407"/>
        <v>Khác</v>
      </c>
      <c r="AX266" s="114" t="str">
        <f t="shared" si="408"/>
        <v>Khác</v>
      </c>
      <c r="AY266" s="114" t="str">
        <f t="shared" si="409"/>
        <v>Khác</v>
      </c>
      <c r="AZ266" s="114" t="str">
        <f t="shared" si="410"/>
        <v>Khác</v>
      </c>
      <c r="BA266" s="114" t="str">
        <f t="shared" si="411"/>
        <v>Khác</v>
      </c>
      <c r="BB266" s="114" t="str">
        <f t="shared" si="412"/>
        <v>Khác</v>
      </c>
      <c r="BC266" s="114" t="str">
        <f t="shared" si="413"/>
        <v>Khác</v>
      </c>
      <c r="BD266" s="114" t="str">
        <f t="shared" si="414"/>
        <v>Khác</v>
      </c>
      <c r="BE266" s="114" t="str">
        <f t="shared" si="415"/>
        <v>Khác</v>
      </c>
      <c r="BF266" s="114" t="str">
        <f t="shared" si="416"/>
        <v>Khác</v>
      </c>
      <c r="BG266" s="114" t="str">
        <f t="shared" si="417"/>
        <v>Khác</v>
      </c>
      <c r="BH266" s="114" t="str">
        <f t="shared" si="418"/>
        <v>Khác</v>
      </c>
      <c r="BI266" s="114" t="str">
        <f t="shared" si="419"/>
        <v>Khác</v>
      </c>
      <c r="BJ266" s="114" t="str">
        <f t="shared" si="420"/>
        <v>Khác</v>
      </c>
      <c r="BK266" s="114" t="str">
        <f t="shared" si="421"/>
        <v>Khác</v>
      </c>
      <c r="BL266" s="114" t="str">
        <f t="shared" si="422"/>
        <v>Khác</v>
      </c>
    </row>
    <row r="267" spans="1:64" ht="13.5" x14ac:dyDescent="0.15">
      <c r="A267" s="101"/>
      <c r="B267" s="101"/>
      <c r="C267" s="101"/>
      <c r="D267" s="105"/>
      <c r="E267" s="103"/>
      <c r="F267" s="15" t="str">
        <f t="shared" si="395"/>
        <v>-</v>
      </c>
      <c r="G267" s="12" t="e">
        <f>VLOOKUP(VALUE(A267),Time!$A$3:$D$33,2,1)</f>
        <v>#N/A</v>
      </c>
      <c r="H267" s="12" t="str">
        <f t="shared" si="397"/>
        <v/>
      </c>
      <c r="K267" s="12"/>
      <c r="L267" s="114" t="str">
        <f t="shared" si="348"/>
        <v>Khác</v>
      </c>
      <c r="M267" s="114" t="str">
        <f t="shared" si="349"/>
        <v>Khác</v>
      </c>
      <c r="N267" s="114" t="str">
        <f t="shared" si="350"/>
        <v>Khác</v>
      </c>
      <c r="O267" s="114" t="str">
        <f t="shared" si="351"/>
        <v>Khác</v>
      </c>
      <c r="P267" s="114" t="str">
        <f t="shared" si="398"/>
        <v>Khác</v>
      </c>
      <c r="Q267" s="114" t="str">
        <f t="shared" si="399"/>
        <v>Khác</v>
      </c>
      <c r="R267" s="114" t="str">
        <f t="shared" si="400"/>
        <v>Khác</v>
      </c>
      <c r="S267" s="114" t="str">
        <f t="shared" si="352"/>
        <v>Khác</v>
      </c>
      <c r="T267" s="114" t="str">
        <f t="shared" ref="T267:AP267" si="424">IF(S267="Khác",IF(ISNUMBER(SEARCH(T$7,$D267)),T$6,"Khác"),S267)</f>
        <v>Khác</v>
      </c>
      <c r="U267" s="114" t="str">
        <f t="shared" ref="U267:U300" si="425">IF(T267="Khác",IF(ISNUMBER(SEARCH(U$7,$D267)),U$6,"Khác"),T267)</f>
        <v>Khác</v>
      </c>
      <c r="V267" s="114" t="str">
        <f t="shared" ref="V267:V300" si="426">IF(U267="Khác",IF(ISNUMBER(SEARCH(V$7,$D267)),V$6,"Khác"),U267)</f>
        <v>Khác</v>
      </c>
      <c r="W267" s="114" t="str">
        <f t="shared" si="424"/>
        <v>Khác</v>
      </c>
      <c r="X267" s="114" t="str">
        <f t="shared" si="424"/>
        <v>Khác</v>
      </c>
      <c r="Y267" s="114" t="str">
        <f t="shared" si="424"/>
        <v>Khác</v>
      </c>
      <c r="Z267" s="114" t="str">
        <f t="shared" si="424"/>
        <v>Khác</v>
      </c>
      <c r="AA267" s="114" t="str">
        <f t="shared" si="424"/>
        <v>Khác</v>
      </c>
      <c r="AB267" s="114" t="str">
        <f t="shared" si="424"/>
        <v>Khác</v>
      </c>
      <c r="AC267" s="114" t="str">
        <f t="shared" si="424"/>
        <v>Khác</v>
      </c>
      <c r="AD267" s="114" t="str">
        <f t="shared" si="424"/>
        <v>Khác</v>
      </c>
      <c r="AE267" s="114" t="str">
        <f t="shared" si="424"/>
        <v>Khác</v>
      </c>
      <c r="AF267" s="114" t="str">
        <f t="shared" si="424"/>
        <v>Khác</v>
      </c>
      <c r="AG267" s="114" t="str">
        <f t="shared" si="424"/>
        <v>Khác</v>
      </c>
      <c r="AH267" s="114" t="str">
        <f t="shared" si="424"/>
        <v>Khác</v>
      </c>
      <c r="AI267" s="114" t="str">
        <f t="shared" si="424"/>
        <v>Khác</v>
      </c>
      <c r="AJ267" s="114" t="str">
        <f t="shared" si="424"/>
        <v>Khác</v>
      </c>
      <c r="AK267" s="114" t="str">
        <f t="shared" si="424"/>
        <v>Khác</v>
      </c>
      <c r="AL267" s="114" t="str">
        <f t="shared" si="424"/>
        <v>Khác</v>
      </c>
      <c r="AM267" s="114" t="str">
        <f t="shared" si="424"/>
        <v>Khác</v>
      </c>
      <c r="AN267" s="114" t="str">
        <f t="shared" si="424"/>
        <v>Khác</v>
      </c>
      <c r="AO267" s="114" t="str">
        <f t="shared" si="424"/>
        <v>Khác</v>
      </c>
      <c r="AP267" s="114" t="str">
        <f t="shared" si="424"/>
        <v>Khác</v>
      </c>
      <c r="AQ267" s="114" t="str">
        <f t="shared" si="402"/>
        <v>Khác</v>
      </c>
      <c r="AR267" s="114" t="str">
        <f t="shared" si="403"/>
        <v>Khác</v>
      </c>
      <c r="AS267" s="114" t="str">
        <f t="shared" si="404"/>
        <v>Khác</v>
      </c>
      <c r="AT267" s="114" t="str">
        <f t="shared" si="405"/>
        <v>Khác</v>
      </c>
      <c r="AU267" s="114" t="str">
        <f t="shared" si="406"/>
        <v>Khác</v>
      </c>
      <c r="AV267" s="114" t="str">
        <f t="shared" si="406"/>
        <v>Khác</v>
      </c>
      <c r="AW267" s="114" t="str">
        <f t="shared" si="407"/>
        <v>Khác</v>
      </c>
      <c r="AX267" s="114" t="str">
        <f t="shared" si="408"/>
        <v>Khác</v>
      </c>
      <c r="AY267" s="114" t="str">
        <f t="shared" si="409"/>
        <v>Khác</v>
      </c>
      <c r="AZ267" s="114" t="str">
        <f t="shared" si="410"/>
        <v>Khác</v>
      </c>
      <c r="BA267" s="114" t="str">
        <f t="shared" si="411"/>
        <v>Khác</v>
      </c>
      <c r="BB267" s="114" t="str">
        <f t="shared" si="412"/>
        <v>Khác</v>
      </c>
      <c r="BC267" s="114" t="str">
        <f t="shared" si="413"/>
        <v>Khác</v>
      </c>
      <c r="BD267" s="114" t="str">
        <f t="shared" si="414"/>
        <v>Khác</v>
      </c>
      <c r="BE267" s="114" t="str">
        <f t="shared" si="415"/>
        <v>Khác</v>
      </c>
      <c r="BF267" s="114" t="str">
        <f t="shared" si="416"/>
        <v>Khác</v>
      </c>
      <c r="BG267" s="114" t="str">
        <f t="shared" si="417"/>
        <v>Khác</v>
      </c>
      <c r="BH267" s="114" t="str">
        <f t="shared" si="418"/>
        <v>Khác</v>
      </c>
      <c r="BI267" s="114" t="str">
        <f t="shared" si="419"/>
        <v>Khác</v>
      </c>
      <c r="BJ267" s="114" t="str">
        <f t="shared" si="420"/>
        <v>Khác</v>
      </c>
      <c r="BK267" s="114" t="str">
        <f t="shared" si="421"/>
        <v>Khác</v>
      </c>
      <c r="BL267" s="114" t="str">
        <f t="shared" si="422"/>
        <v>Khác</v>
      </c>
    </row>
    <row r="268" spans="1:64" ht="13.5" x14ac:dyDescent="0.15">
      <c r="A268" s="101"/>
      <c r="B268" s="101"/>
      <c r="C268" s="101"/>
      <c r="D268" s="105"/>
      <c r="E268" s="103"/>
      <c r="F268" s="15" t="str">
        <f t="shared" si="395"/>
        <v>-</v>
      </c>
      <c r="G268" s="12" t="e">
        <f>VLOOKUP(VALUE(A268),Time!$A$3:$D$33,2,1)</f>
        <v>#N/A</v>
      </c>
      <c r="H268" s="12" t="str">
        <f t="shared" si="397"/>
        <v/>
      </c>
      <c r="K268" s="12"/>
      <c r="L268" s="114" t="str">
        <f t="shared" si="348"/>
        <v>Khác</v>
      </c>
      <c r="M268" s="114" t="str">
        <f t="shared" si="349"/>
        <v>Khác</v>
      </c>
      <c r="N268" s="114" t="str">
        <f t="shared" si="350"/>
        <v>Khác</v>
      </c>
      <c r="O268" s="114" t="str">
        <f t="shared" si="351"/>
        <v>Khác</v>
      </c>
      <c r="P268" s="114" t="str">
        <f t="shared" si="398"/>
        <v>Khác</v>
      </c>
      <c r="Q268" s="114" t="str">
        <f t="shared" si="399"/>
        <v>Khác</v>
      </c>
      <c r="R268" s="114" t="str">
        <f t="shared" si="400"/>
        <v>Khác</v>
      </c>
      <c r="S268" s="114" t="str">
        <f t="shared" si="352"/>
        <v>Khác</v>
      </c>
      <c r="T268" s="114" t="str">
        <f t="shared" ref="T268:AP268" si="427">IF(S268="Khác",IF(ISNUMBER(SEARCH(T$7,$D268)),T$6,"Khác"),S268)</f>
        <v>Khác</v>
      </c>
      <c r="U268" s="114" t="str">
        <f t="shared" si="425"/>
        <v>Khác</v>
      </c>
      <c r="V268" s="114" t="str">
        <f t="shared" si="426"/>
        <v>Khác</v>
      </c>
      <c r="W268" s="114" t="str">
        <f t="shared" si="427"/>
        <v>Khác</v>
      </c>
      <c r="X268" s="114" t="str">
        <f t="shared" si="427"/>
        <v>Khác</v>
      </c>
      <c r="Y268" s="114" t="str">
        <f t="shared" si="427"/>
        <v>Khác</v>
      </c>
      <c r="Z268" s="114" t="str">
        <f t="shared" si="427"/>
        <v>Khác</v>
      </c>
      <c r="AA268" s="114" t="str">
        <f t="shared" si="427"/>
        <v>Khác</v>
      </c>
      <c r="AB268" s="114" t="str">
        <f t="shared" si="427"/>
        <v>Khác</v>
      </c>
      <c r="AC268" s="114" t="str">
        <f t="shared" si="427"/>
        <v>Khác</v>
      </c>
      <c r="AD268" s="114" t="str">
        <f t="shared" si="427"/>
        <v>Khác</v>
      </c>
      <c r="AE268" s="114" t="str">
        <f t="shared" si="427"/>
        <v>Khác</v>
      </c>
      <c r="AF268" s="114" t="str">
        <f t="shared" si="427"/>
        <v>Khác</v>
      </c>
      <c r="AG268" s="114" t="str">
        <f t="shared" si="427"/>
        <v>Khác</v>
      </c>
      <c r="AH268" s="114" t="str">
        <f t="shared" si="427"/>
        <v>Khác</v>
      </c>
      <c r="AI268" s="114" t="str">
        <f t="shared" si="427"/>
        <v>Khác</v>
      </c>
      <c r="AJ268" s="114" t="str">
        <f t="shared" si="427"/>
        <v>Khác</v>
      </c>
      <c r="AK268" s="114" t="str">
        <f t="shared" si="427"/>
        <v>Khác</v>
      </c>
      <c r="AL268" s="114" t="str">
        <f t="shared" si="427"/>
        <v>Khác</v>
      </c>
      <c r="AM268" s="114" t="str">
        <f t="shared" si="427"/>
        <v>Khác</v>
      </c>
      <c r="AN268" s="114" t="str">
        <f t="shared" si="427"/>
        <v>Khác</v>
      </c>
      <c r="AO268" s="114" t="str">
        <f t="shared" si="427"/>
        <v>Khác</v>
      </c>
      <c r="AP268" s="114" t="str">
        <f t="shared" si="427"/>
        <v>Khác</v>
      </c>
      <c r="AQ268" s="114" t="str">
        <f t="shared" si="402"/>
        <v>Khác</v>
      </c>
      <c r="AR268" s="114" t="str">
        <f t="shared" si="403"/>
        <v>Khác</v>
      </c>
      <c r="AS268" s="114" t="str">
        <f t="shared" si="404"/>
        <v>Khác</v>
      </c>
      <c r="AT268" s="114" t="str">
        <f t="shared" si="405"/>
        <v>Khác</v>
      </c>
      <c r="AU268" s="114" t="str">
        <f t="shared" si="406"/>
        <v>Khác</v>
      </c>
      <c r="AV268" s="114" t="str">
        <f t="shared" si="406"/>
        <v>Khác</v>
      </c>
      <c r="AW268" s="114" t="str">
        <f t="shared" si="407"/>
        <v>Khác</v>
      </c>
      <c r="AX268" s="114" t="str">
        <f t="shared" si="408"/>
        <v>Khác</v>
      </c>
      <c r="AY268" s="114" t="str">
        <f t="shared" si="409"/>
        <v>Khác</v>
      </c>
      <c r="AZ268" s="114" t="str">
        <f t="shared" si="410"/>
        <v>Khác</v>
      </c>
      <c r="BA268" s="114" t="str">
        <f t="shared" si="411"/>
        <v>Khác</v>
      </c>
      <c r="BB268" s="114" t="str">
        <f t="shared" si="412"/>
        <v>Khác</v>
      </c>
      <c r="BC268" s="114" t="str">
        <f t="shared" si="413"/>
        <v>Khác</v>
      </c>
      <c r="BD268" s="114" t="str">
        <f t="shared" si="414"/>
        <v>Khác</v>
      </c>
      <c r="BE268" s="114" t="str">
        <f t="shared" si="415"/>
        <v>Khác</v>
      </c>
      <c r="BF268" s="114" t="str">
        <f t="shared" si="416"/>
        <v>Khác</v>
      </c>
      <c r="BG268" s="114" t="str">
        <f t="shared" si="417"/>
        <v>Khác</v>
      </c>
      <c r="BH268" s="114" t="str">
        <f t="shared" si="418"/>
        <v>Khác</v>
      </c>
      <c r="BI268" s="114" t="str">
        <f t="shared" si="419"/>
        <v>Khác</v>
      </c>
      <c r="BJ268" s="114" t="str">
        <f t="shared" si="420"/>
        <v>Khác</v>
      </c>
      <c r="BK268" s="114" t="str">
        <f t="shared" si="421"/>
        <v>Khác</v>
      </c>
      <c r="BL268" s="114" t="str">
        <f t="shared" si="422"/>
        <v>Khác</v>
      </c>
    </row>
    <row r="269" spans="1:64" ht="13.5" x14ac:dyDescent="0.15">
      <c r="A269" s="101"/>
      <c r="B269" s="101"/>
      <c r="C269" s="101"/>
      <c r="D269" s="105"/>
      <c r="E269" s="103"/>
      <c r="F269" s="15" t="str">
        <f t="shared" si="395"/>
        <v>-</v>
      </c>
      <c r="G269" s="12" t="e">
        <f>VLOOKUP(VALUE(A269),Time!$A$3:$D$33,2,1)</f>
        <v>#N/A</v>
      </c>
      <c r="H269" s="12" t="str">
        <f t="shared" si="397"/>
        <v/>
      </c>
      <c r="K269" s="12"/>
      <c r="L269" s="114" t="str">
        <f t="shared" si="348"/>
        <v>Khác</v>
      </c>
      <c r="M269" s="114" t="str">
        <f t="shared" si="349"/>
        <v>Khác</v>
      </c>
      <c r="N269" s="114" t="str">
        <f t="shared" si="350"/>
        <v>Khác</v>
      </c>
      <c r="O269" s="114" t="str">
        <f t="shared" si="351"/>
        <v>Khác</v>
      </c>
      <c r="P269" s="114" t="str">
        <f t="shared" si="398"/>
        <v>Khác</v>
      </c>
      <c r="Q269" s="114" t="str">
        <f t="shared" si="399"/>
        <v>Khác</v>
      </c>
      <c r="R269" s="114" t="str">
        <f t="shared" si="400"/>
        <v>Khác</v>
      </c>
      <c r="S269" s="114" t="str">
        <f t="shared" si="352"/>
        <v>Khác</v>
      </c>
      <c r="T269" s="114" t="str">
        <f t="shared" ref="T269:AP269" si="428">IF(S269="Khác",IF(ISNUMBER(SEARCH(T$7,$D269)),T$6,"Khác"),S269)</f>
        <v>Khác</v>
      </c>
      <c r="U269" s="114" t="str">
        <f t="shared" si="425"/>
        <v>Khác</v>
      </c>
      <c r="V269" s="114" t="str">
        <f t="shared" si="426"/>
        <v>Khác</v>
      </c>
      <c r="W269" s="114" t="str">
        <f t="shared" si="428"/>
        <v>Khác</v>
      </c>
      <c r="X269" s="114" t="str">
        <f t="shared" si="428"/>
        <v>Khác</v>
      </c>
      <c r="Y269" s="114" t="str">
        <f t="shared" si="428"/>
        <v>Khác</v>
      </c>
      <c r="Z269" s="114" t="str">
        <f t="shared" si="428"/>
        <v>Khác</v>
      </c>
      <c r="AA269" s="114" t="str">
        <f t="shared" si="428"/>
        <v>Khác</v>
      </c>
      <c r="AB269" s="114" t="str">
        <f t="shared" si="428"/>
        <v>Khác</v>
      </c>
      <c r="AC269" s="114" t="str">
        <f t="shared" si="428"/>
        <v>Khác</v>
      </c>
      <c r="AD269" s="114" t="str">
        <f t="shared" si="428"/>
        <v>Khác</v>
      </c>
      <c r="AE269" s="114" t="str">
        <f t="shared" si="428"/>
        <v>Khác</v>
      </c>
      <c r="AF269" s="114" t="str">
        <f t="shared" si="428"/>
        <v>Khác</v>
      </c>
      <c r="AG269" s="114" t="str">
        <f t="shared" si="428"/>
        <v>Khác</v>
      </c>
      <c r="AH269" s="114" t="str">
        <f t="shared" si="428"/>
        <v>Khác</v>
      </c>
      <c r="AI269" s="114" t="str">
        <f t="shared" si="428"/>
        <v>Khác</v>
      </c>
      <c r="AJ269" s="114" t="str">
        <f t="shared" si="428"/>
        <v>Khác</v>
      </c>
      <c r="AK269" s="114" t="str">
        <f t="shared" si="428"/>
        <v>Khác</v>
      </c>
      <c r="AL269" s="114" t="str">
        <f t="shared" si="428"/>
        <v>Khác</v>
      </c>
      <c r="AM269" s="114" t="str">
        <f t="shared" si="428"/>
        <v>Khác</v>
      </c>
      <c r="AN269" s="114" t="str">
        <f t="shared" si="428"/>
        <v>Khác</v>
      </c>
      <c r="AO269" s="114" t="str">
        <f t="shared" si="428"/>
        <v>Khác</v>
      </c>
      <c r="AP269" s="114" t="str">
        <f t="shared" si="428"/>
        <v>Khác</v>
      </c>
      <c r="AQ269" s="114" t="str">
        <f t="shared" si="402"/>
        <v>Khác</v>
      </c>
      <c r="AR269" s="114" t="str">
        <f t="shared" si="403"/>
        <v>Khác</v>
      </c>
      <c r="AS269" s="114" t="str">
        <f t="shared" si="404"/>
        <v>Khác</v>
      </c>
      <c r="AT269" s="114" t="str">
        <f t="shared" si="405"/>
        <v>Khác</v>
      </c>
      <c r="AU269" s="114" t="str">
        <f t="shared" si="406"/>
        <v>Khác</v>
      </c>
      <c r="AV269" s="114" t="str">
        <f t="shared" si="406"/>
        <v>Khác</v>
      </c>
      <c r="AW269" s="114" t="str">
        <f t="shared" si="407"/>
        <v>Khác</v>
      </c>
      <c r="AX269" s="114" t="str">
        <f t="shared" si="408"/>
        <v>Khác</v>
      </c>
      <c r="AY269" s="114" t="str">
        <f t="shared" si="409"/>
        <v>Khác</v>
      </c>
      <c r="AZ269" s="114" t="str">
        <f t="shared" si="410"/>
        <v>Khác</v>
      </c>
      <c r="BA269" s="114" t="str">
        <f t="shared" si="411"/>
        <v>Khác</v>
      </c>
      <c r="BB269" s="114" t="str">
        <f t="shared" si="412"/>
        <v>Khác</v>
      </c>
      <c r="BC269" s="114" t="str">
        <f t="shared" si="413"/>
        <v>Khác</v>
      </c>
      <c r="BD269" s="114" t="str">
        <f t="shared" si="414"/>
        <v>Khác</v>
      </c>
      <c r="BE269" s="114" t="str">
        <f t="shared" si="415"/>
        <v>Khác</v>
      </c>
      <c r="BF269" s="114" t="str">
        <f t="shared" si="416"/>
        <v>Khác</v>
      </c>
      <c r="BG269" s="114" t="str">
        <f t="shared" si="417"/>
        <v>Khác</v>
      </c>
      <c r="BH269" s="114" t="str">
        <f t="shared" si="418"/>
        <v>Khác</v>
      </c>
      <c r="BI269" s="114" t="str">
        <f t="shared" si="419"/>
        <v>Khác</v>
      </c>
      <c r="BJ269" s="114" t="str">
        <f t="shared" si="420"/>
        <v>Khác</v>
      </c>
      <c r="BK269" s="114" t="str">
        <f t="shared" si="421"/>
        <v>Khác</v>
      </c>
      <c r="BL269" s="114" t="str">
        <f t="shared" si="422"/>
        <v>Khác</v>
      </c>
    </row>
    <row r="270" spans="1:64" ht="13.5" x14ac:dyDescent="0.15">
      <c r="A270" s="101"/>
      <c r="B270" s="101"/>
      <c r="C270" s="101"/>
      <c r="D270" s="105"/>
      <c r="E270" s="103"/>
      <c r="F270" s="15" t="str">
        <f t="shared" si="395"/>
        <v>-</v>
      </c>
      <c r="G270" s="12" t="e">
        <f>VLOOKUP(VALUE(A270),Time!$A$3:$D$33,2,1)</f>
        <v>#N/A</v>
      </c>
      <c r="H270" s="12" t="str">
        <f t="shared" si="397"/>
        <v/>
      </c>
      <c r="K270" s="12"/>
      <c r="L270" s="114" t="str">
        <f t="shared" si="348"/>
        <v>Khác</v>
      </c>
      <c r="M270" s="114" t="str">
        <f t="shared" si="349"/>
        <v>Khác</v>
      </c>
      <c r="N270" s="114" t="str">
        <f t="shared" si="350"/>
        <v>Khác</v>
      </c>
      <c r="O270" s="114" t="str">
        <f t="shared" si="351"/>
        <v>Khác</v>
      </c>
      <c r="P270" s="114" t="str">
        <f t="shared" si="398"/>
        <v>Khác</v>
      </c>
      <c r="Q270" s="114" t="str">
        <f t="shared" si="399"/>
        <v>Khác</v>
      </c>
      <c r="R270" s="114" t="str">
        <f t="shared" si="400"/>
        <v>Khác</v>
      </c>
      <c r="S270" s="114" t="str">
        <f t="shared" si="352"/>
        <v>Khác</v>
      </c>
      <c r="T270" s="114" t="str">
        <f t="shared" ref="T270:AP270" si="429">IF(S270="Khác",IF(ISNUMBER(SEARCH(T$7,$D270)),T$6,"Khác"),S270)</f>
        <v>Khác</v>
      </c>
      <c r="U270" s="114" t="str">
        <f t="shared" si="425"/>
        <v>Khác</v>
      </c>
      <c r="V270" s="114" t="str">
        <f t="shared" si="426"/>
        <v>Khác</v>
      </c>
      <c r="W270" s="114" t="str">
        <f t="shared" si="429"/>
        <v>Khác</v>
      </c>
      <c r="X270" s="114" t="str">
        <f t="shared" si="429"/>
        <v>Khác</v>
      </c>
      <c r="Y270" s="114" t="str">
        <f t="shared" si="429"/>
        <v>Khác</v>
      </c>
      <c r="Z270" s="114" t="str">
        <f t="shared" si="429"/>
        <v>Khác</v>
      </c>
      <c r="AA270" s="114" t="str">
        <f t="shared" si="429"/>
        <v>Khác</v>
      </c>
      <c r="AB270" s="114" t="str">
        <f t="shared" si="429"/>
        <v>Khác</v>
      </c>
      <c r="AC270" s="114" t="str">
        <f t="shared" si="429"/>
        <v>Khác</v>
      </c>
      <c r="AD270" s="114" t="str">
        <f t="shared" si="429"/>
        <v>Khác</v>
      </c>
      <c r="AE270" s="114" t="str">
        <f t="shared" si="429"/>
        <v>Khác</v>
      </c>
      <c r="AF270" s="114" t="str">
        <f t="shared" si="429"/>
        <v>Khác</v>
      </c>
      <c r="AG270" s="114" t="str">
        <f t="shared" si="429"/>
        <v>Khác</v>
      </c>
      <c r="AH270" s="114" t="str">
        <f t="shared" si="429"/>
        <v>Khác</v>
      </c>
      <c r="AI270" s="114" t="str">
        <f t="shared" si="429"/>
        <v>Khác</v>
      </c>
      <c r="AJ270" s="114" t="str">
        <f t="shared" si="429"/>
        <v>Khác</v>
      </c>
      <c r="AK270" s="114" t="str">
        <f t="shared" si="429"/>
        <v>Khác</v>
      </c>
      <c r="AL270" s="114" t="str">
        <f t="shared" si="429"/>
        <v>Khác</v>
      </c>
      <c r="AM270" s="114" t="str">
        <f t="shared" si="429"/>
        <v>Khác</v>
      </c>
      <c r="AN270" s="114" t="str">
        <f t="shared" si="429"/>
        <v>Khác</v>
      </c>
      <c r="AO270" s="114" t="str">
        <f t="shared" si="429"/>
        <v>Khác</v>
      </c>
      <c r="AP270" s="114" t="str">
        <f t="shared" si="429"/>
        <v>Khác</v>
      </c>
      <c r="AQ270" s="114" t="str">
        <f t="shared" si="402"/>
        <v>Khác</v>
      </c>
      <c r="AR270" s="114" t="str">
        <f t="shared" si="403"/>
        <v>Khác</v>
      </c>
      <c r="AS270" s="114" t="str">
        <f t="shared" si="404"/>
        <v>Khác</v>
      </c>
      <c r="AT270" s="114" t="str">
        <f t="shared" si="405"/>
        <v>Khác</v>
      </c>
      <c r="AU270" s="114" t="str">
        <f t="shared" si="406"/>
        <v>Khác</v>
      </c>
      <c r="AV270" s="114" t="str">
        <f t="shared" si="406"/>
        <v>Khác</v>
      </c>
      <c r="AW270" s="114" t="str">
        <f t="shared" si="407"/>
        <v>Khác</v>
      </c>
      <c r="AX270" s="114" t="str">
        <f t="shared" si="408"/>
        <v>Khác</v>
      </c>
      <c r="AY270" s="114" t="str">
        <f t="shared" si="409"/>
        <v>Khác</v>
      </c>
      <c r="AZ270" s="114" t="str">
        <f t="shared" si="410"/>
        <v>Khác</v>
      </c>
      <c r="BA270" s="114" t="str">
        <f t="shared" si="411"/>
        <v>Khác</v>
      </c>
      <c r="BB270" s="114" t="str">
        <f t="shared" si="412"/>
        <v>Khác</v>
      </c>
      <c r="BC270" s="114" t="str">
        <f t="shared" si="413"/>
        <v>Khác</v>
      </c>
      <c r="BD270" s="114" t="str">
        <f t="shared" si="414"/>
        <v>Khác</v>
      </c>
      <c r="BE270" s="114" t="str">
        <f t="shared" si="415"/>
        <v>Khác</v>
      </c>
      <c r="BF270" s="114" t="str">
        <f t="shared" si="416"/>
        <v>Khác</v>
      </c>
      <c r="BG270" s="114" t="str">
        <f t="shared" si="417"/>
        <v>Khác</v>
      </c>
      <c r="BH270" s="114" t="str">
        <f t="shared" si="418"/>
        <v>Khác</v>
      </c>
      <c r="BI270" s="114" t="str">
        <f t="shared" si="419"/>
        <v>Khác</v>
      </c>
      <c r="BJ270" s="114" t="str">
        <f t="shared" si="420"/>
        <v>Khác</v>
      </c>
      <c r="BK270" s="114" t="str">
        <f t="shared" si="421"/>
        <v>Khác</v>
      </c>
      <c r="BL270" s="114" t="str">
        <f t="shared" si="422"/>
        <v>Khác</v>
      </c>
    </row>
    <row r="271" spans="1:64" ht="13.5" x14ac:dyDescent="0.15">
      <c r="A271" s="101"/>
      <c r="B271" s="101"/>
      <c r="C271" s="101"/>
      <c r="D271" s="105"/>
      <c r="E271" s="103"/>
      <c r="F271" s="15" t="str">
        <f t="shared" si="395"/>
        <v>-</v>
      </c>
      <c r="G271" s="12" t="e">
        <f>VLOOKUP(VALUE(A271),Time!$A$3:$D$33,2,1)</f>
        <v>#N/A</v>
      </c>
      <c r="H271" s="12" t="str">
        <f t="shared" si="397"/>
        <v/>
      </c>
      <c r="K271" s="12"/>
      <c r="L271" s="114" t="str">
        <f t="shared" si="348"/>
        <v>Khác</v>
      </c>
      <c r="M271" s="114" t="str">
        <f t="shared" si="349"/>
        <v>Khác</v>
      </c>
      <c r="N271" s="114" t="str">
        <f t="shared" si="350"/>
        <v>Khác</v>
      </c>
      <c r="O271" s="114" t="str">
        <f t="shared" si="351"/>
        <v>Khác</v>
      </c>
      <c r="P271" s="114" t="str">
        <f t="shared" si="398"/>
        <v>Khác</v>
      </c>
      <c r="Q271" s="114" t="str">
        <f t="shared" si="399"/>
        <v>Khác</v>
      </c>
      <c r="R271" s="114" t="str">
        <f t="shared" si="400"/>
        <v>Khác</v>
      </c>
      <c r="S271" s="114" t="str">
        <f t="shared" si="352"/>
        <v>Khác</v>
      </c>
      <c r="T271" s="114" t="str">
        <f t="shared" ref="T271:AP271" si="430">IF(S271="Khác",IF(ISNUMBER(SEARCH(T$7,$D271)),T$6,"Khác"),S271)</f>
        <v>Khác</v>
      </c>
      <c r="U271" s="114" t="str">
        <f t="shared" si="425"/>
        <v>Khác</v>
      </c>
      <c r="V271" s="114" t="str">
        <f t="shared" si="426"/>
        <v>Khác</v>
      </c>
      <c r="W271" s="114" t="str">
        <f t="shared" si="430"/>
        <v>Khác</v>
      </c>
      <c r="X271" s="114" t="str">
        <f t="shared" si="430"/>
        <v>Khác</v>
      </c>
      <c r="Y271" s="114" t="str">
        <f t="shared" si="430"/>
        <v>Khác</v>
      </c>
      <c r="Z271" s="114" t="str">
        <f t="shared" si="430"/>
        <v>Khác</v>
      </c>
      <c r="AA271" s="114" t="str">
        <f t="shared" si="430"/>
        <v>Khác</v>
      </c>
      <c r="AB271" s="114" t="str">
        <f t="shared" si="430"/>
        <v>Khác</v>
      </c>
      <c r="AC271" s="114" t="str">
        <f t="shared" si="430"/>
        <v>Khác</v>
      </c>
      <c r="AD271" s="114" t="str">
        <f t="shared" si="430"/>
        <v>Khác</v>
      </c>
      <c r="AE271" s="114" t="str">
        <f t="shared" si="430"/>
        <v>Khác</v>
      </c>
      <c r="AF271" s="114" t="str">
        <f t="shared" si="430"/>
        <v>Khác</v>
      </c>
      <c r="AG271" s="114" t="str">
        <f t="shared" si="430"/>
        <v>Khác</v>
      </c>
      <c r="AH271" s="114" t="str">
        <f t="shared" si="430"/>
        <v>Khác</v>
      </c>
      <c r="AI271" s="114" t="str">
        <f t="shared" si="430"/>
        <v>Khác</v>
      </c>
      <c r="AJ271" s="114" t="str">
        <f t="shared" si="430"/>
        <v>Khác</v>
      </c>
      <c r="AK271" s="114" t="str">
        <f t="shared" si="430"/>
        <v>Khác</v>
      </c>
      <c r="AL271" s="114" t="str">
        <f t="shared" si="430"/>
        <v>Khác</v>
      </c>
      <c r="AM271" s="114" t="str">
        <f t="shared" si="430"/>
        <v>Khác</v>
      </c>
      <c r="AN271" s="114" t="str">
        <f t="shared" si="430"/>
        <v>Khác</v>
      </c>
      <c r="AO271" s="114" t="str">
        <f t="shared" si="430"/>
        <v>Khác</v>
      </c>
      <c r="AP271" s="114" t="str">
        <f t="shared" si="430"/>
        <v>Khác</v>
      </c>
      <c r="AQ271" s="114" t="str">
        <f t="shared" si="402"/>
        <v>Khác</v>
      </c>
      <c r="AR271" s="114" t="str">
        <f t="shared" si="403"/>
        <v>Khác</v>
      </c>
      <c r="AS271" s="114" t="str">
        <f t="shared" si="404"/>
        <v>Khác</v>
      </c>
      <c r="AT271" s="114" t="str">
        <f t="shared" si="405"/>
        <v>Khác</v>
      </c>
      <c r="AU271" s="114" t="str">
        <f t="shared" si="406"/>
        <v>Khác</v>
      </c>
      <c r="AV271" s="114" t="str">
        <f t="shared" si="406"/>
        <v>Khác</v>
      </c>
      <c r="AW271" s="114" t="str">
        <f t="shared" si="407"/>
        <v>Khác</v>
      </c>
      <c r="AX271" s="114" t="str">
        <f t="shared" si="408"/>
        <v>Khác</v>
      </c>
      <c r="AY271" s="114" t="str">
        <f t="shared" si="409"/>
        <v>Khác</v>
      </c>
      <c r="AZ271" s="114" t="str">
        <f t="shared" si="410"/>
        <v>Khác</v>
      </c>
      <c r="BA271" s="114" t="str">
        <f t="shared" si="411"/>
        <v>Khác</v>
      </c>
      <c r="BB271" s="114" t="str">
        <f t="shared" si="412"/>
        <v>Khác</v>
      </c>
      <c r="BC271" s="114" t="str">
        <f t="shared" si="413"/>
        <v>Khác</v>
      </c>
      <c r="BD271" s="114" t="str">
        <f t="shared" si="414"/>
        <v>Khác</v>
      </c>
      <c r="BE271" s="114" t="str">
        <f t="shared" si="415"/>
        <v>Khác</v>
      </c>
      <c r="BF271" s="114" t="str">
        <f t="shared" si="416"/>
        <v>Khác</v>
      </c>
      <c r="BG271" s="114" t="str">
        <f t="shared" si="417"/>
        <v>Khác</v>
      </c>
      <c r="BH271" s="114" t="str">
        <f t="shared" si="418"/>
        <v>Khác</v>
      </c>
      <c r="BI271" s="114" t="str">
        <f t="shared" si="419"/>
        <v>Khác</v>
      </c>
      <c r="BJ271" s="114" t="str">
        <f t="shared" si="420"/>
        <v>Khác</v>
      </c>
      <c r="BK271" s="114" t="str">
        <f t="shared" si="421"/>
        <v>Khác</v>
      </c>
      <c r="BL271" s="114" t="str">
        <f t="shared" si="422"/>
        <v>Khác</v>
      </c>
    </row>
    <row r="272" spans="1:64" ht="13.5" x14ac:dyDescent="0.15">
      <c r="A272" s="101"/>
      <c r="B272" s="101"/>
      <c r="C272" s="101"/>
      <c r="D272" s="105"/>
      <c r="E272" s="103"/>
      <c r="F272" s="15" t="str">
        <f t="shared" si="395"/>
        <v>-</v>
      </c>
      <c r="G272" s="12" t="e">
        <f>VLOOKUP(VALUE(A272),Time!$A$3:$D$33,2,1)</f>
        <v>#N/A</v>
      </c>
      <c r="H272" s="12" t="str">
        <f t="shared" si="397"/>
        <v/>
      </c>
      <c r="K272" s="12"/>
      <c r="L272" s="114" t="str">
        <f t="shared" si="348"/>
        <v>Khác</v>
      </c>
      <c r="M272" s="114" t="str">
        <f t="shared" si="349"/>
        <v>Khác</v>
      </c>
      <c r="N272" s="114" t="str">
        <f t="shared" si="350"/>
        <v>Khác</v>
      </c>
      <c r="O272" s="114" t="str">
        <f t="shared" si="351"/>
        <v>Khác</v>
      </c>
      <c r="P272" s="114" t="str">
        <f t="shared" si="398"/>
        <v>Khác</v>
      </c>
      <c r="Q272" s="114" t="str">
        <f t="shared" si="399"/>
        <v>Khác</v>
      </c>
      <c r="R272" s="114" t="str">
        <f t="shared" si="400"/>
        <v>Khác</v>
      </c>
      <c r="S272" s="114" t="str">
        <f t="shared" si="352"/>
        <v>Khác</v>
      </c>
      <c r="T272" s="114" t="str">
        <f t="shared" ref="T272:AP272" si="431">IF(S272="Khác",IF(ISNUMBER(SEARCH(T$7,$D272)),T$6,"Khác"),S272)</f>
        <v>Khác</v>
      </c>
      <c r="U272" s="114" t="str">
        <f t="shared" si="425"/>
        <v>Khác</v>
      </c>
      <c r="V272" s="114" t="str">
        <f t="shared" si="426"/>
        <v>Khác</v>
      </c>
      <c r="W272" s="114" t="str">
        <f t="shared" si="431"/>
        <v>Khác</v>
      </c>
      <c r="X272" s="114" t="str">
        <f t="shared" si="431"/>
        <v>Khác</v>
      </c>
      <c r="Y272" s="114" t="str">
        <f t="shared" si="431"/>
        <v>Khác</v>
      </c>
      <c r="Z272" s="114" t="str">
        <f t="shared" si="431"/>
        <v>Khác</v>
      </c>
      <c r="AA272" s="114" t="str">
        <f t="shared" si="431"/>
        <v>Khác</v>
      </c>
      <c r="AB272" s="114" t="str">
        <f t="shared" si="431"/>
        <v>Khác</v>
      </c>
      <c r="AC272" s="114" t="str">
        <f t="shared" si="431"/>
        <v>Khác</v>
      </c>
      <c r="AD272" s="114" t="str">
        <f t="shared" si="431"/>
        <v>Khác</v>
      </c>
      <c r="AE272" s="114" t="str">
        <f t="shared" si="431"/>
        <v>Khác</v>
      </c>
      <c r="AF272" s="114" t="str">
        <f t="shared" si="431"/>
        <v>Khác</v>
      </c>
      <c r="AG272" s="114" t="str">
        <f t="shared" si="431"/>
        <v>Khác</v>
      </c>
      <c r="AH272" s="114" t="str">
        <f t="shared" si="431"/>
        <v>Khác</v>
      </c>
      <c r="AI272" s="114" t="str">
        <f t="shared" si="431"/>
        <v>Khác</v>
      </c>
      <c r="AJ272" s="114" t="str">
        <f t="shared" si="431"/>
        <v>Khác</v>
      </c>
      <c r="AK272" s="114" t="str">
        <f t="shared" si="431"/>
        <v>Khác</v>
      </c>
      <c r="AL272" s="114" t="str">
        <f t="shared" si="431"/>
        <v>Khác</v>
      </c>
      <c r="AM272" s="114" t="str">
        <f t="shared" si="431"/>
        <v>Khác</v>
      </c>
      <c r="AN272" s="114" t="str">
        <f t="shared" si="431"/>
        <v>Khác</v>
      </c>
      <c r="AO272" s="114" t="str">
        <f t="shared" si="431"/>
        <v>Khác</v>
      </c>
      <c r="AP272" s="114" t="str">
        <f t="shared" si="431"/>
        <v>Khác</v>
      </c>
      <c r="AQ272" s="114" t="str">
        <f t="shared" si="402"/>
        <v>Khác</v>
      </c>
      <c r="AR272" s="114" t="str">
        <f t="shared" si="403"/>
        <v>Khác</v>
      </c>
      <c r="AS272" s="114" t="str">
        <f t="shared" si="404"/>
        <v>Khác</v>
      </c>
      <c r="AT272" s="114" t="str">
        <f t="shared" si="405"/>
        <v>Khác</v>
      </c>
      <c r="AU272" s="114" t="str">
        <f t="shared" si="406"/>
        <v>Khác</v>
      </c>
      <c r="AV272" s="114" t="str">
        <f t="shared" si="406"/>
        <v>Khác</v>
      </c>
      <c r="AW272" s="114" t="str">
        <f t="shared" si="407"/>
        <v>Khác</v>
      </c>
      <c r="AX272" s="114" t="str">
        <f t="shared" si="408"/>
        <v>Khác</v>
      </c>
      <c r="AY272" s="114" t="str">
        <f t="shared" si="409"/>
        <v>Khác</v>
      </c>
      <c r="AZ272" s="114" t="str">
        <f t="shared" si="410"/>
        <v>Khác</v>
      </c>
      <c r="BA272" s="114" t="str">
        <f t="shared" si="411"/>
        <v>Khác</v>
      </c>
      <c r="BB272" s="114" t="str">
        <f t="shared" si="412"/>
        <v>Khác</v>
      </c>
      <c r="BC272" s="114" t="str">
        <f t="shared" si="413"/>
        <v>Khác</v>
      </c>
      <c r="BD272" s="114" t="str">
        <f t="shared" si="414"/>
        <v>Khác</v>
      </c>
      <c r="BE272" s="114" t="str">
        <f t="shared" si="415"/>
        <v>Khác</v>
      </c>
      <c r="BF272" s="114" t="str">
        <f t="shared" si="416"/>
        <v>Khác</v>
      </c>
      <c r="BG272" s="114" t="str">
        <f t="shared" si="417"/>
        <v>Khác</v>
      </c>
      <c r="BH272" s="114" t="str">
        <f t="shared" si="418"/>
        <v>Khác</v>
      </c>
      <c r="BI272" s="114" t="str">
        <f t="shared" si="419"/>
        <v>Khác</v>
      </c>
      <c r="BJ272" s="114" t="str">
        <f t="shared" si="420"/>
        <v>Khác</v>
      </c>
      <c r="BK272" s="114" t="str">
        <f t="shared" si="421"/>
        <v>Khác</v>
      </c>
      <c r="BL272" s="114" t="str">
        <f t="shared" si="422"/>
        <v>Khác</v>
      </c>
    </row>
    <row r="273" spans="1:64" ht="13.5" x14ac:dyDescent="0.15">
      <c r="A273" s="101"/>
      <c r="B273" s="101"/>
      <c r="C273" s="101"/>
      <c r="D273" s="105"/>
      <c r="E273" s="103"/>
      <c r="F273" s="15" t="str">
        <f t="shared" si="395"/>
        <v>-</v>
      </c>
      <c r="G273" s="12" t="e">
        <f>VLOOKUP(VALUE(A273),Time!$A$3:$D$33,2,1)</f>
        <v>#N/A</v>
      </c>
      <c r="H273" s="12" t="str">
        <f t="shared" si="397"/>
        <v/>
      </c>
      <c r="K273" s="12"/>
      <c r="L273" s="114" t="str">
        <f t="shared" si="348"/>
        <v>Khác</v>
      </c>
      <c r="M273" s="114" t="str">
        <f t="shared" si="349"/>
        <v>Khác</v>
      </c>
      <c r="N273" s="114" t="str">
        <f t="shared" si="350"/>
        <v>Khác</v>
      </c>
      <c r="O273" s="114" t="str">
        <f t="shared" si="351"/>
        <v>Khác</v>
      </c>
      <c r="P273" s="114" t="str">
        <f t="shared" si="398"/>
        <v>Khác</v>
      </c>
      <c r="Q273" s="114" t="str">
        <f t="shared" si="399"/>
        <v>Khác</v>
      </c>
      <c r="R273" s="114" t="str">
        <f t="shared" si="400"/>
        <v>Khác</v>
      </c>
      <c r="S273" s="114" t="str">
        <f t="shared" si="352"/>
        <v>Khác</v>
      </c>
      <c r="T273" s="114" t="str">
        <f t="shared" ref="T273:AP273" si="432">IF(S273="Khác",IF(ISNUMBER(SEARCH(T$7,$D273)),T$6,"Khác"),S273)</f>
        <v>Khác</v>
      </c>
      <c r="U273" s="114" t="str">
        <f t="shared" si="425"/>
        <v>Khác</v>
      </c>
      <c r="V273" s="114" t="str">
        <f t="shared" si="426"/>
        <v>Khác</v>
      </c>
      <c r="W273" s="114" t="str">
        <f t="shared" si="432"/>
        <v>Khác</v>
      </c>
      <c r="X273" s="114" t="str">
        <f t="shared" si="432"/>
        <v>Khác</v>
      </c>
      <c r="Y273" s="114" t="str">
        <f t="shared" si="432"/>
        <v>Khác</v>
      </c>
      <c r="Z273" s="114" t="str">
        <f t="shared" si="432"/>
        <v>Khác</v>
      </c>
      <c r="AA273" s="114" t="str">
        <f t="shared" si="432"/>
        <v>Khác</v>
      </c>
      <c r="AB273" s="114" t="str">
        <f t="shared" si="432"/>
        <v>Khác</v>
      </c>
      <c r="AC273" s="114" t="str">
        <f t="shared" si="432"/>
        <v>Khác</v>
      </c>
      <c r="AD273" s="114" t="str">
        <f t="shared" si="432"/>
        <v>Khác</v>
      </c>
      <c r="AE273" s="114" t="str">
        <f t="shared" si="432"/>
        <v>Khác</v>
      </c>
      <c r="AF273" s="114" t="str">
        <f t="shared" si="432"/>
        <v>Khác</v>
      </c>
      <c r="AG273" s="114" t="str">
        <f t="shared" si="432"/>
        <v>Khác</v>
      </c>
      <c r="AH273" s="114" t="str">
        <f t="shared" si="432"/>
        <v>Khác</v>
      </c>
      <c r="AI273" s="114" t="str">
        <f t="shared" si="432"/>
        <v>Khác</v>
      </c>
      <c r="AJ273" s="114" t="str">
        <f t="shared" si="432"/>
        <v>Khác</v>
      </c>
      <c r="AK273" s="114" t="str">
        <f t="shared" si="432"/>
        <v>Khác</v>
      </c>
      <c r="AL273" s="114" t="str">
        <f t="shared" si="432"/>
        <v>Khác</v>
      </c>
      <c r="AM273" s="114" t="str">
        <f t="shared" si="432"/>
        <v>Khác</v>
      </c>
      <c r="AN273" s="114" t="str">
        <f t="shared" si="432"/>
        <v>Khác</v>
      </c>
      <c r="AO273" s="114" t="str">
        <f t="shared" si="432"/>
        <v>Khác</v>
      </c>
      <c r="AP273" s="114" t="str">
        <f t="shared" si="432"/>
        <v>Khác</v>
      </c>
      <c r="AQ273" s="114" t="str">
        <f t="shared" si="402"/>
        <v>Khác</v>
      </c>
      <c r="AR273" s="114" t="str">
        <f t="shared" si="403"/>
        <v>Khác</v>
      </c>
      <c r="AS273" s="114" t="str">
        <f t="shared" si="404"/>
        <v>Khác</v>
      </c>
      <c r="AT273" s="114" t="str">
        <f t="shared" si="405"/>
        <v>Khác</v>
      </c>
      <c r="AU273" s="114" t="str">
        <f t="shared" si="406"/>
        <v>Khác</v>
      </c>
      <c r="AV273" s="114" t="str">
        <f t="shared" si="406"/>
        <v>Khác</v>
      </c>
      <c r="AW273" s="114" t="str">
        <f t="shared" si="407"/>
        <v>Khác</v>
      </c>
      <c r="AX273" s="114" t="str">
        <f t="shared" si="408"/>
        <v>Khác</v>
      </c>
      <c r="AY273" s="114" t="str">
        <f t="shared" si="409"/>
        <v>Khác</v>
      </c>
      <c r="AZ273" s="114" t="str">
        <f t="shared" si="410"/>
        <v>Khác</v>
      </c>
      <c r="BA273" s="114" t="str">
        <f t="shared" si="411"/>
        <v>Khác</v>
      </c>
      <c r="BB273" s="114" t="str">
        <f t="shared" si="412"/>
        <v>Khác</v>
      </c>
      <c r="BC273" s="114" t="str">
        <f t="shared" si="413"/>
        <v>Khác</v>
      </c>
      <c r="BD273" s="114" t="str">
        <f t="shared" si="414"/>
        <v>Khác</v>
      </c>
      <c r="BE273" s="114" t="str">
        <f t="shared" si="415"/>
        <v>Khác</v>
      </c>
      <c r="BF273" s="114" t="str">
        <f t="shared" si="416"/>
        <v>Khác</v>
      </c>
      <c r="BG273" s="114" t="str">
        <f t="shared" si="417"/>
        <v>Khác</v>
      </c>
      <c r="BH273" s="114" t="str">
        <f t="shared" si="418"/>
        <v>Khác</v>
      </c>
      <c r="BI273" s="114" t="str">
        <f t="shared" si="419"/>
        <v>Khác</v>
      </c>
      <c r="BJ273" s="114" t="str">
        <f t="shared" si="420"/>
        <v>Khác</v>
      </c>
      <c r="BK273" s="114" t="str">
        <f t="shared" si="421"/>
        <v>Khác</v>
      </c>
      <c r="BL273" s="114" t="str">
        <f t="shared" si="422"/>
        <v>Khác</v>
      </c>
    </row>
    <row r="274" spans="1:64" ht="13.5" x14ac:dyDescent="0.15">
      <c r="A274" s="101"/>
      <c r="B274" s="101"/>
      <c r="C274" s="101"/>
      <c r="D274" s="105"/>
      <c r="E274" s="103"/>
      <c r="F274" s="15" t="str">
        <f t="shared" si="395"/>
        <v>-</v>
      </c>
      <c r="G274" s="12" t="e">
        <f>VLOOKUP(VALUE(A274),Time!$A$3:$D$33,2,1)</f>
        <v>#N/A</v>
      </c>
      <c r="H274" s="12" t="str">
        <f t="shared" si="397"/>
        <v/>
      </c>
      <c r="K274" s="12"/>
      <c r="L274" s="114" t="str">
        <f t="shared" si="348"/>
        <v>Khác</v>
      </c>
      <c r="M274" s="114" t="str">
        <f t="shared" si="349"/>
        <v>Khác</v>
      </c>
      <c r="N274" s="114" t="str">
        <f t="shared" si="350"/>
        <v>Khác</v>
      </c>
      <c r="O274" s="114" t="str">
        <f t="shared" si="351"/>
        <v>Khác</v>
      </c>
      <c r="P274" s="114" t="str">
        <f t="shared" si="398"/>
        <v>Khác</v>
      </c>
      <c r="Q274" s="114" t="str">
        <f t="shared" si="399"/>
        <v>Khác</v>
      </c>
      <c r="R274" s="114" t="str">
        <f t="shared" si="400"/>
        <v>Khác</v>
      </c>
      <c r="S274" s="114" t="str">
        <f t="shared" si="352"/>
        <v>Khác</v>
      </c>
      <c r="T274" s="114" t="str">
        <f t="shared" ref="T274:AP274" si="433">IF(S274="Khác",IF(ISNUMBER(SEARCH(T$7,$D274)),T$6,"Khác"),S274)</f>
        <v>Khác</v>
      </c>
      <c r="U274" s="114" t="str">
        <f t="shared" si="425"/>
        <v>Khác</v>
      </c>
      <c r="V274" s="114" t="str">
        <f t="shared" si="426"/>
        <v>Khác</v>
      </c>
      <c r="W274" s="114" t="str">
        <f t="shared" si="433"/>
        <v>Khác</v>
      </c>
      <c r="X274" s="114" t="str">
        <f t="shared" si="433"/>
        <v>Khác</v>
      </c>
      <c r="Y274" s="114" t="str">
        <f t="shared" si="433"/>
        <v>Khác</v>
      </c>
      <c r="Z274" s="114" t="str">
        <f t="shared" si="433"/>
        <v>Khác</v>
      </c>
      <c r="AA274" s="114" t="str">
        <f t="shared" si="433"/>
        <v>Khác</v>
      </c>
      <c r="AB274" s="114" t="str">
        <f t="shared" si="433"/>
        <v>Khác</v>
      </c>
      <c r="AC274" s="114" t="str">
        <f t="shared" si="433"/>
        <v>Khác</v>
      </c>
      <c r="AD274" s="114" t="str">
        <f t="shared" si="433"/>
        <v>Khác</v>
      </c>
      <c r="AE274" s="114" t="str">
        <f t="shared" si="433"/>
        <v>Khác</v>
      </c>
      <c r="AF274" s="114" t="str">
        <f t="shared" si="433"/>
        <v>Khác</v>
      </c>
      <c r="AG274" s="114" t="str">
        <f t="shared" si="433"/>
        <v>Khác</v>
      </c>
      <c r="AH274" s="114" t="str">
        <f t="shared" si="433"/>
        <v>Khác</v>
      </c>
      <c r="AI274" s="114" t="str">
        <f t="shared" si="433"/>
        <v>Khác</v>
      </c>
      <c r="AJ274" s="114" t="str">
        <f t="shared" si="433"/>
        <v>Khác</v>
      </c>
      <c r="AK274" s="114" t="str">
        <f t="shared" si="433"/>
        <v>Khác</v>
      </c>
      <c r="AL274" s="114" t="str">
        <f t="shared" si="433"/>
        <v>Khác</v>
      </c>
      <c r="AM274" s="114" t="str">
        <f t="shared" si="433"/>
        <v>Khác</v>
      </c>
      <c r="AN274" s="114" t="str">
        <f t="shared" si="433"/>
        <v>Khác</v>
      </c>
      <c r="AO274" s="114" t="str">
        <f t="shared" si="433"/>
        <v>Khác</v>
      </c>
      <c r="AP274" s="114" t="str">
        <f t="shared" si="433"/>
        <v>Khác</v>
      </c>
      <c r="AQ274" s="114" t="str">
        <f t="shared" si="402"/>
        <v>Khác</v>
      </c>
      <c r="AR274" s="114" t="str">
        <f t="shared" si="403"/>
        <v>Khác</v>
      </c>
      <c r="AS274" s="114" t="str">
        <f t="shared" si="404"/>
        <v>Khác</v>
      </c>
      <c r="AT274" s="114" t="str">
        <f t="shared" si="405"/>
        <v>Khác</v>
      </c>
      <c r="AU274" s="114" t="str">
        <f t="shared" si="406"/>
        <v>Khác</v>
      </c>
      <c r="AV274" s="114" t="str">
        <f t="shared" si="406"/>
        <v>Khác</v>
      </c>
      <c r="AW274" s="114" t="str">
        <f t="shared" si="407"/>
        <v>Khác</v>
      </c>
      <c r="AX274" s="114" t="str">
        <f t="shared" si="408"/>
        <v>Khác</v>
      </c>
      <c r="AY274" s="114" t="str">
        <f t="shared" si="409"/>
        <v>Khác</v>
      </c>
      <c r="AZ274" s="114" t="str">
        <f t="shared" si="410"/>
        <v>Khác</v>
      </c>
      <c r="BA274" s="114" t="str">
        <f t="shared" si="411"/>
        <v>Khác</v>
      </c>
      <c r="BB274" s="114" t="str">
        <f t="shared" si="412"/>
        <v>Khác</v>
      </c>
      <c r="BC274" s="114" t="str">
        <f t="shared" si="413"/>
        <v>Khác</v>
      </c>
      <c r="BD274" s="114" t="str">
        <f t="shared" si="414"/>
        <v>Khác</v>
      </c>
      <c r="BE274" s="114" t="str">
        <f t="shared" si="415"/>
        <v>Khác</v>
      </c>
      <c r="BF274" s="114" t="str">
        <f t="shared" si="416"/>
        <v>Khác</v>
      </c>
      <c r="BG274" s="114" t="str">
        <f t="shared" si="417"/>
        <v>Khác</v>
      </c>
      <c r="BH274" s="114" t="str">
        <f t="shared" si="418"/>
        <v>Khác</v>
      </c>
      <c r="BI274" s="114" t="str">
        <f t="shared" si="419"/>
        <v>Khác</v>
      </c>
      <c r="BJ274" s="114" t="str">
        <f t="shared" si="420"/>
        <v>Khác</v>
      </c>
      <c r="BK274" s="114" t="str">
        <f t="shared" si="421"/>
        <v>Khác</v>
      </c>
      <c r="BL274" s="114" t="str">
        <f t="shared" si="422"/>
        <v>Khác</v>
      </c>
    </row>
    <row r="275" spans="1:64" ht="13.5" x14ac:dyDescent="0.15">
      <c r="A275" s="101"/>
      <c r="B275" s="101"/>
      <c r="C275" s="101"/>
      <c r="D275" s="105"/>
      <c r="E275" s="103"/>
      <c r="F275" s="15" t="str">
        <f t="shared" si="395"/>
        <v>-</v>
      </c>
      <c r="G275" s="12" t="e">
        <f>VLOOKUP(VALUE(A275),Time!$A$3:$D$33,2,1)</f>
        <v>#N/A</v>
      </c>
      <c r="H275" s="12" t="str">
        <f t="shared" si="397"/>
        <v/>
      </c>
      <c r="K275" s="12"/>
      <c r="L275" s="114" t="str">
        <f t="shared" si="348"/>
        <v>Khác</v>
      </c>
      <c r="M275" s="114" t="str">
        <f t="shared" si="349"/>
        <v>Khác</v>
      </c>
      <c r="N275" s="114" t="str">
        <f t="shared" si="350"/>
        <v>Khác</v>
      </c>
      <c r="O275" s="114" t="str">
        <f t="shared" si="351"/>
        <v>Khác</v>
      </c>
      <c r="P275" s="114" t="str">
        <f t="shared" si="398"/>
        <v>Khác</v>
      </c>
      <c r="Q275" s="114" t="str">
        <f t="shared" si="399"/>
        <v>Khác</v>
      </c>
      <c r="R275" s="114" t="str">
        <f t="shared" si="400"/>
        <v>Khác</v>
      </c>
      <c r="S275" s="114" t="str">
        <f t="shared" si="352"/>
        <v>Khác</v>
      </c>
      <c r="T275" s="114" t="str">
        <f t="shared" ref="T275:AP275" si="434">IF(S275="Khác",IF(ISNUMBER(SEARCH(T$7,$D275)),T$6,"Khác"),S275)</f>
        <v>Khác</v>
      </c>
      <c r="U275" s="114" t="str">
        <f t="shared" si="425"/>
        <v>Khác</v>
      </c>
      <c r="V275" s="114" t="str">
        <f t="shared" si="426"/>
        <v>Khác</v>
      </c>
      <c r="W275" s="114" t="str">
        <f t="shared" si="434"/>
        <v>Khác</v>
      </c>
      <c r="X275" s="114" t="str">
        <f t="shared" si="434"/>
        <v>Khác</v>
      </c>
      <c r="Y275" s="114" t="str">
        <f t="shared" si="434"/>
        <v>Khác</v>
      </c>
      <c r="Z275" s="114" t="str">
        <f t="shared" si="434"/>
        <v>Khác</v>
      </c>
      <c r="AA275" s="114" t="str">
        <f t="shared" si="434"/>
        <v>Khác</v>
      </c>
      <c r="AB275" s="114" t="str">
        <f t="shared" si="434"/>
        <v>Khác</v>
      </c>
      <c r="AC275" s="114" t="str">
        <f t="shared" si="434"/>
        <v>Khác</v>
      </c>
      <c r="AD275" s="114" t="str">
        <f t="shared" si="434"/>
        <v>Khác</v>
      </c>
      <c r="AE275" s="114" t="str">
        <f t="shared" si="434"/>
        <v>Khác</v>
      </c>
      <c r="AF275" s="114" t="str">
        <f t="shared" si="434"/>
        <v>Khác</v>
      </c>
      <c r="AG275" s="114" t="str">
        <f t="shared" si="434"/>
        <v>Khác</v>
      </c>
      <c r="AH275" s="114" t="str">
        <f t="shared" si="434"/>
        <v>Khác</v>
      </c>
      <c r="AI275" s="114" t="str">
        <f t="shared" si="434"/>
        <v>Khác</v>
      </c>
      <c r="AJ275" s="114" t="str">
        <f t="shared" si="434"/>
        <v>Khác</v>
      </c>
      <c r="AK275" s="114" t="str">
        <f t="shared" si="434"/>
        <v>Khác</v>
      </c>
      <c r="AL275" s="114" t="str">
        <f t="shared" si="434"/>
        <v>Khác</v>
      </c>
      <c r="AM275" s="114" t="str">
        <f t="shared" si="434"/>
        <v>Khác</v>
      </c>
      <c r="AN275" s="114" t="str">
        <f t="shared" si="434"/>
        <v>Khác</v>
      </c>
      <c r="AO275" s="114" t="str">
        <f t="shared" si="434"/>
        <v>Khác</v>
      </c>
      <c r="AP275" s="114" t="str">
        <f t="shared" si="434"/>
        <v>Khác</v>
      </c>
      <c r="AQ275" s="114" t="str">
        <f t="shared" si="402"/>
        <v>Khác</v>
      </c>
      <c r="AR275" s="114" t="str">
        <f t="shared" si="403"/>
        <v>Khác</v>
      </c>
      <c r="AS275" s="114" t="str">
        <f t="shared" si="404"/>
        <v>Khác</v>
      </c>
      <c r="AT275" s="114" t="str">
        <f t="shared" si="405"/>
        <v>Khác</v>
      </c>
      <c r="AU275" s="114" t="str">
        <f t="shared" si="406"/>
        <v>Khác</v>
      </c>
      <c r="AV275" s="114" t="str">
        <f t="shared" si="406"/>
        <v>Khác</v>
      </c>
      <c r="AW275" s="114" t="str">
        <f t="shared" si="407"/>
        <v>Khác</v>
      </c>
      <c r="AX275" s="114" t="str">
        <f t="shared" si="408"/>
        <v>Khác</v>
      </c>
      <c r="AY275" s="114" t="str">
        <f t="shared" si="409"/>
        <v>Khác</v>
      </c>
      <c r="AZ275" s="114" t="str">
        <f t="shared" si="410"/>
        <v>Khác</v>
      </c>
      <c r="BA275" s="114" t="str">
        <f t="shared" si="411"/>
        <v>Khác</v>
      </c>
      <c r="BB275" s="114" t="str">
        <f t="shared" si="412"/>
        <v>Khác</v>
      </c>
      <c r="BC275" s="114" t="str">
        <f t="shared" si="413"/>
        <v>Khác</v>
      </c>
      <c r="BD275" s="114" t="str">
        <f t="shared" si="414"/>
        <v>Khác</v>
      </c>
      <c r="BE275" s="114" t="str">
        <f t="shared" si="415"/>
        <v>Khác</v>
      </c>
      <c r="BF275" s="114" t="str">
        <f t="shared" si="416"/>
        <v>Khác</v>
      </c>
      <c r="BG275" s="114" t="str">
        <f t="shared" si="417"/>
        <v>Khác</v>
      </c>
      <c r="BH275" s="114" t="str">
        <f t="shared" si="418"/>
        <v>Khác</v>
      </c>
      <c r="BI275" s="114" t="str">
        <f t="shared" si="419"/>
        <v>Khác</v>
      </c>
      <c r="BJ275" s="114" t="str">
        <f t="shared" si="420"/>
        <v>Khác</v>
      </c>
      <c r="BK275" s="114" t="str">
        <f t="shared" si="421"/>
        <v>Khác</v>
      </c>
      <c r="BL275" s="114" t="str">
        <f t="shared" si="422"/>
        <v>Khác</v>
      </c>
    </row>
    <row r="276" spans="1:64" ht="13.5" x14ac:dyDescent="0.15">
      <c r="A276" s="101"/>
      <c r="B276" s="101"/>
      <c r="C276" s="101"/>
      <c r="D276" s="105"/>
      <c r="E276" s="103"/>
      <c r="F276" s="15" t="str">
        <f t="shared" si="395"/>
        <v>-</v>
      </c>
      <c r="G276" s="12" t="e">
        <f>VLOOKUP(VALUE(A276),Time!$A$3:$D$33,2,1)</f>
        <v>#N/A</v>
      </c>
      <c r="H276" s="12" t="str">
        <f t="shared" si="397"/>
        <v/>
      </c>
      <c r="K276" s="12"/>
      <c r="L276" s="114" t="str">
        <f t="shared" si="348"/>
        <v>Khác</v>
      </c>
      <c r="M276" s="114" t="str">
        <f t="shared" si="349"/>
        <v>Khác</v>
      </c>
      <c r="N276" s="114" t="str">
        <f t="shared" si="350"/>
        <v>Khác</v>
      </c>
      <c r="O276" s="114" t="str">
        <f t="shared" si="351"/>
        <v>Khác</v>
      </c>
      <c r="P276" s="114" t="str">
        <f t="shared" si="398"/>
        <v>Khác</v>
      </c>
      <c r="Q276" s="114" t="str">
        <f t="shared" si="399"/>
        <v>Khác</v>
      </c>
      <c r="R276" s="114" t="str">
        <f t="shared" si="400"/>
        <v>Khác</v>
      </c>
      <c r="S276" s="114" t="str">
        <f t="shared" si="352"/>
        <v>Khác</v>
      </c>
      <c r="T276" s="114" t="str">
        <f t="shared" ref="T276:AP276" si="435">IF(S276="Khác",IF(ISNUMBER(SEARCH(T$7,$D276)),T$6,"Khác"),S276)</f>
        <v>Khác</v>
      </c>
      <c r="U276" s="114" t="str">
        <f t="shared" si="425"/>
        <v>Khác</v>
      </c>
      <c r="V276" s="114" t="str">
        <f t="shared" si="426"/>
        <v>Khác</v>
      </c>
      <c r="W276" s="114" t="str">
        <f t="shared" si="435"/>
        <v>Khác</v>
      </c>
      <c r="X276" s="114" t="str">
        <f t="shared" si="435"/>
        <v>Khác</v>
      </c>
      <c r="Y276" s="114" t="str">
        <f t="shared" si="435"/>
        <v>Khác</v>
      </c>
      <c r="Z276" s="114" t="str">
        <f t="shared" si="435"/>
        <v>Khác</v>
      </c>
      <c r="AA276" s="114" t="str">
        <f t="shared" si="435"/>
        <v>Khác</v>
      </c>
      <c r="AB276" s="114" t="str">
        <f t="shared" si="435"/>
        <v>Khác</v>
      </c>
      <c r="AC276" s="114" t="str">
        <f t="shared" si="435"/>
        <v>Khác</v>
      </c>
      <c r="AD276" s="114" t="str">
        <f t="shared" si="435"/>
        <v>Khác</v>
      </c>
      <c r="AE276" s="114" t="str">
        <f t="shared" si="435"/>
        <v>Khác</v>
      </c>
      <c r="AF276" s="114" t="str">
        <f t="shared" si="435"/>
        <v>Khác</v>
      </c>
      <c r="AG276" s="114" t="str">
        <f t="shared" si="435"/>
        <v>Khác</v>
      </c>
      <c r="AH276" s="114" t="str">
        <f t="shared" si="435"/>
        <v>Khác</v>
      </c>
      <c r="AI276" s="114" t="str">
        <f t="shared" si="435"/>
        <v>Khác</v>
      </c>
      <c r="AJ276" s="114" t="str">
        <f t="shared" si="435"/>
        <v>Khác</v>
      </c>
      <c r="AK276" s="114" t="str">
        <f t="shared" si="435"/>
        <v>Khác</v>
      </c>
      <c r="AL276" s="114" t="str">
        <f t="shared" si="435"/>
        <v>Khác</v>
      </c>
      <c r="AM276" s="114" t="str">
        <f t="shared" si="435"/>
        <v>Khác</v>
      </c>
      <c r="AN276" s="114" t="str">
        <f t="shared" si="435"/>
        <v>Khác</v>
      </c>
      <c r="AO276" s="114" t="str">
        <f t="shared" si="435"/>
        <v>Khác</v>
      </c>
      <c r="AP276" s="114" t="str">
        <f t="shared" si="435"/>
        <v>Khác</v>
      </c>
      <c r="AQ276" s="114" t="str">
        <f t="shared" si="402"/>
        <v>Khác</v>
      </c>
      <c r="AR276" s="114" t="str">
        <f t="shared" si="403"/>
        <v>Khác</v>
      </c>
      <c r="AS276" s="114" t="str">
        <f t="shared" si="404"/>
        <v>Khác</v>
      </c>
      <c r="AT276" s="114" t="str">
        <f t="shared" si="405"/>
        <v>Khác</v>
      </c>
      <c r="AU276" s="114" t="str">
        <f t="shared" si="406"/>
        <v>Khác</v>
      </c>
      <c r="AV276" s="114" t="str">
        <f t="shared" si="406"/>
        <v>Khác</v>
      </c>
      <c r="AW276" s="114" t="str">
        <f t="shared" si="407"/>
        <v>Khác</v>
      </c>
      <c r="AX276" s="114" t="str">
        <f t="shared" si="408"/>
        <v>Khác</v>
      </c>
      <c r="AY276" s="114" t="str">
        <f t="shared" si="409"/>
        <v>Khác</v>
      </c>
      <c r="AZ276" s="114" t="str">
        <f t="shared" si="410"/>
        <v>Khác</v>
      </c>
      <c r="BA276" s="114" t="str">
        <f t="shared" si="411"/>
        <v>Khác</v>
      </c>
      <c r="BB276" s="114" t="str">
        <f t="shared" si="412"/>
        <v>Khác</v>
      </c>
      <c r="BC276" s="114" t="str">
        <f t="shared" si="413"/>
        <v>Khác</v>
      </c>
      <c r="BD276" s="114" t="str">
        <f t="shared" si="414"/>
        <v>Khác</v>
      </c>
      <c r="BE276" s="114" t="str">
        <f t="shared" si="415"/>
        <v>Khác</v>
      </c>
      <c r="BF276" s="114" t="str">
        <f t="shared" si="416"/>
        <v>Khác</v>
      </c>
      <c r="BG276" s="114" t="str">
        <f t="shared" si="417"/>
        <v>Khác</v>
      </c>
      <c r="BH276" s="114" t="str">
        <f t="shared" si="418"/>
        <v>Khác</v>
      </c>
      <c r="BI276" s="114" t="str">
        <f t="shared" si="419"/>
        <v>Khác</v>
      </c>
      <c r="BJ276" s="114" t="str">
        <f t="shared" si="420"/>
        <v>Khác</v>
      </c>
      <c r="BK276" s="114" t="str">
        <f t="shared" si="421"/>
        <v>Khác</v>
      </c>
      <c r="BL276" s="114" t="str">
        <f t="shared" si="422"/>
        <v>Khác</v>
      </c>
    </row>
    <row r="277" spans="1:64" ht="13.5" x14ac:dyDescent="0.15">
      <c r="A277" s="101"/>
      <c r="B277" s="101"/>
      <c r="C277" s="101"/>
      <c r="D277" s="106"/>
      <c r="E277" s="107"/>
      <c r="F277" s="15" t="str">
        <f t="shared" si="395"/>
        <v>-</v>
      </c>
      <c r="G277" s="12" t="e">
        <f>VLOOKUP(VALUE(A277),Time!$A$3:$D$33,2,1)</f>
        <v>#N/A</v>
      </c>
      <c r="H277" s="12" t="str">
        <f t="shared" si="397"/>
        <v/>
      </c>
      <c r="K277" s="12"/>
      <c r="L277" s="114" t="str">
        <f t="shared" si="348"/>
        <v>Khác</v>
      </c>
      <c r="M277" s="114" t="str">
        <f t="shared" si="349"/>
        <v>Khác</v>
      </c>
      <c r="N277" s="114" t="str">
        <f t="shared" si="350"/>
        <v>Khác</v>
      </c>
      <c r="O277" s="114" t="str">
        <f t="shared" si="351"/>
        <v>Khác</v>
      </c>
      <c r="P277" s="114" t="str">
        <f t="shared" si="398"/>
        <v>Khác</v>
      </c>
      <c r="Q277" s="114" t="str">
        <f t="shared" si="399"/>
        <v>Khác</v>
      </c>
      <c r="R277" s="114" t="str">
        <f t="shared" si="400"/>
        <v>Khác</v>
      </c>
      <c r="S277" s="114" t="str">
        <f t="shared" si="352"/>
        <v>Khác</v>
      </c>
      <c r="T277" s="114" t="str">
        <f t="shared" ref="T277:AP277" si="436">IF(S277="Khác",IF(ISNUMBER(SEARCH(T$7,$D277)),T$6,"Khác"),S277)</f>
        <v>Khác</v>
      </c>
      <c r="U277" s="114" t="str">
        <f t="shared" si="425"/>
        <v>Khác</v>
      </c>
      <c r="V277" s="114" t="str">
        <f t="shared" si="426"/>
        <v>Khác</v>
      </c>
      <c r="W277" s="114" t="str">
        <f t="shared" si="436"/>
        <v>Khác</v>
      </c>
      <c r="X277" s="114" t="str">
        <f t="shared" si="436"/>
        <v>Khác</v>
      </c>
      <c r="Y277" s="114" t="str">
        <f t="shared" si="436"/>
        <v>Khác</v>
      </c>
      <c r="Z277" s="114" t="str">
        <f t="shared" si="436"/>
        <v>Khác</v>
      </c>
      <c r="AA277" s="114" t="str">
        <f t="shared" si="436"/>
        <v>Khác</v>
      </c>
      <c r="AB277" s="114" t="str">
        <f t="shared" si="436"/>
        <v>Khác</v>
      </c>
      <c r="AC277" s="114" t="str">
        <f t="shared" si="436"/>
        <v>Khác</v>
      </c>
      <c r="AD277" s="114" t="str">
        <f t="shared" si="436"/>
        <v>Khác</v>
      </c>
      <c r="AE277" s="114" t="str">
        <f t="shared" si="436"/>
        <v>Khác</v>
      </c>
      <c r="AF277" s="114" t="str">
        <f t="shared" si="436"/>
        <v>Khác</v>
      </c>
      <c r="AG277" s="114" t="str">
        <f t="shared" si="436"/>
        <v>Khác</v>
      </c>
      <c r="AH277" s="114" t="str">
        <f t="shared" si="436"/>
        <v>Khác</v>
      </c>
      <c r="AI277" s="114" t="str">
        <f t="shared" si="436"/>
        <v>Khác</v>
      </c>
      <c r="AJ277" s="114" t="str">
        <f t="shared" si="436"/>
        <v>Khác</v>
      </c>
      <c r="AK277" s="114" t="str">
        <f t="shared" si="436"/>
        <v>Khác</v>
      </c>
      <c r="AL277" s="114" t="str">
        <f t="shared" si="436"/>
        <v>Khác</v>
      </c>
      <c r="AM277" s="114" t="str">
        <f t="shared" si="436"/>
        <v>Khác</v>
      </c>
      <c r="AN277" s="114" t="str">
        <f t="shared" si="436"/>
        <v>Khác</v>
      </c>
      <c r="AO277" s="114" t="str">
        <f t="shared" si="436"/>
        <v>Khác</v>
      </c>
      <c r="AP277" s="114" t="str">
        <f t="shared" si="436"/>
        <v>Khác</v>
      </c>
      <c r="AQ277" s="114" t="str">
        <f t="shared" si="402"/>
        <v>Khác</v>
      </c>
      <c r="AR277" s="114" t="str">
        <f t="shared" si="403"/>
        <v>Khác</v>
      </c>
      <c r="AS277" s="114" t="str">
        <f t="shared" si="404"/>
        <v>Khác</v>
      </c>
      <c r="AT277" s="114" t="str">
        <f t="shared" si="405"/>
        <v>Khác</v>
      </c>
      <c r="AU277" s="114" t="str">
        <f t="shared" si="406"/>
        <v>Khác</v>
      </c>
      <c r="AV277" s="114" t="str">
        <f t="shared" si="406"/>
        <v>Khác</v>
      </c>
      <c r="AW277" s="114" t="str">
        <f t="shared" si="407"/>
        <v>Khác</v>
      </c>
      <c r="AX277" s="114" t="str">
        <f t="shared" si="408"/>
        <v>Khác</v>
      </c>
      <c r="AY277" s="114" t="str">
        <f t="shared" si="409"/>
        <v>Khác</v>
      </c>
      <c r="AZ277" s="114" t="str">
        <f t="shared" si="410"/>
        <v>Khác</v>
      </c>
      <c r="BA277" s="114" t="str">
        <f t="shared" si="411"/>
        <v>Khác</v>
      </c>
      <c r="BB277" s="114" t="str">
        <f t="shared" si="412"/>
        <v>Khác</v>
      </c>
      <c r="BC277" s="114" t="str">
        <f t="shared" si="413"/>
        <v>Khác</v>
      </c>
      <c r="BD277" s="114" t="str">
        <f t="shared" si="414"/>
        <v>Khác</v>
      </c>
      <c r="BE277" s="114" t="str">
        <f t="shared" si="415"/>
        <v>Khác</v>
      </c>
      <c r="BF277" s="114" t="str">
        <f t="shared" si="416"/>
        <v>Khác</v>
      </c>
      <c r="BG277" s="114" t="str">
        <f t="shared" si="417"/>
        <v>Khác</v>
      </c>
      <c r="BH277" s="114" t="str">
        <f t="shared" si="418"/>
        <v>Khác</v>
      </c>
      <c r="BI277" s="114" t="str">
        <f t="shared" si="419"/>
        <v>Khác</v>
      </c>
      <c r="BJ277" s="114" t="str">
        <f t="shared" si="420"/>
        <v>Khác</v>
      </c>
      <c r="BK277" s="114" t="str">
        <f t="shared" si="421"/>
        <v>Khác</v>
      </c>
      <c r="BL277" s="114" t="str">
        <f t="shared" si="422"/>
        <v>Khác</v>
      </c>
    </row>
    <row r="278" spans="1:64" ht="13.5" x14ac:dyDescent="0.15">
      <c r="A278" s="101"/>
      <c r="B278" s="101"/>
      <c r="C278" s="101"/>
      <c r="D278" s="105"/>
      <c r="E278" s="103"/>
      <c r="F278" s="15" t="str">
        <f t="shared" si="395"/>
        <v>-</v>
      </c>
      <c r="G278" s="12" t="e">
        <f>VLOOKUP(VALUE(A278),Time!$A$3:$D$33,2,1)</f>
        <v>#N/A</v>
      </c>
      <c r="H278" s="12" t="str">
        <f t="shared" si="397"/>
        <v/>
      </c>
      <c r="K278" s="12"/>
      <c r="L278" s="114" t="str">
        <f t="shared" si="348"/>
        <v>Khác</v>
      </c>
      <c r="M278" s="114" t="str">
        <f t="shared" si="349"/>
        <v>Khác</v>
      </c>
      <c r="N278" s="114" t="str">
        <f t="shared" si="350"/>
        <v>Khác</v>
      </c>
      <c r="O278" s="114" t="str">
        <f t="shared" si="351"/>
        <v>Khác</v>
      </c>
      <c r="P278" s="114" t="str">
        <f t="shared" si="398"/>
        <v>Khác</v>
      </c>
      <c r="Q278" s="114" t="str">
        <f t="shared" si="399"/>
        <v>Khác</v>
      </c>
      <c r="R278" s="114" t="str">
        <f t="shared" si="400"/>
        <v>Khác</v>
      </c>
      <c r="S278" s="114" t="str">
        <f t="shared" si="352"/>
        <v>Khác</v>
      </c>
      <c r="T278" s="114" t="str">
        <f t="shared" ref="T278:AP278" si="437">IF(S278="Khác",IF(ISNUMBER(SEARCH(T$7,$D278)),T$6,"Khác"),S278)</f>
        <v>Khác</v>
      </c>
      <c r="U278" s="114" t="str">
        <f t="shared" si="425"/>
        <v>Khác</v>
      </c>
      <c r="V278" s="114" t="str">
        <f t="shared" si="426"/>
        <v>Khác</v>
      </c>
      <c r="W278" s="114" t="str">
        <f t="shared" si="437"/>
        <v>Khác</v>
      </c>
      <c r="X278" s="114" t="str">
        <f t="shared" si="437"/>
        <v>Khác</v>
      </c>
      <c r="Y278" s="114" t="str">
        <f t="shared" si="437"/>
        <v>Khác</v>
      </c>
      <c r="Z278" s="114" t="str">
        <f t="shared" si="437"/>
        <v>Khác</v>
      </c>
      <c r="AA278" s="114" t="str">
        <f t="shared" si="437"/>
        <v>Khác</v>
      </c>
      <c r="AB278" s="114" t="str">
        <f t="shared" si="437"/>
        <v>Khác</v>
      </c>
      <c r="AC278" s="114" t="str">
        <f t="shared" si="437"/>
        <v>Khác</v>
      </c>
      <c r="AD278" s="114" t="str">
        <f t="shared" si="437"/>
        <v>Khác</v>
      </c>
      <c r="AE278" s="114" t="str">
        <f t="shared" si="437"/>
        <v>Khác</v>
      </c>
      <c r="AF278" s="114" t="str">
        <f t="shared" si="437"/>
        <v>Khác</v>
      </c>
      <c r="AG278" s="114" t="str">
        <f t="shared" si="437"/>
        <v>Khác</v>
      </c>
      <c r="AH278" s="114" t="str">
        <f t="shared" si="437"/>
        <v>Khác</v>
      </c>
      <c r="AI278" s="114" t="str">
        <f t="shared" si="437"/>
        <v>Khác</v>
      </c>
      <c r="AJ278" s="114" t="str">
        <f t="shared" si="437"/>
        <v>Khác</v>
      </c>
      <c r="AK278" s="114" t="str">
        <f t="shared" si="437"/>
        <v>Khác</v>
      </c>
      <c r="AL278" s="114" t="str">
        <f t="shared" si="437"/>
        <v>Khác</v>
      </c>
      <c r="AM278" s="114" t="str">
        <f t="shared" si="437"/>
        <v>Khác</v>
      </c>
      <c r="AN278" s="114" t="str">
        <f t="shared" si="437"/>
        <v>Khác</v>
      </c>
      <c r="AO278" s="114" t="str">
        <f t="shared" si="437"/>
        <v>Khác</v>
      </c>
      <c r="AP278" s="114" t="str">
        <f t="shared" si="437"/>
        <v>Khác</v>
      </c>
      <c r="AQ278" s="114" t="str">
        <f t="shared" si="402"/>
        <v>Khác</v>
      </c>
      <c r="AR278" s="114" t="str">
        <f t="shared" si="403"/>
        <v>Khác</v>
      </c>
      <c r="AS278" s="114" t="str">
        <f t="shared" si="404"/>
        <v>Khác</v>
      </c>
      <c r="AT278" s="114" t="str">
        <f t="shared" si="405"/>
        <v>Khác</v>
      </c>
      <c r="AU278" s="114" t="str">
        <f t="shared" si="406"/>
        <v>Khác</v>
      </c>
      <c r="AV278" s="114" t="str">
        <f t="shared" si="406"/>
        <v>Khác</v>
      </c>
      <c r="AW278" s="114" t="str">
        <f t="shared" si="407"/>
        <v>Khác</v>
      </c>
      <c r="AX278" s="114" t="str">
        <f t="shared" si="408"/>
        <v>Khác</v>
      </c>
      <c r="AY278" s="114" t="str">
        <f t="shared" si="409"/>
        <v>Khác</v>
      </c>
      <c r="AZ278" s="114" t="str">
        <f t="shared" si="410"/>
        <v>Khác</v>
      </c>
      <c r="BA278" s="114" t="str">
        <f t="shared" si="411"/>
        <v>Khác</v>
      </c>
      <c r="BB278" s="114" t="str">
        <f t="shared" si="412"/>
        <v>Khác</v>
      </c>
      <c r="BC278" s="114" t="str">
        <f t="shared" si="413"/>
        <v>Khác</v>
      </c>
      <c r="BD278" s="114" t="str">
        <f t="shared" si="414"/>
        <v>Khác</v>
      </c>
      <c r="BE278" s="114" t="str">
        <f t="shared" si="415"/>
        <v>Khác</v>
      </c>
      <c r="BF278" s="114" t="str">
        <f t="shared" si="416"/>
        <v>Khác</v>
      </c>
      <c r="BG278" s="114" t="str">
        <f t="shared" si="417"/>
        <v>Khác</v>
      </c>
      <c r="BH278" s="114" t="str">
        <f t="shared" si="418"/>
        <v>Khác</v>
      </c>
      <c r="BI278" s="114" t="str">
        <f t="shared" si="419"/>
        <v>Khác</v>
      </c>
      <c r="BJ278" s="114" t="str">
        <f t="shared" si="420"/>
        <v>Khác</v>
      </c>
      <c r="BK278" s="114" t="str">
        <f t="shared" si="421"/>
        <v>Khác</v>
      </c>
      <c r="BL278" s="114" t="str">
        <f t="shared" si="422"/>
        <v>Khác</v>
      </c>
    </row>
    <row r="279" spans="1:64" ht="13.5" x14ac:dyDescent="0.15">
      <c r="A279" s="101"/>
      <c r="B279" s="101"/>
      <c r="C279" s="101"/>
      <c r="D279" s="105"/>
      <c r="E279" s="103"/>
      <c r="F279" s="15" t="str">
        <f t="shared" si="395"/>
        <v>-</v>
      </c>
      <c r="G279" s="12" t="e">
        <f>VLOOKUP(VALUE(A279),Time!$A$3:$D$33,2,1)</f>
        <v>#N/A</v>
      </c>
      <c r="H279" s="12" t="str">
        <f t="shared" si="397"/>
        <v/>
      </c>
      <c r="K279" s="12"/>
      <c r="L279" s="114" t="str">
        <f t="shared" si="348"/>
        <v>Khác</v>
      </c>
      <c r="M279" s="114" t="str">
        <f t="shared" si="349"/>
        <v>Khác</v>
      </c>
      <c r="N279" s="114" t="str">
        <f t="shared" si="350"/>
        <v>Khác</v>
      </c>
      <c r="O279" s="114" t="str">
        <f t="shared" si="351"/>
        <v>Khác</v>
      </c>
      <c r="P279" s="114" t="str">
        <f t="shared" si="398"/>
        <v>Khác</v>
      </c>
      <c r="Q279" s="114" t="str">
        <f t="shared" si="399"/>
        <v>Khác</v>
      </c>
      <c r="R279" s="114" t="str">
        <f t="shared" si="400"/>
        <v>Khác</v>
      </c>
      <c r="S279" s="114" t="str">
        <f t="shared" si="352"/>
        <v>Khác</v>
      </c>
      <c r="T279" s="114" t="str">
        <f t="shared" ref="T279:AP279" si="438">IF(S279="Khác",IF(ISNUMBER(SEARCH(T$7,$D279)),T$6,"Khác"),S279)</f>
        <v>Khác</v>
      </c>
      <c r="U279" s="114" t="str">
        <f t="shared" si="425"/>
        <v>Khác</v>
      </c>
      <c r="V279" s="114" t="str">
        <f t="shared" si="426"/>
        <v>Khác</v>
      </c>
      <c r="W279" s="114" t="str">
        <f t="shared" si="438"/>
        <v>Khác</v>
      </c>
      <c r="X279" s="114" t="str">
        <f t="shared" si="438"/>
        <v>Khác</v>
      </c>
      <c r="Y279" s="114" t="str">
        <f t="shared" si="438"/>
        <v>Khác</v>
      </c>
      <c r="Z279" s="114" t="str">
        <f t="shared" si="438"/>
        <v>Khác</v>
      </c>
      <c r="AA279" s="114" t="str">
        <f t="shared" si="438"/>
        <v>Khác</v>
      </c>
      <c r="AB279" s="114" t="str">
        <f t="shared" si="438"/>
        <v>Khác</v>
      </c>
      <c r="AC279" s="114" t="str">
        <f t="shared" si="438"/>
        <v>Khác</v>
      </c>
      <c r="AD279" s="114" t="str">
        <f t="shared" si="438"/>
        <v>Khác</v>
      </c>
      <c r="AE279" s="114" t="str">
        <f t="shared" si="438"/>
        <v>Khác</v>
      </c>
      <c r="AF279" s="114" t="str">
        <f t="shared" si="438"/>
        <v>Khác</v>
      </c>
      <c r="AG279" s="114" t="str">
        <f t="shared" si="438"/>
        <v>Khác</v>
      </c>
      <c r="AH279" s="114" t="str">
        <f t="shared" si="438"/>
        <v>Khác</v>
      </c>
      <c r="AI279" s="114" t="str">
        <f t="shared" si="438"/>
        <v>Khác</v>
      </c>
      <c r="AJ279" s="114" t="str">
        <f t="shared" si="438"/>
        <v>Khác</v>
      </c>
      <c r="AK279" s="114" t="str">
        <f t="shared" si="438"/>
        <v>Khác</v>
      </c>
      <c r="AL279" s="114" t="str">
        <f t="shared" si="438"/>
        <v>Khác</v>
      </c>
      <c r="AM279" s="114" t="str">
        <f t="shared" si="438"/>
        <v>Khác</v>
      </c>
      <c r="AN279" s="114" t="str">
        <f t="shared" si="438"/>
        <v>Khác</v>
      </c>
      <c r="AO279" s="114" t="str">
        <f t="shared" si="438"/>
        <v>Khác</v>
      </c>
      <c r="AP279" s="114" t="str">
        <f t="shared" si="438"/>
        <v>Khác</v>
      </c>
      <c r="AQ279" s="114" t="str">
        <f t="shared" si="402"/>
        <v>Khác</v>
      </c>
      <c r="AR279" s="114" t="str">
        <f t="shared" si="403"/>
        <v>Khác</v>
      </c>
      <c r="AS279" s="114" t="str">
        <f t="shared" si="404"/>
        <v>Khác</v>
      </c>
      <c r="AT279" s="114" t="str">
        <f t="shared" si="405"/>
        <v>Khác</v>
      </c>
      <c r="AU279" s="114" t="str">
        <f t="shared" si="406"/>
        <v>Khác</v>
      </c>
      <c r="AV279" s="114" t="str">
        <f t="shared" si="406"/>
        <v>Khác</v>
      </c>
      <c r="AW279" s="114" t="str">
        <f t="shared" si="407"/>
        <v>Khác</v>
      </c>
      <c r="AX279" s="114" t="str">
        <f t="shared" si="408"/>
        <v>Khác</v>
      </c>
      <c r="AY279" s="114" t="str">
        <f t="shared" si="409"/>
        <v>Khác</v>
      </c>
      <c r="AZ279" s="114" t="str">
        <f t="shared" si="410"/>
        <v>Khác</v>
      </c>
      <c r="BA279" s="114" t="str">
        <f t="shared" si="411"/>
        <v>Khác</v>
      </c>
      <c r="BB279" s="114" t="str">
        <f t="shared" si="412"/>
        <v>Khác</v>
      </c>
      <c r="BC279" s="114" t="str">
        <f t="shared" si="413"/>
        <v>Khác</v>
      </c>
      <c r="BD279" s="114" t="str">
        <f t="shared" si="414"/>
        <v>Khác</v>
      </c>
      <c r="BE279" s="114" t="str">
        <f t="shared" si="415"/>
        <v>Khác</v>
      </c>
      <c r="BF279" s="114" t="str">
        <f t="shared" si="416"/>
        <v>Khác</v>
      </c>
      <c r="BG279" s="114" t="str">
        <f t="shared" si="417"/>
        <v>Khác</v>
      </c>
      <c r="BH279" s="114" t="str">
        <f t="shared" si="418"/>
        <v>Khác</v>
      </c>
      <c r="BI279" s="114" t="str">
        <f t="shared" si="419"/>
        <v>Khác</v>
      </c>
      <c r="BJ279" s="114" t="str">
        <f t="shared" si="420"/>
        <v>Khác</v>
      </c>
      <c r="BK279" s="114" t="str">
        <f t="shared" si="421"/>
        <v>Khác</v>
      </c>
      <c r="BL279" s="114" t="str">
        <f t="shared" si="422"/>
        <v>Khác</v>
      </c>
    </row>
    <row r="280" spans="1:64" ht="13.5" x14ac:dyDescent="0.15">
      <c r="A280" s="108"/>
      <c r="B280" s="101"/>
      <c r="C280" s="108"/>
      <c r="D280" s="109"/>
      <c r="E280" s="110"/>
      <c r="F280" s="15" t="str">
        <f t="shared" si="395"/>
        <v>-</v>
      </c>
      <c r="G280" s="12" t="e">
        <f>VLOOKUP(VALUE(A280),Time!$A$3:$D$33,2,1)</f>
        <v>#N/A</v>
      </c>
      <c r="H280" s="12" t="str">
        <f t="shared" si="397"/>
        <v/>
      </c>
      <c r="K280" s="12"/>
      <c r="L280" s="114" t="str">
        <f t="shared" si="348"/>
        <v>Khác</v>
      </c>
      <c r="M280" s="114" t="str">
        <f t="shared" si="349"/>
        <v>Khác</v>
      </c>
      <c r="N280" s="114" t="str">
        <f t="shared" si="350"/>
        <v>Khác</v>
      </c>
      <c r="O280" s="114" t="str">
        <f t="shared" si="351"/>
        <v>Khác</v>
      </c>
      <c r="P280" s="114" t="str">
        <f t="shared" si="398"/>
        <v>Khác</v>
      </c>
      <c r="Q280" s="114" t="str">
        <f t="shared" si="399"/>
        <v>Khác</v>
      </c>
      <c r="R280" s="114" t="str">
        <f t="shared" si="400"/>
        <v>Khác</v>
      </c>
      <c r="S280" s="114" t="str">
        <f t="shared" si="352"/>
        <v>Khác</v>
      </c>
      <c r="T280" s="114" t="str">
        <f t="shared" ref="T280:AP280" si="439">IF(S280="Khác",IF(ISNUMBER(SEARCH(T$7,$D280)),T$6,"Khác"),S280)</f>
        <v>Khác</v>
      </c>
      <c r="U280" s="114" t="str">
        <f t="shared" si="425"/>
        <v>Khác</v>
      </c>
      <c r="V280" s="114" t="str">
        <f t="shared" si="426"/>
        <v>Khác</v>
      </c>
      <c r="W280" s="114" t="str">
        <f t="shared" si="439"/>
        <v>Khác</v>
      </c>
      <c r="X280" s="114" t="str">
        <f t="shared" si="439"/>
        <v>Khác</v>
      </c>
      <c r="Y280" s="114" t="str">
        <f t="shared" si="439"/>
        <v>Khác</v>
      </c>
      <c r="Z280" s="114" t="str">
        <f t="shared" si="439"/>
        <v>Khác</v>
      </c>
      <c r="AA280" s="114" t="str">
        <f t="shared" si="439"/>
        <v>Khác</v>
      </c>
      <c r="AB280" s="114" t="str">
        <f t="shared" si="439"/>
        <v>Khác</v>
      </c>
      <c r="AC280" s="114" t="str">
        <f t="shared" si="439"/>
        <v>Khác</v>
      </c>
      <c r="AD280" s="114" t="str">
        <f t="shared" si="439"/>
        <v>Khác</v>
      </c>
      <c r="AE280" s="114" t="str">
        <f t="shared" si="439"/>
        <v>Khác</v>
      </c>
      <c r="AF280" s="114" t="str">
        <f t="shared" si="439"/>
        <v>Khác</v>
      </c>
      <c r="AG280" s="114" t="str">
        <f t="shared" si="439"/>
        <v>Khác</v>
      </c>
      <c r="AH280" s="114" t="str">
        <f t="shared" si="439"/>
        <v>Khác</v>
      </c>
      <c r="AI280" s="114" t="str">
        <f t="shared" si="439"/>
        <v>Khác</v>
      </c>
      <c r="AJ280" s="114" t="str">
        <f t="shared" si="439"/>
        <v>Khác</v>
      </c>
      <c r="AK280" s="114" t="str">
        <f t="shared" si="439"/>
        <v>Khác</v>
      </c>
      <c r="AL280" s="114" t="str">
        <f t="shared" si="439"/>
        <v>Khác</v>
      </c>
      <c r="AM280" s="114" t="str">
        <f t="shared" si="439"/>
        <v>Khác</v>
      </c>
      <c r="AN280" s="114" t="str">
        <f t="shared" si="439"/>
        <v>Khác</v>
      </c>
      <c r="AO280" s="114" t="str">
        <f t="shared" si="439"/>
        <v>Khác</v>
      </c>
      <c r="AP280" s="114" t="str">
        <f t="shared" si="439"/>
        <v>Khác</v>
      </c>
      <c r="AQ280" s="114" t="str">
        <f t="shared" si="402"/>
        <v>Khác</v>
      </c>
      <c r="AR280" s="114" t="str">
        <f t="shared" si="403"/>
        <v>Khác</v>
      </c>
      <c r="AS280" s="114" t="str">
        <f t="shared" si="404"/>
        <v>Khác</v>
      </c>
      <c r="AT280" s="114" t="str">
        <f t="shared" si="405"/>
        <v>Khác</v>
      </c>
      <c r="AU280" s="114" t="str">
        <f t="shared" si="406"/>
        <v>Khác</v>
      </c>
      <c r="AV280" s="114" t="str">
        <f t="shared" si="406"/>
        <v>Khác</v>
      </c>
      <c r="AW280" s="114" t="str">
        <f t="shared" si="407"/>
        <v>Khác</v>
      </c>
      <c r="AX280" s="114" t="str">
        <f t="shared" si="408"/>
        <v>Khác</v>
      </c>
      <c r="AY280" s="114" t="str">
        <f t="shared" si="409"/>
        <v>Khác</v>
      </c>
      <c r="AZ280" s="114" t="str">
        <f t="shared" si="410"/>
        <v>Khác</v>
      </c>
      <c r="BA280" s="114" t="str">
        <f t="shared" si="411"/>
        <v>Khác</v>
      </c>
      <c r="BB280" s="114" t="str">
        <f t="shared" si="412"/>
        <v>Khác</v>
      </c>
      <c r="BC280" s="114" t="str">
        <f t="shared" si="413"/>
        <v>Khác</v>
      </c>
      <c r="BD280" s="114" t="str">
        <f t="shared" si="414"/>
        <v>Khác</v>
      </c>
      <c r="BE280" s="114" t="str">
        <f t="shared" si="415"/>
        <v>Khác</v>
      </c>
      <c r="BF280" s="114" t="str">
        <f t="shared" si="416"/>
        <v>Khác</v>
      </c>
      <c r="BG280" s="114" t="str">
        <f t="shared" si="417"/>
        <v>Khác</v>
      </c>
      <c r="BH280" s="114" t="str">
        <f t="shared" si="418"/>
        <v>Khác</v>
      </c>
      <c r="BI280" s="114" t="str">
        <f t="shared" si="419"/>
        <v>Khác</v>
      </c>
      <c r="BJ280" s="114" t="str">
        <f t="shared" si="420"/>
        <v>Khác</v>
      </c>
      <c r="BK280" s="114" t="str">
        <f t="shared" si="421"/>
        <v>Khác</v>
      </c>
      <c r="BL280" s="114" t="str">
        <f t="shared" si="422"/>
        <v>Khác</v>
      </c>
    </row>
    <row r="281" spans="1:64" ht="13.5" x14ac:dyDescent="0.15">
      <c r="A281" s="101"/>
      <c r="B281" s="101"/>
      <c r="C281" s="101"/>
      <c r="D281" s="102"/>
      <c r="E281" s="103"/>
      <c r="F281" s="15" t="str">
        <f t="shared" si="395"/>
        <v>-</v>
      </c>
      <c r="G281" s="12" t="e">
        <f>VLOOKUP(VALUE(A281),Time!$A$3:$D$33,2,1)</f>
        <v>#N/A</v>
      </c>
      <c r="H281" s="12" t="str">
        <f t="shared" si="397"/>
        <v/>
      </c>
      <c r="K281" s="12"/>
      <c r="L281" s="114" t="str">
        <f t="shared" si="348"/>
        <v>Khác</v>
      </c>
      <c r="M281" s="114" t="str">
        <f t="shared" si="349"/>
        <v>Khác</v>
      </c>
      <c r="N281" s="114" t="str">
        <f t="shared" si="350"/>
        <v>Khác</v>
      </c>
      <c r="O281" s="114" t="str">
        <f t="shared" si="351"/>
        <v>Khác</v>
      </c>
      <c r="P281" s="114" t="str">
        <f t="shared" si="398"/>
        <v>Khác</v>
      </c>
      <c r="Q281" s="114" t="str">
        <f t="shared" si="399"/>
        <v>Khác</v>
      </c>
      <c r="R281" s="114" t="str">
        <f t="shared" si="400"/>
        <v>Khác</v>
      </c>
      <c r="S281" s="114" t="str">
        <f t="shared" si="352"/>
        <v>Khác</v>
      </c>
      <c r="T281" s="114" t="str">
        <f t="shared" ref="T281:AP281" si="440">IF(S281="Khác",IF(ISNUMBER(SEARCH(T$7,$D281)),T$6,"Khác"),S281)</f>
        <v>Khác</v>
      </c>
      <c r="U281" s="114" t="str">
        <f t="shared" si="425"/>
        <v>Khác</v>
      </c>
      <c r="V281" s="114" t="str">
        <f t="shared" si="426"/>
        <v>Khác</v>
      </c>
      <c r="W281" s="114" t="str">
        <f t="shared" si="440"/>
        <v>Khác</v>
      </c>
      <c r="X281" s="114" t="str">
        <f t="shared" si="440"/>
        <v>Khác</v>
      </c>
      <c r="Y281" s="114" t="str">
        <f t="shared" si="440"/>
        <v>Khác</v>
      </c>
      <c r="Z281" s="114" t="str">
        <f t="shared" si="440"/>
        <v>Khác</v>
      </c>
      <c r="AA281" s="114" t="str">
        <f t="shared" si="440"/>
        <v>Khác</v>
      </c>
      <c r="AB281" s="114" t="str">
        <f t="shared" si="440"/>
        <v>Khác</v>
      </c>
      <c r="AC281" s="114" t="str">
        <f t="shared" si="440"/>
        <v>Khác</v>
      </c>
      <c r="AD281" s="114" t="str">
        <f t="shared" si="440"/>
        <v>Khác</v>
      </c>
      <c r="AE281" s="114" t="str">
        <f t="shared" si="440"/>
        <v>Khác</v>
      </c>
      <c r="AF281" s="114" t="str">
        <f t="shared" si="440"/>
        <v>Khác</v>
      </c>
      <c r="AG281" s="114" t="str">
        <f t="shared" si="440"/>
        <v>Khác</v>
      </c>
      <c r="AH281" s="114" t="str">
        <f t="shared" si="440"/>
        <v>Khác</v>
      </c>
      <c r="AI281" s="114" t="str">
        <f t="shared" si="440"/>
        <v>Khác</v>
      </c>
      <c r="AJ281" s="114" t="str">
        <f t="shared" si="440"/>
        <v>Khác</v>
      </c>
      <c r="AK281" s="114" t="str">
        <f t="shared" si="440"/>
        <v>Khác</v>
      </c>
      <c r="AL281" s="114" t="str">
        <f t="shared" si="440"/>
        <v>Khác</v>
      </c>
      <c r="AM281" s="114" t="str">
        <f t="shared" si="440"/>
        <v>Khác</v>
      </c>
      <c r="AN281" s="114" t="str">
        <f t="shared" si="440"/>
        <v>Khác</v>
      </c>
      <c r="AO281" s="114" t="str">
        <f t="shared" si="440"/>
        <v>Khác</v>
      </c>
      <c r="AP281" s="114" t="str">
        <f t="shared" si="440"/>
        <v>Khác</v>
      </c>
      <c r="AQ281" s="114" t="str">
        <f t="shared" si="402"/>
        <v>Khác</v>
      </c>
      <c r="AR281" s="114" t="str">
        <f t="shared" si="403"/>
        <v>Khác</v>
      </c>
      <c r="AS281" s="114" t="str">
        <f t="shared" si="404"/>
        <v>Khác</v>
      </c>
      <c r="AT281" s="114" t="str">
        <f t="shared" si="405"/>
        <v>Khác</v>
      </c>
      <c r="AU281" s="114" t="str">
        <f t="shared" si="406"/>
        <v>Khác</v>
      </c>
      <c r="AV281" s="114" t="str">
        <f t="shared" si="406"/>
        <v>Khác</v>
      </c>
      <c r="AW281" s="114" t="str">
        <f t="shared" si="407"/>
        <v>Khác</v>
      </c>
      <c r="AX281" s="114" t="str">
        <f t="shared" si="408"/>
        <v>Khác</v>
      </c>
      <c r="AY281" s="114" t="str">
        <f t="shared" si="409"/>
        <v>Khác</v>
      </c>
      <c r="AZ281" s="114" t="str">
        <f t="shared" si="410"/>
        <v>Khác</v>
      </c>
      <c r="BA281" s="114" t="str">
        <f t="shared" si="411"/>
        <v>Khác</v>
      </c>
      <c r="BB281" s="114" t="str">
        <f t="shared" si="412"/>
        <v>Khác</v>
      </c>
      <c r="BC281" s="114" t="str">
        <f t="shared" si="413"/>
        <v>Khác</v>
      </c>
      <c r="BD281" s="114" t="str">
        <f t="shared" si="414"/>
        <v>Khác</v>
      </c>
      <c r="BE281" s="114" t="str">
        <f t="shared" si="415"/>
        <v>Khác</v>
      </c>
      <c r="BF281" s="114" t="str">
        <f t="shared" si="416"/>
        <v>Khác</v>
      </c>
      <c r="BG281" s="114" t="str">
        <f t="shared" si="417"/>
        <v>Khác</v>
      </c>
      <c r="BH281" s="114" t="str">
        <f t="shared" si="418"/>
        <v>Khác</v>
      </c>
      <c r="BI281" s="114" t="str">
        <f t="shared" si="419"/>
        <v>Khác</v>
      </c>
      <c r="BJ281" s="114" t="str">
        <f t="shared" si="420"/>
        <v>Khác</v>
      </c>
      <c r="BK281" s="114" t="str">
        <f t="shared" si="421"/>
        <v>Khác</v>
      </c>
      <c r="BL281" s="114" t="str">
        <f t="shared" si="422"/>
        <v>Khác</v>
      </c>
    </row>
    <row r="282" spans="1:64" ht="13.5" x14ac:dyDescent="0.15">
      <c r="A282" s="101"/>
      <c r="B282" s="101"/>
      <c r="C282" s="101"/>
      <c r="D282" s="102"/>
      <c r="E282" s="103"/>
      <c r="F282" s="15" t="str">
        <f t="shared" si="395"/>
        <v>-</v>
      </c>
      <c r="G282" s="12" t="e">
        <f>VLOOKUP(VALUE(A282),Time!$A$3:$D$33,2,1)</f>
        <v>#N/A</v>
      </c>
      <c r="H282" s="12" t="str">
        <f t="shared" si="397"/>
        <v/>
      </c>
      <c r="K282" s="12"/>
      <c r="L282" s="114" t="str">
        <f t="shared" si="348"/>
        <v>Khác</v>
      </c>
      <c r="M282" s="114" t="str">
        <f t="shared" si="349"/>
        <v>Khác</v>
      </c>
      <c r="N282" s="114" t="str">
        <f t="shared" si="350"/>
        <v>Khác</v>
      </c>
      <c r="O282" s="114" t="str">
        <f t="shared" si="351"/>
        <v>Khác</v>
      </c>
      <c r="P282" s="114" t="str">
        <f t="shared" si="398"/>
        <v>Khác</v>
      </c>
      <c r="Q282" s="114" t="str">
        <f t="shared" si="399"/>
        <v>Khác</v>
      </c>
      <c r="R282" s="114" t="str">
        <f t="shared" si="400"/>
        <v>Khác</v>
      </c>
      <c r="S282" s="114" t="str">
        <f t="shared" si="352"/>
        <v>Khác</v>
      </c>
      <c r="T282" s="114" t="str">
        <f t="shared" ref="T282:AP282" si="441">IF(S282="Khác",IF(ISNUMBER(SEARCH(T$7,$D282)),T$6,"Khác"),S282)</f>
        <v>Khác</v>
      </c>
      <c r="U282" s="114" t="str">
        <f t="shared" si="425"/>
        <v>Khác</v>
      </c>
      <c r="V282" s="114" t="str">
        <f t="shared" si="426"/>
        <v>Khác</v>
      </c>
      <c r="W282" s="114" t="str">
        <f t="shared" si="441"/>
        <v>Khác</v>
      </c>
      <c r="X282" s="114" t="str">
        <f t="shared" si="441"/>
        <v>Khác</v>
      </c>
      <c r="Y282" s="114" t="str">
        <f t="shared" si="441"/>
        <v>Khác</v>
      </c>
      <c r="Z282" s="114" t="str">
        <f t="shared" si="441"/>
        <v>Khác</v>
      </c>
      <c r="AA282" s="114" t="str">
        <f t="shared" si="441"/>
        <v>Khác</v>
      </c>
      <c r="AB282" s="114" t="str">
        <f t="shared" si="441"/>
        <v>Khác</v>
      </c>
      <c r="AC282" s="114" t="str">
        <f t="shared" si="441"/>
        <v>Khác</v>
      </c>
      <c r="AD282" s="114" t="str">
        <f t="shared" si="441"/>
        <v>Khác</v>
      </c>
      <c r="AE282" s="114" t="str">
        <f t="shared" si="441"/>
        <v>Khác</v>
      </c>
      <c r="AF282" s="114" t="str">
        <f t="shared" si="441"/>
        <v>Khác</v>
      </c>
      <c r="AG282" s="114" t="str">
        <f t="shared" si="441"/>
        <v>Khác</v>
      </c>
      <c r="AH282" s="114" t="str">
        <f t="shared" si="441"/>
        <v>Khác</v>
      </c>
      <c r="AI282" s="114" t="str">
        <f t="shared" si="441"/>
        <v>Khác</v>
      </c>
      <c r="AJ282" s="114" t="str">
        <f t="shared" si="441"/>
        <v>Khác</v>
      </c>
      <c r="AK282" s="114" t="str">
        <f t="shared" si="441"/>
        <v>Khác</v>
      </c>
      <c r="AL282" s="114" t="str">
        <f t="shared" si="441"/>
        <v>Khác</v>
      </c>
      <c r="AM282" s="114" t="str">
        <f t="shared" si="441"/>
        <v>Khác</v>
      </c>
      <c r="AN282" s="114" t="str">
        <f t="shared" si="441"/>
        <v>Khác</v>
      </c>
      <c r="AO282" s="114" t="str">
        <f t="shared" si="441"/>
        <v>Khác</v>
      </c>
      <c r="AP282" s="114" t="str">
        <f t="shared" si="441"/>
        <v>Khác</v>
      </c>
      <c r="AQ282" s="114" t="str">
        <f t="shared" si="402"/>
        <v>Khác</v>
      </c>
      <c r="AR282" s="114" t="str">
        <f t="shared" si="403"/>
        <v>Khác</v>
      </c>
      <c r="AS282" s="114" t="str">
        <f t="shared" si="404"/>
        <v>Khác</v>
      </c>
      <c r="AT282" s="114" t="str">
        <f t="shared" si="405"/>
        <v>Khác</v>
      </c>
      <c r="AU282" s="114" t="str">
        <f t="shared" si="406"/>
        <v>Khác</v>
      </c>
      <c r="AV282" s="114" t="str">
        <f t="shared" si="406"/>
        <v>Khác</v>
      </c>
      <c r="AW282" s="114" t="str">
        <f t="shared" si="407"/>
        <v>Khác</v>
      </c>
      <c r="AX282" s="114" t="str">
        <f t="shared" si="408"/>
        <v>Khác</v>
      </c>
      <c r="AY282" s="114" t="str">
        <f t="shared" si="409"/>
        <v>Khác</v>
      </c>
      <c r="AZ282" s="114" t="str">
        <f t="shared" si="410"/>
        <v>Khác</v>
      </c>
      <c r="BA282" s="114" t="str">
        <f t="shared" si="411"/>
        <v>Khác</v>
      </c>
      <c r="BB282" s="114" t="str">
        <f t="shared" si="412"/>
        <v>Khác</v>
      </c>
      <c r="BC282" s="114" t="str">
        <f t="shared" si="413"/>
        <v>Khác</v>
      </c>
      <c r="BD282" s="114" t="str">
        <f t="shared" si="414"/>
        <v>Khác</v>
      </c>
      <c r="BE282" s="114" t="str">
        <f t="shared" si="415"/>
        <v>Khác</v>
      </c>
      <c r="BF282" s="114" t="str">
        <f t="shared" si="416"/>
        <v>Khác</v>
      </c>
      <c r="BG282" s="114" t="str">
        <f t="shared" si="417"/>
        <v>Khác</v>
      </c>
      <c r="BH282" s="114" t="str">
        <f t="shared" si="418"/>
        <v>Khác</v>
      </c>
      <c r="BI282" s="114" t="str">
        <f t="shared" si="419"/>
        <v>Khác</v>
      </c>
      <c r="BJ282" s="114" t="str">
        <f t="shared" si="420"/>
        <v>Khác</v>
      </c>
      <c r="BK282" s="114" t="str">
        <f t="shared" si="421"/>
        <v>Khác</v>
      </c>
      <c r="BL282" s="114" t="str">
        <f t="shared" si="422"/>
        <v>Khác</v>
      </c>
    </row>
    <row r="283" spans="1:64" ht="13.5" x14ac:dyDescent="0.15">
      <c r="A283" s="101"/>
      <c r="B283" s="101"/>
      <c r="C283" s="101"/>
      <c r="D283" s="102"/>
      <c r="E283" s="103"/>
      <c r="F283" s="15" t="str">
        <f t="shared" si="395"/>
        <v>-</v>
      </c>
      <c r="G283" s="12" t="e">
        <f>VLOOKUP(VALUE(A283),Time!$A$3:$D$33,2,1)</f>
        <v>#N/A</v>
      </c>
      <c r="H283" s="12" t="str">
        <f t="shared" si="397"/>
        <v/>
      </c>
      <c r="K283" s="12"/>
      <c r="L283" s="114" t="str">
        <f t="shared" si="348"/>
        <v>Khác</v>
      </c>
      <c r="M283" s="114" t="str">
        <f t="shared" si="349"/>
        <v>Khác</v>
      </c>
      <c r="N283" s="114" t="str">
        <f t="shared" si="350"/>
        <v>Khác</v>
      </c>
      <c r="O283" s="114" t="str">
        <f t="shared" si="351"/>
        <v>Khác</v>
      </c>
      <c r="P283" s="114" t="str">
        <f t="shared" si="398"/>
        <v>Khác</v>
      </c>
      <c r="Q283" s="114" t="str">
        <f t="shared" si="399"/>
        <v>Khác</v>
      </c>
      <c r="R283" s="114" t="str">
        <f t="shared" si="400"/>
        <v>Khác</v>
      </c>
      <c r="S283" s="114" t="str">
        <f t="shared" si="352"/>
        <v>Khác</v>
      </c>
      <c r="T283" s="114" t="str">
        <f t="shared" ref="T283:AP283" si="442">IF(S283="Khác",IF(ISNUMBER(SEARCH(T$7,$D283)),T$6,"Khác"),S283)</f>
        <v>Khác</v>
      </c>
      <c r="U283" s="114" t="str">
        <f t="shared" si="425"/>
        <v>Khác</v>
      </c>
      <c r="V283" s="114" t="str">
        <f t="shared" si="426"/>
        <v>Khác</v>
      </c>
      <c r="W283" s="114" t="str">
        <f t="shared" si="442"/>
        <v>Khác</v>
      </c>
      <c r="X283" s="114" t="str">
        <f t="shared" si="442"/>
        <v>Khác</v>
      </c>
      <c r="Y283" s="114" t="str">
        <f t="shared" si="442"/>
        <v>Khác</v>
      </c>
      <c r="Z283" s="114" t="str">
        <f t="shared" si="442"/>
        <v>Khác</v>
      </c>
      <c r="AA283" s="114" t="str">
        <f t="shared" si="442"/>
        <v>Khác</v>
      </c>
      <c r="AB283" s="114" t="str">
        <f t="shared" si="442"/>
        <v>Khác</v>
      </c>
      <c r="AC283" s="114" t="str">
        <f t="shared" si="442"/>
        <v>Khác</v>
      </c>
      <c r="AD283" s="114" t="str">
        <f t="shared" si="442"/>
        <v>Khác</v>
      </c>
      <c r="AE283" s="114" t="str">
        <f t="shared" si="442"/>
        <v>Khác</v>
      </c>
      <c r="AF283" s="114" t="str">
        <f t="shared" si="442"/>
        <v>Khác</v>
      </c>
      <c r="AG283" s="114" t="str">
        <f t="shared" si="442"/>
        <v>Khác</v>
      </c>
      <c r="AH283" s="114" t="str">
        <f t="shared" si="442"/>
        <v>Khác</v>
      </c>
      <c r="AI283" s="114" t="str">
        <f t="shared" si="442"/>
        <v>Khác</v>
      </c>
      <c r="AJ283" s="114" t="str">
        <f t="shared" si="442"/>
        <v>Khác</v>
      </c>
      <c r="AK283" s="114" t="str">
        <f t="shared" si="442"/>
        <v>Khác</v>
      </c>
      <c r="AL283" s="114" t="str">
        <f t="shared" si="442"/>
        <v>Khác</v>
      </c>
      <c r="AM283" s="114" t="str">
        <f t="shared" si="442"/>
        <v>Khác</v>
      </c>
      <c r="AN283" s="114" t="str">
        <f t="shared" si="442"/>
        <v>Khác</v>
      </c>
      <c r="AO283" s="114" t="str">
        <f t="shared" si="442"/>
        <v>Khác</v>
      </c>
      <c r="AP283" s="114" t="str">
        <f t="shared" si="442"/>
        <v>Khác</v>
      </c>
      <c r="AQ283" s="114" t="str">
        <f t="shared" si="402"/>
        <v>Khác</v>
      </c>
      <c r="AR283" s="114" t="str">
        <f t="shared" si="403"/>
        <v>Khác</v>
      </c>
      <c r="AS283" s="114" t="str">
        <f t="shared" si="404"/>
        <v>Khác</v>
      </c>
      <c r="AT283" s="114" t="str">
        <f t="shared" si="405"/>
        <v>Khác</v>
      </c>
      <c r="AU283" s="114" t="str">
        <f t="shared" si="406"/>
        <v>Khác</v>
      </c>
      <c r="AV283" s="114" t="str">
        <f t="shared" si="406"/>
        <v>Khác</v>
      </c>
      <c r="AW283" s="114" t="str">
        <f t="shared" si="407"/>
        <v>Khác</v>
      </c>
      <c r="AX283" s="114" t="str">
        <f t="shared" si="408"/>
        <v>Khác</v>
      </c>
      <c r="AY283" s="114" t="str">
        <f t="shared" si="409"/>
        <v>Khác</v>
      </c>
      <c r="AZ283" s="114" t="str">
        <f t="shared" si="410"/>
        <v>Khác</v>
      </c>
      <c r="BA283" s="114" t="str">
        <f t="shared" si="411"/>
        <v>Khác</v>
      </c>
      <c r="BB283" s="114" t="str">
        <f t="shared" si="412"/>
        <v>Khác</v>
      </c>
      <c r="BC283" s="114" t="str">
        <f t="shared" si="413"/>
        <v>Khác</v>
      </c>
      <c r="BD283" s="114" t="str">
        <f t="shared" si="414"/>
        <v>Khác</v>
      </c>
      <c r="BE283" s="114" t="str">
        <f t="shared" si="415"/>
        <v>Khác</v>
      </c>
      <c r="BF283" s="114" t="str">
        <f t="shared" si="416"/>
        <v>Khác</v>
      </c>
      <c r="BG283" s="114" t="str">
        <f t="shared" si="417"/>
        <v>Khác</v>
      </c>
      <c r="BH283" s="114" t="str">
        <f t="shared" si="418"/>
        <v>Khác</v>
      </c>
      <c r="BI283" s="114" t="str">
        <f t="shared" si="419"/>
        <v>Khác</v>
      </c>
      <c r="BJ283" s="114" t="str">
        <f t="shared" si="420"/>
        <v>Khác</v>
      </c>
      <c r="BK283" s="114" t="str">
        <f t="shared" si="421"/>
        <v>Khác</v>
      </c>
      <c r="BL283" s="114" t="str">
        <f t="shared" si="422"/>
        <v>Khác</v>
      </c>
    </row>
    <row r="284" spans="1:64" ht="13.5" x14ac:dyDescent="0.15">
      <c r="A284" s="101"/>
      <c r="B284" s="101"/>
      <c r="C284" s="101"/>
      <c r="D284" s="102"/>
      <c r="E284" s="103"/>
      <c r="F284" s="15" t="str">
        <f t="shared" si="395"/>
        <v>-</v>
      </c>
      <c r="G284" s="12" t="e">
        <f>VLOOKUP(VALUE(A284),Time!$A$3:$D$33,2,1)</f>
        <v>#N/A</v>
      </c>
      <c r="H284" s="12" t="str">
        <f t="shared" si="397"/>
        <v/>
      </c>
      <c r="K284" s="12"/>
      <c r="L284" s="114" t="str">
        <f t="shared" si="348"/>
        <v>Khác</v>
      </c>
      <c r="M284" s="114" t="str">
        <f t="shared" si="349"/>
        <v>Khác</v>
      </c>
      <c r="N284" s="114" t="str">
        <f t="shared" si="350"/>
        <v>Khác</v>
      </c>
      <c r="O284" s="114" t="str">
        <f t="shared" si="351"/>
        <v>Khác</v>
      </c>
      <c r="P284" s="114" t="str">
        <f t="shared" si="398"/>
        <v>Khác</v>
      </c>
      <c r="Q284" s="114" t="str">
        <f t="shared" si="399"/>
        <v>Khác</v>
      </c>
      <c r="R284" s="114" t="str">
        <f t="shared" si="400"/>
        <v>Khác</v>
      </c>
      <c r="S284" s="114" t="str">
        <f t="shared" si="352"/>
        <v>Khác</v>
      </c>
      <c r="T284" s="114" t="str">
        <f t="shared" ref="T284:AP284" si="443">IF(S284="Khác",IF(ISNUMBER(SEARCH(T$7,$D284)),T$6,"Khác"),S284)</f>
        <v>Khác</v>
      </c>
      <c r="U284" s="114" t="str">
        <f t="shared" si="425"/>
        <v>Khác</v>
      </c>
      <c r="V284" s="114" t="str">
        <f t="shared" si="426"/>
        <v>Khác</v>
      </c>
      <c r="W284" s="114" t="str">
        <f t="shared" si="443"/>
        <v>Khác</v>
      </c>
      <c r="X284" s="114" t="str">
        <f t="shared" si="443"/>
        <v>Khác</v>
      </c>
      <c r="Y284" s="114" t="str">
        <f t="shared" si="443"/>
        <v>Khác</v>
      </c>
      <c r="Z284" s="114" t="str">
        <f t="shared" si="443"/>
        <v>Khác</v>
      </c>
      <c r="AA284" s="114" t="str">
        <f t="shared" si="443"/>
        <v>Khác</v>
      </c>
      <c r="AB284" s="114" t="str">
        <f t="shared" si="443"/>
        <v>Khác</v>
      </c>
      <c r="AC284" s="114" t="str">
        <f t="shared" si="443"/>
        <v>Khác</v>
      </c>
      <c r="AD284" s="114" t="str">
        <f t="shared" si="443"/>
        <v>Khác</v>
      </c>
      <c r="AE284" s="114" t="str">
        <f t="shared" si="443"/>
        <v>Khác</v>
      </c>
      <c r="AF284" s="114" t="str">
        <f t="shared" si="443"/>
        <v>Khác</v>
      </c>
      <c r="AG284" s="114" t="str">
        <f t="shared" si="443"/>
        <v>Khác</v>
      </c>
      <c r="AH284" s="114" t="str">
        <f t="shared" si="443"/>
        <v>Khác</v>
      </c>
      <c r="AI284" s="114" t="str">
        <f t="shared" si="443"/>
        <v>Khác</v>
      </c>
      <c r="AJ284" s="114" t="str">
        <f t="shared" si="443"/>
        <v>Khác</v>
      </c>
      <c r="AK284" s="114" t="str">
        <f t="shared" si="443"/>
        <v>Khác</v>
      </c>
      <c r="AL284" s="114" t="str">
        <f t="shared" si="443"/>
        <v>Khác</v>
      </c>
      <c r="AM284" s="114" t="str">
        <f t="shared" si="443"/>
        <v>Khác</v>
      </c>
      <c r="AN284" s="114" t="str">
        <f t="shared" si="443"/>
        <v>Khác</v>
      </c>
      <c r="AO284" s="114" t="str">
        <f t="shared" si="443"/>
        <v>Khác</v>
      </c>
      <c r="AP284" s="114" t="str">
        <f t="shared" si="443"/>
        <v>Khác</v>
      </c>
      <c r="AQ284" s="114" t="str">
        <f t="shared" si="402"/>
        <v>Khác</v>
      </c>
      <c r="AR284" s="114" t="str">
        <f t="shared" si="403"/>
        <v>Khác</v>
      </c>
      <c r="AS284" s="114" t="str">
        <f t="shared" si="404"/>
        <v>Khác</v>
      </c>
      <c r="AT284" s="114" t="str">
        <f t="shared" si="405"/>
        <v>Khác</v>
      </c>
      <c r="AU284" s="114" t="str">
        <f t="shared" si="406"/>
        <v>Khác</v>
      </c>
      <c r="AV284" s="114" t="str">
        <f t="shared" si="406"/>
        <v>Khác</v>
      </c>
      <c r="AW284" s="114" t="str">
        <f t="shared" si="407"/>
        <v>Khác</v>
      </c>
      <c r="AX284" s="114" t="str">
        <f t="shared" si="408"/>
        <v>Khác</v>
      </c>
      <c r="AY284" s="114" t="str">
        <f t="shared" si="409"/>
        <v>Khác</v>
      </c>
      <c r="AZ284" s="114" t="str">
        <f t="shared" si="410"/>
        <v>Khác</v>
      </c>
      <c r="BA284" s="114" t="str">
        <f t="shared" si="411"/>
        <v>Khác</v>
      </c>
      <c r="BB284" s="114" t="str">
        <f t="shared" si="412"/>
        <v>Khác</v>
      </c>
      <c r="BC284" s="114" t="str">
        <f t="shared" si="413"/>
        <v>Khác</v>
      </c>
      <c r="BD284" s="114" t="str">
        <f t="shared" si="414"/>
        <v>Khác</v>
      </c>
      <c r="BE284" s="114" t="str">
        <f t="shared" si="415"/>
        <v>Khác</v>
      </c>
      <c r="BF284" s="114" t="str">
        <f t="shared" si="416"/>
        <v>Khác</v>
      </c>
      <c r="BG284" s="114" t="str">
        <f t="shared" si="417"/>
        <v>Khác</v>
      </c>
      <c r="BH284" s="114" t="str">
        <f t="shared" si="418"/>
        <v>Khác</v>
      </c>
      <c r="BI284" s="114" t="str">
        <f t="shared" si="419"/>
        <v>Khác</v>
      </c>
      <c r="BJ284" s="114" t="str">
        <f t="shared" si="420"/>
        <v>Khác</v>
      </c>
      <c r="BK284" s="114" t="str">
        <f t="shared" si="421"/>
        <v>Khác</v>
      </c>
      <c r="BL284" s="114" t="str">
        <f t="shared" si="422"/>
        <v>Khác</v>
      </c>
    </row>
    <row r="285" spans="1:64" ht="13.5" x14ac:dyDescent="0.15">
      <c r="A285" s="101"/>
      <c r="B285" s="101"/>
      <c r="C285" s="101"/>
      <c r="D285" s="102"/>
      <c r="E285" s="103"/>
      <c r="F285" s="15" t="str">
        <f t="shared" si="395"/>
        <v>-</v>
      </c>
      <c r="G285" s="12" t="e">
        <f>VLOOKUP(VALUE(A285),Time!$A$3:$D$33,2,1)</f>
        <v>#N/A</v>
      </c>
      <c r="H285" s="12" t="str">
        <f t="shared" si="397"/>
        <v/>
      </c>
      <c r="K285" s="12"/>
      <c r="L285" s="114" t="str">
        <f t="shared" si="348"/>
        <v>Khác</v>
      </c>
      <c r="M285" s="114" t="str">
        <f t="shared" si="349"/>
        <v>Khác</v>
      </c>
      <c r="N285" s="114" t="str">
        <f t="shared" si="350"/>
        <v>Khác</v>
      </c>
      <c r="O285" s="114" t="str">
        <f t="shared" si="351"/>
        <v>Khác</v>
      </c>
      <c r="P285" s="114" t="str">
        <f t="shared" si="398"/>
        <v>Khác</v>
      </c>
      <c r="Q285" s="114" t="str">
        <f t="shared" si="399"/>
        <v>Khác</v>
      </c>
      <c r="R285" s="114" t="str">
        <f t="shared" si="400"/>
        <v>Khác</v>
      </c>
      <c r="S285" s="114" t="str">
        <f t="shared" si="352"/>
        <v>Khác</v>
      </c>
      <c r="T285" s="114" t="str">
        <f t="shared" ref="T285:AP285" si="444">IF(S285="Khác",IF(ISNUMBER(SEARCH(T$7,$D285)),T$6,"Khác"),S285)</f>
        <v>Khác</v>
      </c>
      <c r="U285" s="114" t="str">
        <f t="shared" si="425"/>
        <v>Khác</v>
      </c>
      <c r="V285" s="114" t="str">
        <f t="shared" si="426"/>
        <v>Khác</v>
      </c>
      <c r="W285" s="114" t="str">
        <f t="shared" si="444"/>
        <v>Khác</v>
      </c>
      <c r="X285" s="114" t="str">
        <f t="shared" si="444"/>
        <v>Khác</v>
      </c>
      <c r="Y285" s="114" t="str">
        <f t="shared" si="444"/>
        <v>Khác</v>
      </c>
      <c r="Z285" s="114" t="str">
        <f t="shared" si="444"/>
        <v>Khác</v>
      </c>
      <c r="AA285" s="114" t="str">
        <f t="shared" si="444"/>
        <v>Khác</v>
      </c>
      <c r="AB285" s="114" t="str">
        <f t="shared" si="444"/>
        <v>Khác</v>
      </c>
      <c r="AC285" s="114" t="str">
        <f t="shared" si="444"/>
        <v>Khác</v>
      </c>
      <c r="AD285" s="114" t="str">
        <f t="shared" si="444"/>
        <v>Khác</v>
      </c>
      <c r="AE285" s="114" t="str">
        <f t="shared" si="444"/>
        <v>Khác</v>
      </c>
      <c r="AF285" s="114" t="str">
        <f t="shared" si="444"/>
        <v>Khác</v>
      </c>
      <c r="AG285" s="114" t="str">
        <f t="shared" si="444"/>
        <v>Khác</v>
      </c>
      <c r="AH285" s="114" t="str">
        <f t="shared" si="444"/>
        <v>Khác</v>
      </c>
      <c r="AI285" s="114" t="str">
        <f t="shared" si="444"/>
        <v>Khác</v>
      </c>
      <c r="AJ285" s="114" t="str">
        <f t="shared" si="444"/>
        <v>Khác</v>
      </c>
      <c r="AK285" s="114" t="str">
        <f t="shared" si="444"/>
        <v>Khác</v>
      </c>
      <c r="AL285" s="114" t="str">
        <f t="shared" si="444"/>
        <v>Khác</v>
      </c>
      <c r="AM285" s="114" t="str">
        <f t="shared" si="444"/>
        <v>Khác</v>
      </c>
      <c r="AN285" s="114" t="str">
        <f t="shared" si="444"/>
        <v>Khác</v>
      </c>
      <c r="AO285" s="114" t="str">
        <f t="shared" si="444"/>
        <v>Khác</v>
      </c>
      <c r="AP285" s="114" t="str">
        <f t="shared" si="444"/>
        <v>Khác</v>
      </c>
      <c r="AQ285" s="114" t="str">
        <f t="shared" si="402"/>
        <v>Khác</v>
      </c>
      <c r="AR285" s="114" t="str">
        <f t="shared" si="403"/>
        <v>Khác</v>
      </c>
      <c r="AS285" s="114" t="str">
        <f t="shared" si="404"/>
        <v>Khác</v>
      </c>
      <c r="AT285" s="114" t="str">
        <f t="shared" si="405"/>
        <v>Khác</v>
      </c>
      <c r="AU285" s="114" t="str">
        <f t="shared" si="406"/>
        <v>Khác</v>
      </c>
      <c r="AV285" s="114" t="str">
        <f t="shared" si="406"/>
        <v>Khác</v>
      </c>
      <c r="AW285" s="114" t="str">
        <f t="shared" si="407"/>
        <v>Khác</v>
      </c>
      <c r="AX285" s="114" t="str">
        <f t="shared" si="408"/>
        <v>Khác</v>
      </c>
      <c r="AY285" s="114" t="str">
        <f t="shared" si="409"/>
        <v>Khác</v>
      </c>
      <c r="AZ285" s="114" t="str">
        <f t="shared" si="410"/>
        <v>Khác</v>
      </c>
      <c r="BA285" s="114" t="str">
        <f t="shared" si="411"/>
        <v>Khác</v>
      </c>
      <c r="BB285" s="114" t="str">
        <f t="shared" si="412"/>
        <v>Khác</v>
      </c>
      <c r="BC285" s="114" t="str">
        <f t="shared" si="413"/>
        <v>Khác</v>
      </c>
      <c r="BD285" s="114" t="str">
        <f t="shared" si="414"/>
        <v>Khác</v>
      </c>
      <c r="BE285" s="114" t="str">
        <f t="shared" si="415"/>
        <v>Khác</v>
      </c>
      <c r="BF285" s="114" t="str">
        <f t="shared" si="416"/>
        <v>Khác</v>
      </c>
      <c r="BG285" s="114" t="str">
        <f t="shared" si="417"/>
        <v>Khác</v>
      </c>
      <c r="BH285" s="114" t="str">
        <f t="shared" si="418"/>
        <v>Khác</v>
      </c>
      <c r="BI285" s="114" t="str">
        <f t="shared" si="419"/>
        <v>Khác</v>
      </c>
      <c r="BJ285" s="114" t="str">
        <f t="shared" si="420"/>
        <v>Khác</v>
      </c>
      <c r="BK285" s="114" t="str">
        <f t="shared" si="421"/>
        <v>Khác</v>
      </c>
      <c r="BL285" s="114" t="str">
        <f t="shared" si="422"/>
        <v>Khác</v>
      </c>
    </row>
    <row r="286" spans="1:64" x14ac:dyDescent="0.15">
      <c r="A286" s="101"/>
      <c r="B286" s="101"/>
      <c r="C286" s="101"/>
      <c r="D286" s="104"/>
      <c r="E286" s="103"/>
      <c r="F286" s="15" t="str">
        <f t="shared" si="395"/>
        <v>-</v>
      </c>
      <c r="G286" s="12" t="e">
        <f>VLOOKUP(VALUE(A286),Time!$A$3:$D$33,2,1)</f>
        <v>#N/A</v>
      </c>
      <c r="H286" s="12" t="str">
        <f t="shared" si="397"/>
        <v/>
      </c>
      <c r="K286" s="12"/>
      <c r="L286" s="114" t="str">
        <f t="shared" ref="L286:L300" si="445">IF(ISNUMBER(SEARCH(L$7,$D286)),L$6,"Khác")</f>
        <v>Khác</v>
      </c>
      <c r="M286" s="114" t="str">
        <f t="shared" ref="M286:M300" si="446">IF(L286="Khác",IF(ISNUMBER(SEARCH(M$7,$D286)),M$6,"Khác"),L286)</f>
        <v>Khác</v>
      </c>
      <c r="N286" s="114" t="str">
        <f t="shared" ref="N286:N300" si="447">IF(M286="Khác",IF(ISNUMBER(SEARCH(N$7,$D286)),N$6,"Khác"),M286)</f>
        <v>Khác</v>
      </c>
      <c r="O286" s="114" t="str">
        <f t="shared" ref="O286:O300" si="448">IF(N286="Khác",IF(ISNUMBER(SEARCH(O$7,$D286)),O$6,"Khác"),N286)</f>
        <v>Khác</v>
      </c>
      <c r="P286" s="114" t="str">
        <f t="shared" si="398"/>
        <v>Khác</v>
      </c>
      <c r="Q286" s="114" t="str">
        <f t="shared" si="399"/>
        <v>Khác</v>
      </c>
      <c r="R286" s="114" t="str">
        <f t="shared" si="400"/>
        <v>Khác</v>
      </c>
      <c r="S286" s="114" t="str">
        <f t="shared" ref="S286:S300" si="449">IF(R286="Khác",IF(ISNUMBER(SEARCH(S$7,$D286)),S$6,"Khác"),R286)</f>
        <v>Khác</v>
      </c>
      <c r="T286" s="114" t="str">
        <f t="shared" ref="T286:AP286" si="450">IF(S286="Khác",IF(ISNUMBER(SEARCH(T$7,$D286)),T$6,"Khác"),S286)</f>
        <v>Khác</v>
      </c>
      <c r="U286" s="114" t="str">
        <f t="shared" si="425"/>
        <v>Khác</v>
      </c>
      <c r="V286" s="114" t="str">
        <f t="shared" si="426"/>
        <v>Khác</v>
      </c>
      <c r="W286" s="114" t="str">
        <f t="shared" si="450"/>
        <v>Khác</v>
      </c>
      <c r="X286" s="114" t="str">
        <f t="shared" si="450"/>
        <v>Khác</v>
      </c>
      <c r="Y286" s="114" t="str">
        <f t="shared" si="450"/>
        <v>Khác</v>
      </c>
      <c r="Z286" s="114" t="str">
        <f t="shared" si="450"/>
        <v>Khác</v>
      </c>
      <c r="AA286" s="114" t="str">
        <f t="shared" si="450"/>
        <v>Khác</v>
      </c>
      <c r="AB286" s="114" t="str">
        <f t="shared" si="450"/>
        <v>Khác</v>
      </c>
      <c r="AC286" s="114" t="str">
        <f t="shared" si="450"/>
        <v>Khác</v>
      </c>
      <c r="AD286" s="114" t="str">
        <f t="shared" si="450"/>
        <v>Khác</v>
      </c>
      <c r="AE286" s="114" t="str">
        <f t="shared" si="450"/>
        <v>Khác</v>
      </c>
      <c r="AF286" s="114" t="str">
        <f t="shared" si="450"/>
        <v>Khác</v>
      </c>
      <c r="AG286" s="114" t="str">
        <f t="shared" si="450"/>
        <v>Khác</v>
      </c>
      <c r="AH286" s="114" t="str">
        <f t="shared" si="450"/>
        <v>Khác</v>
      </c>
      <c r="AI286" s="114" t="str">
        <f t="shared" si="450"/>
        <v>Khác</v>
      </c>
      <c r="AJ286" s="114" t="str">
        <f t="shared" si="450"/>
        <v>Khác</v>
      </c>
      <c r="AK286" s="114" t="str">
        <f t="shared" si="450"/>
        <v>Khác</v>
      </c>
      <c r="AL286" s="114" t="str">
        <f t="shared" si="450"/>
        <v>Khác</v>
      </c>
      <c r="AM286" s="114" t="str">
        <f t="shared" si="450"/>
        <v>Khác</v>
      </c>
      <c r="AN286" s="114" t="str">
        <f t="shared" si="450"/>
        <v>Khác</v>
      </c>
      <c r="AO286" s="114" t="str">
        <f t="shared" si="450"/>
        <v>Khác</v>
      </c>
      <c r="AP286" s="114" t="str">
        <f t="shared" si="450"/>
        <v>Khác</v>
      </c>
      <c r="AQ286" s="114" t="str">
        <f t="shared" si="402"/>
        <v>Khác</v>
      </c>
      <c r="AR286" s="114" t="str">
        <f t="shared" si="403"/>
        <v>Khác</v>
      </c>
      <c r="AS286" s="114" t="str">
        <f t="shared" si="404"/>
        <v>Khác</v>
      </c>
      <c r="AT286" s="114" t="str">
        <f t="shared" si="405"/>
        <v>Khác</v>
      </c>
      <c r="AU286" s="114" t="str">
        <f t="shared" si="406"/>
        <v>Khác</v>
      </c>
      <c r="AV286" s="114" t="str">
        <f t="shared" si="406"/>
        <v>Khác</v>
      </c>
      <c r="AW286" s="114" t="str">
        <f t="shared" si="407"/>
        <v>Khác</v>
      </c>
      <c r="AX286" s="114" t="str">
        <f t="shared" si="408"/>
        <v>Khác</v>
      </c>
      <c r="AY286" s="114" t="str">
        <f t="shared" si="409"/>
        <v>Khác</v>
      </c>
      <c r="AZ286" s="114" t="str">
        <f t="shared" si="410"/>
        <v>Khác</v>
      </c>
      <c r="BA286" s="114" t="str">
        <f t="shared" si="411"/>
        <v>Khác</v>
      </c>
      <c r="BB286" s="114" t="str">
        <f t="shared" si="412"/>
        <v>Khác</v>
      </c>
      <c r="BC286" s="114" t="str">
        <f t="shared" si="413"/>
        <v>Khác</v>
      </c>
      <c r="BD286" s="114" t="str">
        <f t="shared" si="414"/>
        <v>Khác</v>
      </c>
      <c r="BE286" s="114" t="str">
        <f t="shared" si="415"/>
        <v>Khác</v>
      </c>
      <c r="BF286" s="114" t="str">
        <f t="shared" si="416"/>
        <v>Khác</v>
      </c>
      <c r="BG286" s="114" t="str">
        <f t="shared" si="417"/>
        <v>Khác</v>
      </c>
      <c r="BH286" s="114" t="str">
        <f t="shared" si="418"/>
        <v>Khác</v>
      </c>
      <c r="BI286" s="114" t="str">
        <f t="shared" si="419"/>
        <v>Khác</v>
      </c>
      <c r="BJ286" s="114" t="str">
        <f t="shared" si="420"/>
        <v>Khác</v>
      </c>
      <c r="BK286" s="114" t="str">
        <f t="shared" si="421"/>
        <v>Khác</v>
      </c>
      <c r="BL286" s="114" t="str">
        <f t="shared" si="422"/>
        <v>Khác</v>
      </c>
    </row>
    <row r="287" spans="1:64" ht="13.5" x14ac:dyDescent="0.15">
      <c r="A287" s="101"/>
      <c r="B287" s="101"/>
      <c r="C287" s="101"/>
      <c r="D287" s="105"/>
      <c r="E287" s="103"/>
      <c r="F287" s="15" t="str">
        <f t="shared" si="395"/>
        <v>-</v>
      </c>
      <c r="G287" s="12" t="e">
        <f>VLOOKUP(VALUE(A287),Time!$A$3:$D$33,2,1)</f>
        <v>#N/A</v>
      </c>
      <c r="H287" s="12" t="str">
        <f t="shared" si="397"/>
        <v/>
      </c>
      <c r="K287" s="12"/>
      <c r="L287" s="114" t="str">
        <f t="shared" si="445"/>
        <v>Khác</v>
      </c>
      <c r="M287" s="114" t="str">
        <f t="shared" si="446"/>
        <v>Khác</v>
      </c>
      <c r="N287" s="114" t="str">
        <f t="shared" si="447"/>
        <v>Khác</v>
      </c>
      <c r="O287" s="114" t="str">
        <f t="shared" si="448"/>
        <v>Khác</v>
      </c>
      <c r="P287" s="114" t="str">
        <f t="shared" si="398"/>
        <v>Khác</v>
      </c>
      <c r="Q287" s="114" t="str">
        <f t="shared" si="399"/>
        <v>Khác</v>
      </c>
      <c r="R287" s="114" t="str">
        <f t="shared" si="400"/>
        <v>Khác</v>
      </c>
      <c r="S287" s="114" t="str">
        <f t="shared" si="449"/>
        <v>Khác</v>
      </c>
      <c r="T287" s="114" t="str">
        <f t="shared" ref="T287:AP287" si="451">IF(S287="Khác",IF(ISNUMBER(SEARCH(T$7,$D287)),T$6,"Khác"),S287)</f>
        <v>Khác</v>
      </c>
      <c r="U287" s="114" t="str">
        <f t="shared" si="425"/>
        <v>Khác</v>
      </c>
      <c r="V287" s="114" t="str">
        <f t="shared" si="426"/>
        <v>Khác</v>
      </c>
      <c r="W287" s="114" t="str">
        <f t="shared" si="451"/>
        <v>Khác</v>
      </c>
      <c r="X287" s="114" t="str">
        <f t="shared" si="451"/>
        <v>Khác</v>
      </c>
      <c r="Y287" s="114" t="str">
        <f t="shared" si="451"/>
        <v>Khác</v>
      </c>
      <c r="Z287" s="114" t="str">
        <f t="shared" si="451"/>
        <v>Khác</v>
      </c>
      <c r="AA287" s="114" t="str">
        <f t="shared" si="451"/>
        <v>Khác</v>
      </c>
      <c r="AB287" s="114" t="str">
        <f t="shared" si="451"/>
        <v>Khác</v>
      </c>
      <c r="AC287" s="114" t="str">
        <f t="shared" si="451"/>
        <v>Khác</v>
      </c>
      <c r="AD287" s="114" t="str">
        <f t="shared" si="451"/>
        <v>Khác</v>
      </c>
      <c r="AE287" s="114" t="str">
        <f t="shared" si="451"/>
        <v>Khác</v>
      </c>
      <c r="AF287" s="114" t="str">
        <f t="shared" si="451"/>
        <v>Khác</v>
      </c>
      <c r="AG287" s="114" t="str">
        <f t="shared" si="451"/>
        <v>Khác</v>
      </c>
      <c r="AH287" s="114" t="str">
        <f t="shared" si="451"/>
        <v>Khác</v>
      </c>
      <c r="AI287" s="114" t="str">
        <f t="shared" si="451"/>
        <v>Khác</v>
      </c>
      <c r="AJ287" s="114" t="str">
        <f t="shared" si="451"/>
        <v>Khác</v>
      </c>
      <c r="AK287" s="114" t="str">
        <f t="shared" si="451"/>
        <v>Khác</v>
      </c>
      <c r="AL287" s="114" t="str">
        <f t="shared" si="451"/>
        <v>Khác</v>
      </c>
      <c r="AM287" s="114" t="str">
        <f t="shared" si="451"/>
        <v>Khác</v>
      </c>
      <c r="AN287" s="114" t="str">
        <f t="shared" si="451"/>
        <v>Khác</v>
      </c>
      <c r="AO287" s="114" t="str">
        <f t="shared" si="451"/>
        <v>Khác</v>
      </c>
      <c r="AP287" s="114" t="str">
        <f t="shared" si="451"/>
        <v>Khác</v>
      </c>
      <c r="AQ287" s="114" t="str">
        <f t="shared" si="402"/>
        <v>Khác</v>
      </c>
      <c r="AR287" s="114" t="str">
        <f t="shared" si="403"/>
        <v>Khác</v>
      </c>
      <c r="AS287" s="114" t="str">
        <f t="shared" si="404"/>
        <v>Khác</v>
      </c>
      <c r="AT287" s="114" t="str">
        <f t="shared" si="405"/>
        <v>Khác</v>
      </c>
      <c r="AU287" s="114" t="str">
        <f t="shared" si="406"/>
        <v>Khác</v>
      </c>
      <c r="AV287" s="114" t="str">
        <f t="shared" si="406"/>
        <v>Khác</v>
      </c>
      <c r="AW287" s="114" t="str">
        <f t="shared" si="407"/>
        <v>Khác</v>
      </c>
      <c r="AX287" s="114" t="str">
        <f t="shared" si="408"/>
        <v>Khác</v>
      </c>
      <c r="AY287" s="114" t="str">
        <f t="shared" si="409"/>
        <v>Khác</v>
      </c>
      <c r="AZ287" s="114" t="str">
        <f t="shared" si="410"/>
        <v>Khác</v>
      </c>
      <c r="BA287" s="114" t="str">
        <f t="shared" si="411"/>
        <v>Khác</v>
      </c>
      <c r="BB287" s="114" t="str">
        <f t="shared" si="412"/>
        <v>Khác</v>
      </c>
      <c r="BC287" s="114" t="str">
        <f t="shared" si="413"/>
        <v>Khác</v>
      </c>
      <c r="BD287" s="114" t="str">
        <f t="shared" si="414"/>
        <v>Khác</v>
      </c>
      <c r="BE287" s="114" t="str">
        <f t="shared" si="415"/>
        <v>Khác</v>
      </c>
      <c r="BF287" s="114" t="str">
        <f t="shared" si="416"/>
        <v>Khác</v>
      </c>
      <c r="BG287" s="114" t="str">
        <f t="shared" si="417"/>
        <v>Khác</v>
      </c>
      <c r="BH287" s="114" t="str">
        <f t="shared" si="418"/>
        <v>Khác</v>
      </c>
      <c r="BI287" s="114" t="str">
        <f t="shared" si="419"/>
        <v>Khác</v>
      </c>
      <c r="BJ287" s="114" t="str">
        <f t="shared" si="420"/>
        <v>Khác</v>
      </c>
      <c r="BK287" s="114" t="str">
        <f t="shared" si="421"/>
        <v>Khác</v>
      </c>
      <c r="BL287" s="114" t="str">
        <f t="shared" si="422"/>
        <v>Khác</v>
      </c>
    </row>
    <row r="288" spans="1:64" ht="13.5" x14ac:dyDescent="0.15">
      <c r="A288" s="101"/>
      <c r="B288" s="101"/>
      <c r="C288" s="101"/>
      <c r="D288" s="105"/>
      <c r="E288" s="103"/>
      <c r="F288" s="15" t="str">
        <f t="shared" si="395"/>
        <v>-</v>
      </c>
      <c r="G288" s="12" t="e">
        <f>VLOOKUP(VALUE(A288),Time!$A$3:$D$33,2,1)</f>
        <v>#N/A</v>
      </c>
      <c r="H288" s="12" t="str">
        <f t="shared" si="397"/>
        <v/>
      </c>
      <c r="K288" s="12"/>
      <c r="L288" s="114" t="str">
        <f t="shared" si="445"/>
        <v>Khác</v>
      </c>
      <c r="M288" s="114" t="str">
        <f t="shared" si="446"/>
        <v>Khác</v>
      </c>
      <c r="N288" s="114" t="str">
        <f t="shared" si="447"/>
        <v>Khác</v>
      </c>
      <c r="O288" s="114" t="str">
        <f t="shared" si="448"/>
        <v>Khác</v>
      </c>
      <c r="P288" s="114" t="str">
        <f t="shared" si="398"/>
        <v>Khác</v>
      </c>
      <c r="Q288" s="114" t="str">
        <f t="shared" si="399"/>
        <v>Khác</v>
      </c>
      <c r="R288" s="114" t="str">
        <f t="shared" si="400"/>
        <v>Khác</v>
      </c>
      <c r="S288" s="114" t="str">
        <f t="shared" si="449"/>
        <v>Khác</v>
      </c>
      <c r="T288" s="114" t="str">
        <f t="shared" ref="T288:AP288" si="452">IF(S288="Khác",IF(ISNUMBER(SEARCH(T$7,$D288)),T$6,"Khác"),S288)</f>
        <v>Khác</v>
      </c>
      <c r="U288" s="114" t="str">
        <f t="shared" si="425"/>
        <v>Khác</v>
      </c>
      <c r="V288" s="114" t="str">
        <f t="shared" si="426"/>
        <v>Khác</v>
      </c>
      <c r="W288" s="114" t="str">
        <f t="shared" si="452"/>
        <v>Khác</v>
      </c>
      <c r="X288" s="114" t="str">
        <f t="shared" si="452"/>
        <v>Khác</v>
      </c>
      <c r="Y288" s="114" t="str">
        <f t="shared" si="452"/>
        <v>Khác</v>
      </c>
      <c r="Z288" s="114" t="str">
        <f t="shared" si="452"/>
        <v>Khác</v>
      </c>
      <c r="AA288" s="114" t="str">
        <f t="shared" si="452"/>
        <v>Khác</v>
      </c>
      <c r="AB288" s="114" t="str">
        <f t="shared" si="452"/>
        <v>Khác</v>
      </c>
      <c r="AC288" s="114" t="str">
        <f t="shared" si="452"/>
        <v>Khác</v>
      </c>
      <c r="AD288" s="114" t="str">
        <f t="shared" si="452"/>
        <v>Khác</v>
      </c>
      <c r="AE288" s="114" t="str">
        <f t="shared" si="452"/>
        <v>Khác</v>
      </c>
      <c r="AF288" s="114" t="str">
        <f t="shared" si="452"/>
        <v>Khác</v>
      </c>
      <c r="AG288" s="114" t="str">
        <f t="shared" si="452"/>
        <v>Khác</v>
      </c>
      <c r="AH288" s="114" t="str">
        <f t="shared" si="452"/>
        <v>Khác</v>
      </c>
      <c r="AI288" s="114" t="str">
        <f t="shared" si="452"/>
        <v>Khác</v>
      </c>
      <c r="AJ288" s="114" t="str">
        <f t="shared" si="452"/>
        <v>Khác</v>
      </c>
      <c r="AK288" s="114" t="str">
        <f t="shared" si="452"/>
        <v>Khác</v>
      </c>
      <c r="AL288" s="114" t="str">
        <f t="shared" si="452"/>
        <v>Khác</v>
      </c>
      <c r="AM288" s="114" t="str">
        <f t="shared" si="452"/>
        <v>Khác</v>
      </c>
      <c r="AN288" s="114" t="str">
        <f t="shared" si="452"/>
        <v>Khác</v>
      </c>
      <c r="AO288" s="114" t="str">
        <f t="shared" si="452"/>
        <v>Khác</v>
      </c>
      <c r="AP288" s="114" t="str">
        <f t="shared" si="452"/>
        <v>Khác</v>
      </c>
      <c r="AQ288" s="114" t="str">
        <f t="shared" si="402"/>
        <v>Khác</v>
      </c>
      <c r="AR288" s="114" t="str">
        <f t="shared" si="403"/>
        <v>Khác</v>
      </c>
      <c r="AS288" s="114" t="str">
        <f t="shared" si="404"/>
        <v>Khác</v>
      </c>
      <c r="AT288" s="114" t="str">
        <f t="shared" si="405"/>
        <v>Khác</v>
      </c>
      <c r="AU288" s="114" t="str">
        <f t="shared" si="406"/>
        <v>Khác</v>
      </c>
      <c r="AV288" s="114" t="str">
        <f t="shared" si="406"/>
        <v>Khác</v>
      </c>
      <c r="AW288" s="114" t="str">
        <f t="shared" si="407"/>
        <v>Khác</v>
      </c>
      <c r="AX288" s="114" t="str">
        <f t="shared" si="408"/>
        <v>Khác</v>
      </c>
      <c r="AY288" s="114" t="str">
        <f t="shared" si="409"/>
        <v>Khác</v>
      </c>
      <c r="AZ288" s="114" t="str">
        <f t="shared" si="410"/>
        <v>Khác</v>
      </c>
      <c r="BA288" s="114" t="str">
        <f t="shared" si="411"/>
        <v>Khác</v>
      </c>
      <c r="BB288" s="114" t="str">
        <f t="shared" si="412"/>
        <v>Khác</v>
      </c>
      <c r="BC288" s="114" t="str">
        <f t="shared" si="413"/>
        <v>Khác</v>
      </c>
      <c r="BD288" s="114" t="str">
        <f t="shared" si="414"/>
        <v>Khác</v>
      </c>
      <c r="BE288" s="114" t="str">
        <f t="shared" si="415"/>
        <v>Khác</v>
      </c>
      <c r="BF288" s="114" t="str">
        <f t="shared" si="416"/>
        <v>Khác</v>
      </c>
      <c r="BG288" s="114" t="str">
        <f t="shared" si="417"/>
        <v>Khác</v>
      </c>
      <c r="BH288" s="114" t="str">
        <f t="shared" si="418"/>
        <v>Khác</v>
      </c>
      <c r="BI288" s="114" t="str">
        <f t="shared" si="419"/>
        <v>Khác</v>
      </c>
      <c r="BJ288" s="114" t="str">
        <f t="shared" si="420"/>
        <v>Khác</v>
      </c>
      <c r="BK288" s="114" t="str">
        <f t="shared" si="421"/>
        <v>Khác</v>
      </c>
      <c r="BL288" s="114" t="str">
        <f t="shared" si="422"/>
        <v>Khác</v>
      </c>
    </row>
    <row r="289" spans="1:64" ht="13.5" x14ac:dyDescent="0.15">
      <c r="A289" s="101"/>
      <c r="B289" s="101"/>
      <c r="C289" s="101"/>
      <c r="D289" s="105"/>
      <c r="E289" s="103"/>
      <c r="F289" s="15" t="str">
        <f t="shared" si="395"/>
        <v>-</v>
      </c>
      <c r="G289" s="12" t="e">
        <f>VLOOKUP(VALUE(A289),Time!$A$3:$D$33,2,1)</f>
        <v>#N/A</v>
      </c>
      <c r="H289" s="12" t="str">
        <f t="shared" si="397"/>
        <v/>
      </c>
      <c r="K289" s="12"/>
      <c r="L289" s="114" t="str">
        <f t="shared" si="445"/>
        <v>Khác</v>
      </c>
      <c r="M289" s="114" t="str">
        <f t="shared" si="446"/>
        <v>Khác</v>
      </c>
      <c r="N289" s="114" t="str">
        <f t="shared" si="447"/>
        <v>Khác</v>
      </c>
      <c r="O289" s="114" t="str">
        <f t="shared" si="448"/>
        <v>Khác</v>
      </c>
      <c r="P289" s="114" t="str">
        <f t="shared" si="398"/>
        <v>Khác</v>
      </c>
      <c r="Q289" s="114" t="str">
        <f t="shared" si="399"/>
        <v>Khác</v>
      </c>
      <c r="R289" s="114" t="str">
        <f t="shared" si="400"/>
        <v>Khác</v>
      </c>
      <c r="S289" s="114" t="str">
        <f t="shared" si="449"/>
        <v>Khác</v>
      </c>
      <c r="T289" s="114" t="str">
        <f t="shared" ref="T289:AP289" si="453">IF(S289="Khác",IF(ISNUMBER(SEARCH(T$7,$D289)),T$6,"Khác"),S289)</f>
        <v>Khác</v>
      </c>
      <c r="U289" s="114" t="str">
        <f t="shared" si="425"/>
        <v>Khác</v>
      </c>
      <c r="V289" s="114" t="str">
        <f t="shared" si="426"/>
        <v>Khác</v>
      </c>
      <c r="W289" s="114" t="str">
        <f t="shared" si="453"/>
        <v>Khác</v>
      </c>
      <c r="X289" s="114" t="str">
        <f t="shared" si="453"/>
        <v>Khác</v>
      </c>
      <c r="Y289" s="114" t="str">
        <f t="shared" si="453"/>
        <v>Khác</v>
      </c>
      <c r="Z289" s="114" t="str">
        <f t="shared" si="453"/>
        <v>Khác</v>
      </c>
      <c r="AA289" s="114" t="str">
        <f t="shared" si="453"/>
        <v>Khác</v>
      </c>
      <c r="AB289" s="114" t="str">
        <f t="shared" si="453"/>
        <v>Khác</v>
      </c>
      <c r="AC289" s="114" t="str">
        <f t="shared" si="453"/>
        <v>Khác</v>
      </c>
      <c r="AD289" s="114" t="str">
        <f t="shared" si="453"/>
        <v>Khác</v>
      </c>
      <c r="AE289" s="114" t="str">
        <f t="shared" si="453"/>
        <v>Khác</v>
      </c>
      <c r="AF289" s="114" t="str">
        <f t="shared" si="453"/>
        <v>Khác</v>
      </c>
      <c r="AG289" s="114" t="str">
        <f t="shared" si="453"/>
        <v>Khác</v>
      </c>
      <c r="AH289" s="114" t="str">
        <f t="shared" si="453"/>
        <v>Khác</v>
      </c>
      <c r="AI289" s="114" t="str">
        <f t="shared" si="453"/>
        <v>Khác</v>
      </c>
      <c r="AJ289" s="114" t="str">
        <f t="shared" si="453"/>
        <v>Khác</v>
      </c>
      <c r="AK289" s="114" t="str">
        <f t="shared" si="453"/>
        <v>Khác</v>
      </c>
      <c r="AL289" s="114" t="str">
        <f t="shared" si="453"/>
        <v>Khác</v>
      </c>
      <c r="AM289" s="114" t="str">
        <f t="shared" si="453"/>
        <v>Khác</v>
      </c>
      <c r="AN289" s="114" t="str">
        <f t="shared" si="453"/>
        <v>Khác</v>
      </c>
      <c r="AO289" s="114" t="str">
        <f t="shared" si="453"/>
        <v>Khác</v>
      </c>
      <c r="AP289" s="114" t="str">
        <f t="shared" si="453"/>
        <v>Khác</v>
      </c>
      <c r="AQ289" s="114" t="str">
        <f t="shared" si="402"/>
        <v>Khác</v>
      </c>
      <c r="AR289" s="114" t="str">
        <f t="shared" si="403"/>
        <v>Khác</v>
      </c>
      <c r="AS289" s="114" t="str">
        <f t="shared" si="404"/>
        <v>Khác</v>
      </c>
      <c r="AT289" s="114" t="str">
        <f t="shared" si="405"/>
        <v>Khác</v>
      </c>
      <c r="AU289" s="114" t="str">
        <f t="shared" si="406"/>
        <v>Khác</v>
      </c>
      <c r="AV289" s="114" t="str">
        <f t="shared" si="406"/>
        <v>Khác</v>
      </c>
      <c r="AW289" s="114" t="str">
        <f t="shared" si="407"/>
        <v>Khác</v>
      </c>
      <c r="AX289" s="114" t="str">
        <f t="shared" si="408"/>
        <v>Khác</v>
      </c>
      <c r="AY289" s="114" t="str">
        <f t="shared" si="409"/>
        <v>Khác</v>
      </c>
      <c r="AZ289" s="114" t="str">
        <f t="shared" si="410"/>
        <v>Khác</v>
      </c>
      <c r="BA289" s="114" t="str">
        <f t="shared" si="411"/>
        <v>Khác</v>
      </c>
      <c r="BB289" s="114" t="str">
        <f t="shared" si="412"/>
        <v>Khác</v>
      </c>
      <c r="BC289" s="114" t="str">
        <f t="shared" si="413"/>
        <v>Khác</v>
      </c>
      <c r="BD289" s="114" t="str">
        <f t="shared" si="414"/>
        <v>Khác</v>
      </c>
      <c r="BE289" s="114" t="str">
        <f t="shared" si="415"/>
        <v>Khác</v>
      </c>
      <c r="BF289" s="114" t="str">
        <f t="shared" si="416"/>
        <v>Khác</v>
      </c>
      <c r="BG289" s="114" t="str">
        <f t="shared" si="417"/>
        <v>Khác</v>
      </c>
      <c r="BH289" s="114" t="str">
        <f t="shared" si="418"/>
        <v>Khác</v>
      </c>
      <c r="BI289" s="114" t="str">
        <f t="shared" si="419"/>
        <v>Khác</v>
      </c>
      <c r="BJ289" s="114" t="str">
        <f t="shared" si="420"/>
        <v>Khác</v>
      </c>
      <c r="BK289" s="114" t="str">
        <f t="shared" si="421"/>
        <v>Khác</v>
      </c>
      <c r="BL289" s="114" t="str">
        <f t="shared" si="422"/>
        <v>Khác</v>
      </c>
    </row>
    <row r="290" spans="1:64" ht="13.5" x14ac:dyDescent="0.15">
      <c r="A290" s="101"/>
      <c r="B290" s="101"/>
      <c r="C290" s="101"/>
      <c r="D290" s="105"/>
      <c r="E290" s="103"/>
      <c r="F290" s="15" t="str">
        <f t="shared" si="395"/>
        <v>-</v>
      </c>
      <c r="G290" s="12" t="e">
        <f>VLOOKUP(VALUE(A290),Time!$A$3:$D$33,2,1)</f>
        <v>#N/A</v>
      </c>
      <c r="H290" s="12" t="str">
        <f t="shared" si="397"/>
        <v/>
      </c>
      <c r="K290" s="12"/>
      <c r="L290" s="114" t="str">
        <f t="shared" si="445"/>
        <v>Khác</v>
      </c>
      <c r="M290" s="114" t="str">
        <f t="shared" si="446"/>
        <v>Khác</v>
      </c>
      <c r="N290" s="114" t="str">
        <f t="shared" si="447"/>
        <v>Khác</v>
      </c>
      <c r="O290" s="114" t="str">
        <f t="shared" si="448"/>
        <v>Khác</v>
      </c>
      <c r="P290" s="114" t="str">
        <f t="shared" si="398"/>
        <v>Khác</v>
      </c>
      <c r="Q290" s="114" t="str">
        <f t="shared" si="399"/>
        <v>Khác</v>
      </c>
      <c r="R290" s="114" t="str">
        <f t="shared" si="400"/>
        <v>Khác</v>
      </c>
      <c r="S290" s="114" t="str">
        <f t="shared" si="449"/>
        <v>Khác</v>
      </c>
      <c r="T290" s="114" t="str">
        <f t="shared" ref="T290:AP290" si="454">IF(S290="Khác",IF(ISNUMBER(SEARCH(T$7,$D290)),T$6,"Khác"),S290)</f>
        <v>Khác</v>
      </c>
      <c r="U290" s="114" t="str">
        <f t="shared" si="425"/>
        <v>Khác</v>
      </c>
      <c r="V290" s="114" t="str">
        <f t="shared" si="426"/>
        <v>Khác</v>
      </c>
      <c r="W290" s="114" t="str">
        <f t="shared" si="454"/>
        <v>Khác</v>
      </c>
      <c r="X290" s="114" t="str">
        <f t="shared" si="454"/>
        <v>Khác</v>
      </c>
      <c r="Y290" s="114" t="str">
        <f t="shared" si="454"/>
        <v>Khác</v>
      </c>
      <c r="Z290" s="114" t="str">
        <f t="shared" si="454"/>
        <v>Khác</v>
      </c>
      <c r="AA290" s="114" t="str">
        <f t="shared" si="454"/>
        <v>Khác</v>
      </c>
      <c r="AB290" s="114" t="str">
        <f t="shared" si="454"/>
        <v>Khác</v>
      </c>
      <c r="AC290" s="114" t="str">
        <f t="shared" si="454"/>
        <v>Khác</v>
      </c>
      <c r="AD290" s="114" t="str">
        <f t="shared" si="454"/>
        <v>Khác</v>
      </c>
      <c r="AE290" s="114" t="str">
        <f t="shared" si="454"/>
        <v>Khác</v>
      </c>
      <c r="AF290" s="114" t="str">
        <f t="shared" si="454"/>
        <v>Khác</v>
      </c>
      <c r="AG290" s="114" t="str">
        <f t="shared" si="454"/>
        <v>Khác</v>
      </c>
      <c r="AH290" s="114" t="str">
        <f t="shared" si="454"/>
        <v>Khác</v>
      </c>
      <c r="AI290" s="114" t="str">
        <f t="shared" si="454"/>
        <v>Khác</v>
      </c>
      <c r="AJ290" s="114" t="str">
        <f t="shared" si="454"/>
        <v>Khác</v>
      </c>
      <c r="AK290" s="114" t="str">
        <f t="shared" si="454"/>
        <v>Khác</v>
      </c>
      <c r="AL290" s="114" t="str">
        <f t="shared" si="454"/>
        <v>Khác</v>
      </c>
      <c r="AM290" s="114" t="str">
        <f t="shared" si="454"/>
        <v>Khác</v>
      </c>
      <c r="AN290" s="114" t="str">
        <f t="shared" si="454"/>
        <v>Khác</v>
      </c>
      <c r="AO290" s="114" t="str">
        <f t="shared" si="454"/>
        <v>Khác</v>
      </c>
      <c r="AP290" s="114" t="str">
        <f t="shared" si="454"/>
        <v>Khác</v>
      </c>
      <c r="AQ290" s="114" t="str">
        <f t="shared" si="402"/>
        <v>Khác</v>
      </c>
      <c r="AR290" s="114" t="str">
        <f t="shared" si="403"/>
        <v>Khác</v>
      </c>
      <c r="AS290" s="114" t="str">
        <f t="shared" si="404"/>
        <v>Khác</v>
      </c>
      <c r="AT290" s="114" t="str">
        <f t="shared" si="405"/>
        <v>Khác</v>
      </c>
      <c r="AU290" s="114" t="str">
        <f t="shared" si="406"/>
        <v>Khác</v>
      </c>
      <c r="AV290" s="114" t="str">
        <f t="shared" si="406"/>
        <v>Khác</v>
      </c>
      <c r="AW290" s="114" t="str">
        <f t="shared" si="407"/>
        <v>Khác</v>
      </c>
      <c r="AX290" s="114" t="str">
        <f t="shared" si="408"/>
        <v>Khác</v>
      </c>
      <c r="AY290" s="114" t="str">
        <f t="shared" si="409"/>
        <v>Khác</v>
      </c>
      <c r="AZ290" s="114" t="str">
        <f t="shared" si="410"/>
        <v>Khác</v>
      </c>
      <c r="BA290" s="114" t="str">
        <f t="shared" si="411"/>
        <v>Khác</v>
      </c>
      <c r="BB290" s="114" t="str">
        <f t="shared" si="412"/>
        <v>Khác</v>
      </c>
      <c r="BC290" s="114" t="str">
        <f t="shared" si="413"/>
        <v>Khác</v>
      </c>
      <c r="BD290" s="114" t="str">
        <f t="shared" si="414"/>
        <v>Khác</v>
      </c>
      <c r="BE290" s="114" t="str">
        <f t="shared" si="415"/>
        <v>Khác</v>
      </c>
      <c r="BF290" s="114" t="str">
        <f t="shared" si="416"/>
        <v>Khác</v>
      </c>
      <c r="BG290" s="114" t="str">
        <f t="shared" si="417"/>
        <v>Khác</v>
      </c>
      <c r="BH290" s="114" t="str">
        <f t="shared" si="418"/>
        <v>Khác</v>
      </c>
      <c r="BI290" s="114" t="str">
        <f t="shared" si="419"/>
        <v>Khác</v>
      </c>
      <c r="BJ290" s="114" t="str">
        <f t="shared" si="420"/>
        <v>Khác</v>
      </c>
      <c r="BK290" s="114" t="str">
        <f t="shared" si="421"/>
        <v>Khác</v>
      </c>
      <c r="BL290" s="114" t="str">
        <f t="shared" si="422"/>
        <v>Khác</v>
      </c>
    </row>
    <row r="291" spans="1:64" ht="13.5" x14ac:dyDescent="0.15">
      <c r="A291" s="101"/>
      <c r="B291" s="101"/>
      <c r="C291" s="101"/>
      <c r="D291" s="105"/>
      <c r="E291" s="103"/>
      <c r="F291" s="15" t="str">
        <f t="shared" si="395"/>
        <v>-</v>
      </c>
      <c r="G291" s="12" t="e">
        <f>VLOOKUP(VALUE(A291),Time!$A$3:$D$33,2,1)</f>
        <v>#N/A</v>
      </c>
      <c r="H291" s="12" t="str">
        <f t="shared" si="397"/>
        <v/>
      </c>
      <c r="K291" s="12"/>
      <c r="L291" s="114" t="str">
        <f t="shared" si="445"/>
        <v>Khác</v>
      </c>
      <c r="M291" s="114" t="str">
        <f t="shared" si="446"/>
        <v>Khác</v>
      </c>
      <c r="N291" s="114" t="str">
        <f t="shared" si="447"/>
        <v>Khác</v>
      </c>
      <c r="O291" s="114" t="str">
        <f t="shared" si="448"/>
        <v>Khác</v>
      </c>
      <c r="P291" s="114" t="str">
        <f t="shared" si="398"/>
        <v>Khác</v>
      </c>
      <c r="Q291" s="114" t="str">
        <f t="shared" si="399"/>
        <v>Khác</v>
      </c>
      <c r="R291" s="114" t="str">
        <f t="shared" si="400"/>
        <v>Khác</v>
      </c>
      <c r="S291" s="114" t="str">
        <f t="shared" si="449"/>
        <v>Khác</v>
      </c>
      <c r="T291" s="114" t="str">
        <f t="shared" ref="T291:AP291" si="455">IF(S291="Khác",IF(ISNUMBER(SEARCH(T$7,$D291)),T$6,"Khác"),S291)</f>
        <v>Khác</v>
      </c>
      <c r="U291" s="114" t="str">
        <f t="shared" si="425"/>
        <v>Khác</v>
      </c>
      <c r="V291" s="114" t="str">
        <f t="shared" si="426"/>
        <v>Khác</v>
      </c>
      <c r="W291" s="114" t="str">
        <f t="shared" si="455"/>
        <v>Khác</v>
      </c>
      <c r="X291" s="114" t="str">
        <f t="shared" si="455"/>
        <v>Khác</v>
      </c>
      <c r="Y291" s="114" t="str">
        <f t="shared" si="455"/>
        <v>Khác</v>
      </c>
      <c r="Z291" s="114" t="str">
        <f t="shared" si="455"/>
        <v>Khác</v>
      </c>
      <c r="AA291" s="114" t="str">
        <f t="shared" si="455"/>
        <v>Khác</v>
      </c>
      <c r="AB291" s="114" t="str">
        <f t="shared" si="455"/>
        <v>Khác</v>
      </c>
      <c r="AC291" s="114" t="str">
        <f t="shared" si="455"/>
        <v>Khác</v>
      </c>
      <c r="AD291" s="114" t="str">
        <f t="shared" si="455"/>
        <v>Khác</v>
      </c>
      <c r="AE291" s="114" t="str">
        <f t="shared" si="455"/>
        <v>Khác</v>
      </c>
      <c r="AF291" s="114" t="str">
        <f t="shared" si="455"/>
        <v>Khác</v>
      </c>
      <c r="AG291" s="114" t="str">
        <f t="shared" si="455"/>
        <v>Khác</v>
      </c>
      <c r="AH291" s="114" t="str">
        <f t="shared" si="455"/>
        <v>Khác</v>
      </c>
      <c r="AI291" s="114" t="str">
        <f t="shared" si="455"/>
        <v>Khác</v>
      </c>
      <c r="AJ291" s="114" t="str">
        <f t="shared" si="455"/>
        <v>Khác</v>
      </c>
      <c r="AK291" s="114" t="str">
        <f t="shared" si="455"/>
        <v>Khác</v>
      </c>
      <c r="AL291" s="114" t="str">
        <f t="shared" si="455"/>
        <v>Khác</v>
      </c>
      <c r="AM291" s="114" t="str">
        <f t="shared" si="455"/>
        <v>Khác</v>
      </c>
      <c r="AN291" s="114" t="str">
        <f t="shared" si="455"/>
        <v>Khác</v>
      </c>
      <c r="AO291" s="114" t="str">
        <f t="shared" si="455"/>
        <v>Khác</v>
      </c>
      <c r="AP291" s="114" t="str">
        <f t="shared" si="455"/>
        <v>Khác</v>
      </c>
      <c r="AQ291" s="114" t="str">
        <f t="shared" si="402"/>
        <v>Khác</v>
      </c>
      <c r="AR291" s="114" t="str">
        <f t="shared" si="403"/>
        <v>Khác</v>
      </c>
      <c r="AS291" s="114" t="str">
        <f t="shared" si="404"/>
        <v>Khác</v>
      </c>
      <c r="AT291" s="114" t="str">
        <f t="shared" si="405"/>
        <v>Khác</v>
      </c>
      <c r="AU291" s="114" t="str">
        <f t="shared" si="406"/>
        <v>Khác</v>
      </c>
      <c r="AV291" s="114" t="str">
        <f t="shared" si="406"/>
        <v>Khác</v>
      </c>
      <c r="AW291" s="114" t="str">
        <f t="shared" si="407"/>
        <v>Khác</v>
      </c>
      <c r="AX291" s="114" t="str">
        <f t="shared" si="408"/>
        <v>Khác</v>
      </c>
      <c r="AY291" s="114" t="str">
        <f t="shared" si="409"/>
        <v>Khác</v>
      </c>
      <c r="AZ291" s="114" t="str">
        <f t="shared" si="410"/>
        <v>Khác</v>
      </c>
      <c r="BA291" s="114" t="str">
        <f t="shared" si="411"/>
        <v>Khác</v>
      </c>
      <c r="BB291" s="114" t="str">
        <f t="shared" si="412"/>
        <v>Khác</v>
      </c>
      <c r="BC291" s="114" t="str">
        <f t="shared" si="413"/>
        <v>Khác</v>
      </c>
      <c r="BD291" s="114" t="str">
        <f t="shared" si="414"/>
        <v>Khác</v>
      </c>
      <c r="BE291" s="114" t="str">
        <f t="shared" si="415"/>
        <v>Khác</v>
      </c>
      <c r="BF291" s="114" t="str">
        <f t="shared" si="416"/>
        <v>Khác</v>
      </c>
      <c r="BG291" s="114" t="str">
        <f t="shared" si="417"/>
        <v>Khác</v>
      </c>
      <c r="BH291" s="114" t="str">
        <f t="shared" si="418"/>
        <v>Khác</v>
      </c>
      <c r="BI291" s="114" t="str">
        <f t="shared" si="419"/>
        <v>Khác</v>
      </c>
      <c r="BJ291" s="114" t="str">
        <f t="shared" si="420"/>
        <v>Khác</v>
      </c>
      <c r="BK291" s="114" t="str">
        <f t="shared" si="421"/>
        <v>Khác</v>
      </c>
      <c r="BL291" s="114" t="str">
        <f t="shared" si="422"/>
        <v>Khác</v>
      </c>
    </row>
    <row r="292" spans="1:64" ht="13.5" x14ac:dyDescent="0.15">
      <c r="A292" s="101"/>
      <c r="B292" s="101"/>
      <c r="C292" s="101"/>
      <c r="D292" s="105"/>
      <c r="E292" s="103"/>
      <c r="F292" s="15" t="str">
        <f t="shared" si="395"/>
        <v>-</v>
      </c>
      <c r="G292" s="12" t="e">
        <f>VLOOKUP(VALUE(A292),Time!$A$3:$D$33,2,1)</f>
        <v>#N/A</v>
      </c>
      <c r="H292" s="12" t="str">
        <f t="shared" si="397"/>
        <v/>
      </c>
      <c r="K292" s="12"/>
      <c r="L292" s="114" t="str">
        <f t="shared" si="445"/>
        <v>Khác</v>
      </c>
      <c r="M292" s="114" t="str">
        <f t="shared" si="446"/>
        <v>Khác</v>
      </c>
      <c r="N292" s="114" t="str">
        <f t="shared" si="447"/>
        <v>Khác</v>
      </c>
      <c r="O292" s="114" t="str">
        <f t="shared" si="448"/>
        <v>Khác</v>
      </c>
      <c r="P292" s="114" t="str">
        <f t="shared" si="398"/>
        <v>Khác</v>
      </c>
      <c r="Q292" s="114" t="str">
        <f t="shared" si="399"/>
        <v>Khác</v>
      </c>
      <c r="R292" s="114" t="str">
        <f t="shared" si="400"/>
        <v>Khác</v>
      </c>
      <c r="S292" s="114" t="str">
        <f t="shared" si="449"/>
        <v>Khác</v>
      </c>
      <c r="T292" s="114" t="str">
        <f t="shared" ref="T292:AP292" si="456">IF(S292="Khác",IF(ISNUMBER(SEARCH(T$7,$D292)),T$6,"Khác"),S292)</f>
        <v>Khác</v>
      </c>
      <c r="U292" s="114" t="str">
        <f t="shared" si="425"/>
        <v>Khác</v>
      </c>
      <c r="V292" s="114" t="str">
        <f t="shared" si="426"/>
        <v>Khác</v>
      </c>
      <c r="W292" s="114" t="str">
        <f t="shared" si="456"/>
        <v>Khác</v>
      </c>
      <c r="X292" s="114" t="str">
        <f t="shared" si="456"/>
        <v>Khác</v>
      </c>
      <c r="Y292" s="114" t="str">
        <f t="shared" si="456"/>
        <v>Khác</v>
      </c>
      <c r="Z292" s="114" t="str">
        <f t="shared" si="456"/>
        <v>Khác</v>
      </c>
      <c r="AA292" s="114" t="str">
        <f t="shared" si="456"/>
        <v>Khác</v>
      </c>
      <c r="AB292" s="114" t="str">
        <f t="shared" si="456"/>
        <v>Khác</v>
      </c>
      <c r="AC292" s="114" t="str">
        <f t="shared" si="456"/>
        <v>Khác</v>
      </c>
      <c r="AD292" s="114" t="str">
        <f t="shared" si="456"/>
        <v>Khác</v>
      </c>
      <c r="AE292" s="114" t="str">
        <f t="shared" si="456"/>
        <v>Khác</v>
      </c>
      <c r="AF292" s="114" t="str">
        <f t="shared" si="456"/>
        <v>Khác</v>
      </c>
      <c r="AG292" s="114" t="str">
        <f t="shared" si="456"/>
        <v>Khác</v>
      </c>
      <c r="AH292" s="114" t="str">
        <f t="shared" si="456"/>
        <v>Khác</v>
      </c>
      <c r="AI292" s="114" t="str">
        <f t="shared" si="456"/>
        <v>Khác</v>
      </c>
      <c r="AJ292" s="114" t="str">
        <f t="shared" si="456"/>
        <v>Khác</v>
      </c>
      <c r="AK292" s="114" t="str">
        <f t="shared" si="456"/>
        <v>Khác</v>
      </c>
      <c r="AL292" s="114" t="str">
        <f t="shared" si="456"/>
        <v>Khác</v>
      </c>
      <c r="AM292" s="114" t="str">
        <f t="shared" si="456"/>
        <v>Khác</v>
      </c>
      <c r="AN292" s="114" t="str">
        <f t="shared" si="456"/>
        <v>Khác</v>
      </c>
      <c r="AO292" s="114" t="str">
        <f t="shared" si="456"/>
        <v>Khác</v>
      </c>
      <c r="AP292" s="114" t="str">
        <f t="shared" si="456"/>
        <v>Khác</v>
      </c>
      <c r="AQ292" s="114" t="str">
        <f t="shared" si="402"/>
        <v>Khác</v>
      </c>
      <c r="AR292" s="114" t="str">
        <f t="shared" si="403"/>
        <v>Khác</v>
      </c>
      <c r="AS292" s="114" t="str">
        <f t="shared" si="404"/>
        <v>Khác</v>
      </c>
      <c r="AT292" s="114" t="str">
        <f t="shared" si="405"/>
        <v>Khác</v>
      </c>
      <c r="AU292" s="114" t="str">
        <f t="shared" si="406"/>
        <v>Khác</v>
      </c>
      <c r="AV292" s="114" t="str">
        <f t="shared" si="406"/>
        <v>Khác</v>
      </c>
      <c r="AW292" s="114" t="str">
        <f t="shared" si="407"/>
        <v>Khác</v>
      </c>
      <c r="AX292" s="114" t="str">
        <f t="shared" si="408"/>
        <v>Khác</v>
      </c>
      <c r="AY292" s="114" t="str">
        <f t="shared" si="409"/>
        <v>Khác</v>
      </c>
      <c r="AZ292" s="114" t="str">
        <f t="shared" si="410"/>
        <v>Khác</v>
      </c>
      <c r="BA292" s="114" t="str">
        <f t="shared" si="411"/>
        <v>Khác</v>
      </c>
      <c r="BB292" s="114" t="str">
        <f t="shared" si="412"/>
        <v>Khác</v>
      </c>
      <c r="BC292" s="114" t="str">
        <f t="shared" si="413"/>
        <v>Khác</v>
      </c>
      <c r="BD292" s="114" t="str">
        <f t="shared" si="414"/>
        <v>Khác</v>
      </c>
      <c r="BE292" s="114" t="str">
        <f t="shared" si="415"/>
        <v>Khác</v>
      </c>
      <c r="BF292" s="114" t="str">
        <f t="shared" si="416"/>
        <v>Khác</v>
      </c>
      <c r="BG292" s="114" t="str">
        <f t="shared" si="417"/>
        <v>Khác</v>
      </c>
      <c r="BH292" s="114" t="str">
        <f t="shared" si="418"/>
        <v>Khác</v>
      </c>
      <c r="BI292" s="114" t="str">
        <f t="shared" si="419"/>
        <v>Khác</v>
      </c>
      <c r="BJ292" s="114" t="str">
        <f t="shared" si="420"/>
        <v>Khác</v>
      </c>
      <c r="BK292" s="114" t="str">
        <f t="shared" si="421"/>
        <v>Khác</v>
      </c>
      <c r="BL292" s="114" t="str">
        <f t="shared" si="422"/>
        <v>Khác</v>
      </c>
    </row>
    <row r="293" spans="1:64" ht="13.5" x14ac:dyDescent="0.15">
      <c r="A293" s="101"/>
      <c r="B293" s="101"/>
      <c r="C293" s="101"/>
      <c r="D293" s="105"/>
      <c r="E293" s="103"/>
      <c r="F293" s="15" t="str">
        <f t="shared" si="395"/>
        <v>-</v>
      </c>
      <c r="G293" s="12" t="e">
        <f>VLOOKUP(VALUE(A293),Time!$A$3:$D$33,2,1)</f>
        <v>#N/A</v>
      </c>
      <c r="H293" s="12" t="str">
        <f t="shared" si="397"/>
        <v/>
      </c>
      <c r="K293" s="12"/>
      <c r="L293" s="114" t="str">
        <f t="shared" si="445"/>
        <v>Khác</v>
      </c>
      <c r="M293" s="114" t="str">
        <f t="shared" si="446"/>
        <v>Khác</v>
      </c>
      <c r="N293" s="114" t="str">
        <f t="shared" si="447"/>
        <v>Khác</v>
      </c>
      <c r="O293" s="114" t="str">
        <f t="shared" si="448"/>
        <v>Khác</v>
      </c>
      <c r="P293" s="114" t="str">
        <f t="shared" si="398"/>
        <v>Khác</v>
      </c>
      <c r="Q293" s="114" t="str">
        <f t="shared" si="399"/>
        <v>Khác</v>
      </c>
      <c r="R293" s="114" t="str">
        <f t="shared" si="400"/>
        <v>Khác</v>
      </c>
      <c r="S293" s="114" t="str">
        <f t="shared" si="449"/>
        <v>Khác</v>
      </c>
      <c r="T293" s="114" t="str">
        <f t="shared" ref="T293:AP293" si="457">IF(S293="Khác",IF(ISNUMBER(SEARCH(T$7,$D293)),T$6,"Khác"),S293)</f>
        <v>Khác</v>
      </c>
      <c r="U293" s="114" t="str">
        <f t="shared" si="425"/>
        <v>Khác</v>
      </c>
      <c r="V293" s="114" t="str">
        <f t="shared" si="426"/>
        <v>Khác</v>
      </c>
      <c r="W293" s="114" t="str">
        <f t="shared" si="457"/>
        <v>Khác</v>
      </c>
      <c r="X293" s="114" t="str">
        <f t="shared" si="457"/>
        <v>Khác</v>
      </c>
      <c r="Y293" s="114" t="str">
        <f t="shared" si="457"/>
        <v>Khác</v>
      </c>
      <c r="Z293" s="114" t="str">
        <f t="shared" si="457"/>
        <v>Khác</v>
      </c>
      <c r="AA293" s="114" t="str">
        <f t="shared" si="457"/>
        <v>Khác</v>
      </c>
      <c r="AB293" s="114" t="str">
        <f t="shared" si="457"/>
        <v>Khác</v>
      </c>
      <c r="AC293" s="114" t="str">
        <f t="shared" si="457"/>
        <v>Khác</v>
      </c>
      <c r="AD293" s="114" t="str">
        <f t="shared" si="457"/>
        <v>Khác</v>
      </c>
      <c r="AE293" s="114" t="str">
        <f t="shared" si="457"/>
        <v>Khác</v>
      </c>
      <c r="AF293" s="114" t="str">
        <f t="shared" si="457"/>
        <v>Khác</v>
      </c>
      <c r="AG293" s="114" t="str">
        <f t="shared" si="457"/>
        <v>Khác</v>
      </c>
      <c r="AH293" s="114" t="str">
        <f t="shared" si="457"/>
        <v>Khác</v>
      </c>
      <c r="AI293" s="114" t="str">
        <f t="shared" si="457"/>
        <v>Khác</v>
      </c>
      <c r="AJ293" s="114" t="str">
        <f t="shared" si="457"/>
        <v>Khác</v>
      </c>
      <c r="AK293" s="114" t="str">
        <f t="shared" si="457"/>
        <v>Khác</v>
      </c>
      <c r="AL293" s="114" t="str">
        <f t="shared" si="457"/>
        <v>Khác</v>
      </c>
      <c r="AM293" s="114" t="str">
        <f t="shared" si="457"/>
        <v>Khác</v>
      </c>
      <c r="AN293" s="114" t="str">
        <f t="shared" si="457"/>
        <v>Khác</v>
      </c>
      <c r="AO293" s="114" t="str">
        <f t="shared" si="457"/>
        <v>Khác</v>
      </c>
      <c r="AP293" s="114" t="str">
        <f t="shared" si="457"/>
        <v>Khác</v>
      </c>
      <c r="AQ293" s="114" t="str">
        <f t="shared" si="402"/>
        <v>Khác</v>
      </c>
      <c r="AR293" s="114" t="str">
        <f t="shared" si="403"/>
        <v>Khác</v>
      </c>
      <c r="AS293" s="114" t="str">
        <f t="shared" si="404"/>
        <v>Khác</v>
      </c>
      <c r="AT293" s="114" t="str">
        <f t="shared" si="405"/>
        <v>Khác</v>
      </c>
      <c r="AU293" s="114" t="str">
        <f t="shared" si="406"/>
        <v>Khác</v>
      </c>
      <c r="AV293" s="114" t="str">
        <f t="shared" si="406"/>
        <v>Khác</v>
      </c>
      <c r="AW293" s="114" t="str">
        <f t="shared" si="407"/>
        <v>Khác</v>
      </c>
      <c r="AX293" s="114" t="str">
        <f t="shared" si="408"/>
        <v>Khác</v>
      </c>
      <c r="AY293" s="114" t="str">
        <f t="shared" si="409"/>
        <v>Khác</v>
      </c>
      <c r="AZ293" s="114" t="str">
        <f t="shared" si="410"/>
        <v>Khác</v>
      </c>
      <c r="BA293" s="114" t="str">
        <f t="shared" si="411"/>
        <v>Khác</v>
      </c>
      <c r="BB293" s="114" t="str">
        <f t="shared" si="412"/>
        <v>Khác</v>
      </c>
      <c r="BC293" s="114" t="str">
        <f t="shared" si="413"/>
        <v>Khác</v>
      </c>
      <c r="BD293" s="114" t="str">
        <f t="shared" si="414"/>
        <v>Khác</v>
      </c>
      <c r="BE293" s="114" t="str">
        <f t="shared" si="415"/>
        <v>Khác</v>
      </c>
      <c r="BF293" s="114" t="str">
        <f t="shared" si="416"/>
        <v>Khác</v>
      </c>
      <c r="BG293" s="114" t="str">
        <f t="shared" si="417"/>
        <v>Khác</v>
      </c>
      <c r="BH293" s="114" t="str">
        <f t="shared" si="418"/>
        <v>Khác</v>
      </c>
      <c r="BI293" s="114" t="str">
        <f t="shared" si="419"/>
        <v>Khác</v>
      </c>
      <c r="BJ293" s="114" t="str">
        <f t="shared" si="420"/>
        <v>Khác</v>
      </c>
      <c r="BK293" s="114" t="str">
        <f t="shared" si="421"/>
        <v>Khác</v>
      </c>
      <c r="BL293" s="114" t="str">
        <f t="shared" si="422"/>
        <v>Khác</v>
      </c>
    </row>
    <row r="294" spans="1:64" ht="13.5" x14ac:dyDescent="0.15">
      <c r="A294" s="101"/>
      <c r="B294" s="101"/>
      <c r="C294" s="101"/>
      <c r="D294" s="105"/>
      <c r="E294" s="103"/>
      <c r="F294" s="15" t="str">
        <f t="shared" si="395"/>
        <v>-</v>
      </c>
      <c r="G294" s="12" t="e">
        <f>VLOOKUP(VALUE(A294),Time!$A$3:$D$33,2,1)</f>
        <v>#N/A</v>
      </c>
      <c r="H294" s="12" t="str">
        <f t="shared" si="397"/>
        <v/>
      </c>
      <c r="K294" s="12"/>
      <c r="L294" s="114" t="str">
        <f t="shared" si="445"/>
        <v>Khác</v>
      </c>
      <c r="M294" s="114" t="str">
        <f t="shared" si="446"/>
        <v>Khác</v>
      </c>
      <c r="N294" s="114" t="str">
        <f t="shared" si="447"/>
        <v>Khác</v>
      </c>
      <c r="O294" s="114" t="str">
        <f t="shared" si="448"/>
        <v>Khác</v>
      </c>
      <c r="P294" s="114" t="str">
        <f t="shared" si="398"/>
        <v>Khác</v>
      </c>
      <c r="Q294" s="114" t="str">
        <f t="shared" si="399"/>
        <v>Khác</v>
      </c>
      <c r="R294" s="114" t="str">
        <f t="shared" si="400"/>
        <v>Khác</v>
      </c>
      <c r="S294" s="114" t="str">
        <f t="shared" si="449"/>
        <v>Khác</v>
      </c>
      <c r="T294" s="114" t="str">
        <f t="shared" ref="T294:AP294" si="458">IF(S294="Khác",IF(ISNUMBER(SEARCH(T$7,$D294)),T$6,"Khác"),S294)</f>
        <v>Khác</v>
      </c>
      <c r="U294" s="114" t="str">
        <f t="shared" si="425"/>
        <v>Khác</v>
      </c>
      <c r="V294" s="114" t="str">
        <f t="shared" si="426"/>
        <v>Khác</v>
      </c>
      <c r="W294" s="114" t="str">
        <f t="shared" si="458"/>
        <v>Khác</v>
      </c>
      <c r="X294" s="114" t="str">
        <f t="shared" si="458"/>
        <v>Khác</v>
      </c>
      <c r="Y294" s="114" t="str">
        <f t="shared" si="458"/>
        <v>Khác</v>
      </c>
      <c r="Z294" s="114" t="str">
        <f t="shared" si="458"/>
        <v>Khác</v>
      </c>
      <c r="AA294" s="114" t="str">
        <f t="shared" si="458"/>
        <v>Khác</v>
      </c>
      <c r="AB294" s="114" t="str">
        <f t="shared" si="458"/>
        <v>Khác</v>
      </c>
      <c r="AC294" s="114" t="str">
        <f t="shared" si="458"/>
        <v>Khác</v>
      </c>
      <c r="AD294" s="114" t="str">
        <f t="shared" si="458"/>
        <v>Khác</v>
      </c>
      <c r="AE294" s="114" t="str">
        <f t="shared" si="458"/>
        <v>Khác</v>
      </c>
      <c r="AF294" s="114" t="str">
        <f t="shared" si="458"/>
        <v>Khác</v>
      </c>
      <c r="AG294" s="114" t="str">
        <f t="shared" si="458"/>
        <v>Khác</v>
      </c>
      <c r="AH294" s="114" t="str">
        <f t="shared" si="458"/>
        <v>Khác</v>
      </c>
      <c r="AI294" s="114" t="str">
        <f t="shared" si="458"/>
        <v>Khác</v>
      </c>
      <c r="AJ294" s="114" t="str">
        <f t="shared" si="458"/>
        <v>Khác</v>
      </c>
      <c r="AK294" s="114" t="str">
        <f t="shared" si="458"/>
        <v>Khác</v>
      </c>
      <c r="AL294" s="114" t="str">
        <f t="shared" si="458"/>
        <v>Khác</v>
      </c>
      <c r="AM294" s="114" t="str">
        <f t="shared" si="458"/>
        <v>Khác</v>
      </c>
      <c r="AN294" s="114" t="str">
        <f t="shared" si="458"/>
        <v>Khác</v>
      </c>
      <c r="AO294" s="114" t="str">
        <f t="shared" si="458"/>
        <v>Khác</v>
      </c>
      <c r="AP294" s="114" t="str">
        <f t="shared" si="458"/>
        <v>Khác</v>
      </c>
      <c r="AQ294" s="114" t="str">
        <f t="shared" si="402"/>
        <v>Khác</v>
      </c>
      <c r="AR294" s="114" t="str">
        <f t="shared" si="403"/>
        <v>Khác</v>
      </c>
      <c r="AS294" s="114" t="str">
        <f t="shared" si="404"/>
        <v>Khác</v>
      </c>
      <c r="AT294" s="114" t="str">
        <f t="shared" si="405"/>
        <v>Khác</v>
      </c>
      <c r="AU294" s="114" t="str">
        <f t="shared" si="406"/>
        <v>Khác</v>
      </c>
      <c r="AV294" s="114" t="str">
        <f t="shared" si="406"/>
        <v>Khác</v>
      </c>
      <c r="AW294" s="114" t="str">
        <f t="shared" si="407"/>
        <v>Khác</v>
      </c>
      <c r="AX294" s="114" t="str">
        <f t="shared" si="408"/>
        <v>Khác</v>
      </c>
      <c r="AY294" s="114" t="str">
        <f t="shared" si="409"/>
        <v>Khác</v>
      </c>
      <c r="AZ294" s="114" t="str">
        <f t="shared" si="410"/>
        <v>Khác</v>
      </c>
      <c r="BA294" s="114" t="str">
        <f t="shared" si="411"/>
        <v>Khác</v>
      </c>
      <c r="BB294" s="114" t="str">
        <f t="shared" si="412"/>
        <v>Khác</v>
      </c>
      <c r="BC294" s="114" t="str">
        <f t="shared" si="413"/>
        <v>Khác</v>
      </c>
      <c r="BD294" s="114" t="str">
        <f t="shared" si="414"/>
        <v>Khác</v>
      </c>
      <c r="BE294" s="114" t="str">
        <f t="shared" si="415"/>
        <v>Khác</v>
      </c>
      <c r="BF294" s="114" t="str">
        <f t="shared" si="416"/>
        <v>Khác</v>
      </c>
      <c r="BG294" s="114" t="str">
        <f t="shared" si="417"/>
        <v>Khác</v>
      </c>
      <c r="BH294" s="114" t="str">
        <f t="shared" si="418"/>
        <v>Khác</v>
      </c>
      <c r="BI294" s="114" t="str">
        <f t="shared" si="419"/>
        <v>Khác</v>
      </c>
      <c r="BJ294" s="114" t="str">
        <f t="shared" si="420"/>
        <v>Khác</v>
      </c>
      <c r="BK294" s="114" t="str">
        <f t="shared" si="421"/>
        <v>Khác</v>
      </c>
      <c r="BL294" s="114" t="str">
        <f t="shared" si="422"/>
        <v>Khác</v>
      </c>
    </row>
    <row r="295" spans="1:64" ht="13.5" x14ac:dyDescent="0.15">
      <c r="A295" s="101"/>
      <c r="B295" s="101"/>
      <c r="C295" s="101"/>
      <c r="D295" s="105"/>
      <c r="E295" s="103"/>
      <c r="F295" s="15" t="str">
        <f t="shared" si="395"/>
        <v>-</v>
      </c>
      <c r="G295" s="12" t="e">
        <f>VLOOKUP(VALUE(A295),Time!$A$3:$D$33,2,1)</f>
        <v>#N/A</v>
      </c>
      <c r="H295" s="12" t="str">
        <f t="shared" si="397"/>
        <v/>
      </c>
      <c r="K295" s="12"/>
      <c r="L295" s="114" t="str">
        <f t="shared" si="445"/>
        <v>Khác</v>
      </c>
      <c r="M295" s="114" t="str">
        <f t="shared" si="446"/>
        <v>Khác</v>
      </c>
      <c r="N295" s="114" t="str">
        <f t="shared" si="447"/>
        <v>Khác</v>
      </c>
      <c r="O295" s="114" t="str">
        <f t="shared" si="448"/>
        <v>Khác</v>
      </c>
      <c r="P295" s="114" t="str">
        <f t="shared" si="398"/>
        <v>Khác</v>
      </c>
      <c r="Q295" s="114" t="str">
        <f t="shared" si="399"/>
        <v>Khác</v>
      </c>
      <c r="R295" s="114" t="str">
        <f t="shared" si="400"/>
        <v>Khác</v>
      </c>
      <c r="S295" s="114" t="str">
        <f t="shared" si="449"/>
        <v>Khác</v>
      </c>
      <c r="T295" s="114" t="str">
        <f t="shared" ref="T295:AP295" si="459">IF(S295="Khác",IF(ISNUMBER(SEARCH(T$7,$D295)),T$6,"Khác"),S295)</f>
        <v>Khác</v>
      </c>
      <c r="U295" s="114" t="str">
        <f t="shared" si="425"/>
        <v>Khác</v>
      </c>
      <c r="V295" s="114" t="str">
        <f t="shared" si="426"/>
        <v>Khác</v>
      </c>
      <c r="W295" s="114" t="str">
        <f t="shared" si="459"/>
        <v>Khác</v>
      </c>
      <c r="X295" s="114" t="str">
        <f t="shared" si="459"/>
        <v>Khác</v>
      </c>
      <c r="Y295" s="114" t="str">
        <f t="shared" si="459"/>
        <v>Khác</v>
      </c>
      <c r="Z295" s="114" t="str">
        <f t="shared" si="459"/>
        <v>Khác</v>
      </c>
      <c r="AA295" s="114" t="str">
        <f t="shared" si="459"/>
        <v>Khác</v>
      </c>
      <c r="AB295" s="114" t="str">
        <f t="shared" si="459"/>
        <v>Khác</v>
      </c>
      <c r="AC295" s="114" t="str">
        <f t="shared" si="459"/>
        <v>Khác</v>
      </c>
      <c r="AD295" s="114" t="str">
        <f t="shared" si="459"/>
        <v>Khác</v>
      </c>
      <c r="AE295" s="114" t="str">
        <f t="shared" si="459"/>
        <v>Khác</v>
      </c>
      <c r="AF295" s="114" t="str">
        <f t="shared" si="459"/>
        <v>Khác</v>
      </c>
      <c r="AG295" s="114" t="str">
        <f t="shared" si="459"/>
        <v>Khác</v>
      </c>
      <c r="AH295" s="114" t="str">
        <f t="shared" si="459"/>
        <v>Khác</v>
      </c>
      <c r="AI295" s="114" t="str">
        <f t="shared" si="459"/>
        <v>Khác</v>
      </c>
      <c r="AJ295" s="114" t="str">
        <f t="shared" si="459"/>
        <v>Khác</v>
      </c>
      <c r="AK295" s="114" t="str">
        <f t="shared" si="459"/>
        <v>Khác</v>
      </c>
      <c r="AL295" s="114" t="str">
        <f t="shared" si="459"/>
        <v>Khác</v>
      </c>
      <c r="AM295" s="114" t="str">
        <f t="shared" si="459"/>
        <v>Khác</v>
      </c>
      <c r="AN295" s="114" t="str">
        <f t="shared" si="459"/>
        <v>Khác</v>
      </c>
      <c r="AO295" s="114" t="str">
        <f t="shared" si="459"/>
        <v>Khác</v>
      </c>
      <c r="AP295" s="114" t="str">
        <f t="shared" si="459"/>
        <v>Khác</v>
      </c>
      <c r="AQ295" s="114" t="str">
        <f t="shared" si="402"/>
        <v>Khác</v>
      </c>
      <c r="AR295" s="114" t="str">
        <f t="shared" si="403"/>
        <v>Khác</v>
      </c>
      <c r="AS295" s="114" t="str">
        <f t="shared" si="404"/>
        <v>Khác</v>
      </c>
      <c r="AT295" s="114" t="str">
        <f t="shared" si="405"/>
        <v>Khác</v>
      </c>
      <c r="AU295" s="114" t="str">
        <f t="shared" si="406"/>
        <v>Khác</v>
      </c>
      <c r="AV295" s="114" t="str">
        <f t="shared" si="406"/>
        <v>Khác</v>
      </c>
      <c r="AW295" s="114" t="str">
        <f t="shared" si="407"/>
        <v>Khác</v>
      </c>
      <c r="AX295" s="114" t="str">
        <f t="shared" si="408"/>
        <v>Khác</v>
      </c>
      <c r="AY295" s="114" t="str">
        <f t="shared" si="409"/>
        <v>Khác</v>
      </c>
      <c r="AZ295" s="114" t="str">
        <f t="shared" si="410"/>
        <v>Khác</v>
      </c>
      <c r="BA295" s="114" t="str">
        <f t="shared" si="411"/>
        <v>Khác</v>
      </c>
      <c r="BB295" s="114" t="str">
        <f t="shared" si="412"/>
        <v>Khác</v>
      </c>
      <c r="BC295" s="114" t="str">
        <f t="shared" si="413"/>
        <v>Khác</v>
      </c>
      <c r="BD295" s="114" t="str">
        <f t="shared" si="414"/>
        <v>Khác</v>
      </c>
      <c r="BE295" s="114" t="str">
        <f t="shared" si="415"/>
        <v>Khác</v>
      </c>
      <c r="BF295" s="114" t="str">
        <f t="shared" si="416"/>
        <v>Khác</v>
      </c>
      <c r="BG295" s="114" t="str">
        <f t="shared" si="417"/>
        <v>Khác</v>
      </c>
      <c r="BH295" s="114" t="str">
        <f t="shared" si="418"/>
        <v>Khác</v>
      </c>
      <c r="BI295" s="114" t="str">
        <f t="shared" si="419"/>
        <v>Khác</v>
      </c>
      <c r="BJ295" s="114" t="str">
        <f t="shared" si="420"/>
        <v>Khác</v>
      </c>
      <c r="BK295" s="114" t="str">
        <f t="shared" si="421"/>
        <v>Khác</v>
      </c>
      <c r="BL295" s="114" t="str">
        <f t="shared" si="422"/>
        <v>Khác</v>
      </c>
    </row>
    <row r="296" spans="1:64" ht="13.5" x14ac:dyDescent="0.15">
      <c r="A296" s="101"/>
      <c r="B296" s="101"/>
      <c r="C296" s="101"/>
      <c r="D296" s="105"/>
      <c r="E296" s="103"/>
      <c r="F296" s="15" t="str">
        <f t="shared" si="395"/>
        <v>-</v>
      </c>
      <c r="G296" s="12" t="e">
        <f>VLOOKUP(VALUE(A296),Time!$A$3:$D$33,2,1)</f>
        <v>#N/A</v>
      </c>
      <c r="H296" s="12" t="str">
        <f t="shared" si="397"/>
        <v/>
      </c>
      <c r="K296" s="12"/>
      <c r="L296" s="114" t="str">
        <f t="shared" si="445"/>
        <v>Khác</v>
      </c>
      <c r="M296" s="114" t="str">
        <f t="shared" si="446"/>
        <v>Khác</v>
      </c>
      <c r="N296" s="114" t="str">
        <f t="shared" si="447"/>
        <v>Khác</v>
      </c>
      <c r="O296" s="114" t="str">
        <f t="shared" si="448"/>
        <v>Khác</v>
      </c>
      <c r="P296" s="114" t="str">
        <f t="shared" si="398"/>
        <v>Khác</v>
      </c>
      <c r="Q296" s="114" t="str">
        <f t="shared" si="399"/>
        <v>Khác</v>
      </c>
      <c r="R296" s="114" t="str">
        <f t="shared" si="400"/>
        <v>Khác</v>
      </c>
      <c r="S296" s="114" t="str">
        <f t="shared" si="449"/>
        <v>Khác</v>
      </c>
      <c r="T296" s="114" t="str">
        <f t="shared" ref="T296:AP296" si="460">IF(S296="Khác",IF(ISNUMBER(SEARCH(T$7,$D296)),T$6,"Khác"),S296)</f>
        <v>Khác</v>
      </c>
      <c r="U296" s="114" t="str">
        <f t="shared" si="425"/>
        <v>Khác</v>
      </c>
      <c r="V296" s="114" t="str">
        <f t="shared" si="426"/>
        <v>Khác</v>
      </c>
      <c r="W296" s="114" t="str">
        <f t="shared" si="460"/>
        <v>Khác</v>
      </c>
      <c r="X296" s="114" t="str">
        <f t="shared" si="460"/>
        <v>Khác</v>
      </c>
      <c r="Y296" s="114" t="str">
        <f t="shared" si="460"/>
        <v>Khác</v>
      </c>
      <c r="Z296" s="114" t="str">
        <f t="shared" si="460"/>
        <v>Khác</v>
      </c>
      <c r="AA296" s="114" t="str">
        <f t="shared" si="460"/>
        <v>Khác</v>
      </c>
      <c r="AB296" s="114" t="str">
        <f t="shared" si="460"/>
        <v>Khác</v>
      </c>
      <c r="AC296" s="114" t="str">
        <f t="shared" si="460"/>
        <v>Khác</v>
      </c>
      <c r="AD296" s="114" t="str">
        <f t="shared" si="460"/>
        <v>Khác</v>
      </c>
      <c r="AE296" s="114" t="str">
        <f t="shared" si="460"/>
        <v>Khác</v>
      </c>
      <c r="AF296" s="114" t="str">
        <f t="shared" si="460"/>
        <v>Khác</v>
      </c>
      <c r="AG296" s="114" t="str">
        <f t="shared" si="460"/>
        <v>Khác</v>
      </c>
      <c r="AH296" s="114" t="str">
        <f t="shared" si="460"/>
        <v>Khác</v>
      </c>
      <c r="AI296" s="114" t="str">
        <f t="shared" si="460"/>
        <v>Khác</v>
      </c>
      <c r="AJ296" s="114" t="str">
        <f t="shared" si="460"/>
        <v>Khác</v>
      </c>
      <c r="AK296" s="114" t="str">
        <f t="shared" si="460"/>
        <v>Khác</v>
      </c>
      <c r="AL296" s="114" t="str">
        <f t="shared" si="460"/>
        <v>Khác</v>
      </c>
      <c r="AM296" s="114" t="str">
        <f t="shared" si="460"/>
        <v>Khác</v>
      </c>
      <c r="AN296" s="114" t="str">
        <f t="shared" si="460"/>
        <v>Khác</v>
      </c>
      <c r="AO296" s="114" t="str">
        <f t="shared" si="460"/>
        <v>Khác</v>
      </c>
      <c r="AP296" s="114" t="str">
        <f t="shared" si="460"/>
        <v>Khác</v>
      </c>
      <c r="AQ296" s="114" t="str">
        <f t="shared" si="402"/>
        <v>Khác</v>
      </c>
      <c r="AR296" s="114" t="str">
        <f t="shared" si="403"/>
        <v>Khác</v>
      </c>
      <c r="AS296" s="114" t="str">
        <f t="shared" si="404"/>
        <v>Khác</v>
      </c>
      <c r="AT296" s="114" t="str">
        <f t="shared" si="405"/>
        <v>Khác</v>
      </c>
      <c r="AU296" s="114" t="str">
        <f t="shared" si="406"/>
        <v>Khác</v>
      </c>
      <c r="AV296" s="114" t="str">
        <f t="shared" si="406"/>
        <v>Khác</v>
      </c>
      <c r="AW296" s="114" t="str">
        <f t="shared" si="407"/>
        <v>Khác</v>
      </c>
      <c r="AX296" s="114" t="str">
        <f t="shared" si="408"/>
        <v>Khác</v>
      </c>
      <c r="AY296" s="114" t="str">
        <f t="shared" si="409"/>
        <v>Khác</v>
      </c>
      <c r="AZ296" s="114" t="str">
        <f t="shared" si="410"/>
        <v>Khác</v>
      </c>
      <c r="BA296" s="114" t="str">
        <f t="shared" si="411"/>
        <v>Khác</v>
      </c>
      <c r="BB296" s="114" t="str">
        <f t="shared" si="412"/>
        <v>Khác</v>
      </c>
      <c r="BC296" s="114" t="str">
        <f t="shared" si="413"/>
        <v>Khác</v>
      </c>
      <c r="BD296" s="114" t="str">
        <f t="shared" si="414"/>
        <v>Khác</v>
      </c>
      <c r="BE296" s="114" t="str">
        <f t="shared" si="415"/>
        <v>Khác</v>
      </c>
      <c r="BF296" s="114" t="str">
        <f t="shared" si="416"/>
        <v>Khác</v>
      </c>
      <c r="BG296" s="114" t="str">
        <f t="shared" si="417"/>
        <v>Khác</v>
      </c>
      <c r="BH296" s="114" t="str">
        <f t="shared" si="418"/>
        <v>Khác</v>
      </c>
      <c r="BI296" s="114" t="str">
        <f t="shared" si="419"/>
        <v>Khác</v>
      </c>
      <c r="BJ296" s="114" t="str">
        <f t="shared" si="420"/>
        <v>Khác</v>
      </c>
      <c r="BK296" s="114" t="str">
        <f t="shared" si="421"/>
        <v>Khác</v>
      </c>
      <c r="BL296" s="114" t="str">
        <f t="shared" si="422"/>
        <v>Khác</v>
      </c>
    </row>
    <row r="297" spans="1:64" ht="13.5" x14ac:dyDescent="0.15">
      <c r="A297" s="101"/>
      <c r="B297" s="101"/>
      <c r="C297" s="101"/>
      <c r="D297" s="105"/>
      <c r="E297" s="103"/>
      <c r="F297" s="15" t="str">
        <f t="shared" si="395"/>
        <v>-</v>
      </c>
      <c r="G297" s="12" t="e">
        <f>VLOOKUP(VALUE(A297),Time!$A$3:$D$33,2,1)</f>
        <v>#N/A</v>
      </c>
      <c r="H297" s="12" t="str">
        <f t="shared" si="397"/>
        <v/>
      </c>
      <c r="K297" s="12"/>
      <c r="L297" s="114" t="str">
        <f t="shared" si="445"/>
        <v>Khác</v>
      </c>
      <c r="M297" s="114" t="str">
        <f t="shared" si="446"/>
        <v>Khác</v>
      </c>
      <c r="N297" s="114" t="str">
        <f t="shared" si="447"/>
        <v>Khác</v>
      </c>
      <c r="O297" s="114" t="str">
        <f t="shared" si="448"/>
        <v>Khác</v>
      </c>
      <c r="P297" s="114" t="str">
        <f t="shared" si="398"/>
        <v>Khác</v>
      </c>
      <c r="Q297" s="114" t="str">
        <f t="shared" si="399"/>
        <v>Khác</v>
      </c>
      <c r="R297" s="114" t="str">
        <f t="shared" si="400"/>
        <v>Khác</v>
      </c>
      <c r="S297" s="114" t="str">
        <f t="shared" si="449"/>
        <v>Khác</v>
      </c>
      <c r="T297" s="114" t="str">
        <f t="shared" ref="T297:AP297" si="461">IF(S297="Khác",IF(ISNUMBER(SEARCH(T$7,$D297)),T$6,"Khác"),S297)</f>
        <v>Khác</v>
      </c>
      <c r="U297" s="114" t="str">
        <f t="shared" si="425"/>
        <v>Khác</v>
      </c>
      <c r="V297" s="114" t="str">
        <f t="shared" si="426"/>
        <v>Khác</v>
      </c>
      <c r="W297" s="114" t="str">
        <f t="shared" si="461"/>
        <v>Khác</v>
      </c>
      <c r="X297" s="114" t="str">
        <f t="shared" si="461"/>
        <v>Khác</v>
      </c>
      <c r="Y297" s="114" t="str">
        <f t="shared" si="461"/>
        <v>Khác</v>
      </c>
      <c r="Z297" s="114" t="str">
        <f t="shared" si="461"/>
        <v>Khác</v>
      </c>
      <c r="AA297" s="114" t="str">
        <f t="shared" si="461"/>
        <v>Khác</v>
      </c>
      <c r="AB297" s="114" t="str">
        <f t="shared" si="461"/>
        <v>Khác</v>
      </c>
      <c r="AC297" s="114" t="str">
        <f t="shared" si="461"/>
        <v>Khác</v>
      </c>
      <c r="AD297" s="114" t="str">
        <f t="shared" si="461"/>
        <v>Khác</v>
      </c>
      <c r="AE297" s="114" t="str">
        <f t="shared" si="461"/>
        <v>Khác</v>
      </c>
      <c r="AF297" s="114" t="str">
        <f t="shared" si="461"/>
        <v>Khác</v>
      </c>
      <c r="AG297" s="114" t="str">
        <f t="shared" si="461"/>
        <v>Khác</v>
      </c>
      <c r="AH297" s="114" t="str">
        <f t="shared" si="461"/>
        <v>Khác</v>
      </c>
      <c r="AI297" s="114" t="str">
        <f t="shared" si="461"/>
        <v>Khác</v>
      </c>
      <c r="AJ297" s="114" t="str">
        <f t="shared" si="461"/>
        <v>Khác</v>
      </c>
      <c r="AK297" s="114" t="str">
        <f t="shared" si="461"/>
        <v>Khác</v>
      </c>
      <c r="AL297" s="114" t="str">
        <f t="shared" si="461"/>
        <v>Khác</v>
      </c>
      <c r="AM297" s="114" t="str">
        <f t="shared" si="461"/>
        <v>Khác</v>
      </c>
      <c r="AN297" s="114" t="str">
        <f t="shared" si="461"/>
        <v>Khác</v>
      </c>
      <c r="AO297" s="114" t="str">
        <f t="shared" si="461"/>
        <v>Khác</v>
      </c>
      <c r="AP297" s="114" t="str">
        <f t="shared" si="461"/>
        <v>Khác</v>
      </c>
      <c r="AQ297" s="114" t="str">
        <f t="shared" si="402"/>
        <v>Khác</v>
      </c>
      <c r="AR297" s="114" t="str">
        <f t="shared" si="403"/>
        <v>Khác</v>
      </c>
      <c r="AS297" s="114" t="str">
        <f t="shared" si="404"/>
        <v>Khác</v>
      </c>
      <c r="AT297" s="114" t="str">
        <f t="shared" si="405"/>
        <v>Khác</v>
      </c>
      <c r="AU297" s="114" t="str">
        <f t="shared" si="406"/>
        <v>Khác</v>
      </c>
      <c r="AV297" s="114" t="str">
        <f t="shared" si="406"/>
        <v>Khác</v>
      </c>
      <c r="AW297" s="114" t="str">
        <f t="shared" si="407"/>
        <v>Khác</v>
      </c>
      <c r="AX297" s="114" t="str">
        <f t="shared" si="408"/>
        <v>Khác</v>
      </c>
      <c r="AY297" s="114" t="str">
        <f t="shared" si="409"/>
        <v>Khác</v>
      </c>
      <c r="AZ297" s="114" t="str">
        <f t="shared" si="410"/>
        <v>Khác</v>
      </c>
      <c r="BA297" s="114" t="str">
        <f t="shared" si="411"/>
        <v>Khác</v>
      </c>
      <c r="BB297" s="114" t="str">
        <f t="shared" si="412"/>
        <v>Khác</v>
      </c>
      <c r="BC297" s="114" t="str">
        <f t="shared" si="413"/>
        <v>Khác</v>
      </c>
      <c r="BD297" s="114" t="str">
        <f t="shared" si="414"/>
        <v>Khác</v>
      </c>
      <c r="BE297" s="114" t="str">
        <f t="shared" si="415"/>
        <v>Khác</v>
      </c>
      <c r="BF297" s="114" t="str">
        <f t="shared" si="416"/>
        <v>Khác</v>
      </c>
      <c r="BG297" s="114" t="str">
        <f t="shared" si="417"/>
        <v>Khác</v>
      </c>
      <c r="BH297" s="114" t="str">
        <f t="shared" si="418"/>
        <v>Khác</v>
      </c>
      <c r="BI297" s="114" t="str">
        <f t="shared" si="419"/>
        <v>Khác</v>
      </c>
      <c r="BJ297" s="114" t="str">
        <f t="shared" si="420"/>
        <v>Khác</v>
      </c>
      <c r="BK297" s="114" t="str">
        <f t="shared" si="421"/>
        <v>Khác</v>
      </c>
      <c r="BL297" s="114" t="str">
        <f t="shared" si="422"/>
        <v>Khác</v>
      </c>
    </row>
    <row r="298" spans="1:64" ht="13.5" x14ac:dyDescent="0.15">
      <c r="A298" s="101"/>
      <c r="B298" s="101"/>
      <c r="C298" s="101"/>
      <c r="D298" s="105"/>
      <c r="E298" s="103"/>
      <c r="F298" s="15" t="str">
        <f t="shared" si="395"/>
        <v>-</v>
      </c>
      <c r="G298" s="12" t="e">
        <f>VLOOKUP(VALUE(A298),Time!$A$3:$D$33,2,1)</f>
        <v>#N/A</v>
      </c>
      <c r="H298" s="12" t="str">
        <f t="shared" si="397"/>
        <v/>
      </c>
      <c r="K298" s="12"/>
      <c r="L298" s="114" t="str">
        <f t="shared" si="445"/>
        <v>Khác</v>
      </c>
      <c r="M298" s="114" t="str">
        <f t="shared" si="446"/>
        <v>Khác</v>
      </c>
      <c r="N298" s="114" t="str">
        <f t="shared" si="447"/>
        <v>Khác</v>
      </c>
      <c r="O298" s="114" t="str">
        <f t="shared" si="448"/>
        <v>Khác</v>
      </c>
      <c r="P298" s="114" t="str">
        <f t="shared" si="398"/>
        <v>Khác</v>
      </c>
      <c r="Q298" s="114" t="str">
        <f t="shared" si="399"/>
        <v>Khác</v>
      </c>
      <c r="R298" s="114" t="str">
        <f t="shared" si="400"/>
        <v>Khác</v>
      </c>
      <c r="S298" s="114" t="str">
        <f t="shared" si="449"/>
        <v>Khác</v>
      </c>
      <c r="T298" s="114" t="str">
        <f t="shared" ref="T298:AP298" si="462">IF(S298="Khác",IF(ISNUMBER(SEARCH(T$7,$D298)),T$6,"Khác"),S298)</f>
        <v>Khác</v>
      </c>
      <c r="U298" s="114" t="str">
        <f t="shared" si="425"/>
        <v>Khác</v>
      </c>
      <c r="V298" s="114" t="str">
        <f t="shared" si="426"/>
        <v>Khác</v>
      </c>
      <c r="W298" s="114" t="str">
        <f t="shared" si="462"/>
        <v>Khác</v>
      </c>
      <c r="X298" s="114" t="str">
        <f t="shared" si="462"/>
        <v>Khác</v>
      </c>
      <c r="Y298" s="114" t="str">
        <f t="shared" si="462"/>
        <v>Khác</v>
      </c>
      <c r="Z298" s="114" t="str">
        <f t="shared" si="462"/>
        <v>Khác</v>
      </c>
      <c r="AA298" s="114" t="str">
        <f t="shared" si="462"/>
        <v>Khác</v>
      </c>
      <c r="AB298" s="114" t="str">
        <f t="shared" si="462"/>
        <v>Khác</v>
      </c>
      <c r="AC298" s="114" t="str">
        <f t="shared" si="462"/>
        <v>Khác</v>
      </c>
      <c r="AD298" s="114" t="str">
        <f t="shared" si="462"/>
        <v>Khác</v>
      </c>
      <c r="AE298" s="114" t="str">
        <f t="shared" si="462"/>
        <v>Khác</v>
      </c>
      <c r="AF298" s="114" t="str">
        <f t="shared" si="462"/>
        <v>Khác</v>
      </c>
      <c r="AG298" s="114" t="str">
        <f t="shared" si="462"/>
        <v>Khác</v>
      </c>
      <c r="AH298" s="114" t="str">
        <f t="shared" si="462"/>
        <v>Khác</v>
      </c>
      <c r="AI298" s="114" t="str">
        <f t="shared" si="462"/>
        <v>Khác</v>
      </c>
      <c r="AJ298" s="114" t="str">
        <f t="shared" si="462"/>
        <v>Khác</v>
      </c>
      <c r="AK298" s="114" t="str">
        <f t="shared" si="462"/>
        <v>Khác</v>
      </c>
      <c r="AL298" s="114" t="str">
        <f t="shared" si="462"/>
        <v>Khác</v>
      </c>
      <c r="AM298" s="114" t="str">
        <f t="shared" si="462"/>
        <v>Khác</v>
      </c>
      <c r="AN298" s="114" t="str">
        <f t="shared" si="462"/>
        <v>Khác</v>
      </c>
      <c r="AO298" s="114" t="str">
        <f t="shared" si="462"/>
        <v>Khác</v>
      </c>
      <c r="AP298" s="114" t="str">
        <f t="shared" si="462"/>
        <v>Khác</v>
      </c>
      <c r="AQ298" s="114" t="str">
        <f t="shared" si="402"/>
        <v>Khác</v>
      </c>
      <c r="AR298" s="114" t="str">
        <f t="shared" si="403"/>
        <v>Khác</v>
      </c>
      <c r="AS298" s="114" t="str">
        <f t="shared" si="404"/>
        <v>Khác</v>
      </c>
      <c r="AT298" s="114" t="str">
        <f t="shared" si="405"/>
        <v>Khác</v>
      </c>
      <c r="AU298" s="114" t="str">
        <f t="shared" si="406"/>
        <v>Khác</v>
      </c>
      <c r="AV298" s="114" t="str">
        <f t="shared" si="406"/>
        <v>Khác</v>
      </c>
      <c r="AW298" s="114" t="str">
        <f t="shared" si="407"/>
        <v>Khác</v>
      </c>
      <c r="AX298" s="114" t="str">
        <f t="shared" si="408"/>
        <v>Khác</v>
      </c>
      <c r="AY298" s="114" t="str">
        <f t="shared" si="409"/>
        <v>Khác</v>
      </c>
      <c r="AZ298" s="114" t="str">
        <f t="shared" si="410"/>
        <v>Khác</v>
      </c>
      <c r="BA298" s="114" t="str">
        <f t="shared" si="411"/>
        <v>Khác</v>
      </c>
      <c r="BB298" s="114" t="str">
        <f t="shared" si="412"/>
        <v>Khác</v>
      </c>
      <c r="BC298" s="114" t="str">
        <f t="shared" si="413"/>
        <v>Khác</v>
      </c>
      <c r="BD298" s="114" t="str">
        <f t="shared" si="414"/>
        <v>Khác</v>
      </c>
      <c r="BE298" s="114" t="str">
        <f t="shared" si="415"/>
        <v>Khác</v>
      </c>
      <c r="BF298" s="114" t="str">
        <f t="shared" si="416"/>
        <v>Khác</v>
      </c>
      <c r="BG298" s="114" t="str">
        <f t="shared" si="417"/>
        <v>Khác</v>
      </c>
      <c r="BH298" s="114" t="str">
        <f t="shared" si="418"/>
        <v>Khác</v>
      </c>
      <c r="BI298" s="114" t="str">
        <f t="shared" si="419"/>
        <v>Khác</v>
      </c>
      <c r="BJ298" s="114" t="str">
        <f t="shared" si="420"/>
        <v>Khác</v>
      </c>
      <c r="BK298" s="114" t="str">
        <f t="shared" si="421"/>
        <v>Khác</v>
      </c>
      <c r="BL298" s="114" t="str">
        <f t="shared" si="422"/>
        <v>Khác</v>
      </c>
    </row>
    <row r="299" spans="1:64" ht="13.5" x14ac:dyDescent="0.15">
      <c r="A299" s="101"/>
      <c r="B299" s="101"/>
      <c r="C299" s="101"/>
      <c r="D299" s="105"/>
      <c r="E299" s="103"/>
      <c r="F299" s="15" t="str">
        <f t="shared" si="395"/>
        <v>-</v>
      </c>
      <c r="G299" s="12" t="e">
        <f>VLOOKUP(VALUE(A299),Time!$A$3:$D$33,2,1)</f>
        <v>#N/A</v>
      </c>
      <c r="H299" s="12" t="str">
        <f t="shared" si="397"/>
        <v/>
      </c>
      <c r="K299" s="12"/>
      <c r="L299" s="114" t="str">
        <f t="shared" si="445"/>
        <v>Khác</v>
      </c>
      <c r="M299" s="114" t="str">
        <f t="shared" si="446"/>
        <v>Khác</v>
      </c>
      <c r="N299" s="114" t="str">
        <f t="shared" si="447"/>
        <v>Khác</v>
      </c>
      <c r="O299" s="114" t="str">
        <f t="shared" si="448"/>
        <v>Khác</v>
      </c>
      <c r="P299" s="114" t="str">
        <f t="shared" si="398"/>
        <v>Khác</v>
      </c>
      <c r="Q299" s="114" t="str">
        <f t="shared" si="399"/>
        <v>Khác</v>
      </c>
      <c r="R299" s="114" t="str">
        <f t="shared" si="400"/>
        <v>Khác</v>
      </c>
      <c r="S299" s="114" t="str">
        <f t="shared" si="449"/>
        <v>Khác</v>
      </c>
      <c r="T299" s="114" t="str">
        <f t="shared" ref="T299:AP299" si="463">IF(S299="Khác",IF(ISNUMBER(SEARCH(T$7,$D299)),T$6,"Khác"),S299)</f>
        <v>Khác</v>
      </c>
      <c r="U299" s="114" t="str">
        <f t="shared" si="425"/>
        <v>Khác</v>
      </c>
      <c r="V299" s="114" t="str">
        <f t="shared" si="426"/>
        <v>Khác</v>
      </c>
      <c r="W299" s="114" t="str">
        <f t="shared" si="463"/>
        <v>Khác</v>
      </c>
      <c r="X299" s="114" t="str">
        <f t="shared" si="463"/>
        <v>Khác</v>
      </c>
      <c r="Y299" s="114" t="str">
        <f t="shared" si="463"/>
        <v>Khác</v>
      </c>
      <c r="Z299" s="114" t="str">
        <f t="shared" si="463"/>
        <v>Khác</v>
      </c>
      <c r="AA299" s="114" t="str">
        <f t="shared" si="463"/>
        <v>Khác</v>
      </c>
      <c r="AB299" s="114" t="str">
        <f t="shared" si="463"/>
        <v>Khác</v>
      </c>
      <c r="AC299" s="114" t="str">
        <f t="shared" si="463"/>
        <v>Khác</v>
      </c>
      <c r="AD299" s="114" t="str">
        <f t="shared" si="463"/>
        <v>Khác</v>
      </c>
      <c r="AE299" s="114" t="str">
        <f t="shared" si="463"/>
        <v>Khác</v>
      </c>
      <c r="AF299" s="114" t="str">
        <f t="shared" si="463"/>
        <v>Khác</v>
      </c>
      <c r="AG299" s="114" t="str">
        <f t="shared" si="463"/>
        <v>Khác</v>
      </c>
      <c r="AH299" s="114" t="str">
        <f t="shared" si="463"/>
        <v>Khác</v>
      </c>
      <c r="AI299" s="114" t="str">
        <f t="shared" si="463"/>
        <v>Khác</v>
      </c>
      <c r="AJ299" s="114" t="str">
        <f t="shared" si="463"/>
        <v>Khác</v>
      </c>
      <c r="AK299" s="114" t="str">
        <f t="shared" si="463"/>
        <v>Khác</v>
      </c>
      <c r="AL299" s="114" t="str">
        <f t="shared" si="463"/>
        <v>Khác</v>
      </c>
      <c r="AM299" s="114" t="str">
        <f t="shared" si="463"/>
        <v>Khác</v>
      </c>
      <c r="AN299" s="114" t="str">
        <f t="shared" si="463"/>
        <v>Khác</v>
      </c>
      <c r="AO299" s="114" t="str">
        <f t="shared" si="463"/>
        <v>Khác</v>
      </c>
      <c r="AP299" s="114" t="str">
        <f t="shared" si="463"/>
        <v>Khác</v>
      </c>
      <c r="AQ299" s="114" t="str">
        <f t="shared" si="402"/>
        <v>Khác</v>
      </c>
      <c r="AR299" s="114" t="str">
        <f t="shared" si="403"/>
        <v>Khác</v>
      </c>
      <c r="AS299" s="114" t="str">
        <f t="shared" si="404"/>
        <v>Khác</v>
      </c>
      <c r="AT299" s="114" t="str">
        <f t="shared" si="405"/>
        <v>Khác</v>
      </c>
      <c r="AU299" s="114" t="str">
        <f t="shared" si="406"/>
        <v>Khác</v>
      </c>
      <c r="AV299" s="114" t="str">
        <f t="shared" si="406"/>
        <v>Khác</v>
      </c>
      <c r="AW299" s="114" t="str">
        <f t="shared" si="407"/>
        <v>Khác</v>
      </c>
      <c r="AX299" s="114" t="str">
        <f t="shared" si="408"/>
        <v>Khác</v>
      </c>
      <c r="AY299" s="114" t="str">
        <f t="shared" si="409"/>
        <v>Khác</v>
      </c>
      <c r="AZ299" s="114" t="str">
        <f t="shared" si="410"/>
        <v>Khác</v>
      </c>
      <c r="BA299" s="114" t="str">
        <f t="shared" si="411"/>
        <v>Khác</v>
      </c>
      <c r="BB299" s="114" t="str">
        <f t="shared" si="412"/>
        <v>Khác</v>
      </c>
      <c r="BC299" s="114" t="str">
        <f t="shared" si="413"/>
        <v>Khác</v>
      </c>
      <c r="BD299" s="114" t="str">
        <f t="shared" si="414"/>
        <v>Khác</v>
      </c>
      <c r="BE299" s="114" t="str">
        <f t="shared" si="415"/>
        <v>Khác</v>
      </c>
      <c r="BF299" s="114" t="str">
        <f t="shared" si="416"/>
        <v>Khác</v>
      </c>
      <c r="BG299" s="114" t="str">
        <f t="shared" si="417"/>
        <v>Khác</v>
      </c>
      <c r="BH299" s="114" t="str">
        <f t="shared" si="418"/>
        <v>Khác</v>
      </c>
      <c r="BI299" s="114" t="str">
        <f t="shared" si="419"/>
        <v>Khác</v>
      </c>
      <c r="BJ299" s="114" t="str">
        <f t="shared" si="420"/>
        <v>Khác</v>
      </c>
      <c r="BK299" s="114" t="str">
        <f t="shared" si="421"/>
        <v>Khác</v>
      </c>
      <c r="BL299" s="114" t="str">
        <f t="shared" si="422"/>
        <v>Khác</v>
      </c>
    </row>
    <row r="300" spans="1:64" ht="13.5" x14ac:dyDescent="0.15">
      <c r="A300" s="101"/>
      <c r="B300" s="101"/>
      <c r="C300" s="101"/>
      <c r="D300" s="105"/>
      <c r="E300" s="103"/>
      <c r="F300" s="15" t="str">
        <f t="shared" si="395"/>
        <v>-</v>
      </c>
      <c r="G300" s="12" t="e">
        <f>VLOOKUP(VALUE(A300),Time!$A$3:$D$33,2,1)</f>
        <v>#N/A</v>
      </c>
      <c r="H300" s="12" t="str">
        <f t="shared" si="397"/>
        <v/>
      </c>
      <c r="K300" s="12"/>
      <c r="L300" s="114" t="str">
        <f t="shared" si="445"/>
        <v>Khác</v>
      </c>
      <c r="M300" s="114" t="str">
        <f t="shared" si="446"/>
        <v>Khác</v>
      </c>
      <c r="N300" s="114" t="str">
        <f t="shared" si="447"/>
        <v>Khác</v>
      </c>
      <c r="O300" s="114" t="str">
        <f t="shared" si="448"/>
        <v>Khác</v>
      </c>
      <c r="P300" s="114" t="str">
        <f t="shared" si="398"/>
        <v>Khác</v>
      </c>
      <c r="Q300" s="114" t="str">
        <f t="shared" si="399"/>
        <v>Khác</v>
      </c>
      <c r="R300" s="114" t="str">
        <f t="shared" si="400"/>
        <v>Khác</v>
      </c>
      <c r="S300" s="114" t="str">
        <f t="shared" si="449"/>
        <v>Khác</v>
      </c>
      <c r="T300" s="114" t="str">
        <f t="shared" ref="T300:AP300" si="464">IF(S300="Khác",IF(ISNUMBER(SEARCH(T$7,$D300)),T$6,"Khác"),S300)</f>
        <v>Khác</v>
      </c>
      <c r="U300" s="114" t="str">
        <f t="shared" si="425"/>
        <v>Khác</v>
      </c>
      <c r="V300" s="114" t="str">
        <f t="shared" si="426"/>
        <v>Khác</v>
      </c>
      <c r="W300" s="114" t="str">
        <f t="shared" si="464"/>
        <v>Khác</v>
      </c>
      <c r="X300" s="114" t="str">
        <f t="shared" si="464"/>
        <v>Khác</v>
      </c>
      <c r="Y300" s="114" t="str">
        <f t="shared" si="464"/>
        <v>Khác</v>
      </c>
      <c r="Z300" s="114" t="str">
        <f t="shared" si="464"/>
        <v>Khác</v>
      </c>
      <c r="AA300" s="114" t="str">
        <f t="shared" si="464"/>
        <v>Khác</v>
      </c>
      <c r="AB300" s="114" t="str">
        <f t="shared" si="464"/>
        <v>Khác</v>
      </c>
      <c r="AC300" s="114" t="str">
        <f t="shared" si="464"/>
        <v>Khác</v>
      </c>
      <c r="AD300" s="114" t="str">
        <f t="shared" si="464"/>
        <v>Khác</v>
      </c>
      <c r="AE300" s="114" t="str">
        <f t="shared" si="464"/>
        <v>Khác</v>
      </c>
      <c r="AF300" s="114" t="str">
        <f t="shared" si="464"/>
        <v>Khác</v>
      </c>
      <c r="AG300" s="114" t="str">
        <f t="shared" si="464"/>
        <v>Khác</v>
      </c>
      <c r="AH300" s="114" t="str">
        <f t="shared" si="464"/>
        <v>Khác</v>
      </c>
      <c r="AI300" s="114" t="str">
        <f t="shared" si="464"/>
        <v>Khác</v>
      </c>
      <c r="AJ300" s="114" t="str">
        <f t="shared" si="464"/>
        <v>Khác</v>
      </c>
      <c r="AK300" s="114" t="str">
        <f t="shared" si="464"/>
        <v>Khác</v>
      </c>
      <c r="AL300" s="114" t="str">
        <f t="shared" si="464"/>
        <v>Khác</v>
      </c>
      <c r="AM300" s="114" t="str">
        <f t="shared" si="464"/>
        <v>Khác</v>
      </c>
      <c r="AN300" s="114" t="str">
        <f t="shared" si="464"/>
        <v>Khác</v>
      </c>
      <c r="AO300" s="114" t="str">
        <f t="shared" si="464"/>
        <v>Khác</v>
      </c>
      <c r="AP300" s="114" t="str">
        <f t="shared" si="464"/>
        <v>Khác</v>
      </c>
      <c r="AQ300" s="114" t="str">
        <f t="shared" si="402"/>
        <v>Khác</v>
      </c>
      <c r="AR300" s="114" t="str">
        <f t="shared" si="403"/>
        <v>Khác</v>
      </c>
      <c r="AS300" s="114" t="str">
        <f t="shared" si="404"/>
        <v>Khác</v>
      </c>
      <c r="AT300" s="114" t="str">
        <f t="shared" si="405"/>
        <v>Khác</v>
      </c>
      <c r="AU300" s="114" t="str">
        <f t="shared" si="406"/>
        <v>Khác</v>
      </c>
      <c r="AV300" s="114" t="str">
        <f t="shared" si="406"/>
        <v>Khác</v>
      </c>
      <c r="AW300" s="114" t="str">
        <f t="shared" si="407"/>
        <v>Khác</v>
      </c>
      <c r="AX300" s="114" t="str">
        <f t="shared" si="408"/>
        <v>Khác</v>
      </c>
      <c r="AY300" s="114" t="str">
        <f t="shared" si="409"/>
        <v>Khác</v>
      </c>
      <c r="AZ300" s="114" t="str">
        <f t="shared" si="410"/>
        <v>Khác</v>
      </c>
      <c r="BA300" s="114" t="str">
        <f t="shared" si="411"/>
        <v>Khác</v>
      </c>
      <c r="BB300" s="114" t="str">
        <f t="shared" si="412"/>
        <v>Khác</v>
      </c>
      <c r="BC300" s="114" t="str">
        <f t="shared" si="413"/>
        <v>Khác</v>
      </c>
      <c r="BD300" s="114" t="str">
        <f t="shared" si="414"/>
        <v>Khác</v>
      </c>
      <c r="BE300" s="114" t="str">
        <f t="shared" si="415"/>
        <v>Khác</v>
      </c>
      <c r="BF300" s="114" t="str">
        <f t="shared" si="416"/>
        <v>Khác</v>
      </c>
      <c r="BG300" s="114" t="str">
        <f t="shared" si="417"/>
        <v>Khác</v>
      </c>
      <c r="BH300" s="114" t="str">
        <f t="shared" si="418"/>
        <v>Khác</v>
      </c>
      <c r="BI300" s="114" t="str">
        <f t="shared" si="419"/>
        <v>Khác</v>
      </c>
      <c r="BJ300" s="114" t="str">
        <f t="shared" si="420"/>
        <v>Khác</v>
      </c>
      <c r="BK300" s="114" t="str">
        <f t="shared" si="421"/>
        <v>Khác</v>
      </c>
      <c r="BL300" s="114" t="str">
        <f t="shared" si="422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 xr:uid="{00000000-0002-0000-0100-000000000000}">
      <formula1>$I$16:$I$26</formula1>
    </dataValidation>
    <dataValidation type="list" showInputMessage="1" showErrorMessage="1" sqref="F8:F300" xr:uid="{00000000-0002-0000-0100-000001000000}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A25" workbookViewId="0">
      <selection activeCell="G5" sqref="G5"/>
    </sheetView>
  </sheetViews>
  <sheetFormatPr defaultRowHeight="12.75" x14ac:dyDescent="0.15"/>
  <cols>
    <col min="2" max="2" width="11.8671875" customWidth="1"/>
    <col min="3" max="3" width="12.40625" customWidth="1"/>
    <col min="4" max="4" width="12.9453125" customWidth="1"/>
    <col min="6" max="6" width="11.0546875" customWidth="1"/>
  </cols>
  <sheetData>
    <row r="1" spans="1:18" x14ac:dyDescent="0.15">
      <c r="B1" t="s">
        <v>110</v>
      </c>
    </row>
    <row r="2" spans="1:18" x14ac:dyDescent="0.15">
      <c r="A2" s="11" t="s">
        <v>108</v>
      </c>
      <c r="B2" s="91" t="s">
        <v>108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 x14ac:dyDescent="0.15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01.10-01.10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 x14ac:dyDescent="0.15">
      <c r="A4" s="92">
        <v>2</v>
      </c>
      <c r="B4" s="93" t="str">
        <f t="shared" si="0"/>
        <v>02.10-08.10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 x14ac:dyDescent="0.15">
      <c r="A5" s="92">
        <v>3</v>
      </c>
      <c r="B5" s="93" t="str">
        <f t="shared" si="0"/>
        <v>02.10-08.10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 x14ac:dyDescent="0.15">
      <c r="A6" s="92">
        <v>4</v>
      </c>
      <c r="B6" s="93" t="str">
        <f t="shared" si="0"/>
        <v>02.10-08.10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 x14ac:dyDescent="0.15">
      <c r="A7" s="92">
        <v>5</v>
      </c>
      <c r="B7" s="93" t="str">
        <f t="shared" si="0"/>
        <v>02.10-08.10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 x14ac:dyDescent="0.15">
      <c r="A8" s="92">
        <v>6</v>
      </c>
      <c r="B8" s="93" t="str">
        <f t="shared" si="0"/>
        <v>02.10-08.10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 x14ac:dyDescent="0.15">
      <c r="A9" s="92">
        <v>7</v>
      </c>
      <c r="B9" s="93" t="str">
        <f t="shared" si="0"/>
        <v>02.10-08.10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 x14ac:dyDescent="0.15">
      <c r="A10" s="92">
        <v>8</v>
      </c>
      <c r="B10" s="93" t="str">
        <f t="shared" si="0"/>
        <v>02.10-08.10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 x14ac:dyDescent="0.15">
      <c r="A11" s="92">
        <v>9</v>
      </c>
      <c r="B11" s="93" t="str">
        <f t="shared" si="0"/>
        <v>09.10-15.10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 x14ac:dyDescent="0.15">
      <c r="A12" s="92">
        <v>10</v>
      </c>
      <c r="B12" s="93" t="str">
        <f t="shared" si="0"/>
        <v>09.10-15.10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 x14ac:dyDescent="0.15">
      <c r="A13" s="92">
        <v>11</v>
      </c>
      <c r="B13" s="93" t="str">
        <f t="shared" si="0"/>
        <v>09.10-15.10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 x14ac:dyDescent="0.15">
      <c r="A14" s="92">
        <v>12</v>
      </c>
      <c r="B14" s="93" t="str">
        <f t="shared" si="0"/>
        <v>09.10-15.10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x14ac:dyDescent="0.15">
      <c r="A15" s="92">
        <v>13</v>
      </c>
      <c r="B15" s="93" t="str">
        <f t="shared" si="0"/>
        <v>09.10-15.10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x14ac:dyDescent="0.15">
      <c r="A16" s="92">
        <v>14</v>
      </c>
      <c r="B16" s="93" t="str">
        <f t="shared" si="0"/>
        <v>09.10-15.10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x14ac:dyDescent="0.15">
      <c r="A17" s="92">
        <v>15</v>
      </c>
      <c r="B17" s="93" t="str">
        <f t="shared" si="0"/>
        <v>09.10-15.10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x14ac:dyDescent="0.15">
      <c r="A18" s="92">
        <v>16</v>
      </c>
      <c r="B18" s="93" t="str">
        <f t="shared" si="0"/>
        <v>16.10-22.10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 x14ac:dyDescent="0.15">
      <c r="A19" s="92">
        <v>17</v>
      </c>
      <c r="B19" s="93" t="str">
        <f t="shared" si="0"/>
        <v>16.10-22.10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 x14ac:dyDescent="0.15">
      <c r="A20" s="92">
        <v>18</v>
      </c>
      <c r="B20" s="93" t="str">
        <f t="shared" si="0"/>
        <v>16.10-22.10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 x14ac:dyDescent="0.15">
      <c r="A21" s="92">
        <v>19</v>
      </c>
      <c r="B21" s="93" t="str">
        <f t="shared" si="0"/>
        <v>16.10-22.10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 x14ac:dyDescent="0.15">
      <c r="A22" s="92">
        <v>20</v>
      </c>
      <c r="B22" s="93" t="str">
        <f t="shared" si="0"/>
        <v>16.10-22.10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 x14ac:dyDescent="0.15">
      <c r="A23" s="92">
        <v>21</v>
      </c>
      <c r="B23" s="93" t="str">
        <f t="shared" si="0"/>
        <v>16.10-22.10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 x14ac:dyDescent="0.15">
      <c r="A24" s="92">
        <v>22</v>
      </c>
      <c r="B24" s="93" t="str">
        <f t="shared" si="0"/>
        <v>16.10-22.10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 x14ac:dyDescent="0.15">
      <c r="A25" s="92">
        <v>23</v>
      </c>
      <c r="B25" s="93" t="str">
        <f t="shared" si="0"/>
        <v>23.10-29.10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 x14ac:dyDescent="0.15">
      <c r="A26" s="92">
        <v>24</v>
      </c>
      <c r="B26" s="93" t="str">
        <f t="shared" si="0"/>
        <v>23.10-29.10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 x14ac:dyDescent="0.15">
      <c r="A27" s="92">
        <v>25</v>
      </c>
      <c r="B27" s="93" t="str">
        <f t="shared" si="0"/>
        <v>23.10-29.10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 x14ac:dyDescent="0.15">
      <c r="A28" s="92">
        <v>26</v>
      </c>
      <c r="B28" s="93" t="str">
        <f t="shared" si="0"/>
        <v>23.10-29.10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 x14ac:dyDescent="0.15">
      <c r="A29" s="92">
        <v>27</v>
      </c>
      <c r="B29" s="93" t="str">
        <f t="shared" si="0"/>
        <v>23.10-29.10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 x14ac:dyDescent="0.15">
      <c r="A30" s="92">
        <v>28</v>
      </c>
      <c r="B30" s="93" t="str">
        <f t="shared" si="0"/>
        <v>23.10-29.10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 x14ac:dyDescent="0.15">
      <c r="A31" s="92">
        <v>29</v>
      </c>
      <c r="B31" s="93" t="str">
        <f t="shared" si="0"/>
        <v>23.10-29.10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 x14ac:dyDescent="0.15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30.10-31.10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 x14ac:dyDescent="0.15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30.10-31.10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 x14ac:dyDescent="0.15">
      <c r="A39" t="s">
        <v>145</v>
      </c>
      <c r="B39" s="11" t="str">
        <f>MID('BC CHI PHI T10.2020'!F9,4,2)</f>
        <v>10</v>
      </c>
    </row>
    <row r="40" spans="1:18" x14ac:dyDescent="0.15">
      <c r="B40" s="129" t="s">
        <v>115</v>
      </c>
      <c r="D40" s="129" t="s">
        <v>111</v>
      </c>
      <c r="F40" s="129" t="s">
        <v>112</v>
      </c>
      <c r="H40" s="129" t="s">
        <v>113</v>
      </c>
      <c r="J40" s="129" t="s">
        <v>114</v>
      </c>
      <c r="L40" s="129" t="s">
        <v>109</v>
      </c>
    </row>
    <row r="41" spans="1:18" x14ac:dyDescent="0.15">
      <c r="A41" t="s">
        <v>146</v>
      </c>
      <c r="B41" t="str">
        <f>LEFT('BC CHI PHI T10.2020'!F9,2)</f>
        <v>01</v>
      </c>
      <c r="C41" t="str">
        <f>MID('BC CHI PHI T10.2020'!F9,7,2)</f>
        <v>01</v>
      </c>
      <c r="D41" t="str">
        <f>LEFT('BC CHI PHI T10.2020'!G9,2)</f>
        <v>02</v>
      </c>
      <c r="E41" t="str">
        <f>MID('BC CHI PHI T10.2020'!G9,7,2)</f>
        <v>08</v>
      </c>
      <c r="F41" t="str">
        <f>LEFT('BC CHI PHI T10.2020'!H9,2)</f>
        <v>09</v>
      </c>
      <c r="G41" t="str">
        <f>MID('BC CHI PHI T10.2020'!H9,7,2)</f>
        <v>15</v>
      </c>
      <c r="H41" t="str">
        <f>LEFT('BC CHI PHI T10.2020'!I9,2)</f>
        <v>16</v>
      </c>
      <c r="I41" t="str">
        <f>MID('BC CHI PHI T10.2020'!I9,7,2)</f>
        <v>22</v>
      </c>
      <c r="J41" t="str">
        <f>LEFT('BC CHI PHI T10.2020'!J9,2)</f>
        <v>23</v>
      </c>
      <c r="K41" t="str">
        <f>MID('BC CHI PHI T10.2020'!J9,7,2)</f>
        <v>29</v>
      </c>
      <c r="L41" t="str">
        <f>LEFT('BC CHI PHI T10.2020'!K9,2)</f>
        <v>30</v>
      </c>
      <c r="M41" t="str">
        <f>MID('BC CHI PHI T10.2020'!K9,7,2)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BC CHI PHI T10.2020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X</cp:lastModifiedBy>
  <cp:lastPrinted>2020-06-24T08:03:53Z</cp:lastPrinted>
  <dcterms:created xsi:type="dcterms:W3CDTF">2011-07-30T15:18:56Z</dcterms:created>
  <dcterms:modified xsi:type="dcterms:W3CDTF">2020-10-26T07:09:33Z</dcterms:modified>
</cp:coreProperties>
</file>