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xr:revisionPtr revIDLastSave="0" documentId="13_ncr:1000001_{D1EC7ED2-225B-A44A-BA53-5FAFAFD8104C}" xr6:coauthVersionLast="46" xr6:coauthVersionMax="46" xr10:uidLastSave="{00000000-0000-0000-0000-000000000000}"/>
  <bookViews>
    <workbookView xWindow="0" yWindow="0" windowWidth="19935" windowHeight="7770" activeTab="2" xr2:uid="{00000000-000D-0000-FFFF-FFFF00000000}"/>
  </bookViews>
  <sheets>
    <sheet name="TOPCOVER " sheetId="3" r:id="rId1"/>
    <sheet name="SUMARRY" sheetId="2" r:id="rId2"/>
    <sheet name="BOQ" sheetId="1" r:id="rId3"/>
  </sheets>
  <definedNames>
    <definedName name="_xlnm.Print_Area" localSheetId="2">BOQ!$A$1:$L$39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J28" i="1"/>
  <c r="H28" i="1"/>
  <c r="K28" i="1"/>
  <c r="F29" i="1"/>
  <c r="J29" i="1"/>
  <c r="H29" i="1"/>
  <c r="K29" i="1"/>
  <c r="F30" i="1"/>
  <c r="J30" i="1"/>
  <c r="H30" i="1"/>
  <c r="K30" i="1"/>
  <c r="F31" i="1"/>
  <c r="J31" i="1"/>
  <c r="H31" i="1"/>
  <c r="K31" i="1"/>
  <c r="F32" i="1"/>
  <c r="J32" i="1"/>
  <c r="H32" i="1"/>
  <c r="K32" i="1"/>
  <c r="F33" i="1"/>
  <c r="J33" i="1"/>
  <c r="H33" i="1"/>
  <c r="K33" i="1"/>
  <c r="F34" i="1"/>
  <c r="J34" i="1"/>
  <c r="H34" i="1"/>
  <c r="K34" i="1"/>
  <c r="J35" i="1"/>
  <c r="H35" i="1"/>
  <c r="K35" i="1"/>
  <c r="J36" i="1"/>
  <c r="H36" i="1"/>
  <c r="K36" i="1"/>
  <c r="J37" i="1"/>
  <c r="H37" i="1"/>
  <c r="K37" i="1"/>
  <c r="J38" i="1"/>
  <c r="H38" i="1"/>
  <c r="K38" i="1"/>
  <c r="F39" i="1"/>
  <c r="J39" i="1"/>
  <c r="H39" i="1"/>
  <c r="K39" i="1"/>
  <c r="K27" i="1"/>
  <c r="F18" i="1"/>
  <c r="J18" i="1"/>
  <c r="H18" i="1"/>
  <c r="K18" i="1"/>
  <c r="F19" i="1"/>
  <c r="J19" i="1"/>
  <c r="H19" i="1"/>
  <c r="K19" i="1"/>
  <c r="F20" i="1"/>
  <c r="J20" i="1"/>
  <c r="H20" i="1"/>
  <c r="K20" i="1"/>
  <c r="F21" i="1"/>
  <c r="J21" i="1"/>
  <c r="H21" i="1"/>
  <c r="K21" i="1"/>
  <c r="F22" i="1"/>
  <c r="J22" i="1"/>
  <c r="H22" i="1"/>
  <c r="K22" i="1"/>
  <c r="F23" i="1"/>
  <c r="J23" i="1"/>
  <c r="H23" i="1"/>
  <c r="K23" i="1"/>
  <c r="J24" i="1"/>
  <c r="H24" i="1"/>
  <c r="K24" i="1"/>
  <c r="F25" i="1"/>
  <c r="J25" i="1"/>
  <c r="H25" i="1"/>
  <c r="K25" i="1"/>
  <c r="F26" i="1"/>
  <c r="J26" i="1"/>
  <c r="H26" i="1"/>
  <c r="K26" i="1"/>
  <c r="K17" i="1"/>
  <c r="K16" i="1"/>
  <c r="D15" i="2"/>
  <c r="J8" i="1"/>
  <c r="H8" i="1"/>
  <c r="K8" i="1"/>
  <c r="F9" i="1"/>
  <c r="J9" i="1"/>
  <c r="H9" i="1"/>
  <c r="K9" i="1"/>
  <c r="K7" i="1"/>
  <c r="D12" i="2"/>
  <c r="J11" i="1"/>
  <c r="H11" i="1"/>
  <c r="K11" i="1"/>
  <c r="J12" i="1"/>
  <c r="G12" i="1"/>
  <c r="H12" i="1"/>
  <c r="K12" i="1"/>
  <c r="K10" i="1"/>
  <c r="D13" i="2"/>
  <c r="F14" i="1"/>
  <c r="J14" i="1"/>
  <c r="H14" i="1"/>
  <c r="K14" i="1"/>
  <c r="J15" i="1"/>
  <c r="H15" i="1"/>
  <c r="K15" i="1"/>
  <c r="K13" i="1"/>
  <c r="D14" i="2"/>
  <c r="D16" i="2"/>
  <c r="D18" i="2"/>
</calcChain>
</file>

<file path=xl/sharedStrings.xml><?xml version="1.0" encoding="utf-8"?>
<sst xmlns="http://schemas.openxmlformats.org/spreadsheetml/2006/main" count="132" uniqueCount="105">
  <si>
    <r>
      <rPr>
        <b/>
        <sz val="18"/>
        <color indexed="17"/>
        <rFont val="Arial"/>
        <family val="2"/>
      </rPr>
      <t>CÔNG TY TNHH TM DV XD TTNT GÓC XINH</t>
    </r>
    <r>
      <rPr>
        <b/>
        <sz val="11"/>
        <color indexed="62"/>
        <rFont val="Arial"/>
        <family val="2"/>
      </rPr>
      <t xml:space="preserve">
</t>
    </r>
    <r>
      <rPr>
        <sz val="11"/>
        <rFont val="Arial"/>
        <family val="2"/>
      </rPr>
      <t>Địa chỉ: 114/15/1 Phạm văn Chiêu ,P.9,Quận Gò Vấp ,TP.HCM
Tel : 028 37172378   Fax : 028 37172379
 www.gocxinhinteriordesign.com.vn</t>
    </r>
  </si>
  <si>
    <t xml:space="preserve">   </t>
  </si>
  <si>
    <t>DỰ ÁN/ PROJECT</t>
  </si>
  <si>
    <t>ĐỊA ĐIỂM XD/LOCATION</t>
  </si>
  <si>
    <t>HỒ SƠ CHÀO GIÁ/ QUOTATION</t>
  </si>
  <si>
    <t>HẠNG MỤC/ITEM</t>
  </si>
  <si>
    <t xml:space="preserve">                           BẢNG TỔNG HỢP/ SUMMARY</t>
  </si>
  <si>
    <t xml:space="preserve">CÔNG TRÌNH :  </t>
  </si>
  <si>
    <t>54B TRẦN QUỐC THẢO ,Q3</t>
  </si>
  <si>
    <t xml:space="preserve">HẠNG MỤC    : </t>
  </si>
  <si>
    <t xml:space="preserve">THI CÔNG PHẦN FIXOUT VÀ MÓNG VÀ KẾT CẤU </t>
  </si>
  <si>
    <t>Bill : Summary</t>
  </si>
  <si>
    <t xml:space="preserve">ĐỊA ĐIỂM        : </t>
  </si>
  <si>
    <t>STT
No</t>
  </si>
  <si>
    <t>Nội dung/ Content</t>
  </si>
  <si>
    <t>Diễn giải/ Description</t>
  </si>
  <si>
    <t xml:space="preserve">Giá trị/Amount (vnđ)
</t>
  </si>
  <si>
    <t>Ghi chú / Notes</t>
  </si>
  <si>
    <t>I</t>
  </si>
  <si>
    <t>KHU VỰC PHÁ VỠ VÀ BAO CHE KHU VỰC THI CÔNG / COVER BREAK AREA AND CONSTRUCTION AREA</t>
  </si>
  <si>
    <t>II</t>
  </si>
  <si>
    <t>CHI PHÍ THIẾT KẾ /DESIGN FEE</t>
  </si>
  <si>
    <t>III</t>
  </si>
  <si>
    <t>THI CÔNG ÉP CỌC BÊ TÔNG 250X250/CONTRUCT PILE FOUNDATION 250X250</t>
  </si>
  <si>
    <t>IV</t>
  </si>
  <si>
    <t>GIA CỐ KẾT CẤU SẮT VÀ PHẦN XÂY DỰNG HOÀN THIỆN / REINFORCEMENT STEEL STRUCTURE AND CONSTRUCTION COMPLETE</t>
  </si>
  <si>
    <t>Cộng trước thuế/ Amount before VAT</t>
  </si>
  <si>
    <t>Thuế/ Tax: VAT 10%</t>
  </si>
  <si>
    <t>Tổng cộng sau thuế/ Total Amount including VAT</t>
  </si>
  <si>
    <t xml:space="preserve">Chú ý/ TOTE : </t>
  </si>
  <si>
    <t xml:space="preserve"> - Những công việc không có trong báo giá sẽ tính phát sinh./Jobs that are not included in the quotation will be incurred</t>
  </si>
  <si>
    <t xml:space="preserve"> - Khối lượng nghiệm thu sẽ được kiểm tra thực tế tại công trường/The volume will be accepted reality check at site.</t>
  </si>
  <si>
    <t xml:space="preserve"> - Bảng chào giá có giá trị 15 ngày./Quotation are valid for 15 days.</t>
  </si>
  <si>
    <t xml:space="preserve"> Khi có thắc mắc, vui lòng liên hệ chúng tôi để được giải đáp cụ thể/When you have questions, please contact us for specific answers.</t>
  </si>
  <si>
    <t>NHU LE  (Mr.)</t>
  </si>
  <si>
    <t>DIRECTOR</t>
  </si>
  <si>
    <t>Mobile: 0939 666 292 -0907 404 555</t>
  </si>
  <si>
    <t>Address: 114/15/1 Pham Van Chieu St.., Ward 9, Go Vap Dist.., HCMC</t>
  </si>
  <si>
    <t>Tel :028 37172378  | Fax : 028 37172379</t>
  </si>
  <si>
    <t>Website: www.gocxinhinteriordesign.com</t>
  </si>
  <si>
    <r>
      <rPr>
        <sz val="10"/>
        <color rgb="FF1155CC"/>
        <rFont val="Arial"/>
        <family val="2"/>
      </rPr>
      <t>Email:nhulevan2505@gmail.com</t>
    </r>
    <r>
      <rPr>
        <sz val="10"/>
        <color indexed="56"/>
        <rFont val="Arial"/>
        <family val="2"/>
      </rPr>
      <t> - </t>
    </r>
    <r>
      <rPr>
        <sz val="10"/>
        <color indexed="30"/>
        <rFont val="Arial"/>
        <family val="2"/>
      </rPr>
      <t>nhulevan2505gocxinh@gmail.com</t>
    </r>
  </si>
  <si>
    <t xml:space="preserve">                                                                                           BẢNG KHỐI LƯỢNG XÁC NHẬN KHỐI LƯỢNG </t>
  </si>
  <si>
    <t>HẠNG MỤC/ ARTICE: THI CÔNG PHẦN FIXOUT VÀ MÓNG VÀ KẾT CẤU / FIXOUT , FOUNDTATION AND STRUCTURE</t>
  </si>
  <si>
    <t>STT</t>
  </si>
  <si>
    <t>HẠNG MỤC/ARTICE</t>
  </si>
  <si>
    <t>HÌNH ẢNH /PICTURE</t>
  </si>
  <si>
    <t>QUY CÁCH / SPECIFICATION</t>
  </si>
  <si>
    <t>ĐVT/UNIT</t>
  </si>
  <si>
    <t>KHỐI LƯỢNG /QUANTITY</t>
  </si>
  <si>
    <t>ĐƠN GIÁ VẬT TƯ (VND)PRICE OF MATERIAL</t>
  </si>
  <si>
    <t>ĐƠN GIÁ NHÂN CÔNG (VND) PRICE OF LABOUR</t>
  </si>
  <si>
    <t>TỔNG CỘNG NHÂN CÔNG VÀ VẬT TƯ /SUM MONEY MATERIAL AND LABOUR</t>
  </si>
  <si>
    <t>GHI CHÚ/MARK</t>
  </si>
  <si>
    <t>ĐƠN GIÁ (VND)/PRICE</t>
  </si>
  <si>
    <t>THÀNH TIỀN (VNĐ) MONEY</t>
  </si>
  <si>
    <t>ĐƠN GIÁ (VND)/ PRICE</t>
  </si>
  <si>
    <t>PP</t>
  </si>
  <si>
    <t>2.2*30.70</t>
  </si>
  <si>
    <t>set</t>
  </si>
  <si>
    <t>Làm khu vực che chắn bảo vệ khu vực thi công cho công trình gồm sắt 20x20  và bạc gồm khu vực đường Trần Quốc Thảo (17.860*3.000) và phía sau lưng nha hàng (21.789*3.000)/ Cover and protect construction area include square steel 20x20mm and plastic sheeting for Trần Quốc Thảo street area (17.860*3.000) and behide the restaurant area (21.789*3.000)</t>
  </si>
  <si>
    <t xml:space="preserve"> (17.860*3.000)+(21.789*3.000)</t>
  </si>
  <si>
    <t>m2</t>
  </si>
  <si>
    <t>CHI PHÍ THIẾT KẾ / DESIGN FEE</t>
  </si>
  <si>
    <t>Nếu Góc Xinh thi công hết toàn bộ công trình thì bên GX sẽ lấy phí bảng vẽ 45.000.000/ If GÓC XINH company had sign contract to built everything the fee total 45.000.000
 - Gồm bảng vẽ kết cấu và móng/ include drawing structure and foundation
-  Thiết kế 3D cho công trình trong và ngoài (riêng mỗi phòng lấy 2 
view)/ Design 3d for project interior design and outerior design  (each room have two views
- Chi tiết 2D thi công / Drawing 2d
- Hệ thống M&amp;E/ Drawing system M&amp;E</t>
  </si>
  <si>
    <t xml:space="preserve">gói </t>
  </si>
  <si>
    <t>Nếu Góc Xinh không thi công hết toàn bộ công trình thi bên GX sẽ lấy phí bảng vẽ/ If GÓC XINH company just sign some item the fee will:
 - Gồm bảng vẽ kết cấu và móng giá 55.000/m2/ Drawing structure and foundation price 55.000/m2 
-  Thiết kế 3D cho công trình trong và ngoài (riêng mỗi phòng lấy 2 
view) /40.000/m2  /Design 3d for project interior design and outerior design  (each room have two views) 40.000/m2 
- Chi tiết 2D thi công /38.000/m2  /Drawing 2d /38.000/m2
- Hệ thống M&amp;E / 40.000/m2 /Drawing system M&amp;E/40.000/m2
Phần thiết kế sẽ tính theo m2 sàn hiện hữu từng sàn không bao gồm chi phí kiểm tra và kiểm định tại công trình /The fee will be calculated according to the existing m2 of each floor, excluding the cost of inspection and verification at the construction site</t>
  </si>
  <si>
    <t xml:space="preserve">Cọc vuông 250x250 theo tiêu chuẩn thiết kế (gồm thép cọc 4x$14)/Concrete pile square 250x250 </t>
  </si>
  <si>
    <t>md</t>
  </si>
  <si>
    <t>Ép cọc bê tông cốt thép công trình công nghiệp (Máy ép cọc bê tông: máy ép thủy lực có tải trọng từ 70-80  tấn. Tải bằng sắt và bằng bê tông và ép cọc bằng Robot tự hành từ cọc vuông từ 250x250mm Use Hydraulic marchine pressing concrete piles</t>
  </si>
  <si>
    <t>tim</t>
  </si>
  <si>
    <t>VI</t>
  </si>
  <si>
    <t>GIA CỐ KẾT CẤU SẮT VÀ PHẦN XÂY DỰNG HOÀN THIỆN /  REINFORCEMENT STEEL STRUCTURE AND CONSTRUCTION COMPLETE</t>
  </si>
  <si>
    <t>A</t>
  </si>
  <si>
    <t>Phần móng và xây tường , cán nền và chống thấm khu bếp / The foundation and build the wall, screed and waterproofing the kitchen area</t>
  </si>
  <si>
    <t>Đào đất khu vực thi công phần móng M1,M2,M3 kích thước 1.400x1.400 chiều xâu của móng 1.000 tổng tổng 28 móng và móng khu vực thang máy ngang (2.200x2.200)*2 và đào làm móng khu vực thang bộ 1.400*0.600*2 và chuyển đất dư ra khỏi công trình/ Dig the soil for reinforced concrete foundation M1,M2,M3 size 1.400x1.400 deep 1000mm total 28 foundations.Lift foundation (2.200x2.200)*2.Stair foundation 1.400*0.600*2.Move excess soil out the construction site</t>
  </si>
  <si>
    <t>m3</t>
  </si>
  <si>
    <t>Đào đất làm đà kiềng xung quang nhà hàng gồm đào ngang 400 sâu 600 chuyển phần đất dư ra khỏi công trình/ Dig the soil for reinforced concrete beam (width 400 deep 600). Move excess soil out the construction site</t>
  </si>
  <si>
    <t>Đào đất làm bể nước và hầm tự hoại (8.00*8.000)*2.000 và bể nước (6.000*12.000)*2.000 và vận chuyển đất bỏ đi ra khỏi công trình / Dig the soil for tank water (6.000*12.000)*2.000 and septic tank (8.00*8.000)*2.000.Move excess soil out the construction site</t>
  </si>
  <si>
    <t>Đào đất cho khu vự thoát nước ra đô thi bao gồm đường thoát nước mưa và hệ thoát bếp , hệ thống nước thoát sinh hoạt ngang (1.200x57.000)*0.800/ Dig thesoil for drain area include rainwater drainage system,kitchen drainage system and domestic drainage system (1.200x57.000)*0.800</t>
  </si>
  <si>
    <t>Thi công phần mống bê tông max 300 và  sắt phi 12 tăng cường và săt phi 14  chịu lực bu long neo côt cột /Construct reinforced concrete foundations grade 300 have anchor bolts on top column</t>
  </si>
  <si>
    <t>Thi công phần đà kiềng cho hệ nhà hàng gồm sắt 12 gồm 5 cây và đai 8 tăng giảm khu vực ngay đầu cột có bulong neo /Construct beam reinforced concrete and on top column  have anchor bolts</t>
  </si>
  <si>
    <t>Thi công phần hầm tự hoại,hố thang máy và khu vực thang tờ gồm sắt phi 10 2 lớp có sika ron chống thắm hố thang/ Built septic tank,elevator pit and delivery ladder by reinforced concrete have waterproofing for elevator pit</t>
  </si>
  <si>
    <t>Xây tường 200 cho khu vực sau lưng nhà hàng , gồm gạch ống 8x18x18 max 75 / Build wall for behind the restaurant, include hollow brick  8x18x18  and motar grade 75</t>
  </si>
  <si>
    <t xml:space="preserve">(48.840*3.500)*4
</t>
  </si>
  <si>
    <t>Tô tường 200 khu vực sau lưng nhà hàng gồm max 75 / Plastering 200 for kitchen areas with motar grade 75</t>
  </si>
  <si>
    <t>B</t>
  </si>
  <si>
    <t>Phần Kết Cấu Cột và Dầm Chịu Lực / Structure Column and Beam</t>
  </si>
  <si>
    <t>Cột tầng 1, I 350x175x7x11 sắt posco cho khu vực đầu cột bao gồm sơn chống rỉ hoàn thiện màu đen cho tầng trệt đến mí tầng 4 / Collumn I 350x175x7x11 from fist floor to finish fourth floor include anti-rust paint and black paint finish</t>
  </si>
  <si>
    <t>kg</t>
  </si>
  <si>
    <t>Cột I 150x 75x5x7 sắt posco cho khu vực đầu cột bao gồm sơn chống rỉ hoàn thiện màu đen đến tâng 5/Collumn  I 150x 75x5x7 (made from POSCO company) for fifth floor include anti-rust paint and black paint finish</t>
  </si>
  <si>
    <t>Dầm I 500x200x10x16 từ tầng trệt đến sàn tầng 4  sắt posco cho khu vực đầu cột bao gồm sơn chống rỉ hoàn thiện màu đen /Beam steel  I 500x200x10x16 (made from POSCO company) from ground floor to fourth floor include anti-rust paint and black paint finish</t>
  </si>
  <si>
    <t>Dầm I 400*200*8*13 từ tầng trệt đến sàn tầng 4  sắt posco cho khu vực đầu cột bao gồm sơn chống rỉ hoàn thiện màu đen /Beam steel  I 400*200*8*13 (made from POSCO company) from ground floor to fourth floor include anti-rust paint and black paint finish</t>
  </si>
  <si>
    <t>Dầm I 350*175*7*11 từ tầng trệt đến sàn tầng 4  sắt posco cho khu vực đầu cột bao gồm sơn chống rỉ hoàn thiện màu đen /Beam steel  I 350*175*7*11 (made from POSCO company) from ground floor to fourth floor include anti-rust paint and black paint finish</t>
  </si>
  <si>
    <t>Dầm I 200*100*5.5*8 từ tầng trệt đến sàn tầng 4  sắt posco cho khu vực đầu cột bao gồm sơn chống rỉ hoàn thiện màu đen /Beam steel I 200*100*5.5*8 (made from POSCO company) from ground floor to fourth floor include anti-rust paint and black paint finish</t>
  </si>
  <si>
    <t>30.070*2.100</t>
  </si>
  <si>
    <t>Tôn đỗ sàn sandeck/ steel deck</t>
  </si>
  <si>
    <t>Bulong neo M24/Anchor bolts M24</t>
  </si>
  <si>
    <t>Giằng khung L75x7/Bracing bracket L75x7/Bracing bracket L75x7 / Bracing bracket L75x7</t>
  </si>
  <si>
    <t>Bảng mã cho cột và bảng mã cho đà kiềng /The plate steel to connect column and beam</t>
  </si>
  <si>
    <t>Bulong cường độ cao 8.8/High strength bolts 8.8</t>
  </si>
  <si>
    <t>Đỗ bê tông cho sàn sendeck gồm sắt phi 10 bô lại @200 đỗ bê tông max 300 dày 100-120 độ dày /Concreting floor deck include Steel bar 10mm distance betwen bar's @ 200.Concrete grade 300, thick 100-120mm</t>
  </si>
  <si>
    <t>54B Trần Quốc Thỏa,Quận 3,Thành Phố Hồ Chí Minh</t>
  </si>
  <si>
    <t>54B Trần Quốc Thảo,Quận 3,TP.HCM</t>
  </si>
  <si>
    <t>THI CÔNG FIXOUT VÀ MÓNG VÀ KẾT CẤU/FIXOUT,FOUNDTATION AND STRUCTURE</t>
  </si>
  <si>
    <t>Ngày/ Date:    18/05/2021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</si>
</sst>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164" formatCode="_(* #,##0.00_);_(* \(#,##0.00\);_(* &quot;-&quot;??_);_(@_)"/>
    <numFmt numFmtId="165" formatCode="&quot;$&quot;#,##0;&quot;-$&quot;#,##0"/>
    <numFmt numFmtId="166" formatCode="_-* #,##0_-;&quot;\!-&quot;* #,##0_-;_-* \-_-;_-@_-"/>
    <numFmt numFmtId="167" formatCode="_(* #,##0_);_(* \(#,##0\);_(* \-??_);_(@_)"/>
    <numFmt numFmtId="168" formatCode="&quot;$&quot;#,##0_);[Red]&quot;($&quot;#,##0\)"/>
    <numFmt numFmtId="169" formatCode="_(* #,##0.00_);_(* \(#,##0.00\);_(* \-??_);_(@_)"/>
    <numFmt numFmtId="170" formatCode="\##,##0.00;[Red]&quot;\\\\\\-&quot;#,##0.00"/>
    <numFmt numFmtId="171" formatCode="[$€]#,##0.00_);[Red]\([$€]#,##0.00\)"/>
    <numFmt numFmtId="172" formatCode="_-* #,##0.00\ _k_r_._-;\-* #,##0.00\ _k_r_._-;_-* \-??\ _k_r_._-;_-@_-"/>
    <numFmt numFmtId="173" formatCode="0.0000"/>
    <numFmt numFmtId="174" formatCode="#,##0.00&quot;  &quot;"/>
    <numFmt numFmtId="175" formatCode="_-&quot;$&quot;* #,##0_-;&quot;-$&quot;* #,##0_-;_-&quot;$&quot;* \-_-;_-@_-"/>
    <numFmt numFmtId="176" formatCode="_-* #,##0&quot; $&quot;_-;\-* #,##0&quot; $&quot;_-;_-* &quot;- $&quot;_-;_-@_-"/>
    <numFmt numFmtId="177" formatCode="_-* #,##0.00\ _₫_-;\-* #,##0.00\ _₫_-;_-* \-??\ _₫_-;_-@_-"/>
    <numFmt numFmtId="178" formatCode="&quot;$&quot;###,0\.00_);[Red]&quot;($&quot;###,0\.00\)"/>
    <numFmt numFmtId="179" formatCode="#,##0;[Red]#,##0"/>
    <numFmt numFmtId="180" formatCode="#,##0.00&quot;   &quot;"/>
    <numFmt numFmtId="181" formatCode="_-* #,##0.00\ _₫_-;\-* #,##0.00\ _₫_-;_-* &quot;-&quot;??\ _₫_-;_-@_-"/>
    <numFmt numFmtId="182" formatCode="\##,##0;[Red]&quot;\\-&quot;#,##0"/>
    <numFmt numFmtId="183" formatCode="0&quot;    &quot;"/>
    <numFmt numFmtId="184" formatCode="0.000%"/>
    <numFmt numFmtId="185" formatCode="_-* #,##0\ _$_-;\-* #,##0\ _$_-;_-* &quot;- &quot;_$_-;_-@_-"/>
    <numFmt numFmtId="186" formatCode="_(&quot;$&quot;* #,##0_);_(&quot;$&quot;* \(#,##0\);_(&quot;$&quot;* \-_);_(@_)"/>
    <numFmt numFmtId="187" formatCode="_(* #,##0.000_);_(* \(#,##0.000\);_(* &quot;-&quot;??_);_(@_)"/>
    <numFmt numFmtId="188" formatCode="_-* #,##0_-;\-* #,##0_-;_-* \-_-;_-@_-"/>
    <numFmt numFmtId="189" formatCode="0.00000"/>
    <numFmt numFmtId="190" formatCode="0.0"/>
    <numFmt numFmtId="191" formatCode="_-&quot;VND&quot;* #,##0_-;&quot;-VND&quot;* #,##0_-;_-&quot;VND&quot;* \-_-;_-@_-"/>
    <numFmt numFmtId="192" formatCode="_-* #,##0\ _F_B_-;\-* #,##0\ _F_B_-;_-* &quot;- &quot;_F_B_-;_-@_-"/>
    <numFmt numFmtId="193" formatCode="#,##0&quot; $&quot;_);[Red]\(#,##0&quot; $)&quot;"/>
    <numFmt numFmtId="194" formatCode="0.0000%"/>
    <numFmt numFmtId="195" formatCode="_(* #,##0.0_);_(* \(#,##0.0\);_(* &quot;-&quot;??_);_(@_)"/>
    <numFmt numFmtId="196" formatCode="#,##0&quot; $&quot;_);\(#,##0&quot; $)&quot;"/>
    <numFmt numFmtId="197" formatCode="&quot;$&quot;#,##0_);&quot;($&quot;#,##0\)"/>
    <numFmt numFmtId="198" formatCode="_-&quot;£&quot;* #,##0_-;&quot;-£&quot;* #,##0_-;_-&quot;£&quot;* \-_-;_-@_-"/>
    <numFmt numFmtId="199" formatCode="_-* #,##0.00_-;\-* #,##0.00_-;_-* \-??_-;_-@_-"/>
    <numFmt numFmtId="200" formatCode="&quot;$&quot;#,##0;[Red]&quot;-$&quot;#,##0"/>
    <numFmt numFmtId="201" formatCode="0.000"/>
    <numFmt numFmtId="202" formatCode="&quot;$&quot;#,##0\ ;&quot;($&quot;#,##0\)"/>
    <numFmt numFmtId="203" formatCode="\##,##0.00;[Red]&quot;\-&quot;#,##0.00"/>
    <numFmt numFmtId="204" formatCode="#,##0.00&quot; FB&quot;;[Red]\-#,##0.00&quot; FB&quot;"/>
    <numFmt numFmtId="205" formatCode="_ * #,##0.00_ ;_ * \-#,##0.00_ ;_ * \-??_ ;_ @_ "/>
    <numFmt numFmtId="206" formatCode="_(* #,##0_);_(* \(#,##0\);_(* \-_);_(@_)"/>
    <numFmt numFmtId="207" formatCode="_ * #,##0_ ;_ * \-#,##0_ ;_ * \-??_ ;_ @_ "/>
    <numFmt numFmtId="208" formatCode="_ \*\ #,##0.00_ ;_ \*\ \-#,##0.00_ ;_ \*\ \-??_ ;_ @_ "/>
    <numFmt numFmtId="209" formatCode="_ \*\ #,##0_ ;_ \*\ \-#,##0_ ;_ \*\ \-_ ;_ @_ "/>
    <numFmt numFmtId="210" formatCode="_(* #,##0_);_(* \(#,##0\);_(* &quot;-&quot;??_);_(@_)"/>
    <numFmt numFmtId="211" formatCode="_-* #,##0\ _₫_-;\-* #,##0\ _₫_-;_-* &quot;- &quot;_₫_-;_-@_-"/>
    <numFmt numFmtId="212" formatCode="_-* #,##0\ _₫_-;\-* #,##0\ _₫_-;_-* &quot;-&quot;??\ _₫_-;_-@_-"/>
    <numFmt numFmtId="213" formatCode="_(&quot;$&quot;* #,##0.00_);_(&quot;$&quot;* \(#,##0.00\);_(&quot;$&quot;* \-??_);_(@_)"/>
    <numFmt numFmtId="214" formatCode="_-* #,##0\ _F_-;\-* #,##0\ _F_-;_-* &quot;- &quot;_F_-;_-@_-"/>
    <numFmt numFmtId="215" formatCode="_ * #,##0_ ;_ * \-#,##0_ ;_ * \-_ ;_ @_ "/>
    <numFmt numFmtId="216" formatCode="#,##0&quot; $&quot;;\-#,##0&quot; $&quot;"/>
    <numFmt numFmtId="217" formatCode="_(&quot;Rp&quot;* #,##0.00_);_(&quot;Rp&quot;* \(#,##0.00\);_(&quot;Rp&quot;* \-??_);_(@_)"/>
    <numFmt numFmtId="218" formatCode="_(* #,##0.00_);_(* \(#,##0.00\);_(* &quot;-&quot;&quot;?&quot;&quot;?&quot;_);_(@_)"/>
    <numFmt numFmtId="219" formatCode="#,##0.00\ "/>
    <numFmt numFmtId="220" formatCode="\##,##0;[Red]&quot;\-&quot;#,##0"/>
    <numFmt numFmtId="221" formatCode="#,##0.000000"/>
    <numFmt numFmtId="222" formatCode="_-&quot;$&quot;* #,##0.00_-;&quot;-$&quot;* #,##0.00_-;_-&quot;$&quot;* \-??_-;_-@_-"/>
  </numFmts>
  <fonts count="109">
    <font>
      <sz val="11"/>
      <color theme="1"/>
      <name val="Arial"/>
      <charset val="134"/>
      <scheme val="minor"/>
    </font>
    <font>
      <sz val="18"/>
      <color theme="1"/>
      <name val="Arial"/>
      <family val="2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36"/>
      <color theme="1"/>
      <name val="Arial"/>
      <family val="2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  <font>
      <sz val="22"/>
      <color rgb="FFFF0000"/>
      <name val="Times New Roman"/>
      <family val="1"/>
    </font>
    <font>
      <sz val="22"/>
      <color rgb="FF000000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u/>
      <sz val="11"/>
      <color theme="1"/>
      <name val="Arial"/>
      <family val="2"/>
    </font>
    <font>
      <i/>
      <sz val="11"/>
      <name val="Arial"/>
      <family val="2"/>
    </font>
    <font>
      <b/>
      <sz val="11"/>
      <color rgb="FF0070C0"/>
      <name val="Arial"/>
      <family val="2"/>
    </font>
    <font>
      <b/>
      <sz val="10"/>
      <color rgb="FF1F497D"/>
      <name val="Arial"/>
      <family val="2"/>
    </font>
    <font>
      <i/>
      <sz val="10"/>
      <color rgb="FF1F497D"/>
      <name val="Arial"/>
      <family val="2"/>
    </font>
    <font>
      <sz val="10"/>
      <color rgb="FF1F497D"/>
      <name val="Arial"/>
      <family val="2"/>
    </font>
    <font>
      <sz val="12"/>
      <color rgb="FF1F497D"/>
      <name val="Arial"/>
      <family val="2"/>
    </font>
    <font>
      <sz val="12"/>
      <color rgb="FF500050"/>
      <name val="Arial"/>
      <family val="2"/>
    </font>
    <font>
      <u/>
      <sz val="10"/>
      <color theme="10"/>
      <name val="Times New Roman"/>
      <family val="1"/>
    </font>
    <font>
      <sz val="10"/>
      <color rgb="FF1155CC"/>
      <name val="Arial"/>
      <family val="2"/>
    </font>
    <font>
      <sz val="11"/>
      <color indexed="8"/>
      <name val="Arial"/>
      <family val="2"/>
    </font>
    <font>
      <b/>
      <sz val="11"/>
      <color indexed="62"/>
      <name val="Arial"/>
      <family val="2"/>
    </font>
    <font>
      <b/>
      <sz val="12"/>
      <color indexed="8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20"/>
      <color indexed="30"/>
      <name val="Arial"/>
      <family val="2"/>
    </font>
    <font>
      <sz val="10"/>
      <color indexed="30"/>
      <name val="Arial"/>
      <family val="2"/>
    </font>
    <font>
      <b/>
      <sz val="18"/>
      <color indexed="30"/>
      <name val="Arial"/>
      <family val="2"/>
    </font>
    <font>
      <sz val="12"/>
      <name val="宋体"/>
      <charset val="134"/>
    </font>
    <font>
      <sz val="10"/>
      <name val="Arial"/>
      <family val="2"/>
    </font>
    <font>
      <sz val="12"/>
      <name val="VNI-Times"/>
    </font>
    <font>
      <sz val="12"/>
      <color indexed="8"/>
      <name val="Arial"/>
      <family val="2"/>
    </font>
    <font>
      <sz val="9"/>
      <color theme="1"/>
      <name val="Arial"/>
      <family val="2"/>
    </font>
    <font>
      <sz val="10"/>
      <name val="VNI-Avo"/>
    </font>
    <font>
      <sz val="11"/>
      <color theme="1"/>
      <name val="Arial"/>
      <family val="2"/>
      <scheme val="minor"/>
    </font>
    <font>
      <sz val="12"/>
      <name val=".VnTime"/>
      <family val="2"/>
    </font>
    <font>
      <sz val="13"/>
      <name val=".VnArial"/>
      <family val="2"/>
    </font>
    <font>
      <sz val="10"/>
      <name val=".VnTime"/>
      <family val="2"/>
    </font>
    <font>
      <b/>
      <sz val="12"/>
      <name val="VNTimeH"/>
    </font>
    <font>
      <b/>
      <sz val="10"/>
      <name val=".VnTime"/>
      <family val="2"/>
    </font>
    <font>
      <b/>
      <sz val="12"/>
      <name val="VNTime"/>
    </font>
    <font>
      <sz val="11"/>
      <color indexed="8"/>
      <name val="Calibri"/>
      <family val="2"/>
    </font>
    <font>
      <sz val="10"/>
      <name val="MS Sans Serif"/>
      <family val="2"/>
    </font>
    <font>
      <sz val="11"/>
      <name val="µ¸¿ò"/>
      <charset val="129"/>
    </font>
    <font>
      <b/>
      <sz val="8"/>
      <name val="VN Helvetica"/>
      <charset val="134"/>
    </font>
    <font>
      <b/>
      <sz val="13"/>
      <color theme="3"/>
      <name val="Arial"/>
      <family val="2"/>
      <scheme val="minor"/>
    </font>
    <font>
      <sz val="12"/>
      <name val="바탕체"/>
      <charset val="129"/>
    </font>
    <font>
      <sz val="10"/>
      <name val="Times New Roman"/>
      <family val="1"/>
    </font>
    <font>
      <sz val="10"/>
      <name val="VNI-Times"/>
    </font>
    <font>
      <sz val="10"/>
      <color rgb="FF000000"/>
      <name val="Times New Roman"/>
      <family val="1"/>
    </font>
    <font>
      <sz val="11"/>
      <color theme="1"/>
      <name val="DIN-Regular"/>
      <charset val="134"/>
    </font>
    <font>
      <sz val="9"/>
      <name val=".VnTime"/>
      <family val="2"/>
    </font>
    <font>
      <sz val="12"/>
      <name val="¹UAAA¼"/>
      <charset val="129"/>
    </font>
    <font>
      <sz val="12"/>
      <name val="VNI-Avo"/>
    </font>
    <font>
      <sz val="12"/>
      <name val="Times New Roman"/>
      <family val="1"/>
    </font>
    <font>
      <u/>
      <sz val="10"/>
      <color indexed="12"/>
      <name val="Arial"/>
      <family val="2"/>
    </font>
    <font>
      <sz val="7"/>
      <name val="Small Fonts"/>
      <family val="2"/>
    </font>
    <font>
      <sz val="12"/>
      <name val="VNTime"/>
    </font>
    <font>
      <b/>
      <sz val="12"/>
      <color indexed="8"/>
      <name val=".VnBook-Antiqua"/>
      <family val="2"/>
    </font>
    <font>
      <sz val="10"/>
      <name val="VNI-Helve"/>
    </font>
    <font>
      <sz val="10"/>
      <name val="Arial CE"/>
      <charset val="238"/>
    </font>
    <font>
      <i/>
      <sz val="12"/>
      <color indexed="8"/>
      <name val=".VnBook-AntiquaH"/>
      <family val="2"/>
    </font>
    <font>
      <sz val="12"/>
      <name val="바탕체"/>
      <charset val="134"/>
    </font>
    <font>
      <sz val="12"/>
      <name val="|??¢¥¢¬¨Ï"/>
      <charset val="129"/>
    </font>
    <font>
      <sz val="12"/>
      <name val="|??´¸ⓒ"/>
      <charset val="129"/>
    </font>
    <font>
      <sz val="8"/>
      <name val="Arial"/>
      <family val="2"/>
    </font>
    <font>
      <i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0"/>
      <name val="VNI-Helve-Condense"/>
    </font>
    <font>
      <sz val="12"/>
      <color indexed="8"/>
      <name val="Calibri"/>
      <family val="2"/>
    </font>
    <font>
      <i/>
      <sz val="12"/>
      <color indexed="8"/>
      <name val=".VnBook-Antiqua"/>
      <family val="2"/>
    </font>
    <font>
      <sz val="10"/>
      <color indexed="8"/>
      <name val="Arial"/>
      <family val="2"/>
    </font>
    <font>
      <b/>
      <sz val="10"/>
      <name val="VN AvantGBook"/>
      <charset val="134"/>
    </font>
    <font>
      <sz val="11"/>
      <color rgb="FF006100"/>
      <name val="Calibri"/>
      <family val="2"/>
    </font>
    <font>
      <b/>
      <sz val="18"/>
      <name val="Arial"/>
      <family val="2"/>
    </font>
    <font>
      <sz val="12"/>
      <color indexed="14"/>
      <name val="Arial"/>
      <family val="2"/>
    </font>
    <font>
      <b/>
      <sz val="12"/>
      <name val=".VnTime"/>
      <family val="2"/>
    </font>
    <font>
      <b/>
      <sz val="10"/>
      <name val="Arial"/>
      <family val="2"/>
    </font>
    <font>
      <sz val="10"/>
      <name val="±¼¸²A¼"/>
      <charset val="129"/>
    </font>
    <font>
      <sz val="10"/>
      <name val="Mangal"/>
      <charset val="134"/>
    </font>
    <font>
      <sz val="10"/>
      <name val="Courier New"/>
      <family val="3"/>
    </font>
    <font>
      <sz val="19"/>
      <color indexed="48"/>
      <name val="Arial"/>
      <family val="2"/>
    </font>
    <font>
      <sz val="9"/>
      <name val="VNI-Avo"/>
    </font>
    <font>
      <sz val="11"/>
      <color theme="1"/>
      <name val="Times New Roman"/>
      <family val="1"/>
    </font>
    <font>
      <sz val="14"/>
      <name val=".VnArial"/>
      <family val="2"/>
    </font>
    <font>
      <b/>
      <sz val="16"/>
      <name val=".VnTime"/>
      <family val="2"/>
    </font>
    <font>
      <sz val="10"/>
      <name val="Helv"/>
      <charset val="134"/>
    </font>
    <font>
      <sz val="8"/>
      <name val="VNI-Helve"/>
    </font>
    <font>
      <sz val="10"/>
      <name val=".VnArial Narrow"/>
      <family val="2"/>
    </font>
    <font>
      <sz val="12"/>
      <name val="뼻뮝"/>
      <charset val="134"/>
    </font>
    <font>
      <sz val="10"/>
      <name val="VNI-Univer"/>
    </font>
    <font>
      <sz val="10"/>
      <name val="굴림체"/>
      <charset val="134"/>
    </font>
    <font>
      <sz val="10"/>
      <name val="돋움체"/>
      <charset val="129"/>
    </font>
    <font>
      <sz val="12"/>
      <name val="Arial"/>
      <family val="2"/>
    </font>
    <font>
      <sz val="10"/>
      <color indexed="56"/>
      <name val="Arial"/>
      <family val="2"/>
    </font>
    <font>
      <b/>
      <sz val="18"/>
      <color indexed="17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44"/>
        <bgColor indexed="24"/>
      </patternFill>
    </fill>
    <fill>
      <patternFill patternType="solid">
        <fgColor indexed="40"/>
        <bgColor indexed="49"/>
      </patternFill>
    </fill>
    <fill>
      <patternFill patternType="solid">
        <fgColor indexed="47"/>
        <b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29"/>
        <bgColor indexed="45"/>
      </patternFill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  <bgColor indexed="55"/>
      </patternFill>
    </fill>
    <fill>
      <patternFill patternType="solid">
        <fgColor indexed="51"/>
        <bgColor indexed="13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24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57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indexed="21"/>
        <bgColor indexed="38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7"/>
      </left>
      <right style="thin">
        <color indexed="48"/>
      </right>
      <top style="medium">
        <color indexed="27"/>
      </top>
      <bottom style="thin">
        <color indexed="48"/>
      </bottom>
      <diagonal/>
    </border>
    <border>
      <left style="hair">
        <color indexed="8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87">
    <xf numFmtId="0" fontId="0" fillId="0" borderId="0"/>
    <xf numFmtId="0" fontId="43" fillId="0" borderId="0" applyFill="0" applyBorder="0" applyAlignment="0" applyProtection="0"/>
    <xf numFmtId="197" fontId="50" fillId="0" borderId="13">
      <alignment horizontal="left" vertical="top"/>
    </xf>
    <xf numFmtId="206" fontId="43" fillId="0" borderId="0" applyFill="0" applyBorder="0" applyAlignment="0" applyProtection="0"/>
    <xf numFmtId="164" fontId="47" fillId="0" borderId="0" applyFont="0" applyFill="0" applyBorder="0" applyAlignment="0" applyProtection="0"/>
    <xf numFmtId="0" fontId="52" fillId="10" borderId="14" applyNumberFormat="0" applyAlignment="0"/>
    <xf numFmtId="0" fontId="42" fillId="0" borderId="0" applyNumberFormat="0" applyFill="0" applyBorder="0" applyAlignment="0" applyProtection="0"/>
    <xf numFmtId="9" fontId="54" fillId="0" borderId="0" applyFont="0" applyFill="0" applyBorder="0" applyAlignment="0" applyProtection="0"/>
    <xf numFmtId="206" fontId="43" fillId="0" borderId="0" applyFill="0" applyBorder="0" applyAlignment="0" applyProtection="0"/>
    <xf numFmtId="0" fontId="42" fillId="0" borderId="0"/>
    <xf numFmtId="185" fontId="43" fillId="0" borderId="0" applyFill="0" applyBorder="0" applyAlignment="0" applyProtection="0"/>
    <xf numFmtId="40" fontId="43" fillId="0" borderId="0" applyFill="0" applyBorder="0" applyAlignment="0" applyProtection="0"/>
    <xf numFmtId="211" fontId="43" fillId="0" borderId="0" applyFill="0" applyBorder="0" applyAlignment="0" applyProtection="0"/>
    <xf numFmtId="164" fontId="42" fillId="0" borderId="0" applyFont="0" applyFill="0" applyBorder="0" applyAlignment="0" applyProtection="0"/>
    <xf numFmtId="171" fontId="47" fillId="0" borderId="0"/>
    <xf numFmtId="0" fontId="56" fillId="0" borderId="0"/>
    <xf numFmtId="185" fontId="43" fillId="0" borderId="0" applyFill="0" applyBorder="0" applyAlignment="0" applyProtection="0"/>
    <xf numFmtId="209" fontId="43" fillId="0" borderId="0" applyFill="0" applyBorder="0" applyAlignment="0" applyProtection="0"/>
    <xf numFmtId="205" fontId="43" fillId="0" borderId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Fill="0" applyBorder="0" applyAlignment="0" applyProtection="0"/>
    <xf numFmtId="173" fontId="43" fillId="0" borderId="0" applyFill="0" applyBorder="0" applyAlignment="0" applyProtection="0"/>
    <xf numFmtId="168" fontId="43" fillId="0" borderId="0" applyFill="0" applyBorder="0" applyAlignment="0" applyProtection="0"/>
    <xf numFmtId="0" fontId="29" fillId="0" borderId="0" applyNumberFormat="0" applyFill="0" applyBorder="0" applyAlignment="0" applyProtection="0"/>
    <xf numFmtId="0" fontId="55" fillId="0" borderId="0"/>
    <xf numFmtId="169" fontId="43" fillId="0" borderId="0" applyFill="0" applyBorder="0" applyAlignment="0" applyProtection="0"/>
    <xf numFmtId="185" fontId="43" fillId="0" borderId="0" applyFill="0" applyBorder="0" applyAlignment="0" applyProtection="0"/>
    <xf numFmtId="0" fontId="64" fillId="0" borderId="13">
      <alignment horizontal="left" vertical="center"/>
    </xf>
    <xf numFmtId="206" fontId="43" fillId="0" borderId="0" applyFill="0" applyBorder="0" applyAlignment="0" applyProtection="0"/>
    <xf numFmtId="173" fontId="43" fillId="0" borderId="0" applyFill="0" applyBorder="0" applyAlignment="0" applyProtection="0"/>
    <xf numFmtId="0" fontId="43" fillId="0" borderId="0" applyFill="0" applyBorder="0" applyAlignment="0" applyProtection="0"/>
    <xf numFmtId="0" fontId="47" fillId="0" borderId="0"/>
    <xf numFmtId="169" fontId="43" fillId="0" borderId="0" applyFill="0" applyBorder="0" applyAlignment="0" applyProtection="0"/>
    <xf numFmtId="169" fontId="43" fillId="0" borderId="0" applyFill="0" applyBorder="0" applyAlignment="0" applyProtection="0"/>
    <xf numFmtId="176" fontId="43" fillId="0" borderId="0" applyFill="0" applyBorder="0" applyAlignment="0" applyProtection="0"/>
    <xf numFmtId="0" fontId="42" fillId="0" borderId="0"/>
    <xf numFmtId="0" fontId="42" fillId="0" borderId="0"/>
    <xf numFmtId="189" fontId="43" fillId="0" borderId="0" applyFill="0" applyBorder="0" applyAlignment="0" applyProtection="0"/>
    <xf numFmtId="0" fontId="55" fillId="0" borderId="0"/>
    <xf numFmtId="0" fontId="56" fillId="0" borderId="0"/>
    <xf numFmtId="2" fontId="46" fillId="0" borderId="0" applyBorder="0"/>
    <xf numFmtId="175" fontId="43" fillId="0" borderId="0" applyFill="0" applyBorder="0" applyAlignment="0" applyProtection="0"/>
    <xf numFmtId="189" fontId="43" fillId="0" borderId="0" applyFill="0" applyBorder="0" applyAlignment="0" applyProtection="0"/>
    <xf numFmtId="175" fontId="43" fillId="0" borderId="0" applyFill="0" applyBorder="0" applyAlignment="0" applyProtection="0"/>
    <xf numFmtId="176" fontId="43" fillId="0" borderId="0" applyFill="0" applyBorder="0" applyAlignment="0" applyProtection="0"/>
    <xf numFmtId="169" fontId="43" fillId="0" borderId="0" applyFill="0" applyBorder="0" applyAlignment="0" applyProtection="0"/>
    <xf numFmtId="164" fontId="43" fillId="0" borderId="0" applyFont="0" applyFill="0" applyBorder="0" applyAlignment="0" applyProtection="0"/>
    <xf numFmtId="185" fontId="43" fillId="0" borderId="0" applyFill="0" applyBorder="0" applyAlignment="0" applyProtection="0"/>
    <xf numFmtId="215" fontId="43" fillId="0" borderId="0" applyFill="0" applyBorder="0" applyAlignment="0" applyProtection="0"/>
    <xf numFmtId="188" fontId="43" fillId="0" borderId="0" applyFill="0" applyBorder="0" applyAlignment="0" applyProtection="0"/>
    <xf numFmtId="0" fontId="44" fillId="13" borderId="11" applyNumberFormat="0" applyProtection="0">
      <alignment horizontal="right" vertical="center"/>
    </xf>
    <xf numFmtId="211" fontId="43" fillId="0" borderId="0" applyFill="0" applyBorder="0" applyAlignment="0" applyProtection="0"/>
    <xf numFmtId="191" fontId="43" fillId="0" borderId="0" applyFill="0" applyBorder="0" applyAlignment="0" applyProtection="0"/>
    <xf numFmtId="3" fontId="61" fillId="0" borderId="20">
      <alignment horizontal="right" wrapText="1"/>
    </xf>
    <xf numFmtId="0" fontId="67" fillId="0" borderId="0">
      <alignment vertical="center"/>
    </xf>
    <xf numFmtId="9" fontId="43" fillId="0" borderId="0" applyFill="0" applyBorder="0" applyAlignment="0" applyProtection="0"/>
    <xf numFmtId="175" fontId="43" fillId="0" borderId="0" applyFill="0" applyBorder="0" applyAlignment="0" applyProtection="0"/>
    <xf numFmtId="171" fontId="47" fillId="0" borderId="0"/>
    <xf numFmtId="38" fontId="43" fillId="0" borderId="0" applyFill="0" applyBorder="0" applyAlignment="0" applyProtection="0"/>
    <xf numFmtId="0" fontId="44" fillId="14" borderId="11" applyNumberFormat="0" applyProtection="0">
      <alignment horizontal="right" vertical="center"/>
    </xf>
    <xf numFmtId="0" fontId="42" fillId="0" borderId="0"/>
    <xf numFmtId="199" fontId="43" fillId="0" borderId="0" applyFill="0" applyBorder="0" applyAlignment="0" applyProtection="0"/>
    <xf numFmtId="0" fontId="44" fillId="16" borderId="11" applyNumberFormat="0" applyProtection="0">
      <alignment horizontal="right" vertical="center"/>
    </xf>
    <xf numFmtId="0" fontId="43" fillId="0" borderId="0" applyFill="0" applyBorder="0" applyAlignment="0" applyProtection="0"/>
    <xf numFmtId="187" fontId="48" fillId="0" borderId="0" applyFont="0" applyFill="0" applyBorder="0" applyAlignment="0" applyProtection="0"/>
    <xf numFmtId="0" fontId="59" fillId="0" borderId="0"/>
    <xf numFmtId="0" fontId="55" fillId="0" borderId="0"/>
    <xf numFmtId="169" fontId="43" fillId="0" borderId="0" applyFill="0" applyBorder="0" applyAlignment="0" applyProtection="0"/>
    <xf numFmtId="199" fontId="43" fillId="0" borderId="0" applyFill="0" applyBorder="0" applyAlignment="0" applyProtection="0"/>
    <xf numFmtId="0" fontId="42" fillId="0" borderId="0"/>
    <xf numFmtId="188" fontId="43" fillId="0" borderId="0" applyFill="0" applyBorder="0" applyAlignment="0" applyProtection="0"/>
    <xf numFmtId="175" fontId="43" fillId="0" borderId="0" applyFill="0" applyBorder="0" applyAlignment="0" applyProtection="0"/>
    <xf numFmtId="0" fontId="55" fillId="0" borderId="0"/>
    <xf numFmtId="0" fontId="43" fillId="0" borderId="0" applyFill="0" applyBorder="0" applyAlignment="0" applyProtection="0"/>
    <xf numFmtId="0" fontId="42" fillId="0" borderId="0"/>
    <xf numFmtId="199" fontId="43" fillId="0" borderId="0" applyFill="0" applyBorder="0" applyAlignment="0" applyProtection="0"/>
    <xf numFmtId="174" fontId="61" fillId="0" borderId="12">
      <alignment horizontal="right" vertical="center"/>
    </xf>
    <xf numFmtId="170" fontId="43" fillId="0" borderId="0" applyFill="0" applyBorder="0" applyAlignment="0" applyProtection="0"/>
    <xf numFmtId="176" fontId="43" fillId="0" borderId="0" applyFill="0" applyBorder="0" applyAlignment="0" applyProtection="0"/>
    <xf numFmtId="185" fontId="43" fillId="0" borderId="0" applyFill="0" applyBorder="0" applyAlignment="0" applyProtection="0"/>
    <xf numFmtId="182" fontId="43" fillId="0" borderId="0" applyFill="0" applyBorder="0" applyAlignment="0" applyProtection="0"/>
    <xf numFmtId="0" fontId="75" fillId="0" borderId="0"/>
    <xf numFmtId="176" fontId="43" fillId="0" borderId="0" applyFill="0" applyBorder="0" applyAlignment="0" applyProtection="0"/>
    <xf numFmtId="0" fontId="43" fillId="0" borderId="0" applyFill="0" applyBorder="0" applyAlignment="0" applyProtection="0"/>
    <xf numFmtId="0" fontId="76" fillId="0" borderId="0"/>
    <xf numFmtId="0" fontId="77" fillId="0" borderId="0"/>
    <xf numFmtId="0" fontId="5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8" fontId="43" fillId="0" borderId="0" applyFill="0" applyBorder="0" applyAlignment="0" applyProtection="0"/>
    <xf numFmtId="185" fontId="43" fillId="0" borderId="0" applyFill="0" applyBorder="0" applyAlignment="0" applyProtection="0"/>
    <xf numFmtId="164" fontId="42" fillId="0" borderId="0" applyFont="0" applyFill="0" applyBorder="0" applyAlignment="0" applyProtection="0"/>
    <xf numFmtId="164" fontId="47" fillId="0" borderId="0" applyFont="0" applyFill="0" applyBorder="0" applyAlignment="0" applyProtection="0"/>
    <xf numFmtId="3" fontId="51" fillId="0" borderId="13">
      <alignment horizontal="left" vertical="top" wrapText="1"/>
    </xf>
    <xf numFmtId="188" fontId="43" fillId="0" borderId="0" applyFill="0" applyBorder="0" applyAlignment="0" applyProtection="0"/>
    <xf numFmtId="38" fontId="43" fillId="0" borderId="0" applyFill="0" applyBorder="0" applyAlignment="0" applyProtection="0"/>
    <xf numFmtId="0" fontId="55" fillId="0" borderId="0"/>
    <xf numFmtId="176" fontId="43" fillId="0" borderId="0" applyFill="0" applyBorder="0" applyAlignment="0" applyProtection="0"/>
    <xf numFmtId="198" fontId="49" fillId="0" borderId="12">
      <alignment horizontal="right" vertical="center"/>
    </xf>
    <xf numFmtId="0" fontId="78" fillId="19" borderId="0" applyNumberFormat="0" applyBorder="0" applyAlignment="0" applyProtection="0"/>
    <xf numFmtId="164" fontId="47" fillId="0" borderId="0" applyFont="0" applyFill="0" applyBorder="0" applyAlignment="0" applyProtection="0"/>
    <xf numFmtId="214" fontId="43" fillId="0" borderId="0" applyFill="0" applyBorder="0" applyAlignment="0" applyProtection="0"/>
    <xf numFmtId="0" fontId="42" fillId="0" borderId="0"/>
    <xf numFmtId="0" fontId="79" fillId="20" borderId="11" applyNumberFormat="0" applyProtection="0">
      <alignment horizontal="right" vertical="center"/>
    </xf>
    <xf numFmtId="0" fontId="80" fillId="15" borderId="11" applyNumberFormat="0" applyProtection="0">
      <alignment vertical="center"/>
    </xf>
    <xf numFmtId="175" fontId="43" fillId="0" borderId="0" applyFill="0" applyBorder="0" applyAlignment="0" applyProtection="0"/>
    <xf numFmtId="176" fontId="43" fillId="0" borderId="0" applyFill="0" applyBorder="0" applyAlignment="0" applyProtection="0"/>
    <xf numFmtId="0" fontId="71" fillId="17" borderId="0"/>
    <xf numFmtId="0" fontId="50" fillId="0" borderId="0" applyNumberFormat="0" applyFill="0" applyBorder="0" applyAlignment="0" applyProtection="0"/>
    <xf numFmtId="176" fontId="43" fillId="0" borderId="0" applyFill="0" applyBorder="0" applyAlignment="0" applyProtection="0"/>
    <xf numFmtId="0" fontId="43" fillId="0" borderId="0" applyFill="0" applyBorder="0" applyAlignment="0" applyProtection="0"/>
    <xf numFmtId="206" fontId="43" fillId="0" borderId="0" applyFill="0" applyBorder="0" applyAlignment="0" applyProtection="0"/>
    <xf numFmtId="0" fontId="42" fillId="0" borderId="0"/>
    <xf numFmtId="173" fontId="43" fillId="0" borderId="0" applyFill="0" applyBorder="0" applyAlignment="0" applyProtection="0"/>
    <xf numFmtId="189" fontId="43" fillId="0" borderId="0" applyFill="0" applyBorder="0" applyAlignment="0" applyProtection="0"/>
    <xf numFmtId="0" fontId="55" fillId="0" borderId="0"/>
    <xf numFmtId="189" fontId="43" fillId="0" borderId="0" applyFill="0" applyBorder="0" applyAlignment="0" applyProtection="0"/>
    <xf numFmtId="189" fontId="43" fillId="0" borderId="0" applyFill="0" applyBorder="0" applyAlignment="0" applyProtection="0"/>
    <xf numFmtId="176" fontId="43" fillId="0" borderId="0" applyFill="0" applyBorder="0" applyAlignment="0" applyProtection="0"/>
    <xf numFmtId="183" fontId="81" fillId="0" borderId="0"/>
    <xf numFmtId="177" fontId="43" fillId="0" borderId="0" applyFill="0" applyBorder="0" applyAlignment="0" applyProtection="0"/>
    <xf numFmtId="176" fontId="43" fillId="0" borderId="0" applyFill="0" applyBorder="0" applyAlignment="0" applyProtection="0"/>
    <xf numFmtId="189" fontId="43" fillId="0" borderId="0" applyFill="0" applyBorder="0" applyAlignment="0" applyProtection="0"/>
    <xf numFmtId="176" fontId="43" fillId="0" borderId="0" applyFill="0" applyBorder="0" applyAlignment="0" applyProtection="0"/>
    <xf numFmtId="0" fontId="73" fillId="0" borderId="0"/>
    <xf numFmtId="189" fontId="43" fillId="0" borderId="0" applyFill="0" applyBorder="0" applyAlignment="0" applyProtection="0"/>
    <xf numFmtId="0" fontId="59" fillId="0" borderId="0"/>
    <xf numFmtId="38" fontId="43" fillId="0" borderId="0" applyFill="0" applyBorder="0" applyAlignment="0" applyProtection="0"/>
    <xf numFmtId="0" fontId="43" fillId="0" borderId="0" applyFill="0" applyBorder="0" applyAlignment="0" applyProtection="0"/>
    <xf numFmtId="173" fontId="43" fillId="0" borderId="0" applyFill="0" applyBorder="0" applyAlignment="0" applyProtection="0"/>
    <xf numFmtId="176" fontId="43" fillId="0" borderId="0" applyFill="0" applyBorder="0" applyAlignment="0" applyProtection="0"/>
    <xf numFmtId="176" fontId="43" fillId="0" borderId="0" applyFill="0" applyBorder="0" applyAlignment="0" applyProtection="0"/>
    <xf numFmtId="2" fontId="43" fillId="0" borderId="0" applyFill="0" applyBorder="0" applyAlignment="0" applyProtection="0"/>
    <xf numFmtId="189" fontId="43" fillId="0" borderId="0" applyFill="0" applyBorder="0" applyAlignment="0" applyProtection="0"/>
    <xf numFmtId="173" fontId="43" fillId="0" borderId="0" applyFill="0" applyBorder="0" applyAlignment="0" applyProtection="0"/>
    <xf numFmtId="176" fontId="43" fillId="0" borderId="0" applyFill="0" applyBorder="0" applyAlignment="0" applyProtection="0"/>
    <xf numFmtId="0" fontId="48" fillId="0" borderId="0"/>
    <xf numFmtId="176" fontId="43" fillId="0" borderId="0" applyFill="0" applyBorder="0" applyAlignment="0" applyProtection="0"/>
    <xf numFmtId="189" fontId="43" fillId="0" borderId="0" applyFill="0" applyBorder="0" applyAlignment="0" applyProtection="0"/>
    <xf numFmtId="189" fontId="43" fillId="0" borderId="0" applyFill="0" applyBorder="0" applyAlignment="0" applyProtection="0"/>
    <xf numFmtId="0" fontId="84" fillId="8" borderId="0" applyNumberFormat="0" applyProtection="0">
      <alignment horizontal="left" vertical="center" indent="1"/>
    </xf>
    <xf numFmtId="189" fontId="43" fillId="0" borderId="0" applyFill="0" applyBorder="0" applyAlignment="0" applyProtection="0"/>
    <xf numFmtId="0" fontId="35" fillId="0" borderId="17">
      <alignment horizontal="left" vertical="center"/>
    </xf>
    <xf numFmtId="199" fontId="43" fillId="0" borderId="0" applyFill="0" applyBorder="0" applyAlignment="0" applyProtection="0"/>
    <xf numFmtId="0" fontId="60" fillId="0" borderId="0"/>
    <xf numFmtId="185" fontId="43" fillId="0" borderId="0" applyFill="0" applyBorder="0" applyAlignment="0" applyProtection="0"/>
    <xf numFmtId="0" fontId="42" fillId="0" borderId="0"/>
    <xf numFmtId="185" fontId="43" fillId="0" borderId="0" applyFill="0" applyBorder="0" applyAlignment="0" applyProtection="0"/>
    <xf numFmtId="171" fontId="47" fillId="0" borderId="0"/>
    <xf numFmtId="185" fontId="43" fillId="0" borderId="0" applyFill="0" applyBorder="0" applyAlignment="0" applyProtection="0"/>
    <xf numFmtId="173" fontId="43" fillId="0" borderId="0" applyFill="0" applyBorder="0" applyAlignment="0" applyProtection="0"/>
    <xf numFmtId="185" fontId="43" fillId="0" borderId="0" applyFill="0" applyBorder="0" applyAlignment="0" applyProtection="0"/>
    <xf numFmtId="185" fontId="43" fillId="0" borderId="0" applyFill="0" applyBorder="0" applyAlignment="0" applyProtection="0"/>
    <xf numFmtId="199" fontId="43" fillId="0" borderId="0" applyFill="0" applyBorder="0" applyAlignment="0" applyProtection="0"/>
    <xf numFmtId="173" fontId="43" fillId="0" borderId="0" applyFill="0" applyBorder="0" applyAlignment="0" applyProtection="0"/>
    <xf numFmtId="173" fontId="43" fillId="0" borderId="0" applyFill="0" applyBorder="0" applyAlignment="0" applyProtection="0"/>
    <xf numFmtId="0" fontId="42" fillId="0" borderId="0"/>
    <xf numFmtId="189" fontId="43" fillId="0" borderId="0" applyFill="0" applyBorder="0" applyAlignment="0" applyProtection="0"/>
    <xf numFmtId="173" fontId="43" fillId="0" borderId="0" applyFill="0" applyBorder="0" applyAlignment="0" applyProtection="0"/>
    <xf numFmtId="0" fontId="47" fillId="0" borderId="0"/>
    <xf numFmtId="3" fontId="43" fillId="0" borderId="0" applyFill="0" applyBorder="0" applyAlignment="0" applyProtection="0"/>
    <xf numFmtId="176" fontId="43" fillId="0" borderId="0" applyFill="0" applyBorder="0" applyAlignment="0" applyProtection="0"/>
    <xf numFmtId="176" fontId="43" fillId="0" borderId="0" applyFill="0" applyBorder="0" applyAlignment="0" applyProtection="0"/>
    <xf numFmtId="176" fontId="43" fillId="0" borderId="0" applyFill="0" applyBorder="0" applyAlignment="0" applyProtection="0"/>
    <xf numFmtId="176" fontId="43" fillId="0" borderId="0" applyFill="0" applyBorder="0" applyAlignment="0" applyProtection="0"/>
    <xf numFmtId="185" fontId="43" fillId="0" borderId="0" applyFill="0" applyBorder="0" applyAlignment="0" applyProtection="0"/>
    <xf numFmtId="173" fontId="43" fillId="0" borderId="0" applyFill="0" applyBorder="0" applyAlignment="0" applyProtection="0"/>
    <xf numFmtId="0" fontId="42" fillId="0" borderId="0"/>
    <xf numFmtId="189" fontId="43" fillId="0" borderId="0" applyFill="0" applyBorder="0" applyAlignment="0" applyProtection="0"/>
    <xf numFmtId="189" fontId="43" fillId="0" borderId="0" applyFill="0" applyBorder="0" applyAlignment="0" applyProtection="0"/>
    <xf numFmtId="188" fontId="43" fillId="0" borderId="0" applyFill="0" applyBorder="0" applyAlignment="0" applyProtection="0"/>
    <xf numFmtId="189" fontId="43" fillId="0" borderId="0" applyFill="0" applyBorder="0" applyAlignment="0" applyProtection="0"/>
    <xf numFmtId="199" fontId="43" fillId="0" borderId="0" applyFill="0" applyBorder="0" applyAlignment="0" applyProtection="0"/>
    <xf numFmtId="204" fontId="43" fillId="0" borderId="0" applyFill="0" applyBorder="0" applyAlignment="0" applyProtection="0"/>
    <xf numFmtId="185" fontId="43" fillId="0" borderId="0" applyFill="0" applyBorder="0" applyAlignment="0" applyProtection="0"/>
    <xf numFmtId="173" fontId="43" fillId="0" borderId="0" applyFill="0" applyBorder="0" applyAlignment="0" applyProtection="0"/>
    <xf numFmtId="0" fontId="43" fillId="0" borderId="14" applyNumberFormat="0" applyFill="0" applyAlignment="0" applyProtection="0"/>
    <xf numFmtId="185" fontId="43" fillId="0" borderId="0" applyFill="0" applyBorder="0" applyAlignment="0" applyProtection="0"/>
    <xf numFmtId="206" fontId="43" fillId="0" borderId="0" applyFill="0" applyBorder="0" applyAlignment="0" applyProtection="0"/>
    <xf numFmtId="185" fontId="43" fillId="0" borderId="0" applyFill="0" applyBorder="0" applyAlignment="0" applyProtection="0"/>
    <xf numFmtId="185" fontId="43" fillId="0" borderId="0" applyFill="0" applyBorder="0" applyAlignment="0" applyProtection="0"/>
    <xf numFmtId="164" fontId="54" fillId="0" borderId="0" applyFont="0" applyFill="0" applyBorder="0" applyAlignment="0" applyProtection="0"/>
    <xf numFmtId="173" fontId="43" fillId="0" borderId="0" applyFill="0" applyBorder="0" applyAlignment="0" applyProtection="0"/>
    <xf numFmtId="0" fontId="88" fillId="20" borderId="11" applyNumberFormat="0" applyProtection="0">
      <alignment horizontal="right" vertical="center"/>
    </xf>
    <xf numFmtId="173" fontId="43" fillId="0" borderId="0" applyFill="0" applyBorder="0" applyAlignment="0" applyProtection="0"/>
    <xf numFmtId="173" fontId="43" fillId="0" borderId="0" applyFill="0" applyBorder="0" applyAlignment="0" applyProtection="0"/>
    <xf numFmtId="0" fontId="43" fillId="0" borderId="0" applyFill="0" applyBorder="0" applyAlignment="0" applyProtection="0"/>
    <xf numFmtId="188" fontId="43" fillId="0" borderId="0" applyFill="0" applyBorder="0" applyAlignment="0" applyProtection="0"/>
    <xf numFmtId="189" fontId="43" fillId="0" borderId="0" applyFill="0" applyBorder="0" applyAlignment="0" applyProtection="0"/>
    <xf numFmtId="188" fontId="43" fillId="0" borderId="0" applyFill="0" applyBorder="0" applyAlignment="0" applyProtection="0"/>
    <xf numFmtId="189" fontId="48" fillId="0" borderId="12">
      <alignment horizontal="right" vertical="center"/>
    </xf>
    <xf numFmtId="10" fontId="43" fillId="0" borderId="0" applyFill="0" applyBorder="0" applyAlignment="0" applyProtection="0"/>
    <xf numFmtId="185" fontId="43" fillId="0" borderId="0" applyFill="0" applyBorder="0" applyAlignment="0" applyProtection="0"/>
    <xf numFmtId="185" fontId="43" fillId="0" borderId="0" applyFill="0" applyBorder="0" applyAlignment="0" applyProtection="0"/>
    <xf numFmtId="0" fontId="79" fillId="20" borderId="11" applyNumberFormat="0" applyProtection="0">
      <alignment vertical="center"/>
    </xf>
    <xf numFmtId="173" fontId="43" fillId="0" borderId="0" applyFill="0" applyBorder="0" applyAlignment="0" applyProtection="0"/>
    <xf numFmtId="194" fontId="42" fillId="0" borderId="0"/>
    <xf numFmtId="185" fontId="43" fillId="0" borderId="0" applyFill="0" applyBorder="0" applyAlignment="0" applyProtection="0"/>
    <xf numFmtId="0" fontId="72" fillId="0" borderId="0" applyNumberFormat="0"/>
    <xf numFmtId="185" fontId="43" fillId="0" borderId="0" applyFill="0" applyBorder="0" applyAlignment="0" applyProtection="0"/>
    <xf numFmtId="185" fontId="43" fillId="0" borderId="0" applyFill="0" applyBorder="0" applyAlignment="0" applyProtection="0"/>
    <xf numFmtId="165" fontId="43" fillId="0" borderId="0" applyFill="0" applyBorder="0" applyAlignment="0" applyProtection="0"/>
    <xf numFmtId="0" fontId="89" fillId="23" borderId="14">
      <alignment horizontal="left" vertical="center"/>
    </xf>
    <xf numFmtId="189" fontId="43" fillId="0" borderId="0" applyFill="0" applyBorder="0" applyAlignment="0" applyProtection="0"/>
    <xf numFmtId="173" fontId="43" fillId="0" borderId="0" applyFill="0" applyBorder="0" applyAlignment="0" applyProtection="0"/>
    <xf numFmtId="173" fontId="43" fillId="0" borderId="0" applyFill="0" applyBorder="0" applyAlignment="0" applyProtection="0"/>
    <xf numFmtId="0" fontId="58" fillId="0" borderId="16" applyNumberFormat="0" applyFill="0" applyAlignment="0" applyProtection="0"/>
    <xf numFmtId="173" fontId="43" fillId="0" borderId="0" applyFill="0" applyBorder="0" applyAlignment="0" applyProtection="0"/>
    <xf numFmtId="173" fontId="43" fillId="0" borderId="0" applyFill="0" applyBorder="0" applyAlignment="0" applyProtection="0"/>
    <xf numFmtId="0" fontId="61" fillId="0" borderId="0"/>
    <xf numFmtId="189" fontId="43" fillId="0" borderId="0" applyFill="0" applyBorder="0" applyAlignment="0" applyProtection="0"/>
    <xf numFmtId="0" fontId="42" fillId="0" borderId="0"/>
    <xf numFmtId="0" fontId="43" fillId="0" borderId="0" applyFill="0" applyBorder="0" applyAlignment="0" applyProtection="0"/>
    <xf numFmtId="0" fontId="67" fillId="0" borderId="0">
      <alignment vertical="center"/>
    </xf>
    <xf numFmtId="191" fontId="43" fillId="0" borderId="0" applyFill="0" applyBorder="0" applyAlignment="0" applyProtection="0"/>
    <xf numFmtId="0" fontId="43" fillId="0" borderId="0"/>
    <xf numFmtId="0" fontId="43" fillId="0" borderId="0" applyFill="0" applyBorder="0" applyAlignment="0"/>
    <xf numFmtId="188" fontId="43" fillId="0" borderId="0" applyFill="0" applyBorder="0" applyAlignment="0" applyProtection="0"/>
    <xf numFmtId="185" fontId="43" fillId="0" borderId="0" applyFill="0" applyBorder="0" applyAlignment="0" applyProtection="0"/>
    <xf numFmtId="209" fontId="43" fillId="0" borderId="0" applyFill="0" applyBorder="0" applyAlignment="0" applyProtection="0"/>
    <xf numFmtId="0" fontId="74" fillId="17" borderId="0"/>
    <xf numFmtId="0" fontId="83" fillId="0" borderId="0">
      <alignment wrapText="1"/>
    </xf>
    <xf numFmtId="173" fontId="43" fillId="0" borderId="0" applyFill="0" applyBorder="0" applyAlignment="0" applyProtection="0"/>
    <xf numFmtId="0" fontId="65" fillId="0" borderId="0"/>
    <xf numFmtId="0" fontId="93" fillId="0" borderId="0"/>
    <xf numFmtId="0" fontId="43" fillId="0" borderId="19" applyNumberFormat="0" applyFill="0" applyAlignment="0" applyProtection="0"/>
    <xf numFmtId="190" fontId="43" fillId="0" borderId="0" applyFill="0" applyBorder="0" applyAlignment="0" applyProtection="0"/>
    <xf numFmtId="209" fontId="43" fillId="0" borderId="0" applyFill="0" applyBorder="0" applyAlignment="0" applyProtection="0"/>
    <xf numFmtId="0" fontId="43" fillId="0" borderId="0" applyFill="0" applyBorder="0" applyAlignment="0" applyProtection="0"/>
    <xf numFmtId="207" fontId="42" fillId="0" borderId="12">
      <alignment horizontal="right" vertical="center"/>
    </xf>
    <xf numFmtId="209" fontId="43" fillId="0" borderId="0" applyFill="0" applyBorder="0" applyAlignment="0" applyProtection="0"/>
    <xf numFmtId="0" fontId="44" fillId="20" borderId="11" applyNumberFormat="0" applyProtection="0">
      <alignment horizontal="right" vertical="center"/>
    </xf>
    <xf numFmtId="0" fontId="33" fillId="15" borderId="11" applyNumberFormat="0" applyProtection="0">
      <alignment vertical="center"/>
    </xf>
    <xf numFmtId="208" fontId="43" fillId="0" borderId="0" applyFill="0" applyBorder="0" applyAlignment="0" applyProtection="0"/>
    <xf numFmtId="0" fontId="43" fillId="0" borderId="0" applyFill="0" applyBorder="0" applyAlignment="0" applyProtection="0"/>
    <xf numFmtId="0" fontId="43" fillId="0" borderId="0" applyFill="0" applyBorder="0" applyAlignment="0" applyProtection="0"/>
    <xf numFmtId="0" fontId="44" fillId="20" borderId="11" applyNumberFormat="0" applyProtection="0">
      <alignment vertical="center"/>
    </xf>
    <xf numFmtId="215" fontId="43" fillId="0" borderId="0" applyFill="0" applyBorder="0" applyAlignment="0" applyProtection="0"/>
    <xf numFmtId="215" fontId="43" fillId="0" borderId="0" applyFill="0" applyBorder="0" applyAlignment="0" applyProtection="0"/>
    <xf numFmtId="198" fontId="42" fillId="0" borderId="22"/>
    <xf numFmtId="0" fontId="43" fillId="0" borderId="0" applyFill="0" applyBorder="0" applyAlignment="0" applyProtection="0"/>
    <xf numFmtId="205" fontId="43" fillId="0" borderId="0" applyFill="0" applyBorder="0" applyAlignment="0" applyProtection="0"/>
    <xf numFmtId="0" fontId="43" fillId="0" borderId="19" applyNumberFormat="0" applyFill="0" applyAlignment="0" applyProtection="0"/>
    <xf numFmtId="177" fontId="43" fillId="0" borderId="0" applyFill="0" applyBorder="0" applyAlignment="0" applyProtection="0"/>
    <xf numFmtId="0" fontId="65" fillId="0" borderId="0"/>
    <xf numFmtId="0" fontId="91" fillId="0" borderId="0"/>
    <xf numFmtId="174" fontId="61" fillId="0" borderId="12">
      <alignment horizontal="right" vertical="center"/>
    </xf>
    <xf numFmtId="0" fontId="42" fillId="0" borderId="0"/>
    <xf numFmtId="201" fontId="42" fillId="0" borderId="0" applyFill="0" applyBorder="0" applyAlignment="0"/>
    <xf numFmtId="0" fontId="72" fillId="0" borderId="0"/>
    <xf numFmtId="0" fontId="90" fillId="0" borderId="0"/>
    <xf numFmtId="167" fontId="43" fillId="0" borderId="0" applyFill="0" applyBorder="0" applyAlignment="0" applyProtection="0"/>
    <xf numFmtId="167" fontId="43" fillId="0" borderId="0" applyFill="0" applyBorder="0" applyAlignment="0" applyProtection="0"/>
    <xf numFmtId="0" fontId="42" fillId="0" borderId="0"/>
    <xf numFmtId="218" fontId="42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42" fillId="0" borderId="0" applyFont="0" applyFill="0" applyBorder="0" applyAlignment="0" applyProtection="0"/>
    <xf numFmtId="188" fontId="43" fillId="0" borderId="0" applyFill="0" applyBorder="0" applyAlignment="0" applyProtection="0"/>
    <xf numFmtId="185" fontId="43" fillId="0" borderId="0" applyFill="0" applyBorder="0" applyAlignment="0" applyProtection="0"/>
    <xf numFmtId="206" fontId="43" fillId="0" borderId="0" applyFill="0" applyBorder="0" applyAlignment="0" applyProtection="0"/>
    <xf numFmtId="164" fontId="31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169" fontId="43" fillId="0" borderId="0" applyFill="0" applyBorder="0" applyAlignment="0" applyProtection="0"/>
    <xf numFmtId="217" fontId="43" fillId="0" borderId="0" applyFill="0" applyBorder="0" applyAlignment="0" applyProtection="0"/>
    <xf numFmtId="164" fontId="47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43" fillId="0" borderId="0" applyFill="0" applyBorder="0" applyAlignment="0" applyProtection="0"/>
    <xf numFmtId="0" fontId="94" fillId="10" borderId="23" applyNumberFormat="0" applyProtection="0">
      <alignment horizontal="left" vertical="center" indent="1"/>
    </xf>
    <xf numFmtId="164" fontId="42" fillId="0" borderId="0" applyFont="0" applyFill="0" applyBorder="0" applyAlignment="0" applyProtection="0"/>
    <xf numFmtId="169" fontId="43" fillId="0" borderId="0" applyFill="0" applyBorder="0" applyAlignment="0" applyProtection="0"/>
    <xf numFmtId="0" fontId="70" fillId="0" borderId="0">
      <alignment vertical="top" wrapText="1"/>
    </xf>
    <xf numFmtId="190" fontId="43" fillId="0" borderId="0" applyFill="0" applyBorder="0" applyAlignment="0" applyProtection="0"/>
    <xf numFmtId="169" fontId="92" fillId="0" borderId="0" applyFill="0" applyBorder="0" applyAlignment="0" applyProtection="0"/>
    <xf numFmtId="186" fontId="43" fillId="0" borderId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69" fontId="43" fillId="0" borderId="0" applyFill="0" applyBorder="0" applyAlignment="0" applyProtection="0"/>
    <xf numFmtId="164" fontId="42" fillId="0" borderId="0" applyFont="0" applyFill="0" applyBorder="0" applyAlignment="0" applyProtection="0"/>
    <xf numFmtId="164" fontId="61" fillId="0" borderId="0" applyFont="0" applyFill="0" applyBorder="0" applyAlignment="0" applyProtection="0"/>
    <xf numFmtId="169" fontId="43" fillId="0" borderId="0" applyFill="0" applyBorder="0" applyAlignment="0" applyProtection="0"/>
    <xf numFmtId="211" fontId="43" fillId="0" borderId="0" applyFill="0" applyBorder="0" applyAlignment="0" applyProtection="0"/>
    <xf numFmtId="187" fontId="48" fillId="0" borderId="0" applyFont="0" applyFill="0" applyBorder="0" applyAlignment="0" applyProtection="0"/>
    <xf numFmtId="164" fontId="47" fillId="0" borderId="0" applyFont="0" applyFill="0" applyBorder="0" applyAlignment="0" applyProtection="0"/>
    <xf numFmtId="176" fontId="43" fillId="0" borderId="0" applyFill="0" applyBorder="0" applyAlignment="0" applyProtection="0"/>
    <xf numFmtId="189" fontId="43" fillId="0" borderId="0" applyFill="0" applyBorder="0" applyAlignment="0" applyProtection="0"/>
    <xf numFmtId="164" fontId="47" fillId="0" borderId="0" applyFont="0" applyFill="0" applyBorder="0" applyAlignment="0" applyProtection="0"/>
    <xf numFmtId="0" fontId="86" fillId="22" borderId="0" applyNumberFormat="0" applyBorder="0" applyAlignment="0" applyProtection="0"/>
    <xf numFmtId="164" fontId="82" fillId="0" borderId="0" applyFont="0" applyFill="0" applyBorder="0" applyAlignment="0" applyProtection="0"/>
    <xf numFmtId="0" fontId="87" fillId="0" borderId="0" applyProtection="0"/>
    <xf numFmtId="164" fontId="42" fillId="0" borderId="0" applyFont="0" applyFill="0" applyBorder="0" applyAlignment="0" applyProtection="0"/>
    <xf numFmtId="0" fontId="43" fillId="0" borderId="0" applyFill="0" applyBorder="0" applyAlignment="0" applyProtection="0"/>
    <xf numFmtId="164" fontId="42" fillId="0" borderId="0" applyFont="0" applyFill="0" applyBorder="0" applyAlignment="0" applyProtection="0"/>
    <xf numFmtId="171" fontId="47" fillId="0" borderId="0"/>
    <xf numFmtId="169" fontId="43" fillId="0" borderId="0" applyFill="0" applyBorder="0" applyAlignment="0" applyProtection="0"/>
    <xf numFmtId="164" fontId="62" fillId="0" borderId="0" applyFont="0" applyFill="0" applyBorder="0" applyAlignment="0" applyProtection="0"/>
    <xf numFmtId="175" fontId="42" fillId="0" borderId="0"/>
    <xf numFmtId="0" fontId="53" fillId="0" borderId="0">
      <alignment horizontal="center"/>
    </xf>
    <xf numFmtId="202" fontId="43" fillId="0" borderId="0" applyFill="0" applyBorder="0" applyAlignment="0" applyProtection="0"/>
    <xf numFmtId="215" fontId="43" fillId="0" borderId="0" applyFill="0" applyBorder="0" applyAlignment="0" applyProtection="0"/>
    <xf numFmtId="0" fontId="42" fillId="0" borderId="0"/>
    <xf numFmtId="179" fontId="42" fillId="0" borderId="0"/>
    <xf numFmtId="191" fontId="43" fillId="0" borderId="0" applyFill="0" applyBorder="0" applyAlignment="0" applyProtection="0"/>
    <xf numFmtId="191" fontId="43" fillId="0" borderId="0" applyFill="0" applyBorder="0" applyAlignment="0" applyProtection="0"/>
    <xf numFmtId="206" fontId="43" fillId="0" borderId="0" applyFill="0" applyBorder="0" applyAlignment="0" applyProtection="0"/>
    <xf numFmtId="191" fontId="43" fillId="0" borderId="0" applyFill="0" applyBorder="0" applyAlignment="0" applyProtection="0"/>
    <xf numFmtId="191" fontId="43" fillId="0" borderId="0" applyFill="0" applyBorder="0" applyAlignment="0" applyProtection="0"/>
    <xf numFmtId="171" fontId="47" fillId="0" borderId="0"/>
    <xf numFmtId="217" fontId="43" fillId="0" borderId="0" applyFill="0" applyBorder="0" applyAlignment="0" applyProtection="0"/>
    <xf numFmtId="204" fontId="43" fillId="0" borderId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211" fontId="43" fillId="0" borderId="0" applyFill="0" applyBorder="0" applyAlignment="0" applyProtection="0"/>
    <xf numFmtId="186" fontId="43" fillId="0" borderId="0" applyFill="0" applyBorder="0" applyAlignment="0" applyProtection="0"/>
    <xf numFmtId="184" fontId="43" fillId="0" borderId="0" applyFill="0" applyBorder="0" applyAlignment="0" applyProtection="0"/>
    <xf numFmtId="211" fontId="43" fillId="0" borderId="0" applyFill="0" applyBorder="0" applyAlignment="0" applyProtection="0"/>
    <xf numFmtId="173" fontId="43" fillId="0" borderId="0" applyFill="0" applyBorder="0" applyAlignment="0" applyProtection="0"/>
    <xf numFmtId="211" fontId="43" fillId="0" borderId="0" applyFill="0" applyBorder="0" applyAlignment="0" applyProtection="0"/>
    <xf numFmtId="206" fontId="43" fillId="0" borderId="0" applyFill="0" applyBorder="0" applyAlignment="0" applyProtection="0"/>
    <xf numFmtId="206" fontId="43" fillId="0" borderId="0" applyFill="0" applyBorder="0" applyAlignment="0" applyProtection="0"/>
    <xf numFmtId="206" fontId="43" fillId="0" borderId="0" applyFill="0" applyBorder="0" applyAlignment="0" applyProtection="0"/>
    <xf numFmtId="211" fontId="43" fillId="0" borderId="0" applyFill="0" applyBorder="0" applyAlignment="0" applyProtection="0"/>
    <xf numFmtId="211" fontId="43" fillId="0" borderId="0" applyFill="0" applyBorder="0" applyAlignment="0" applyProtection="0"/>
    <xf numFmtId="169" fontId="43" fillId="0" borderId="0" applyFill="0" applyBorder="0" applyAlignment="0" applyProtection="0"/>
    <xf numFmtId="216" fontId="43" fillId="0" borderId="0" applyFill="0" applyBorder="0" applyAlignment="0" applyProtection="0"/>
    <xf numFmtId="216" fontId="43" fillId="0" borderId="0" applyFill="0" applyBorder="0" applyAlignment="0" applyProtection="0"/>
    <xf numFmtId="216" fontId="43" fillId="0" borderId="0" applyFill="0" applyBorder="0" applyAlignment="0" applyProtection="0"/>
    <xf numFmtId="0" fontId="43" fillId="0" borderId="0" applyNumberFormat="0" applyBorder="0" applyAlignment="0"/>
    <xf numFmtId="216" fontId="43" fillId="0" borderId="0" applyFill="0" applyBorder="0" applyAlignment="0" applyProtection="0"/>
    <xf numFmtId="216" fontId="43" fillId="0" borderId="0" applyFill="0" applyBorder="0" applyAlignment="0" applyProtection="0"/>
    <xf numFmtId="216" fontId="43" fillId="0" borderId="0" applyFill="0" applyBorder="0" applyAlignment="0" applyProtection="0"/>
    <xf numFmtId="180" fontId="81" fillId="0" borderId="14"/>
    <xf numFmtId="165" fontId="43" fillId="0" borderId="0" applyFill="0" applyBorder="0" applyAlignment="0" applyProtection="0"/>
    <xf numFmtId="0" fontId="63" fillId="0" borderId="0"/>
    <xf numFmtId="165" fontId="43" fillId="0" borderId="0" applyFill="0" applyBorder="0" applyAlignment="0" applyProtection="0"/>
    <xf numFmtId="200" fontId="48" fillId="0" borderId="12">
      <alignment horizontal="right" vertical="center"/>
    </xf>
    <xf numFmtId="0" fontId="44" fillId="8" borderId="0" applyNumberFormat="0" applyProtection="0">
      <alignment horizontal="left" vertical="center" indent="1"/>
    </xf>
    <xf numFmtId="192" fontId="43" fillId="0" borderId="0" applyFill="0" applyBorder="0" applyAlignment="0" applyProtection="0"/>
    <xf numFmtId="192" fontId="43" fillId="0" borderId="0" applyFill="0" applyBorder="0" applyAlignment="0" applyProtection="0"/>
    <xf numFmtId="177" fontId="43" fillId="0" borderId="0" applyFill="0" applyBorder="0" applyAlignment="0" applyProtection="0"/>
    <xf numFmtId="0" fontId="31" fillId="0" borderId="0"/>
    <xf numFmtId="177" fontId="43" fillId="0" borderId="0" applyFill="0" applyBorder="0" applyAlignment="0" applyProtection="0"/>
    <xf numFmtId="168" fontId="85" fillId="21" borderId="15"/>
    <xf numFmtId="177" fontId="43" fillId="0" borderId="0" applyFill="0" applyBorder="0" applyAlignment="0" applyProtection="0"/>
    <xf numFmtId="0" fontId="54" fillId="0" borderId="0"/>
    <xf numFmtId="177" fontId="43" fillId="0" borderId="0" applyFill="0" applyBorder="0" applyAlignment="0" applyProtection="0"/>
    <xf numFmtId="166" fontId="43" fillId="0" borderId="0" applyFill="0" applyBorder="0" applyAlignment="0" applyProtection="0"/>
    <xf numFmtId="169" fontId="43" fillId="0" borderId="0" applyFill="0" applyBorder="0" applyAlignment="0" applyProtection="0"/>
    <xf numFmtId="174" fontId="61" fillId="0" borderId="12">
      <alignment horizontal="right" vertical="center"/>
    </xf>
    <xf numFmtId="169" fontId="43" fillId="0" borderId="0" applyFill="0" applyBorder="0" applyAlignment="0" applyProtection="0"/>
    <xf numFmtId="169" fontId="43" fillId="0" borderId="0" applyFill="0" applyBorder="0" applyAlignment="0" applyProtection="0"/>
    <xf numFmtId="177" fontId="43" fillId="0" borderId="0" applyFill="0" applyBorder="0" applyAlignment="0" applyProtection="0"/>
    <xf numFmtId="177" fontId="43" fillId="0" borderId="0" applyFill="0" applyBorder="0" applyAlignment="0" applyProtection="0"/>
    <xf numFmtId="188" fontId="43" fillId="0" borderId="0" applyFill="0" applyBorder="0" applyAlignment="0" applyProtection="0"/>
    <xf numFmtId="0" fontId="78" fillId="19" borderId="0" applyNumberFormat="0" applyBorder="0" applyAlignment="0" applyProtection="0"/>
    <xf numFmtId="189" fontId="43" fillId="0" borderId="0" applyFill="0" applyBorder="0" applyAlignment="0" applyProtection="0"/>
    <xf numFmtId="189" fontId="43" fillId="0" borderId="0" applyFill="0" applyBorder="0" applyAlignment="0" applyProtection="0"/>
    <xf numFmtId="0" fontId="35" fillId="0" borderId="0">
      <alignment horizontal="left"/>
    </xf>
    <xf numFmtId="0" fontId="35" fillId="0" borderId="18" applyNumberFormat="0" applyAlignment="0" applyProtection="0"/>
    <xf numFmtId="0" fontId="35" fillId="0" borderId="0" applyProtection="0"/>
    <xf numFmtId="188" fontId="43" fillId="0" borderId="0" applyFill="0" applyBorder="0" applyAlignment="0" applyProtection="0"/>
    <xf numFmtId="170" fontId="42" fillId="0" borderId="0"/>
    <xf numFmtId="173" fontId="43" fillId="0" borderId="0" applyFill="0" applyBorder="0" applyAlignment="0" applyProtection="0"/>
    <xf numFmtId="196" fontId="43" fillId="0" borderId="0" applyFill="0" applyBorder="0" applyAlignment="0" applyProtection="0"/>
    <xf numFmtId="188" fontId="43" fillId="0" borderId="0" applyFill="0" applyBorder="0" applyAlignment="0" applyProtection="0"/>
    <xf numFmtId="1" fontId="95" fillId="0" borderId="0">
      <alignment horizontal="center"/>
    </xf>
    <xf numFmtId="1" fontId="66" fillId="0" borderId="0" applyBorder="0">
      <alignment horizontal="center"/>
    </xf>
    <xf numFmtId="40" fontId="43" fillId="0" borderId="0" applyFill="0" applyBorder="0" applyAlignment="0" applyProtection="0"/>
    <xf numFmtId="185" fontId="43" fillId="0" borderId="0" applyFill="0" applyBorder="0" applyAlignment="0" applyProtection="0"/>
    <xf numFmtId="0" fontId="42" fillId="0" borderId="0"/>
    <xf numFmtId="0" fontId="15" fillId="0" borderId="21"/>
    <xf numFmtId="193" fontId="43" fillId="0" borderId="0" applyFill="0" applyBorder="0" applyAlignment="0" applyProtection="0"/>
    <xf numFmtId="178" fontId="43" fillId="0" borderId="0" applyFill="0" applyBorder="0" applyAlignment="0" applyProtection="0"/>
    <xf numFmtId="14" fontId="43" fillId="0" borderId="0" applyFill="0" applyBorder="0" applyAlignment="0" applyProtection="0"/>
    <xf numFmtId="40" fontId="43" fillId="0" borderId="0" applyFill="0" applyBorder="0" applyAlignment="0" applyProtection="0"/>
    <xf numFmtId="0" fontId="43" fillId="0" borderId="0" applyNumberFormat="0" applyFill="0" applyAlignment="0"/>
    <xf numFmtId="37" fontId="69" fillId="0" borderId="0"/>
    <xf numFmtId="0" fontId="62" fillId="0" borderId="0"/>
    <xf numFmtId="0" fontId="47" fillId="0" borderId="0"/>
    <xf numFmtId="9" fontId="42" fillId="0" borderId="0" applyFont="0" applyFill="0" applyBorder="0" applyAlignment="0" applyProtection="0"/>
    <xf numFmtId="0" fontId="42" fillId="0" borderId="0"/>
    <xf numFmtId="173" fontId="43" fillId="0" borderId="0" applyFill="0" applyBorder="0" applyAlignment="0" applyProtection="0"/>
    <xf numFmtId="0" fontId="13" fillId="0" borderId="0"/>
    <xf numFmtId="185" fontId="43" fillId="0" borderId="0" applyFill="0" applyBorder="0" applyAlignment="0" applyProtection="0"/>
    <xf numFmtId="0" fontId="54" fillId="0" borderId="0">
      <alignment vertical="center"/>
    </xf>
    <xf numFmtId="171" fontId="42" fillId="0" borderId="0"/>
    <xf numFmtId="185" fontId="43" fillId="0" borderId="0" applyFill="0" applyBorder="0" applyAlignment="0" applyProtection="0"/>
    <xf numFmtId="0" fontId="42" fillId="0" borderId="0"/>
    <xf numFmtId="173" fontId="43" fillId="0" borderId="0" applyFill="0" applyBorder="0" applyAlignment="0" applyProtection="0"/>
    <xf numFmtId="0" fontId="41" fillId="0" borderId="0"/>
    <xf numFmtId="171" fontId="47" fillId="0" borderId="0"/>
    <xf numFmtId="0" fontId="96" fillId="0" borderId="0"/>
    <xf numFmtId="0" fontId="43" fillId="0" borderId="0"/>
    <xf numFmtId="0" fontId="18" fillId="0" borderId="0"/>
    <xf numFmtId="0" fontId="43" fillId="0" borderId="0"/>
    <xf numFmtId="0" fontId="42" fillId="0" borderId="0"/>
    <xf numFmtId="0" fontId="42" fillId="0" borderId="0"/>
    <xf numFmtId="0" fontId="47" fillId="0" borderId="0"/>
    <xf numFmtId="0" fontId="42" fillId="0" borderId="0"/>
    <xf numFmtId="197" fontId="57" fillId="12" borderId="15">
      <alignment vertical="top"/>
    </xf>
    <xf numFmtId="0" fontId="45" fillId="0" borderId="0"/>
    <xf numFmtId="0" fontId="48" fillId="0" borderId="0"/>
    <xf numFmtId="9" fontId="43" fillId="0" borderId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3" fillId="0" borderId="0" applyFill="0" applyBorder="0" applyAlignment="0" applyProtection="0"/>
    <xf numFmtId="173" fontId="43" fillId="0" borderId="0" applyFill="0" applyBorder="0" applyAlignment="0" applyProtection="0"/>
    <xf numFmtId="0" fontId="33" fillId="9" borderId="11" applyNumberFormat="0" applyProtection="0">
      <alignment horizontal="left" vertical="center" indent="1"/>
    </xf>
    <xf numFmtId="0" fontId="44" fillId="15" borderId="11" applyNumberFormat="0" applyProtection="0">
      <alignment horizontal="left" vertical="center" indent="1"/>
    </xf>
    <xf numFmtId="0" fontId="44" fillId="25" borderId="11" applyNumberFormat="0" applyProtection="0">
      <alignment horizontal="right" vertical="center"/>
    </xf>
    <xf numFmtId="0" fontId="44" fillId="18" borderId="11" applyNumberFormat="0" applyProtection="0">
      <alignment horizontal="right" vertical="center"/>
    </xf>
    <xf numFmtId="0" fontId="44" fillId="11" borderId="11" applyNumberFormat="0" applyProtection="0">
      <alignment horizontal="right" vertical="center"/>
    </xf>
    <xf numFmtId="0" fontId="44" fillId="27" borderId="11" applyNumberFormat="0" applyProtection="0">
      <alignment horizontal="right" vertical="center"/>
    </xf>
    <xf numFmtId="0" fontId="44" fillId="26" borderId="11" applyNumberFormat="0" applyProtection="0">
      <alignment horizontal="right" vertical="center"/>
    </xf>
    <xf numFmtId="0" fontId="44" fillId="28" borderId="11" applyNumberFormat="0" applyProtection="0">
      <alignment horizontal="right" vertical="center"/>
    </xf>
    <xf numFmtId="0" fontId="97" fillId="0" borderId="0" applyNumberFormat="0" applyFill="0" applyBorder="0" applyAlignment="0" applyProtection="0"/>
    <xf numFmtId="0" fontId="33" fillId="24" borderId="24" applyNumberFormat="0" applyProtection="0">
      <alignment horizontal="left" vertical="center" indent="1"/>
    </xf>
    <xf numFmtId="0" fontId="33" fillId="9" borderId="0" applyNumberFormat="0" applyProtection="0">
      <alignment horizontal="left" vertical="center" indent="1"/>
    </xf>
    <xf numFmtId="0" fontId="33" fillId="8" borderId="0" applyNumberFormat="0" applyProtection="0">
      <alignment horizontal="left" vertical="center" indent="1"/>
    </xf>
    <xf numFmtId="0" fontId="44" fillId="9" borderId="11" applyNumberFormat="0" applyProtection="0">
      <alignment horizontal="right" vertical="center"/>
    </xf>
    <xf numFmtId="207" fontId="42" fillId="0" borderId="12">
      <alignment horizontal="right" vertical="center"/>
    </xf>
    <xf numFmtId="0" fontId="84" fillId="9" borderId="0" applyNumberFormat="0" applyProtection="0">
      <alignment horizontal="left" vertical="center" indent="1"/>
    </xf>
    <xf numFmtId="0" fontId="33" fillId="9" borderId="23" applyNumberFormat="0" applyProtection="0">
      <alignment horizontal="left" vertical="center" indent="1"/>
    </xf>
    <xf numFmtId="0" fontId="99" fillId="0" borderId="0"/>
    <xf numFmtId="0" fontId="99" fillId="0" borderId="0"/>
    <xf numFmtId="173" fontId="43" fillId="0" borderId="0" applyFill="0" applyBorder="0" applyAlignment="0" applyProtection="0"/>
    <xf numFmtId="167" fontId="43" fillId="0" borderId="0" applyFill="0" applyBorder="0" applyAlignment="0" applyProtection="0"/>
    <xf numFmtId="173" fontId="43" fillId="0" borderId="0" applyFill="0" applyBorder="0" applyAlignment="0" applyProtection="0"/>
    <xf numFmtId="167" fontId="43" fillId="0" borderId="0" applyFill="0" applyBorder="0" applyAlignment="0" applyProtection="0"/>
    <xf numFmtId="185" fontId="43" fillId="0" borderId="0" applyFill="0" applyBorder="0" applyAlignment="0" applyProtection="0"/>
    <xf numFmtId="185" fontId="43" fillId="0" borderId="0" applyFill="0" applyBorder="0" applyAlignment="0" applyProtection="0"/>
    <xf numFmtId="173" fontId="43" fillId="0" borderId="0" applyFill="0" applyBorder="0" applyAlignment="0" applyProtection="0"/>
    <xf numFmtId="173" fontId="43" fillId="0" borderId="0" applyFill="0" applyBorder="0" applyAlignment="0" applyProtection="0"/>
    <xf numFmtId="176" fontId="43" fillId="0" borderId="0" applyFill="0" applyBorder="0" applyAlignment="0" applyProtection="0"/>
    <xf numFmtId="173" fontId="43" fillId="0" borderId="0" applyFill="0" applyBorder="0" applyAlignment="0" applyProtection="0"/>
    <xf numFmtId="176" fontId="43" fillId="0" borderId="0" applyFill="0" applyBorder="0" applyAlignment="0" applyProtection="0"/>
    <xf numFmtId="173" fontId="43" fillId="0" borderId="0" applyFill="0" applyBorder="0" applyAlignment="0" applyProtection="0"/>
    <xf numFmtId="176" fontId="43" fillId="0" borderId="0" applyFill="0" applyBorder="0" applyAlignment="0" applyProtection="0"/>
    <xf numFmtId="176" fontId="43" fillId="0" borderId="0" applyFill="0" applyBorder="0" applyAlignment="0" applyProtection="0"/>
    <xf numFmtId="189" fontId="43" fillId="0" borderId="0" applyFill="0" applyBorder="0" applyAlignment="0" applyProtection="0"/>
    <xf numFmtId="176" fontId="43" fillId="0" borderId="0" applyFill="0" applyBorder="0" applyAlignment="0" applyProtection="0"/>
    <xf numFmtId="189" fontId="43" fillId="0" borderId="0" applyFill="0" applyBorder="0" applyAlignment="0" applyProtection="0"/>
    <xf numFmtId="189" fontId="43" fillId="0" borderId="0" applyFill="0" applyBorder="0" applyAlignment="0" applyProtection="0"/>
    <xf numFmtId="185" fontId="43" fillId="0" borderId="0" applyFill="0" applyBorder="0" applyAlignment="0" applyProtection="0"/>
    <xf numFmtId="0" fontId="42" fillId="0" borderId="0"/>
    <xf numFmtId="173" fontId="43" fillId="0" borderId="0" applyFill="0" applyBorder="0" applyAlignment="0" applyProtection="0"/>
    <xf numFmtId="0" fontId="42" fillId="0" borderId="0"/>
    <xf numFmtId="4" fontId="100" fillId="0" borderId="0">
      <alignment horizontal="left" indent="1"/>
    </xf>
    <xf numFmtId="185" fontId="43" fillId="0" borderId="0" applyFill="0" applyBorder="0" applyAlignment="0" applyProtection="0"/>
    <xf numFmtId="0" fontId="15" fillId="0" borderId="0"/>
    <xf numFmtId="174" fontId="61" fillId="0" borderId="12">
      <alignment horizontal="right" vertical="center"/>
    </xf>
    <xf numFmtId="189" fontId="48" fillId="0" borderId="12">
      <alignment horizontal="right" vertical="center"/>
    </xf>
    <xf numFmtId="189" fontId="48" fillId="0" borderId="12">
      <alignment horizontal="right" vertical="center"/>
    </xf>
    <xf numFmtId="200" fontId="48" fillId="0" borderId="12">
      <alignment horizontal="right" vertical="center"/>
    </xf>
    <xf numFmtId="174" fontId="61" fillId="0" borderId="12">
      <alignment horizontal="right" vertical="center"/>
    </xf>
    <xf numFmtId="219" fontId="103" fillId="0" borderId="12">
      <alignment horizontal="center"/>
    </xf>
    <xf numFmtId="0" fontId="101" fillId="0" borderId="25">
      <alignment horizontal="center"/>
    </xf>
    <xf numFmtId="197" fontId="52" fillId="0" borderId="15">
      <alignment horizontal="left" vertical="top"/>
    </xf>
    <xf numFmtId="0" fontId="98" fillId="19" borderId="0">
      <alignment horizontal="left" vertical="center"/>
    </xf>
    <xf numFmtId="213" fontId="43" fillId="0" borderId="0" applyFill="0" applyBorder="0" applyAlignment="0" applyProtection="0"/>
    <xf numFmtId="0" fontId="43" fillId="0" borderId="0" applyFill="0" applyBorder="0" applyAlignment="0" applyProtection="0"/>
    <xf numFmtId="38" fontId="43" fillId="0" borderId="0" applyFill="0" applyBorder="0" applyAlignment="0" applyProtection="0"/>
    <xf numFmtId="0" fontId="43" fillId="0" borderId="0" applyFill="0" applyBorder="0" applyAlignment="0" applyProtection="0"/>
    <xf numFmtId="9" fontId="43" fillId="0" borderId="0" applyFill="0" applyBorder="0" applyAlignment="0" applyProtection="0"/>
    <xf numFmtId="0" fontId="102" fillId="0" borderId="0"/>
    <xf numFmtId="172" fontId="43" fillId="0" borderId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88" fontId="43" fillId="0" borderId="0" applyFill="0" applyBorder="0" applyAlignment="0" applyProtection="0"/>
    <xf numFmtId="199" fontId="43" fillId="0" borderId="0" applyFill="0" applyBorder="0" applyAlignment="0" applyProtection="0"/>
    <xf numFmtId="203" fontId="43" fillId="0" borderId="0" applyFill="0" applyBorder="0" applyAlignment="0" applyProtection="0"/>
    <xf numFmtId="220" fontId="43" fillId="0" borderId="0" applyFill="0" applyBorder="0" applyAlignment="0" applyProtection="0"/>
    <xf numFmtId="0" fontId="104" fillId="0" borderId="0"/>
    <xf numFmtId="0" fontId="105" fillId="0" borderId="0"/>
    <xf numFmtId="0" fontId="106" fillId="0" borderId="0"/>
    <xf numFmtId="164" fontId="42" fillId="0" borderId="0" applyFont="0" applyFill="0" applyBorder="0" applyAlignment="0" applyProtection="0"/>
    <xf numFmtId="188" fontId="43" fillId="0" borderId="0" applyFill="0" applyBorder="0" applyAlignment="0" applyProtection="0"/>
    <xf numFmtId="199" fontId="43" fillId="0" borderId="0" applyFill="0" applyBorder="0" applyAlignment="0" applyProtection="0"/>
    <xf numFmtId="0" fontId="42" fillId="0" borderId="0"/>
    <xf numFmtId="221" fontId="43" fillId="0" borderId="0" applyFill="0" applyBorder="0" applyAlignment="0" applyProtection="0"/>
    <xf numFmtId="0" fontId="60" fillId="0" borderId="0"/>
    <xf numFmtId="175" fontId="43" fillId="0" borderId="0" applyFill="0" applyBorder="0" applyAlignment="0" applyProtection="0"/>
    <xf numFmtId="168" fontId="43" fillId="0" borderId="0" applyFill="0" applyBorder="0" applyAlignment="0" applyProtection="0"/>
    <xf numFmtId="222" fontId="43" fillId="0" borderId="0" applyFill="0" applyBorder="0" applyAlignment="0" applyProtection="0"/>
  </cellStyleXfs>
  <cellXfs count="184">
    <xf numFmtId="0" fontId="0" fillId="0" borderId="0" xfId="0"/>
    <xf numFmtId="38" fontId="35" fillId="0" borderId="5" xfId="209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377" applyFont="1" applyFill="1" applyBorder="1" applyAlignment="1">
      <alignment horizontal="left" vertical="center"/>
    </xf>
    <xf numFmtId="0" fontId="3" fillId="0" borderId="0" xfId="377" applyFont="1" applyFill="1" applyBorder="1" applyAlignment="1">
      <alignment horizontal="left" vertical="center"/>
    </xf>
    <xf numFmtId="0" fontId="4" fillId="0" borderId="0" xfId="377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210" fontId="7" fillId="2" borderId="1" xfId="4" applyNumberFormat="1" applyFont="1" applyFill="1" applyBorder="1" applyAlignment="1">
      <alignment horizontal="center" vertical="center" wrapText="1"/>
    </xf>
    <xf numFmtId="0" fontId="8" fillId="3" borderId="1" xfId="377" applyFont="1" applyFill="1" applyBorder="1" applyAlignment="1">
      <alignment horizontal="center" vertical="center" wrapText="1"/>
    </xf>
    <xf numFmtId="0" fontId="7" fillId="3" borderId="1" xfId="377" applyFont="1" applyFill="1" applyBorder="1" applyAlignment="1">
      <alignment horizontal="left" vertical="center" wrapText="1"/>
    </xf>
    <xf numFmtId="0" fontId="7" fillId="3" borderId="1" xfId="377" applyFont="1" applyFill="1" applyBorder="1" applyAlignment="1">
      <alignment horizontal="center" vertical="center" wrapText="1"/>
    </xf>
    <xf numFmtId="195" fontId="8" fillId="3" borderId="1" xfId="4" applyNumberFormat="1" applyFont="1" applyFill="1" applyBorder="1" applyAlignment="1">
      <alignment vertical="center" wrapText="1"/>
    </xf>
    <xf numFmtId="210" fontId="7" fillId="3" borderId="1" xfId="4" applyNumberFormat="1" applyFont="1" applyFill="1" applyBorder="1" applyAlignment="1">
      <alignment horizontal="center" vertical="center" wrapText="1"/>
    </xf>
    <xf numFmtId="210" fontId="7" fillId="3" borderId="1" xfId="4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vertical="center"/>
    </xf>
    <xf numFmtId="210" fontId="8" fillId="4" borderId="1" xfId="4" applyNumberFormat="1" applyFont="1" applyFill="1" applyBorder="1" applyAlignment="1">
      <alignment horizontal="center" vertical="center"/>
    </xf>
    <xf numFmtId="210" fontId="8" fillId="4" borderId="1" xfId="4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vertical="center" wrapText="1"/>
    </xf>
    <xf numFmtId="210" fontId="8" fillId="0" borderId="1" xfId="4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8" fillId="6" borderId="1" xfId="377" applyFont="1" applyFill="1" applyBorder="1" applyAlignment="1">
      <alignment horizontal="center" vertical="center" wrapText="1"/>
    </xf>
    <xf numFmtId="0" fontId="7" fillId="6" borderId="1" xfId="377" applyFont="1" applyFill="1" applyBorder="1" applyAlignment="1">
      <alignment horizontal="left" vertical="center" wrapText="1"/>
    </xf>
    <xf numFmtId="0" fontId="7" fillId="6" borderId="1" xfId="377" applyFont="1" applyFill="1" applyBorder="1" applyAlignment="1">
      <alignment horizontal="center" vertical="center" wrapText="1"/>
    </xf>
    <xf numFmtId="195" fontId="8" fillId="6" borderId="1" xfId="4" applyNumberFormat="1" applyFont="1" applyFill="1" applyBorder="1" applyAlignment="1">
      <alignment vertical="center" wrapText="1"/>
    </xf>
    <xf numFmtId="210" fontId="7" fillId="6" borderId="1" xfId="4" applyNumberFormat="1" applyFont="1" applyFill="1" applyBorder="1" applyAlignment="1">
      <alignment horizontal="center" vertical="center" wrapText="1"/>
    </xf>
    <xf numFmtId="210" fontId="7" fillId="6" borderId="1" xfId="4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210" fontId="10" fillId="4" borderId="1" xfId="296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vertical="center" wrapText="1"/>
    </xf>
    <xf numFmtId="210" fontId="8" fillId="0" borderId="1" xfId="4" applyNumberFormat="1" applyFont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210" fontId="8" fillId="5" borderId="1" xfId="4" applyNumberFormat="1" applyFont="1" applyFill="1" applyBorder="1" applyAlignment="1">
      <alignment horizontal="left" vertical="center" wrapText="1"/>
    </xf>
    <xf numFmtId="0" fontId="8" fillId="0" borderId="1" xfId="377" applyFont="1" applyFill="1" applyBorder="1" applyAlignment="1">
      <alignment horizontal="center" vertical="center" wrapText="1"/>
    </xf>
    <xf numFmtId="0" fontId="11" fillId="0" borderId="1" xfId="377" applyFont="1" applyFill="1" applyBorder="1" applyAlignment="1">
      <alignment horizontal="center" vertical="center" wrapText="1"/>
    </xf>
    <xf numFmtId="210" fontId="10" fillId="0" borderId="1" xfId="4" applyNumberFormat="1" applyFont="1" applyFill="1" applyBorder="1" applyAlignment="1">
      <alignment horizontal="right" vertical="center" wrapText="1"/>
    </xf>
    <xf numFmtId="210" fontId="10" fillId="0" borderId="1" xfId="4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8" fillId="0" borderId="1" xfId="377" applyFont="1" applyFill="1" applyBorder="1" applyAlignment="1">
      <alignment horizontal="left" vertical="center" wrapText="1"/>
    </xf>
    <xf numFmtId="210" fontId="8" fillId="0" borderId="1" xfId="4" applyNumberFormat="1" applyFont="1" applyFill="1" applyBorder="1" applyAlignment="1">
      <alignment horizontal="right" vertical="center" wrapText="1"/>
    </xf>
    <xf numFmtId="195" fontId="8" fillId="0" borderId="1" xfId="4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12" fillId="3" borderId="1" xfId="377" applyFont="1" applyFill="1" applyBorder="1" applyAlignment="1">
      <alignment horizontal="center" vertical="center"/>
    </xf>
    <xf numFmtId="210" fontId="8" fillId="0" borderId="1" xfId="4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12" fillId="6" borderId="1" xfId="377" applyFont="1" applyFill="1" applyBorder="1" applyAlignment="1">
      <alignment horizontal="center" vertical="center"/>
    </xf>
    <xf numFmtId="210" fontId="4" fillId="0" borderId="0" xfId="377" applyNumberFormat="1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3" fillId="0" borderId="0" xfId="31" applyFont="1" applyAlignment="1">
      <alignment vertical="center"/>
    </xf>
    <xf numFmtId="0" fontId="14" fillId="0" borderId="0" xfId="31" applyFont="1" applyAlignment="1">
      <alignment vertical="center"/>
    </xf>
    <xf numFmtId="171" fontId="15" fillId="0" borderId="0" xfId="148" applyFont="1" applyAlignment="1">
      <alignment vertical="center"/>
    </xf>
    <xf numFmtId="0" fontId="13" fillId="0" borderId="0" xfId="397" applyFont="1" applyAlignment="1">
      <alignment vertical="center"/>
    </xf>
    <xf numFmtId="170" fontId="15" fillId="0" borderId="0" xfId="361" applyFont="1" applyBorder="1" applyAlignment="1">
      <alignment horizontal="center" vertical="center"/>
    </xf>
    <xf numFmtId="38" fontId="15" fillId="0" borderId="0" xfId="148" applyNumberFormat="1" applyFont="1" applyAlignment="1">
      <alignment horizontal="left" vertical="center"/>
    </xf>
    <xf numFmtId="171" fontId="17" fillId="0" borderId="0" xfId="148" applyFont="1" applyBorder="1" applyAlignment="1">
      <alignment horizontal="right" vertical="center"/>
    </xf>
    <xf numFmtId="38" fontId="15" fillId="0" borderId="0" xfId="148" applyNumberFormat="1" applyFont="1" applyAlignment="1">
      <alignment vertical="center"/>
    </xf>
    <xf numFmtId="170" fontId="15" fillId="0" borderId="0" xfId="361" applyFont="1" applyBorder="1" applyAlignment="1">
      <alignment horizontal="left" vertical="center"/>
    </xf>
    <xf numFmtId="170" fontId="15" fillId="0" borderId="0" xfId="361" applyFont="1" applyBorder="1" applyAlignment="1">
      <alignment horizontal="center" vertical="center" wrapText="1"/>
    </xf>
    <xf numFmtId="212" fontId="13" fillId="0" borderId="0" xfId="284" applyNumberFormat="1" applyFont="1" applyAlignment="1">
      <alignment vertical="center"/>
    </xf>
    <xf numFmtId="0" fontId="21" fillId="0" borderId="0" xfId="31" applyFont="1" applyBorder="1" applyAlignment="1">
      <alignment horizontal="left" vertical="center"/>
    </xf>
    <xf numFmtId="0" fontId="13" fillId="0" borderId="0" xfId="31" applyFont="1" applyBorder="1" applyAlignment="1">
      <alignment horizontal="left" vertical="center"/>
    </xf>
    <xf numFmtId="3" fontId="14" fillId="0" borderId="0" xfId="31" applyNumberFormat="1" applyFont="1" applyBorder="1" applyAlignment="1">
      <alignment vertical="center"/>
    </xf>
    <xf numFmtId="170" fontId="15" fillId="0" borderId="0" xfId="361" applyFont="1" applyFill="1" applyBorder="1" applyAlignment="1">
      <alignment horizontal="left" vertical="center"/>
    </xf>
    <xf numFmtId="0" fontId="21" fillId="0" borderId="0" xfId="397" applyFont="1" applyBorder="1" applyAlignment="1">
      <alignment horizontal="left" vertical="center"/>
    </xf>
    <xf numFmtId="171" fontId="22" fillId="0" borderId="0" xfId="31" applyNumberFormat="1" applyFont="1" applyBorder="1" applyAlignment="1">
      <alignment horizontal="center" vertical="center"/>
    </xf>
    <xf numFmtId="0" fontId="13" fillId="0" borderId="0" xfId="397" applyFont="1" applyBorder="1" applyAlignment="1">
      <alignment horizontal="left" vertical="center"/>
    </xf>
    <xf numFmtId="210" fontId="23" fillId="0" borderId="0" xfId="4" applyNumberFormat="1" applyFont="1" applyBorder="1" applyAlignment="1">
      <alignment horizontal="center" vertical="center"/>
    </xf>
    <xf numFmtId="0" fontId="13" fillId="0" borderId="0" xfId="397" applyFont="1" applyBorder="1" applyAlignment="1">
      <alignment vertical="center"/>
    </xf>
    <xf numFmtId="210" fontId="13" fillId="0" borderId="0" xfId="4" applyNumberFormat="1" applyFont="1" applyAlignment="1">
      <alignment vertical="center"/>
    </xf>
    <xf numFmtId="171" fontId="15" fillId="0" borderId="0" xfId="31" applyNumberFormat="1" applyFont="1" applyBorder="1" applyAlignment="1">
      <alignment horizontal="center" vertical="center"/>
    </xf>
    <xf numFmtId="0" fontId="14" fillId="0" borderId="0" xfId="31" applyFont="1" applyBorder="1" applyAlignment="1">
      <alignment vertical="center"/>
    </xf>
    <xf numFmtId="3" fontId="13" fillId="0" borderId="0" xfId="31" applyNumberFormat="1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3" fontId="13" fillId="0" borderId="0" xfId="31" applyNumberFormat="1" applyFont="1" applyAlignment="1">
      <alignment vertical="center"/>
    </xf>
    <xf numFmtId="0" fontId="0" fillId="0" borderId="0" xfId="0" applyAlignment="1">
      <alignment horizontal="left" vertical="top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5" fillId="0" borderId="0" xfId="3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171" fontId="15" fillId="0" borderId="0" xfId="31" applyNumberFormat="1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23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398" applyFont="1"/>
    <xf numFmtId="0" fontId="31" fillId="0" borderId="3" xfId="398" applyFont="1" applyBorder="1"/>
    <xf numFmtId="0" fontId="31" fillId="0" borderId="4" xfId="398" applyFont="1" applyBorder="1"/>
    <xf numFmtId="0" fontId="31" fillId="0" borderId="5" xfId="398" applyFont="1" applyBorder="1"/>
    <xf numFmtId="0" fontId="31" fillId="0" borderId="0" xfId="398" applyFont="1" applyBorder="1"/>
    <xf numFmtId="0" fontId="16" fillId="0" borderId="5" xfId="398" applyFont="1" applyFill="1" applyBorder="1" applyAlignment="1">
      <alignment horizontal="center" vertical="center"/>
    </xf>
    <xf numFmtId="0" fontId="16" fillId="0" borderId="0" xfId="398" applyFont="1" applyFill="1" applyBorder="1" applyAlignment="1">
      <alignment horizontal="center" vertical="center"/>
    </xf>
    <xf numFmtId="38" fontId="37" fillId="0" borderId="5" xfId="209" applyNumberFormat="1" applyFont="1" applyBorder="1" applyAlignment="1">
      <alignment horizontal="center" vertical="center"/>
    </xf>
    <xf numFmtId="38" fontId="37" fillId="0" borderId="0" xfId="209" applyNumberFormat="1" applyFont="1" applyBorder="1" applyAlignment="1">
      <alignment horizontal="center" vertical="center"/>
    </xf>
    <xf numFmtId="0" fontId="31" fillId="0" borderId="9" xfId="398" applyFont="1" applyBorder="1"/>
    <xf numFmtId="0" fontId="16" fillId="0" borderId="9" xfId="398" applyFont="1" applyFill="1" applyBorder="1" applyAlignment="1">
      <alignment horizontal="center" vertical="center"/>
    </xf>
    <xf numFmtId="0" fontId="38" fillId="0" borderId="0" xfId="398" applyFont="1" applyBorder="1" applyAlignment="1" applyProtection="1">
      <alignment horizontal="left"/>
    </xf>
    <xf numFmtId="0" fontId="39" fillId="0" borderId="0" xfId="249" applyFont="1" applyFill="1" applyAlignment="1">
      <alignment vertical="center"/>
    </xf>
    <xf numFmtId="38" fontId="37" fillId="0" borderId="9" xfId="209" applyNumberFormat="1" applyFont="1" applyBorder="1" applyAlignment="1">
      <alignment horizontal="center" vertical="center"/>
    </xf>
    <xf numFmtId="0" fontId="40" fillId="0" borderId="0" xfId="398" applyFont="1" applyBorder="1" applyAlignment="1" applyProtection="1">
      <alignment horizontal="left"/>
    </xf>
    <xf numFmtId="170" fontId="15" fillId="7" borderId="26" xfId="361" applyFont="1" applyFill="1" applyBorder="1" applyAlignment="1">
      <alignment horizontal="center" vertical="center" wrapText="1"/>
    </xf>
    <xf numFmtId="3" fontId="15" fillId="7" borderId="26" xfId="361" applyNumberFormat="1" applyFont="1" applyFill="1" applyBorder="1" applyAlignment="1">
      <alignment horizontal="center" vertical="center" wrapText="1"/>
    </xf>
    <xf numFmtId="3" fontId="15" fillId="7" borderId="26" xfId="46" applyNumberFormat="1" applyFont="1" applyFill="1" applyBorder="1" applyAlignment="1">
      <alignment horizontal="center" vertical="center" wrapText="1"/>
    </xf>
    <xf numFmtId="170" fontId="15" fillId="5" borderId="26" xfId="361" applyFont="1" applyFill="1" applyBorder="1" applyAlignment="1">
      <alignment horizontal="center" vertical="center" wrapText="1"/>
    </xf>
    <xf numFmtId="0" fontId="14" fillId="5" borderId="26" xfId="377" applyFont="1" applyFill="1" applyBorder="1" applyAlignment="1">
      <alignment wrapText="1"/>
    </xf>
    <xf numFmtId="3" fontId="18" fillId="0" borderId="26" xfId="46" applyNumberFormat="1" applyFont="1" applyFill="1" applyBorder="1" applyAlignment="1">
      <alignment horizontal="center" vertical="center" wrapText="1"/>
    </xf>
    <xf numFmtId="3" fontId="15" fillId="5" borderId="26" xfId="46" applyNumberFormat="1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horizontal="left" vertical="center" wrapText="1"/>
    </xf>
    <xf numFmtId="3" fontId="15" fillId="5" borderId="26" xfId="361" applyNumberFormat="1" applyFont="1" applyFill="1" applyBorder="1" applyAlignment="1">
      <alignment horizontal="center" vertical="center" wrapText="1"/>
    </xf>
    <xf numFmtId="3" fontId="20" fillId="0" borderId="26" xfId="46" applyNumberFormat="1" applyFont="1" applyFill="1" applyBorder="1" applyAlignment="1">
      <alignment horizontal="center" vertical="center" wrapText="1"/>
    </xf>
    <xf numFmtId="3" fontId="15" fillId="0" borderId="26" xfId="46" applyNumberFormat="1" applyFont="1" applyFill="1" applyBorder="1" applyAlignment="1">
      <alignment horizontal="center" vertical="center" wrapText="1"/>
    </xf>
    <xf numFmtId="38" fontId="35" fillId="0" borderId="0" xfId="209" applyNumberFormat="1" applyFont="1" applyBorder="1" applyAlignment="1">
      <alignment horizontal="center"/>
    </xf>
    <xf numFmtId="38" fontId="35" fillId="0" borderId="9" xfId="209" applyNumberFormat="1" applyFont="1" applyBorder="1" applyAlignment="1">
      <alignment horizontal="center"/>
    </xf>
    <xf numFmtId="38" fontId="37" fillId="0" borderId="5" xfId="209" applyNumberFormat="1" applyFont="1" applyBorder="1" applyAlignment="1">
      <alignment horizontal="center" vertical="center"/>
    </xf>
    <xf numFmtId="38" fontId="37" fillId="0" borderId="0" xfId="209" applyNumberFormat="1" applyFont="1" applyBorder="1" applyAlignment="1">
      <alignment horizontal="center" vertical="center"/>
    </xf>
    <xf numFmtId="38" fontId="37" fillId="0" borderId="9" xfId="209" applyNumberFormat="1" applyFont="1" applyBorder="1" applyAlignment="1">
      <alignment horizontal="center" vertical="center"/>
    </xf>
    <xf numFmtId="0" fontId="33" fillId="0" borderId="6" xfId="398" applyFont="1" applyBorder="1" applyAlignment="1">
      <alignment horizontal="center"/>
    </xf>
    <xf numFmtId="0" fontId="33" fillId="0" borderId="7" xfId="398" applyFont="1" applyBorder="1" applyAlignment="1">
      <alignment horizontal="center"/>
    </xf>
    <xf numFmtId="0" fontId="33" fillId="0" borderId="10" xfId="398" applyFont="1" applyBorder="1" applyAlignment="1">
      <alignment horizontal="center"/>
    </xf>
    <xf numFmtId="0" fontId="32" fillId="0" borderId="4" xfId="398" applyFont="1" applyBorder="1" applyAlignment="1">
      <alignment horizontal="right" vertical="center" wrapText="1"/>
    </xf>
    <xf numFmtId="0" fontId="32" fillId="0" borderId="8" xfId="398" applyFont="1" applyBorder="1" applyAlignment="1">
      <alignment horizontal="right" vertical="center" wrapText="1"/>
    </xf>
    <xf numFmtId="0" fontId="32" fillId="0" borderId="0" xfId="398" applyFont="1" applyBorder="1" applyAlignment="1">
      <alignment horizontal="right" vertical="center" wrapText="1"/>
    </xf>
    <xf numFmtId="0" fontId="32" fillId="0" borderId="9" xfId="398" applyFont="1" applyBorder="1" applyAlignment="1">
      <alignment horizontal="right" vertical="center" wrapText="1"/>
    </xf>
    <xf numFmtId="0" fontId="36" fillId="0" borderId="5" xfId="253" applyFont="1" applyBorder="1" applyAlignment="1">
      <alignment horizontal="center"/>
    </xf>
    <xf numFmtId="0" fontId="36" fillId="0" borderId="0" xfId="253" applyFont="1" applyBorder="1" applyAlignment="1">
      <alignment horizontal="center"/>
    </xf>
    <xf numFmtId="0" fontId="36" fillId="0" borderId="9" xfId="253" applyFont="1" applyBorder="1" applyAlignment="1">
      <alignment horizontal="center"/>
    </xf>
    <xf numFmtId="0" fontId="16" fillId="0" borderId="5" xfId="398" applyFont="1" applyFill="1" applyBorder="1" applyAlignment="1">
      <alignment horizontal="center" vertical="center"/>
    </xf>
    <xf numFmtId="0" fontId="16" fillId="0" borderId="0" xfId="398" applyFont="1" applyFill="1" applyBorder="1" applyAlignment="1">
      <alignment horizontal="center" vertical="center"/>
    </xf>
    <xf numFmtId="0" fontId="16" fillId="0" borderId="9" xfId="398" applyFont="1" applyFill="1" applyBorder="1" applyAlignment="1">
      <alignment horizontal="center" vertical="center"/>
    </xf>
    <xf numFmtId="0" fontId="33" fillId="0" borderId="5" xfId="398" applyFont="1" applyBorder="1" applyAlignment="1">
      <alignment horizontal="center" vertical="center"/>
    </xf>
    <xf numFmtId="0" fontId="33" fillId="0" borderId="0" xfId="398" applyFont="1" applyBorder="1" applyAlignment="1">
      <alignment horizontal="center" vertical="center"/>
    </xf>
    <xf numFmtId="0" fontId="33" fillId="0" borderId="9" xfId="398" applyFont="1" applyBorder="1" applyAlignment="1">
      <alignment horizontal="center" vertical="center"/>
    </xf>
    <xf numFmtId="0" fontId="36" fillId="0" borderId="5" xfId="398" applyFont="1" applyBorder="1" applyAlignment="1">
      <alignment horizontal="center" vertical="center"/>
    </xf>
    <xf numFmtId="0" fontId="36" fillId="0" borderId="0" xfId="398" applyFont="1" applyBorder="1" applyAlignment="1">
      <alignment horizontal="center" vertical="center"/>
    </xf>
    <xf numFmtId="0" fontId="36" fillId="0" borderId="9" xfId="398" applyFont="1" applyBorder="1" applyAlignment="1">
      <alignment horizontal="center" vertical="center"/>
    </xf>
    <xf numFmtId="0" fontId="31" fillId="0" borderId="0" xfId="398" applyFont="1" applyBorder="1" applyAlignment="1">
      <alignment horizontal="left" vertical="center" wrapText="1"/>
    </xf>
    <xf numFmtId="0" fontId="31" fillId="0" borderId="9" xfId="398" applyFont="1" applyBorder="1" applyAlignment="1">
      <alignment horizontal="left" vertical="center" wrapText="1"/>
    </xf>
    <xf numFmtId="0" fontId="33" fillId="0" borderId="5" xfId="398" applyFont="1" applyBorder="1" applyAlignment="1">
      <alignment horizontal="center"/>
    </xf>
    <xf numFmtId="0" fontId="33" fillId="0" borderId="0" xfId="398" applyFont="1" applyBorder="1" applyAlignment="1">
      <alignment horizontal="center"/>
    </xf>
    <xf numFmtId="0" fontId="33" fillId="0" borderId="9" xfId="398" applyFont="1" applyBorder="1" applyAlignment="1">
      <alignment horizontal="center"/>
    </xf>
    <xf numFmtId="0" fontId="34" fillId="0" borderId="5" xfId="398" applyFont="1" applyBorder="1" applyAlignment="1">
      <alignment horizontal="center"/>
    </xf>
    <xf numFmtId="0" fontId="34" fillId="0" borderId="0" xfId="398" applyFont="1" applyBorder="1" applyAlignment="1">
      <alignment horizontal="center"/>
    </xf>
    <xf numFmtId="0" fontId="34" fillId="0" borderId="9" xfId="398" applyFont="1" applyBorder="1" applyAlignment="1">
      <alignment horizontal="center"/>
    </xf>
    <xf numFmtId="0" fontId="36" fillId="0" borderId="5" xfId="398" applyFont="1" applyBorder="1" applyAlignment="1">
      <alignment horizontal="center"/>
    </xf>
    <xf numFmtId="0" fontId="36" fillId="0" borderId="0" xfId="398" applyFont="1" applyBorder="1" applyAlignment="1">
      <alignment horizontal="center"/>
    </xf>
    <xf numFmtId="0" fontId="36" fillId="0" borderId="9" xfId="398" applyFont="1" applyBorder="1" applyAlignment="1">
      <alignment horizontal="center"/>
    </xf>
    <xf numFmtId="170" fontId="15" fillId="0" borderId="26" xfId="361" applyFont="1" applyFill="1" applyBorder="1" applyAlignment="1">
      <alignment horizontal="center" vertical="center" wrapText="1"/>
    </xf>
    <xf numFmtId="170" fontId="16" fillId="0" borderId="0" xfId="361" applyFont="1" applyBorder="1" applyAlignment="1">
      <alignment horizontal="center" vertical="center"/>
    </xf>
    <xf numFmtId="0" fontId="14" fillId="0" borderId="0" xfId="31" applyFont="1" applyAlignment="1">
      <alignment horizontal="left" vertical="center"/>
    </xf>
    <xf numFmtId="38" fontId="15" fillId="0" borderId="0" xfId="148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377" applyFont="1" applyFill="1" applyBorder="1" applyAlignment="1">
      <alignment horizontal="center" vertical="center"/>
    </xf>
    <xf numFmtId="0" fontId="7" fillId="0" borderId="0" xfId="377" applyFont="1" applyFill="1" applyBorder="1" applyAlignment="1">
      <alignment horizontal="left" vertical="center"/>
    </xf>
    <xf numFmtId="0" fontId="8" fillId="0" borderId="0" xfId="377" applyFont="1" applyFill="1" applyBorder="1" applyAlignment="1">
      <alignment horizontal="center" vertical="center"/>
    </xf>
    <xf numFmtId="0" fontId="8" fillId="0" borderId="0" xfId="377" applyFont="1" applyFill="1" applyBorder="1" applyAlignment="1">
      <alignment vertical="center"/>
    </xf>
    <xf numFmtId="195" fontId="7" fillId="2" borderId="1" xfId="4" applyNumberFormat="1" applyFont="1" applyFill="1" applyBorder="1" applyAlignment="1">
      <alignment horizontal="center" vertical="center" wrapText="1"/>
    </xf>
    <xf numFmtId="0" fontId="7" fillId="2" borderId="1" xfId="377" applyFont="1" applyFill="1" applyBorder="1" applyAlignment="1">
      <alignment horizontal="center" vertical="center" wrapText="1"/>
    </xf>
    <xf numFmtId="0" fontId="7" fillId="2" borderId="1" xfId="377" applyFont="1" applyFill="1" applyBorder="1" applyAlignment="1">
      <alignment horizontal="left" vertical="center" wrapText="1"/>
    </xf>
    <xf numFmtId="210" fontId="7" fillId="2" borderId="1" xfId="4" applyNumberFormat="1" applyFont="1" applyFill="1" applyBorder="1" applyAlignment="1">
      <alignment horizontal="center" vertical="center" wrapText="1"/>
    </xf>
    <xf numFmtId="0" fontId="12" fillId="2" borderId="1" xfId="377" applyFont="1" applyFill="1" applyBorder="1" applyAlignment="1">
      <alignment horizontal="center" vertical="center"/>
    </xf>
  </cellXfs>
  <cellStyles count="487">
    <cellStyle name="_x0001_" xfId="43" xr:uid="{00000000-0005-0000-0000-000000000000}"/>
    <cellStyle name="_x0007_" xfId="36" xr:uid="{00000000-0005-0000-0000-000001000000}"/>
    <cellStyle name="??" xfId="77" xr:uid="{00000000-0005-0000-0000-000002000000}"/>
    <cellStyle name="?? [0.00]_ Att. 1- Cover" xfId="30" xr:uid="{00000000-0005-0000-0000-000003000000}"/>
    <cellStyle name="?? [0]" xfId="80" xr:uid="{00000000-0005-0000-0000-000004000000}"/>
    <cellStyle name="??&amp;O?&amp;H?_x0008_??_x0007__x0001__x0001_" xfId="81" xr:uid="{00000000-0005-0000-0000-000005000000}"/>
    <cellStyle name="?_x001d_??%U©÷u&amp;H©÷9_x0008_?_x0009_s_x000a__x0007__x0001__x0001_" xfId="19" xr:uid="{00000000-0005-0000-0000-000006000000}"/>
    <cellStyle name="?_x001d_??%U²u&amp;H²9_x0008_?_x0009_s_x000a__x0007__x0001__x0001_" xfId="6" xr:uid="{00000000-0005-0000-0000-000007000000}"/>
    <cellStyle name="???? [0.00]_PRODUCT DETAIL Q1" xfId="11" xr:uid="{00000000-0005-0000-0000-000008000000}"/>
    <cellStyle name="????_PRODUCT DETAIL Q1" xfId="58" xr:uid="{00000000-0005-0000-0000-000009000000}"/>
    <cellStyle name="???[0]_?? DI" xfId="49" xr:uid="{00000000-0005-0000-0000-00000A000000}"/>
    <cellStyle name="???_?? DI" xfId="68" xr:uid="{00000000-0005-0000-0000-00000B000000}"/>
    <cellStyle name="??[0]_BRE" xfId="22" xr:uid="{00000000-0005-0000-0000-00000C000000}"/>
    <cellStyle name="??_ Att. 1- Cover" xfId="54" xr:uid="{00000000-0005-0000-0000-00000D000000}"/>
    <cellStyle name="??A? [0]_laroux_1_¸???™? " xfId="1" xr:uid="{00000000-0005-0000-0000-00000E000000}"/>
    <cellStyle name="??A?_laroux_1_¸???™? " xfId="83" xr:uid="{00000000-0005-0000-0000-00000F000000}"/>
    <cellStyle name="?¡±¢¥?_?¨ù??¢´¢¥_¢¬???¢â? " xfId="84" xr:uid="{00000000-0005-0000-0000-000010000000}"/>
    <cellStyle name="?”´?_?¼??¤´_¸???™? " xfId="85" xr:uid="{00000000-0005-0000-0000-000011000000}"/>
    <cellStyle name="?ðÇ%U?&amp;H?_x0008_?s_x000a__x0007__x0001__x0001_" xfId="87" xr:uid="{00000000-0005-0000-0000-000012000000}"/>
    <cellStyle name="?曹%U?&amp;H?_x0008_?s_x000a__x0007__x0001__x0001_" xfId="88" xr:uid="{00000000-0005-0000-0000-000013000000}"/>
    <cellStyle name="[0]_Chi phÝ kh¸c_V" xfId="94" xr:uid="{00000000-0005-0000-0000-000014000000}"/>
    <cellStyle name="_080713-Dragon Villas- iNFRASTRUCTURE(Q'ty)" xfId="72" xr:uid="{00000000-0005-0000-0000-000015000000}"/>
    <cellStyle name="_5.Vol 2-BQ for tender" xfId="96" xr:uid="{00000000-0005-0000-0000-000016000000}"/>
    <cellStyle name="_ALL" xfId="97" xr:uid="{00000000-0005-0000-0000-000017000000}"/>
    <cellStyle name="_Bang Chi tieu (2)" xfId="101" xr:uid="{00000000-0005-0000-0000-000018000000}"/>
    <cellStyle name="_BangMail" xfId="102" xr:uid="{00000000-0005-0000-0000-000019000000}"/>
    <cellStyle name="_Book1" xfId="106" xr:uid="{00000000-0005-0000-0000-00001A000000}"/>
    <cellStyle name="_Book1_1" xfId="108" xr:uid="{00000000-0005-0000-0000-00001B000000}"/>
    <cellStyle name="_COVER" xfId="109" xr:uid="{00000000-0005-0000-0000-00001C000000}"/>
    <cellStyle name="_FINISHING P5-A2 PHUONG" xfId="35" xr:uid="{00000000-0005-0000-0000-00001D000000}"/>
    <cellStyle name="_FINISHING P5-A3" xfId="112" xr:uid="{00000000-0005-0000-0000-00001E000000}"/>
    <cellStyle name="_finishing Tan Quy" xfId="115" xr:uid="{00000000-0005-0000-0000-00001F000000}"/>
    <cellStyle name="_kd" xfId="116" xr:uid="{00000000-0005-0000-0000-000020000000}"/>
    <cellStyle name="_KLc" xfId="118" xr:uid="{00000000-0005-0000-0000-000021000000}"/>
    <cellStyle name="_klccc1" xfId="121" xr:uid="{00000000-0005-0000-0000-000022000000}"/>
    <cellStyle name="_KLcn+d" xfId="123" xr:uid="{00000000-0005-0000-0000-000023000000}"/>
    <cellStyle name="_KLR" xfId="125" xr:uid="{00000000-0005-0000-0000-000024000000}"/>
    <cellStyle name="_KT (2)" xfId="82" xr:uid="{00000000-0005-0000-0000-000025000000}"/>
    <cellStyle name="_KT (2)_1" xfId="56" xr:uid="{00000000-0005-0000-0000-000026000000}"/>
    <cellStyle name="_KT (2)_2" xfId="61" xr:uid="{00000000-0005-0000-0000-000027000000}"/>
    <cellStyle name="_KT (2)_2_TG-TH" xfId="128" xr:uid="{00000000-0005-0000-0000-000028000000}"/>
    <cellStyle name="_KT (2)_3" xfId="70" xr:uid="{00000000-0005-0000-0000-000029000000}"/>
    <cellStyle name="_KT (2)_3_TG-TH" xfId="130" xr:uid="{00000000-0005-0000-0000-00002A000000}"/>
    <cellStyle name="_KT (2)_3_TG-TH_ALL" xfId="78" xr:uid="{00000000-0005-0000-0000-00002B000000}"/>
    <cellStyle name="_KT (2)_3_TG-TH_Book1" xfId="131" xr:uid="{00000000-0005-0000-0000-00002C000000}"/>
    <cellStyle name="_KT (2)_3_TG-TH_kd" xfId="133" xr:uid="{00000000-0005-0000-0000-00002D000000}"/>
    <cellStyle name="_KT (2)_3_TG-TH_KLc" xfId="135" xr:uid="{00000000-0005-0000-0000-00002E000000}"/>
    <cellStyle name="_KT (2)_3_TG-TH_klccc1" xfId="137" xr:uid="{00000000-0005-0000-0000-00002F000000}"/>
    <cellStyle name="_KT (2)_3_TG-TH_KLcn+d" xfId="34" xr:uid="{00000000-0005-0000-0000-000030000000}"/>
    <cellStyle name="_KT (2)_3_TG-TH_KLR" xfId="122" xr:uid="{00000000-0005-0000-0000-000031000000}"/>
    <cellStyle name="_KT (2)_3_TG-TH_KTOAN" xfId="138" xr:uid="{00000000-0005-0000-0000-000032000000}"/>
    <cellStyle name="_KT (2)_3_TG-TH_KTOAN1" xfId="139" xr:uid="{00000000-0005-0000-0000-000033000000}"/>
    <cellStyle name="_KT (2)_3_TG-TH_THKP CAU" xfId="117" xr:uid="{00000000-0005-0000-0000-000034000000}"/>
    <cellStyle name="_KT (2)_3_TG-TH_THKPCAU(c)" xfId="141" xr:uid="{00000000-0005-0000-0000-000035000000}"/>
    <cellStyle name="_KT (2)_4" xfId="73" xr:uid="{00000000-0005-0000-0000-000036000000}"/>
    <cellStyle name="_KT (2)_4_TG-TH" xfId="143" xr:uid="{00000000-0005-0000-0000-000037000000}"/>
    <cellStyle name="_KT (2)_5" xfId="145" xr:uid="{00000000-0005-0000-0000-000038000000}"/>
    <cellStyle name="_KT (2)_5_ALL" xfId="147" xr:uid="{00000000-0005-0000-0000-000039000000}"/>
    <cellStyle name="_KT (2)_5_Book1" xfId="149" xr:uid="{00000000-0005-0000-0000-00003A000000}"/>
    <cellStyle name="_KT (2)_5_kd" xfId="150" xr:uid="{00000000-0005-0000-0000-00003B000000}"/>
    <cellStyle name="_KT (2)_5_KLc" xfId="79" xr:uid="{00000000-0005-0000-0000-00003C000000}"/>
    <cellStyle name="_KT (2)_5_klccc1" xfId="151" xr:uid="{00000000-0005-0000-0000-00003D000000}"/>
    <cellStyle name="_KT (2)_5_KLcn+d" xfId="152" xr:uid="{00000000-0005-0000-0000-00003E000000}"/>
    <cellStyle name="_KT (2)_5_KLR" xfId="154" xr:uid="{00000000-0005-0000-0000-00003F000000}"/>
    <cellStyle name="_KT (2)_5_KTOAN" xfId="155" xr:uid="{00000000-0005-0000-0000-000040000000}"/>
    <cellStyle name="_KT (2)_5_KTOAN1" xfId="21" xr:uid="{00000000-0005-0000-0000-000041000000}"/>
    <cellStyle name="_KT (2)_5_THKP CAU" xfId="134" xr:uid="{00000000-0005-0000-0000-000042000000}"/>
    <cellStyle name="_KT (2)_5_THKPCAU(c)" xfId="158" xr:uid="{00000000-0005-0000-0000-000043000000}"/>
    <cellStyle name="_KT (2)_ALL" xfId="161" xr:uid="{00000000-0005-0000-0000-000044000000}"/>
    <cellStyle name="_KT (2)_Book1" xfId="162" xr:uid="{00000000-0005-0000-0000-000045000000}"/>
    <cellStyle name="_KT (2)_kd" xfId="42" xr:uid="{00000000-0005-0000-0000-000046000000}"/>
    <cellStyle name="_KT (2)_KLc" xfId="163" xr:uid="{00000000-0005-0000-0000-000047000000}"/>
    <cellStyle name="_KT (2)_klccc1" xfId="164" xr:uid="{00000000-0005-0000-0000-000048000000}"/>
    <cellStyle name="_KT (2)_KLcn+d" xfId="44" xr:uid="{00000000-0005-0000-0000-000049000000}"/>
    <cellStyle name="_KT (2)_KLR" xfId="37" xr:uid="{00000000-0005-0000-0000-00004A000000}"/>
    <cellStyle name="_KT (2)_KTOAN" xfId="168" xr:uid="{00000000-0005-0000-0000-00004B000000}"/>
    <cellStyle name="_KT (2)_KTOAN1" xfId="169" xr:uid="{00000000-0005-0000-0000-00004C000000}"/>
    <cellStyle name="_KT (2)_TG-TH" xfId="170" xr:uid="{00000000-0005-0000-0000-00004D000000}"/>
    <cellStyle name="_KT (2)_THKP CAU" xfId="171" xr:uid="{00000000-0005-0000-0000-00004E000000}"/>
    <cellStyle name="_KT (2)_THKPCAU(c)" xfId="114" xr:uid="{00000000-0005-0000-0000-00004F000000}"/>
    <cellStyle name="_KT_TG" xfId="172" xr:uid="{00000000-0005-0000-0000-000050000000}"/>
    <cellStyle name="_KT_TG_1" xfId="174" xr:uid="{00000000-0005-0000-0000-000051000000}"/>
    <cellStyle name="_KT_TG_1_ALL" xfId="47" xr:uid="{00000000-0005-0000-0000-000052000000}"/>
    <cellStyle name="_KT_TG_1_Book1" xfId="16" xr:uid="{00000000-0005-0000-0000-000053000000}"/>
    <cellStyle name="_KT_TG_1_kd" xfId="175" xr:uid="{00000000-0005-0000-0000-000054000000}"/>
    <cellStyle name="_KT_TG_1_KLc" xfId="177" xr:uid="{00000000-0005-0000-0000-000055000000}"/>
    <cellStyle name="_KT_TG_1_klccc1" xfId="179" xr:uid="{00000000-0005-0000-0000-000056000000}"/>
    <cellStyle name="_KT_TG_1_KLcn+d" xfId="180" xr:uid="{00000000-0005-0000-0000-000057000000}"/>
    <cellStyle name="_KT_TG_1_KLR" xfId="113" xr:uid="{00000000-0005-0000-0000-000058000000}"/>
    <cellStyle name="_KT_TG_1_KTOAN" xfId="182" xr:uid="{00000000-0005-0000-0000-000059000000}"/>
    <cellStyle name="_KT_TG_1_KTOAN1" xfId="184" xr:uid="{00000000-0005-0000-0000-00005A000000}"/>
    <cellStyle name="_KT_TG_1_THKP CAU" xfId="185" xr:uid="{00000000-0005-0000-0000-00005B000000}"/>
    <cellStyle name="_KT_TG_1_THKPCAU(c)" xfId="29" xr:uid="{00000000-0005-0000-0000-00005C000000}"/>
    <cellStyle name="_KT_TG_2" xfId="186" xr:uid="{00000000-0005-0000-0000-00005D000000}"/>
    <cellStyle name="_KT_TG_3" xfId="187" xr:uid="{00000000-0005-0000-0000-00005E000000}"/>
    <cellStyle name="_KT_TG_4" xfId="41" xr:uid="{00000000-0005-0000-0000-00005F000000}"/>
    <cellStyle name="_KTOAN" xfId="157" xr:uid="{00000000-0005-0000-0000-000060000000}"/>
    <cellStyle name="_KTOAN1" xfId="188" xr:uid="{00000000-0005-0000-0000-000061000000}"/>
    <cellStyle name="_Sheet1" xfId="38" xr:uid="{00000000-0005-0000-0000-000062000000}"/>
    <cellStyle name="_Sheet2" xfId="24" xr:uid="{00000000-0005-0000-0000-000063000000}"/>
    <cellStyle name="_TG-TH" xfId="189" xr:uid="{00000000-0005-0000-0000-000064000000}"/>
    <cellStyle name="_TG-TH_1" xfId="26" xr:uid="{00000000-0005-0000-0000-000065000000}"/>
    <cellStyle name="_TG-TH_1_ALL" xfId="192" xr:uid="{00000000-0005-0000-0000-000066000000}"/>
    <cellStyle name="_TG-TH_1_Book1" xfId="193" xr:uid="{00000000-0005-0000-0000-000067000000}"/>
    <cellStyle name="_TG-TH_1_kd" xfId="195" xr:uid="{00000000-0005-0000-0000-000068000000}"/>
    <cellStyle name="_TG-TH_1_KLc" xfId="197" xr:uid="{00000000-0005-0000-0000-000069000000}"/>
    <cellStyle name="_TG-TH_1_klccc1" xfId="199" xr:uid="{00000000-0005-0000-0000-00006A000000}"/>
    <cellStyle name="_TG-TH_1_KLcn+d" xfId="200" xr:uid="{00000000-0005-0000-0000-00006B000000}"/>
    <cellStyle name="_TG-TH_1_KLR" xfId="204" xr:uid="{00000000-0005-0000-0000-00006C000000}"/>
    <cellStyle name="_TG-TH_1_KTOAN" xfId="205" xr:uid="{00000000-0005-0000-0000-00006D000000}"/>
    <cellStyle name="_TG-TH_1_KTOAN1" xfId="207" xr:uid="{00000000-0005-0000-0000-00006E000000}"/>
    <cellStyle name="_TG-TH_1_THKP CAU" xfId="208" xr:uid="{00000000-0005-0000-0000-00006F000000}"/>
    <cellStyle name="_TG-TH_1_THKPCAU(c)" xfId="129" xr:uid="{00000000-0005-0000-0000-000070000000}"/>
    <cellStyle name="_TG-TH_2" xfId="63" xr:uid="{00000000-0005-0000-0000-000071000000}"/>
    <cellStyle name="_TG-TH_3" xfId="71" xr:uid="{00000000-0005-0000-0000-000072000000}"/>
    <cellStyle name="_TG-TH_4" xfId="75" xr:uid="{00000000-0005-0000-0000-000073000000}"/>
    <cellStyle name="_THKP CAU" xfId="210" xr:uid="{00000000-0005-0000-0000-000074000000}"/>
    <cellStyle name="_THKPCAU(c)" xfId="203" xr:uid="{00000000-0005-0000-0000-000075000000}"/>
    <cellStyle name="_thong ke kl thep dan" xfId="211" xr:uid="{00000000-0005-0000-0000-000076000000}"/>
    <cellStyle name="~1" xfId="17" xr:uid="{00000000-0005-0000-0000-000077000000}"/>
    <cellStyle name="0,0_x000d__x000a_NA_x000d__x000a_" xfId="215" xr:uid="{00000000-0005-0000-0000-000078000000}"/>
    <cellStyle name="1" xfId="216" xr:uid="{00000000-0005-0000-0000-000079000000}"/>
    <cellStyle name="1_2.Sample BOQ Version-02 Charlie" xfId="219" xr:uid="{00000000-0005-0000-0000-00007A000000}"/>
    <cellStyle name="¹éºÐÀ²_±âÅ¸" xfId="55" xr:uid="{00000000-0005-0000-0000-00007B000000}"/>
    <cellStyle name="2" xfId="220" xr:uid="{00000000-0005-0000-0000-00007C000000}"/>
    <cellStyle name="3" xfId="107" xr:uid="{00000000-0005-0000-0000-00007D000000}"/>
    <cellStyle name="4" xfId="221" xr:uid="{00000000-0005-0000-0000-00007E000000}"/>
    <cellStyle name="A4 Small 210 x 297 mm" xfId="224" xr:uid="{00000000-0005-0000-0000-00007F000000}"/>
    <cellStyle name="ÅëÈ­ [0]_¿ì¹°Åë" xfId="227" xr:uid="{00000000-0005-0000-0000-000080000000}"/>
    <cellStyle name="AeE­ [0]_INQUIRY ¿?¾÷AßAø " xfId="228" xr:uid="{00000000-0005-0000-0000-000081000000}"/>
    <cellStyle name="ÅëÈ­ [0]_laroux" xfId="230" xr:uid="{00000000-0005-0000-0000-000082000000}"/>
    <cellStyle name="ÅëÈ­_¿ì¹°Åë" xfId="233" xr:uid="{00000000-0005-0000-0000-000083000000}"/>
    <cellStyle name="AeE­_INQUIRY ¿?¾÷AßAø " xfId="234" xr:uid="{00000000-0005-0000-0000-000084000000}"/>
    <cellStyle name="ÅëÈ­_L601CPT" xfId="235" xr:uid="{00000000-0005-0000-0000-000085000000}"/>
    <cellStyle name="ÄÞ¸¶ [0]_¿ì¹°Åë" xfId="237" xr:uid="{00000000-0005-0000-0000-000086000000}"/>
    <cellStyle name="AÞ¸¶ [0]_INQUIRY ¿?¾÷AßAø " xfId="20" xr:uid="{00000000-0005-0000-0000-000087000000}"/>
    <cellStyle name="ÄÞ¸¶ [0]_L601CPT" xfId="238" xr:uid="{00000000-0005-0000-0000-000088000000}"/>
    <cellStyle name="ÄÞ¸¶_¿ì¹°Åë" xfId="18" xr:uid="{00000000-0005-0000-0000-000089000000}"/>
    <cellStyle name="AÞ¸¶_INQUIRY ¿?¾÷AßAø " xfId="240" xr:uid="{00000000-0005-0000-0000-00008A000000}"/>
    <cellStyle name="ÄÞ¸¶_L601CPT" xfId="241" xr:uid="{00000000-0005-0000-0000-00008B000000}"/>
    <cellStyle name="AutoFormat Options" xfId="105" xr:uid="{00000000-0005-0000-0000-00008C000000}"/>
    <cellStyle name="Bình thường" xfId="0" builtinId="0"/>
    <cellStyle name="C?AØ_¿?¾÷CoE² " xfId="244" xr:uid="{00000000-0005-0000-0000-00008E000000}"/>
    <cellStyle name="Ç¥ÁØ_#2(M17)_1" xfId="15" xr:uid="{00000000-0005-0000-0000-00008F000000}"/>
    <cellStyle name="C￥AØ_¿μ¾÷CoE² " xfId="223" xr:uid="{00000000-0005-0000-0000-000090000000}"/>
    <cellStyle name="Ç¥ÁØ_±¸¹Ì´ëÃ¥" xfId="39" xr:uid="{00000000-0005-0000-0000-000091000000}"/>
    <cellStyle name="C￥AØ_Sheet1_¿μ¾÷CoE² " xfId="245" xr:uid="{00000000-0005-0000-0000-000092000000}"/>
    <cellStyle name="Calc Currency (0)" xfId="248" xr:uid="{00000000-0005-0000-0000-000093000000}"/>
    <cellStyle name="category" xfId="250" xr:uid="{00000000-0005-0000-0000-000094000000}"/>
    <cellStyle name="Comma 10" xfId="254" xr:uid="{00000000-0005-0000-0000-000097000000}"/>
    <cellStyle name="Comma 10 2" xfId="255" xr:uid="{00000000-0005-0000-0000-000098000000}"/>
    <cellStyle name="Comma 10 2 3" xfId="46" xr:uid="{00000000-0005-0000-0000-000099000000}"/>
    <cellStyle name="Comma 10 4" xfId="256" xr:uid="{00000000-0005-0000-0000-00009A000000}"/>
    <cellStyle name="Comma 10 7" xfId="257" xr:uid="{00000000-0005-0000-0000-00009B000000}"/>
    <cellStyle name="Comma 11" xfId="261" xr:uid="{00000000-0005-0000-0000-00009C000000}"/>
    <cellStyle name="Comma 11 52" xfId="262" xr:uid="{00000000-0005-0000-0000-00009D000000}"/>
    <cellStyle name="Comma 11 52 2" xfId="92" xr:uid="{00000000-0005-0000-0000-00009E000000}"/>
    <cellStyle name="Comma 12" xfId="91" xr:uid="{00000000-0005-0000-0000-00009F000000}"/>
    <cellStyle name="Comma 2" xfId="263" xr:uid="{00000000-0005-0000-0000-0000A0000000}"/>
    <cellStyle name="Comma 2 133" xfId="86" xr:uid="{00000000-0005-0000-0000-0000A1000000}"/>
    <cellStyle name="Comma 2 2" xfId="264" xr:uid="{00000000-0005-0000-0000-0000A2000000}"/>
    <cellStyle name="Comma 2 2 10" xfId="267" xr:uid="{00000000-0005-0000-0000-0000A3000000}"/>
    <cellStyle name="Comma 2 2 2" xfId="268" xr:uid="{00000000-0005-0000-0000-0000A4000000}"/>
    <cellStyle name="Comma 2 2 3" xfId="226" xr:uid="{00000000-0005-0000-0000-0000A5000000}"/>
    <cellStyle name="Comma 2 2 4" xfId="270" xr:uid="{00000000-0005-0000-0000-0000A6000000}"/>
    <cellStyle name="Comma 2 2_SCRECECNT MALL+binh +phuong 1" xfId="153" xr:uid="{00000000-0005-0000-0000-0000A7000000}"/>
    <cellStyle name="Comma 2 3" xfId="273" xr:uid="{00000000-0005-0000-0000-0000A8000000}"/>
    <cellStyle name="Comma 2 3 2" xfId="274" xr:uid="{00000000-0005-0000-0000-0000A9000000}"/>
    <cellStyle name="Comma 2 38" xfId="266" xr:uid="{00000000-0005-0000-0000-0000AA000000}"/>
    <cellStyle name="Comma 2 4" xfId="45" xr:uid="{00000000-0005-0000-0000-0000AB000000}"/>
    <cellStyle name="Comma 2 5" xfId="275" xr:uid="{00000000-0005-0000-0000-0000AC000000}"/>
    <cellStyle name="Comma 2 6" xfId="100" xr:uid="{00000000-0005-0000-0000-0000AD000000}"/>
    <cellStyle name="Comma 2 6 2" xfId="276" xr:uid="{00000000-0005-0000-0000-0000AE000000}"/>
    <cellStyle name="Comma 2 6 2 2" xfId="277" xr:uid="{00000000-0005-0000-0000-0000AF000000}"/>
    <cellStyle name="Comma 2_2.Sample BOQ Version-02 Charlie" xfId="278" xr:uid="{00000000-0005-0000-0000-0000B0000000}"/>
    <cellStyle name="Comma 3" xfId="279" xr:uid="{00000000-0005-0000-0000-0000B1000000}"/>
    <cellStyle name="Comma 4" xfId="280" xr:uid="{00000000-0005-0000-0000-0000B2000000}"/>
    <cellStyle name="Comma 5" xfId="281" xr:uid="{00000000-0005-0000-0000-0000B3000000}"/>
    <cellStyle name="Comma 5 2" xfId="283" xr:uid="{00000000-0005-0000-0000-0000B4000000}"/>
    <cellStyle name="Comma 5 2 4" xfId="64" xr:uid="{00000000-0005-0000-0000-0000B5000000}"/>
    <cellStyle name="Comma 543" xfId="284" xr:uid="{00000000-0005-0000-0000-0000B6000000}"/>
    <cellStyle name="Comma 543 2" xfId="287" xr:uid="{00000000-0005-0000-0000-0000B7000000}"/>
    <cellStyle name="Comma 6" xfId="289" xr:uid="{00000000-0005-0000-0000-0000B8000000}"/>
    <cellStyle name="Comma 7" xfId="181" xr:uid="{00000000-0005-0000-0000-0000B9000000}"/>
    <cellStyle name="Comma 7 2" xfId="291" xr:uid="{00000000-0005-0000-0000-0000BA000000}"/>
    <cellStyle name="Comma 8" xfId="293" xr:uid="{00000000-0005-0000-0000-0000BB000000}"/>
    <cellStyle name="Comma 8 2" xfId="13" xr:uid="{00000000-0005-0000-0000-0000BC000000}"/>
    <cellStyle name="Comma 9" xfId="296" xr:uid="{00000000-0005-0000-0000-0000BD000000}"/>
    <cellStyle name="comma zerodec" xfId="297" xr:uid="{00000000-0005-0000-0000-0000BE000000}"/>
    <cellStyle name="Comma0" xfId="160" xr:uid="{00000000-0005-0000-0000-0000BF000000}"/>
    <cellStyle name="cong" xfId="298" xr:uid="{00000000-0005-0000-0000-0000C0000000}"/>
    <cellStyle name="Currency0" xfId="299" xr:uid="{00000000-0005-0000-0000-0000C1000000}"/>
    <cellStyle name="Currency1" xfId="196" xr:uid="{00000000-0005-0000-0000-0000C2000000}"/>
    <cellStyle name="Chi phÝ kh¸c_Book1" xfId="251" xr:uid="{00000000-0005-0000-0000-000095000000}"/>
    <cellStyle name="D$_x0004_P??_x0010__x000b_?_x0015_?$_x0004_?_x000f_?" xfId="300" xr:uid="{00000000-0005-0000-0000-0000C3000000}"/>
    <cellStyle name="D$_x0004_P?_x0010__x000b_픲_x0015_딡$_x0004_뗈_x000f_?" xfId="48" xr:uid="{00000000-0005-0000-0000-0000C4000000}"/>
    <cellStyle name="Date" xfId="212" xr:uid="{00000000-0005-0000-0000-0000C5000000}"/>
    <cellStyle name="DAUDE" xfId="93" xr:uid="{00000000-0005-0000-0000-0000C6000000}"/>
    <cellStyle name="Dấu phẩy" xfId="4" builtinId="3"/>
    <cellStyle name="Dollar (zero dec)" xfId="302" xr:uid="{00000000-0005-0000-0000-0000C7000000}"/>
    <cellStyle name="Dziesi?tny [0]_Invoices2001Slovakia" xfId="28" xr:uid="{00000000-0005-0000-0000-0000C8000000}"/>
    <cellStyle name="Dziesi?tny_Invoices2001Slovakia" xfId="295" xr:uid="{00000000-0005-0000-0000-0000C9000000}"/>
    <cellStyle name="Dziesietny [0]_Invoices2001Slovakia" xfId="178" xr:uid="{00000000-0005-0000-0000-0000CA000000}"/>
    <cellStyle name="Dziesiętny [0]_Invoices2001Slovakia" xfId="111" xr:uid="{00000000-0005-0000-0000-0000CB000000}"/>
    <cellStyle name="Dziesietny [0]_Invoices2001Slovakia_01_Nha so 1_Dien" xfId="303" xr:uid="{00000000-0005-0000-0000-0000CC000000}"/>
    <cellStyle name="Dziesiętny [0]_Invoices2001Slovakia_01_Nha so 1_Dien" xfId="52" xr:uid="{00000000-0005-0000-0000-0000CD000000}"/>
    <cellStyle name="Dziesietny [0]_Invoices2001Slovakia_10_Nha so 10_Dien1" xfId="214" xr:uid="{00000000-0005-0000-0000-0000CE000000}"/>
    <cellStyle name="Dziesiętny [0]_Invoices2001Slovakia_10_Nha so 10_Dien1" xfId="304" xr:uid="{00000000-0005-0000-0000-0000CF000000}"/>
    <cellStyle name="Dziesietny [0]_Invoices2001Slovakia_Book1" xfId="305" xr:uid="{00000000-0005-0000-0000-0000D0000000}"/>
    <cellStyle name="Dziesiętny [0]_Invoices2001Slovakia_Book1" xfId="8" xr:uid="{00000000-0005-0000-0000-0000D1000000}"/>
    <cellStyle name="Dziesietny [0]_Invoices2001Slovakia_Book1_1" xfId="306" xr:uid="{00000000-0005-0000-0000-0000D2000000}"/>
    <cellStyle name="Dziesiętny [0]_Invoices2001Slovakia_Book1_1" xfId="307" xr:uid="{00000000-0005-0000-0000-0000D3000000}"/>
    <cellStyle name="Dziesietny [0]_Invoices2001Slovakia_Book1_1_Book1" xfId="309" xr:uid="{00000000-0005-0000-0000-0000D4000000}"/>
    <cellStyle name="Dziesiętny [0]_Invoices2001Slovakia_Book1_1_Book1" xfId="265" xr:uid="{00000000-0005-0000-0000-0000D5000000}"/>
    <cellStyle name="Dziesietny [0]_Invoices2001Slovakia_Book1_2" xfId="310" xr:uid="{00000000-0005-0000-0000-0000D6000000}"/>
    <cellStyle name="Dziesiętny [0]_Invoices2001Slovakia_Book1_2" xfId="173" xr:uid="{00000000-0005-0000-0000-0000D7000000}"/>
    <cellStyle name="Dziesietny [0]_Invoices2001Slovakia_d-uong+TDT" xfId="282" xr:uid="{00000000-0005-0000-0000-0000D8000000}"/>
    <cellStyle name="Dziesiętny [0]_Invoices2001Slovakia_Nhµ ®Ó xe" xfId="312" xr:uid="{00000000-0005-0000-0000-0000D9000000}"/>
    <cellStyle name="Dziesietny [0]_Invoices2001Slovakia_Nha bao ve(28-7-05)" xfId="51" xr:uid="{00000000-0005-0000-0000-0000DA000000}"/>
    <cellStyle name="Dziesiętny [0]_Invoices2001Slovakia_Nha bao ve(28-7-05)" xfId="315" xr:uid="{00000000-0005-0000-0000-0000DB000000}"/>
    <cellStyle name="Dziesietny [0]_Invoices2001Slovakia_NHA de xe nguyen du" xfId="12" xr:uid="{00000000-0005-0000-0000-0000DC000000}"/>
    <cellStyle name="Dziesiętny [0]_Invoices2001Slovakia_NHA de xe nguyen du" xfId="317" xr:uid="{00000000-0005-0000-0000-0000DD000000}"/>
    <cellStyle name="Dziesietny [0]_Invoices2001Slovakia_Nhalamviec VTC(25-1-05)" xfId="318" xr:uid="{00000000-0005-0000-0000-0000DE000000}"/>
    <cellStyle name="Dziesiętny [0]_Invoices2001Slovakia_Nhalamviec VTC(25-1-05)" xfId="319" xr:uid="{00000000-0005-0000-0000-0000DF000000}"/>
    <cellStyle name="Dziesietny [0]_Invoices2001Slovakia_t.nuoc(12-10-06)" xfId="320" xr:uid="{00000000-0005-0000-0000-0000E0000000}"/>
    <cellStyle name="Dziesiętny [0]_Invoices2001Slovakia_TDT KHANH HOA" xfId="3" xr:uid="{00000000-0005-0000-0000-0000E1000000}"/>
    <cellStyle name="Dziesietny [0]_Invoices2001Slovakia_TDT quangngai" xfId="321" xr:uid="{00000000-0005-0000-0000-0000E2000000}"/>
    <cellStyle name="Dziesiętny [0]_Invoices2001Slovakia_TDT quangngai" xfId="322" xr:uid="{00000000-0005-0000-0000-0000E3000000}"/>
    <cellStyle name="Dziesietny [0]_Invoices2001Slovakia_TMDT(10-5-06)" xfId="260" xr:uid="{00000000-0005-0000-0000-0000E4000000}"/>
    <cellStyle name="Dziesietny_Invoices2001Slovakia" xfId="323" xr:uid="{00000000-0005-0000-0000-0000E5000000}"/>
    <cellStyle name="Dziesiętny_Invoices2001Slovakia" xfId="33" xr:uid="{00000000-0005-0000-0000-0000E6000000}"/>
    <cellStyle name="Dziesietny_Invoices2001Slovakia_01_Nha so 1_Dien" xfId="324" xr:uid="{00000000-0005-0000-0000-0000E7000000}"/>
    <cellStyle name="Dziesiętny_Invoices2001Slovakia_01_Nha so 1_Dien" xfId="325" xr:uid="{00000000-0005-0000-0000-0000E8000000}"/>
    <cellStyle name="Dziesietny_Invoices2001Slovakia_10_Nha so 10_Dien1" xfId="326" xr:uid="{00000000-0005-0000-0000-0000E9000000}"/>
    <cellStyle name="Dziesiętny_Invoices2001Slovakia_10_Nha so 10_Dien1" xfId="328" xr:uid="{00000000-0005-0000-0000-0000EA000000}"/>
    <cellStyle name="Dziesietny_Invoices2001Slovakia_Book1" xfId="67" xr:uid="{00000000-0005-0000-0000-0000EB000000}"/>
    <cellStyle name="Dziesiętny_Invoices2001Slovakia_Book1" xfId="32" xr:uid="{00000000-0005-0000-0000-0000EC000000}"/>
    <cellStyle name="Dziesietny_Invoices2001Slovakia_Book1_1" xfId="329" xr:uid="{00000000-0005-0000-0000-0000ED000000}"/>
    <cellStyle name="Dziesiętny_Invoices2001Slovakia_Book1_1" xfId="330" xr:uid="{00000000-0005-0000-0000-0000EE000000}"/>
    <cellStyle name="Dziesietny_Invoices2001Slovakia_Book1_1_Book1" xfId="332" xr:uid="{00000000-0005-0000-0000-0000EF000000}"/>
    <cellStyle name="Dziesiętny_Invoices2001Slovakia_Book1_1_Book1" xfId="334" xr:uid="{00000000-0005-0000-0000-0000F0000000}"/>
    <cellStyle name="Dziesietny_Invoices2001Slovakia_Book1_2" xfId="337" xr:uid="{00000000-0005-0000-0000-0000F1000000}"/>
    <cellStyle name="Dziesiętny_Invoices2001Slovakia_Book1_2" xfId="338" xr:uid="{00000000-0005-0000-0000-0000F2000000}"/>
    <cellStyle name="Dziesietny_Invoices2001Slovakia_d-uong+TDT" xfId="120" xr:uid="{00000000-0005-0000-0000-0000F3000000}"/>
    <cellStyle name="Dziesiętny_Invoices2001Slovakia_Nhµ ®Ó xe" xfId="339" xr:uid="{00000000-0005-0000-0000-0000F4000000}"/>
    <cellStyle name="Dziesietny_Invoices2001Slovakia_Nha bao ve(28-7-05)" xfId="341" xr:uid="{00000000-0005-0000-0000-0000F5000000}"/>
    <cellStyle name="Dziesiętny_Invoices2001Slovakia_Nha bao ve(28-7-05)" xfId="343" xr:uid="{00000000-0005-0000-0000-0000F6000000}"/>
    <cellStyle name="Dziesietny_Invoices2001Slovakia_NHA de xe nguyen du" xfId="345" xr:uid="{00000000-0005-0000-0000-0000F7000000}"/>
    <cellStyle name="Dziesiętny_Invoices2001Slovakia_NHA de xe nguyen du" xfId="243" xr:uid="{00000000-0005-0000-0000-0000F8000000}"/>
    <cellStyle name="Dziesietny_Invoices2001Slovakia_Nhalamviec VTC(25-1-05)" xfId="347" xr:uid="{00000000-0005-0000-0000-0000F9000000}"/>
    <cellStyle name="Dziesiętny_Invoices2001Slovakia_Nhalamviec VTC(25-1-05)" xfId="349" xr:uid="{00000000-0005-0000-0000-0000FA000000}"/>
    <cellStyle name="Dziesietny_Invoices2001Slovakia_t.nuoc(12-10-06)" xfId="350" xr:uid="{00000000-0005-0000-0000-0000FB000000}"/>
    <cellStyle name="Dziesiętny_Invoices2001Slovakia_TDT KHANH HOA" xfId="271" xr:uid="{00000000-0005-0000-0000-0000FC000000}"/>
    <cellStyle name="Dziesietny_Invoices2001Slovakia_TDT quangngai" xfId="351" xr:uid="{00000000-0005-0000-0000-0000FD000000}"/>
    <cellStyle name="Dziesiętny_Invoices2001Slovakia_TDT quangngai" xfId="352" xr:uid="{00000000-0005-0000-0000-0000FE000000}"/>
    <cellStyle name="Dziesietny_Invoices2001Slovakia_TMDT(10-5-06)" xfId="25" xr:uid="{00000000-0005-0000-0000-0000FF000000}"/>
    <cellStyle name="Fixed" xfId="132" xr:uid="{00000000-0005-0000-0000-000000010000}"/>
    <cellStyle name="Good 2" xfId="288" xr:uid="{00000000-0005-0000-0000-000002010000}"/>
    <cellStyle name="Grey" xfId="354" xr:uid="{00000000-0005-0000-0000-000003010000}"/>
    <cellStyle name="gia" xfId="272" xr:uid="{00000000-0005-0000-0000-000001010000}"/>
    <cellStyle name="ha" xfId="327" xr:uid="{00000000-0005-0000-0000-000004010000}"/>
    <cellStyle name="HEADER" xfId="357" xr:uid="{00000000-0005-0000-0000-000005010000}"/>
    <cellStyle name="Header1" xfId="358" xr:uid="{00000000-0005-0000-0000-000006010000}"/>
    <cellStyle name="Header2" xfId="142" xr:uid="{00000000-0005-0000-0000-000007010000}"/>
    <cellStyle name="Heading 2 2" xfId="206" xr:uid="{00000000-0005-0000-0000-000008010000}"/>
    <cellStyle name="HEADING1 1" xfId="290" xr:uid="{00000000-0005-0000-0000-000009010000}"/>
    <cellStyle name="HEADING2" xfId="359" xr:uid="{00000000-0005-0000-0000-00000A010000}"/>
    <cellStyle name="headoption" xfId="5" xr:uid="{00000000-0005-0000-0000-00000B010000}"/>
    <cellStyle name="Hyperlink 2" xfId="311" xr:uid="{00000000-0005-0000-0000-00000D010000}"/>
    <cellStyle name="i phÝ kh¸c_B¶ng 2" xfId="360" xr:uid="{00000000-0005-0000-0000-00000E010000}"/>
    <cellStyle name="I.3" xfId="95" xr:uid="{00000000-0005-0000-0000-00000F010000}"/>
    <cellStyle name="i·0" xfId="362" xr:uid="{00000000-0005-0000-0000-000010010000}"/>
    <cellStyle name="ï-¾È»ê_BiÓu TB" xfId="363" xr:uid="{00000000-0005-0000-0000-000011010000}"/>
    <cellStyle name="Input [yellow]" xfId="99" xr:uid="{00000000-0005-0000-0000-000012010000}"/>
    <cellStyle name="ke" xfId="225" xr:uid="{00000000-0005-0000-0000-000013010000}"/>
    <cellStyle name="KENGANG" xfId="242" xr:uid="{00000000-0005-0000-0000-000014010000}"/>
    <cellStyle name="kh¸c_Bang Chi tieu" xfId="364" xr:uid="{00000000-0005-0000-0000-000015010000}"/>
    <cellStyle name="khanh" xfId="136" xr:uid="{00000000-0005-0000-0000-000016010000}"/>
    <cellStyle name="khoa" xfId="365" xr:uid="{00000000-0005-0000-0000-000017010000}"/>
    <cellStyle name="khoa1" xfId="366" xr:uid="{00000000-0005-0000-0000-000018010000}"/>
    <cellStyle name="khoa2" xfId="40" xr:uid="{00000000-0005-0000-0000-000019010000}"/>
    <cellStyle name="KHUNG" xfId="176" xr:uid="{00000000-0005-0000-0000-00001A010000}"/>
    <cellStyle name="Ledger 17 x 11 in" xfId="340" xr:uid="{00000000-0005-0000-0000-00001B010000}"/>
    <cellStyle name="Ledger 17 x 11 in 2" xfId="60" xr:uid="{00000000-0005-0000-0000-00001C010000}"/>
    <cellStyle name="Ledger 17 x 11 in 2 2" xfId="74" xr:uid="{00000000-0005-0000-0000-00001D010000}"/>
    <cellStyle name="Ledger 17 x 11 in 2 3" xfId="146" xr:uid="{00000000-0005-0000-0000-00001E010000}"/>
    <cellStyle name="Ledger 17 x 11 in 3" xfId="69" xr:uid="{00000000-0005-0000-0000-00001F010000}"/>
    <cellStyle name="Millares [0]_Well Timing" xfId="127" xr:uid="{00000000-0005-0000-0000-000020010000}"/>
    <cellStyle name="Millares_Well Timing" xfId="367" xr:uid="{00000000-0005-0000-0000-000021010000}"/>
    <cellStyle name="Model" xfId="370" xr:uid="{00000000-0005-0000-0000-000022010000}"/>
    <cellStyle name="moi" xfId="239" xr:uid="{00000000-0005-0000-0000-000023010000}"/>
    <cellStyle name="Moneda [0]_Well Timing" xfId="371" xr:uid="{00000000-0005-0000-0000-000024010000}"/>
    <cellStyle name="Moneda_Well Timing" xfId="372" xr:uid="{00000000-0005-0000-0000-000025010000}"/>
    <cellStyle name="Monétaire [0]_TARIFFS DB" xfId="373" xr:uid="{00000000-0005-0000-0000-000026010000}"/>
    <cellStyle name="Monétaire_TARIFFS DB" xfId="314" xr:uid="{00000000-0005-0000-0000-000027010000}"/>
    <cellStyle name="n" xfId="375" xr:uid="{00000000-0005-0000-0000-000028010000}"/>
    <cellStyle name="New Times Roman" xfId="144" xr:uid="{00000000-0005-0000-0000-000029010000}"/>
    <cellStyle name="no dec" xfId="376" xr:uid="{00000000-0005-0000-0000-00002A010000}"/>
    <cellStyle name="Normal - Style1" xfId="65" xr:uid="{00000000-0005-0000-0000-00002B010000}"/>
    <cellStyle name="Normal - 유형1" xfId="126" xr:uid="{00000000-0005-0000-0000-00002C010000}"/>
    <cellStyle name="Normal 10" xfId="377" xr:uid="{00000000-0005-0000-0000-00002D010000}"/>
    <cellStyle name="Normal 11" xfId="344" xr:uid="{00000000-0005-0000-0000-00002E010000}"/>
    <cellStyle name="Normal 13" xfId="378" xr:uid="{00000000-0005-0000-0000-00002F010000}"/>
    <cellStyle name="Normal 156" xfId="380" xr:uid="{00000000-0005-0000-0000-000030010000}"/>
    <cellStyle name="Normal 16" xfId="382" xr:uid="{00000000-0005-0000-0000-000031010000}"/>
    <cellStyle name="Normal 18" xfId="253" xr:uid="{00000000-0005-0000-0000-000032010000}"/>
    <cellStyle name="Normal 2" xfId="198" xr:uid="{00000000-0005-0000-0000-000033010000}"/>
    <cellStyle name="Normal 2 11 2" xfId="384" xr:uid="{00000000-0005-0000-0000-000034010000}"/>
    <cellStyle name="Normal 2 12" xfId="385" xr:uid="{00000000-0005-0000-0000-000035010000}"/>
    <cellStyle name="Normal 2 2" xfId="387" xr:uid="{00000000-0005-0000-0000-000036010000}"/>
    <cellStyle name="Normal 2 2 2" xfId="301" xr:uid="{00000000-0005-0000-0000-000037010000}"/>
    <cellStyle name="Normal 2 3" xfId="389" xr:uid="{00000000-0005-0000-0000-000038010000}"/>
    <cellStyle name="Normal 2 35" xfId="209" xr:uid="{00000000-0005-0000-0000-000039010000}"/>
    <cellStyle name="Normal 2 38" xfId="390" xr:uid="{00000000-0005-0000-0000-00003A010000}"/>
    <cellStyle name="Normal 2 38 2" xfId="148" xr:uid="{00000000-0005-0000-0000-00003B010000}"/>
    <cellStyle name="Normal 2 38 2 2" xfId="308" xr:uid="{00000000-0005-0000-0000-00003C010000}"/>
    <cellStyle name="Normal 2 39" xfId="31" xr:uid="{00000000-0005-0000-0000-00003D010000}"/>
    <cellStyle name="Normal 2 4" xfId="391" xr:uid="{00000000-0005-0000-0000-00003E010000}"/>
    <cellStyle name="Normal 2_phu kien H18 gui Xuan" xfId="392" xr:uid="{00000000-0005-0000-0000-00003F010000}"/>
    <cellStyle name="Normal 21 10" xfId="159" xr:uid="{00000000-0005-0000-0000-000040010000}"/>
    <cellStyle name="Normal 3" xfId="393" xr:uid="{00000000-0005-0000-0000-000041010000}"/>
    <cellStyle name="Normal 3 2" xfId="333" xr:uid="{00000000-0005-0000-0000-000042010000}"/>
    <cellStyle name="Normal 3 3 2" xfId="294" xr:uid="{00000000-0005-0000-0000-000043010000}"/>
    <cellStyle name="Normal 3 3 2 2" xfId="14" xr:uid="{00000000-0005-0000-0000-000044010000}"/>
    <cellStyle name="Normal 3 3 2 2 2" xfId="57" xr:uid="{00000000-0005-0000-0000-000045010000}"/>
    <cellStyle name="Normal 35" xfId="167" xr:uid="{00000000-0005-0000-0000-000046010000}"/>
    <cellStyle name="Normal 4" xfId="394" xr:uid="{00000000-0005-0000-0000-000047010000}"/>
    <cellStyle name="Normal 4 2" xfId="395" xr:uid="{00000000-0005-0000-0000-000048010000}"/>
    <cellStyle name="Normal 5" xfId="396" xr:uid="{00000000-0005-0000-0000-000049010000}"/>
    <cellStyle name="Normal 6" xfId="247" xr:uid="{00000000-0005-0000-0000-00004A010000}"/>
    <cellStyle name="Normal 7" xfId="156" xr:uid="{00000000-0005-0000-0000-00004B010000}"/>
    <cellStyle name="Normal 751" xfId="397" xr:uid="{00000000-0005-0000-0000-00004C010000}"/>
    <cellStyle name="Normal 754" xfId="398" xr:uid="{00000000-0005-0000-0000-00004D010000}"/>
    <cellStyle name="Normal 8" xfId="400" xr:uid="{00000000-0005-0000-0000-00004E010000}"/>
    <cellStyle name="Normal 9" xfId="361" xr:uid="{00000000-0005-0000-0000-00004F010000}"/>
    <cellStyle name="Normal_QTTION-LUU_1" xfId="249" xr:uid="{00000000-0005-0000-0000-000050010000}"/>
    <cellStyle name="Normal1" xfId="401" xr:uid="{00000000-0005-0000-0000-000051010000}"/>
    <cellStyle name="Normalny_Cennik obowiazuje od 06-08-2001 r (1)" xfId="124" xr:uid="{00000000-0005-0000-0000-000052010000}"/>
    <cellStyle name="Percent [2]" xfId="191" xr:uid="{00000000-0005-0000-0000-000053010000}"/>
    <cellStyle name="Percent 2" xfId="402" xr:uid="{00000000-0005-0000-0000-000054010000}"/>
    <cellStyle name="Percent 2 16" xfId="403" xr:uid="{00000000-0005-0000-0000-000055010000}"/>
    <cellStyle name="Percent 2 2" xfId="379" xr:uid="{00000000-0005-0000-0000-000056010000}"/>
    <cellStyle name="Percent 2 2 2" xfId="7" xr:uid="{00000000-0005-0000-0000-000057010000}"/>
    <cellStyle name="Percent 2 3" xfId="404" xr:uid="{00000000-0005-0000-0000-000058010000}"/>
    <cellStyle name="Percent 3" xfId="405" xr:uid="{00000000-0005-0000-0000-000059010000}"/>
    <cellStyle name="S—_x0008_" xfId="406" xr:uid="{00000000-0005-0000-0000-00005A010000}"/>
    <cellStyle name="s1" xfId="53" xr:uid="{00000000-0005-0000-0000-00005B010000}"/>
    <cellStyle name="SAPBEXaggData" xfId="232" xr:uid="{00000000-0005-0000-0000-00005C010000}"/>
    <cellStyle name="SAPBEXaggDataEmph" xfId="104" xr:uid="{00000000-0005-0000-0000-00005D010000}"/>
    <cellStyle name="SAPBEXaggItem" xfId="408" xr:uid="{00000000-0005-0000-0000-00005E010000}"/>
    <cellStyle name="SAPBEXchaText" xfId="336" xr:uid="{00000000-0005-0000-0000-00005F010000}"/>
    <cellStyle name="SAPBEXexcBad7" xfId="59" xr:uid="{00000000-0005-0000-0000-000060010000}"/>
    <cellStyle name="SAPBEXexcBad8" xfId="62" xr:uid="{00000000-0005-0000-0000-000061010000}"/>
    <cellStyle name="SAPBEXexcBad9" xfId="50" xr:uid="{00000000-0005-0000-0000-000062010000}"/>
    <cellStyle name="SAPBEXexcCritical4" xfId="409" xr:uid="{00000000-0005-0000-0000-000063010000}"/>
    <cellStyle name="SAPBEXexcCritical5" xfId="410" xr:uid="{00000000-0005-0000-0000-000064010000}"/>
    <cellStyle name="SAPBEXexcCritical6" xfId="411" xr:uid="{00000000-0005-0000-0000-000065010000}"/>
    <cellStyle name="SAPBEXexcGood1" xfId="412" xr:uid="{00000000-0005-0000-0000-000066010000}"/>
    <cellStyle name="SAPBEXexcGood2" xfId="413" xr:uid="{00000000-0005-0000-0000-000067010000}"/>
    <cellStyle name="SAPBEXexcGood3" xfId="414" xr:uid="{00000000-0005-0000-0000-000068010000}"/>
    <cellStyle name="SAPBEXfilterDrill" xfId="416" xr:uid="{00000000-0005-0000-0000-000069010000}"/>
    <cellStyle name="SAPBEXfilterItem" xfId="417" xr:uid="{00000000-0005-0000-0000-00006A010000}"/>
    <cellStyle name="SAPBEXfilterText" xfId="418" xr:uid="{00000000-0005-0000-0000-00006B010000}"/>
    <cellStyle name="SAPBEXformats" xfId="419" xr:uid="{00000000-0005-0000-0000-00006C010000}"/>
    <cellStyle name="SAPBEXheaderItem" xfId="421" xr:uid="{00000000-0005-0000-0000-00006D010000}"/>
    <cellStyle name="SAPBEXheaderText" xfId="140" xr:uid="{00000000-0005-0000-0000-00006E010000}"/>
    <cellStyle name="SAPBEXresData" xfId="236" xr:uid="{00000000-0005-0000-0000-00006F010000}"/>
    <cellStyle name="SAPBEXresDataEmph" xfId="194" xr:uid="{00000000-0005-0000-0000-000070010000}"/>
    <cellStyle name="SAPBEXresItem" xfId="422" xr:uid="{00000000-0005-0000-0000-000071010000}"/>
    <cellStyle name="SAPBEXstdData" xfId="231" xr:uid="{00000000-0005-0000-0000-000072010000}"/>
    <cellStyle name="SAPBEXstdDataEmph" xfId="103" xr:uid="{00000000-0005-0000-0000-000073010000}"/>
    <cellStyle name="SAPBEXstdItem" xfId="407" xr:uid="{00000000-0005-0000-0000-000074010000}"/>
    <cellStyle name="SAPBEXtitle" xfId="269" xr:uid="{00000000-0005-0000-0000-000075010000}"/>
    <cellStyle name="SAPBEXundefined" xfId="183" xr:uid="{00000000-0005-0000-0000-000076010000}"/>
    <cellStyle name="Siêu kết nối" xfId="23" builtinId="8"/>
    <cellStyle name="Style 1" xfId="423" xr:uid="{00000000-0005-0000-0000-000077010000}"/>
    <cellStyle name="Style 1 2" xfId="369" xr:uid="{00000000-0005-0000-0000-000078010000}"/>
    <cellStyle name="Style 1 2 2" xfId="424" xr:uid="{00000000-0005-0000-0000-000079010000}"/>
    <cellStyle name="Style 1_beam and slab" xfId="66" xr:uid="{00000000-0005-0000-0000-00007A010000}"/>
    <cellStyle name="Style 10" xfId="425" xr:uid="{00000000-0005-0000-0000-00007B010000}"/>
    <cellStyle name="Style 11" xfId="316" xr:uid="{00000000-0005-0000-0000-00007C010000}"/>
    <cellStyle name="Style 12" xfId="381" xr:uid="{00000000-0005-0000-0000-00007D010000}"/>
    <cellStyle name="Style 13" xfId="222" xr:uid="{00000000-0005-0000-0000-00007E010000}"/>
    <cellStyle name="Style 14" xfId="252" xr:uid="{00000000-0005-0000-0000-00007F010000}"/>
    <cellStyle name="Style 15" xfId="258" xr:uid="{00000000-0005-0000-0000-000080010000}"/>
    <cellStyle name="Style 16" xfId="89" xr:uid="{00000000-0005-0000-0000-000081010000}"/>
    <cellStyle name="Style 17" xfId="217" xr:uid="{00000000-0005-0000-0000-000082010000}"/>
    <cellStyle name="Style 18" xfId="426" xr:uid="{00000000-0005-0000-0000-000083010000}"/>
    <cellStyle name="Style 19" xfId="428" xr:uid="{00000000-0005-0000-0000-000084010000}"/>
    <cellStyle name="Style 2" xfId="383" xr:uid="{00000000-0005-0000-0000-000085010000}"/>
    <cellStyle name="Style 20" xfId="259" xr:uid="{00000000-0005-0000-0000-000086010000}"/>
    <cellStyle name="Style 21" xfId="90" xr:uid="{00000000-0005-0000-0000-000087010000}"/>
    <cellStyle name="Style 22" xfId="218" xr:uid="{00000000-0005-0000-0000-000088010000}"/>
    <cellStyle name="Style 23" xfId="427" xr:uid="{00000000-0005-0000-0000-000089010000}"/>
    <cellStyle name="Style 24" xfId="429" xr:uid="{00000000-0005-0000-0000-00008A010000}"/>
    <cellStyle name="Style 25" xfId="430" xr:uid="{00000000-0005-0000-0000-00008B010000}"/>
    <cellStyle name="Style 26" xfId="165" xr:uid="{00000000-0005-0000-0000-00008C010000}"/>
    <cellStyle name="Style 27" xfId="432" xr:uid="{00000000-0005-0000-0000-00008D010000}"/>
    <cellStyle name="Style 28" xfId="434" xr:uid="{00000000-0005-0000-0000-00008E010000}"/>
    <cellStyle name="Style 29" xfId="436" xr:uid="{00000000-0005-0000-0000-00008F010000}"/>
    <cellStyle name="Style 3" xfId="368" xr:uid="{00000000-0005-0000-0000-000090010000}"/>
    <cellStyle name="Style 30" xfId="431" xr:uid="{00000000-0005-0000-0000-000091010000}"/>
    <cellStyle name="Style 31" xfId="166" xr:uid="{00000000-0005-0000-0000-000092010000}"/>
    <cellStyle name="Style 32" xfId="433" xr:uid="{00000000-0005-0000-0000-000093010000}"/>
    <cellStyle name="Style 33" xfId="435" xr:uid="{00000000-0005-0000-0000-000094010000}"/>
    <cellStyle name="Style 34" xfId="437" xr:uid="{00000000-0005-0000-0000-000095010000}"/>
    <cellStyle name="Style 35" xfId="355" xr:uid="{00000000-0005-0000-0000-000096010000}"/>
    <cellStyle name="Style 36" xfId="438" xr:uid="{00000000-0005-0000-0000-000097010000}"/>
    <cellStyle name="Style 37" xfId="285" xr:uid="{00000000-0005-0000-0000-000098010000}"/>
    <cellStyle name="Style 38" xfId="440" xr:uid="{00000000-0005-0000-0000-000099010000}"/>
    <cellStyle name="Style 39" xfId="442" xr:uid="{00000000-0005-0000-0000-00009A010000}"/>
    <cellStyle name="Style 4" xfId="443" xr:uid="{00000000-0005-0000-0000-00009B010000}"/>
    <cellStyle name="Style 40" xfId="356" xr:uid="{00000000-0005-0000-0000-00009C010000}"/>
    <cellStyle name="Style 41" xfId="439" xr:uid="{00000000-0005-0000-0000-00009D010000}"/>
    <cellStyle name="Style 42" xfId="286" xr:uid="{00000000-0005-0000-0000-00009E010000}"/>
    <cellStyle name="Style 43" xfId="441" xr:uid="{00000000-0005-0000-0000-00009F010000}"/>
    <cellStyle name="Style 5" xfId="445" xr:uid="{00000000-0005-0000-0000-0000A0010000}"/>
    <cellStyle name="Style 6" xfId="10" xr:uid="{00000000-0005-0000-0000-0000A1010000}"/>
    <cellStyle name="Style 7" xfId="448" xr:uid="{00000000-0005-0000-0000-0000A2010000}"/>
    <cellStyle name="Style 8" xfId="386" xr:uid="{00000000-0005-0000-0000-0000A3010000}"/>
    <cellStyle name="Style 9" xfId="388" xr:uid="{00000000-0005-0000-0000-0000A4010000}"/>
    <cellStyle name="subhead" xfId="449" xr:uid="{00000000-0005-0000-0000-0000A5010000}"/>
    <cellStyle name="T" xfId="76" xr:uid="{00000000-0005-0000-0000-0000A6010000}"/>
    <cellStyle name="T_2.Sample BOQ Version-02 Charlie" xfId="98" xr:uid="{00000000-0005-0000-0000-0000A7010000}"/>
    <cellStyle name="T_Book1" xfId="420" xr:uid="{00000000-0005-0000-0000-0000A8010000}"/>
    <cellStyle name="T_Book1_1" xfId="450" xr:uid="{00000000-0005-0000-0000-0000A9010000}"/>
    <cellStyle name="T_Book1_1_CPK" xfId="451" xr:uid="{00000000-0005-0000-0000-0000AA010000}"/>
    <cellStyle name="T_Book1_1_Thiet bi" xfId="452" xr:uid="{00000000-0005-0000-0000-0000AB010000}"/>
    <cellStyle name="T_Book1_2.Sample BOQ Version-02 Charlie" xfId="190" xr:uid="{00000000-0005-0000-0000-0000AC010000}"/>
    <cellStyle name="T_Book1_CPK" xfId="348" xr:uid="{00000000-0005-0000-0000-0000AD010000}"/>
    <cellStyle name="T_Book1_SCRECECNT MALL+binh +phuong 1" xfId="229" xr:uid="{00000000-0005-0000-0000-0000AE010000}"/>
    <cellStyle name="T_Book1_Thiet bi" xfId="246" xr:uid="{00000000-0005-0000-0000-0000AF010000}"/>
    <cellStyle name="T_CPK" xfId="453" xr:uid="{00000000-0005-0000-0000-0000B0010000}"/>
    <cellStyle name="T_SCRECECNT MALL+binh +phuong 1" xfId="454" xr:uid="{00000000-0005-0000-0000-0000B1010000}"/>
    <cellStyle name="T_Thiet bi" xfId="335" xr:uid="{00000000-0005-0000-0000-0000B2010000}"/>
    <cellStyle name="TNN" xfId="447" xr:uid="{00000000-0005-0000-0000-0000B4010000}"/>
    <cellStyle name="tt1" xfId="456" xr:uid="{00000000-0005-0000-0000-0000B5010000}"/>
    <cellStyle name="th" xfId="455" xr:uid="{00000000-0005-0000-0000-0000B3010000}"/>
    <cellStyle name="ux_3_¼­¿ï-¾È»ê" xfId="201" xr:uid="{00000000-0005-0000-0000-0000B6010000}"/>
    <cellStyle name="viet" xfId="119" xr:uid="{00000000-0005-0000-0000-0000B7010000}"/>
    <cellStyle name="viet2" xfId="331" xr:uid="{00000000-0005-0000-0000-0000B8010000}"/>
    <cellStyle name="vnbo" xfId="399" xr:uid="{00000000-0005-0000-0000-0000B9010000}"/>
    <cellStyle name="vntxt1" xfId="2" xr:uid="{00000000-0005-0000-0000-0000BE010000}"/>
    <cellStyle name="vntxt2" xfId="27" xr:uid="{00000000-0005-0000-0000-0000BF010000}"/>
    <cellStyle name="vnhead1" xfId="202" xr:uid="{00000000-0005-0000-0000-0000BA010000}"/>
    <cellStyle name="vnhead2" xfId="342" xr:uid="{00000000-0005-0000-0000-0000BB010000}"/>
    <cellStyle name="vnhead3" xfId="457" xr:uid="{00000000-0005-0000-0000-0000BC010000}"/>
    <cellStyle name="vnhead4" xfId="458" xr:uid="{00000000-0005-0000-0000-0000BD010000}"/>
    <cellStyle name="Walutowy [0]_Invoices2001Slovakia" xfId="313" xr:uid="{00000000-0005-0000-0000-0000C0010000}"/>
    <cellStyle name="Walutowy_Invoices2001Slovakia" xfId="459" xr:uid="{00000000-0005-0000-0000-0000C1010000}"/>
    <cellStyle name="xuan" xfId="415" xr:uid="{00000000-0005-0000-0000-0000C2010000}"/>
    <cellStyle name="Ý kh¸c_B¶ng 1 (2)" xfId="353" xr:uid="{00000000-0005-0000-0000-0000C3010000}"/>
    <cellStyle name=" [0.00]_ Att. 1- Cover" xfId="292" xr:uid="{00000000-0005-0000-0000-0000C4010000}"/>
    <cellStyle name="_ Att. 1- Cover" xfId="460" xr:uid="{00000000-0005-0000-0000-0000C5010000}"/>
    <cellStyle name="?_ Att. 1- Cover" xfId="213" xr:uid="{00000000-0005-0000-0000-0000C6010000}"/>
    <cellStyle name="똿뗦먛귟 [0.00]_PRODUCT DETAIL Q1" xfId="374" xr:uid="{00000000-0005-0000-0000-0000C7010000}"/>
    <cellStyle name="똿뗦먛귟_PRODUCT DETAIL Q1" xfId="461" xr:uid="{00000000-0005-0000-0000-0000C8010000}"/>
    <cellStyle name="믅됞 [0.00]_PRODUCT DETAIL Q1" xfId="462" xr:uid="{00000000-0005-0000-0000-0000C9010000}"/>
    <cellStyle name="믅됞_PRODUCT DETAIL Q1" xfId="110" xr:uid="{00000000-0005-0000-0000-0000CA010000}"/>
    <cellStyle name="백분율_95" xfId="463" xr:uid="{00000000-0005-0000-0000-0000CB010000}"/>
    <cellStyle name="뷭?_BOOKSHIP" xfId="464" xr:uid="{00000000-0005-0000-0000-0000CC010000}"/>
    <cellStyle name="쉼표 [0]_PCS-3~1" xfId="346" xr:uid="{00000000-0005-0000-0000-0000CD010000}"/>
    <cellStyle name="쉼표_EQ_ROOM cost" xfId="465" xr:uid="{00000000-0005-0000-0000-0000CE010000}"/>
    <cellStyle name="콤마 [ - 유형1" xfId="444" xr:uid="{00000000-0005-0000-0000-0000CF010000}"/>
    <cellStyle name="콤마 [ - 유형2" xfId="9" xr:uid="{00000000-0005-0000-0000-0000D0010000}"/>
    <cellStyle name="콤마 [ - 유형3" xfId="446" xr:uid="{00000000-0005-0000-0000-0000D1010000}"/>
    <cellStyle name="콤마 [ - 유형4" xfId="466" xr:uid="{00000000-0005-0000-0000-0000D2010000}"/>
    <cellStyle name="콤마 [ - 유형5" xfId="467" xr:uid="{00000000-0005-0000-0000-0000D3010000}"/>
    <cellStyle name="콤마 [ - 유형6" xfId="468" xr:uid="{00000000-0005-0000-0000-0000D4010000}"/>
    <cellStyle name="콤마 [ - 유형7" xfId="469" xr:uid="{00000000-0005-0000-0000-0000D5010000}"/>
    <cellStyle name="콤마 [ - 유형8" xfId="470" xr:uid="{00000000-0005-0000-0000-0000D6010000}"/>
    <cellStyle name="콤마 [0]_0004 MECH COST  " xfId="471" xr:uid="{00000000-0005-0000-0000-0000D7010000}"/>
    <cellStyle name="콤마_0004 MECH COST  " xfId="472" xr:uid="{00000000-0005-0000-0000-0000D8010000}"/>
    <cellStyle name="통화 [0]_1202" xfId="473" xr:uid="{00000000-0005-0000-0000-0000D9010000}"/>
    <cellStyle name="통화_1202" xfId="474" xr:uid="{00000000-0005-0000-0000-0000DA010000}"/>
    <cellStyle name="표준_(정보부문)월별인원계획" xfId="475" xr:uid="{00000000-0005-0000-0000-0000DB010000}"/>
    <cellStyle name="표줠_Sheet1_1_총괄표 (수출입) (2)" xfId="476" xr:uid="{00000000-0005-0000-0000-0000DC010000}"/>
    <cellStyle name="一般_00Q3902REV.1" xfId="477" xr:uid="{00000000-0005-0000-0000-0000DD010000}"/>
    <cellStyle name="千位分隔 2" xfId="478" xr:uid="{00000000-0005-0000-0000-0000DE010000}"/>
    <cellStyle name="千分位[0]_00Q3902REV.1" xfId="479" xr:uid="{00000000-0005-0000-0000-0000DF010000}"/>
    <cellStyle name="千分位_00Q3902REV.1" xfId="480" xr:uid="{00000000-0005-0000-0000-0000E0010000}"/>
    <cellStyle name="常规_PUMP" xfId="481" xr:uid="{00000000-0005-0000-0000-0000E1010000}"/>
    <cellStyle name="桁区切り_工費" xfId="482" xr:uid="{00000000-0005-0000-0000-0000E2010000}"/>
    <cellStyle name="標準_BOQ-08" xfId="483" xr:uid="{00000000-0005-0000-0000-0000E3010000}"/>
    <cellStyle name="貨幣 [0]_00Q3902REV.1" xfId="484" xr:uid="{00000000-0005-0000-0000-0000E4010000}"/>
    <cellStyle name="貨幣[0]_BRE" xfId="485" xr:uid="{00000000-0005-0000-0000-0000E5010000}"/>
    <cellStyle name="貨幣_00Q3902REV.1" xfId="486" xr:uid="{00000000-0005-0000-0000-0000E6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 /><Relationship Id="rId1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 /><Relationship Id="rId2" Type="http://schemas.openxmlformats.org/officeDocument/2006/relationships/image" Target="../media/image5.jpeg" /><Relationship Id="rId1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38100</xdr:rowOff>
    </xdr:from>
    <xdr:to>
      <xdr:col>2</xdr:col>
      <xdr:colOff>32845</xdr:colOff>
      <xdr:row>4</xdr:row>
      <xdr:rowOff>60325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" y="238125"/>
          <a:ext cx="2137410" cy="133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107950</xdr:rowOff>
    </xdr:from>
    <xdr:to>
      <xdr:col>1</xdr:col>
      <xdr:colOff>1768475</xdr:colOff>
      <xdr:row>4</xdr:row>
      <xdr:rowOff>76200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0050" y="107950"/>
          <a:ext cx="2368550" cy="79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29</xdr:row>
      <xdr:rowOff>12700</xdr:rowOff>
    </xdr:from>
    <xdr:to>
      <xdr:col>1</xdr:col>
      <xdr:colOff>2368550</xdr:colOff>
      <xdr:row>37</xdr:row>
      <xdr:rowOff>6350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3625" y="7508875"/>
          <a:ext cx="2305050" cy="151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2660505</xdr:colOff>
      <xdr:row>0</xdr:row>
      <xdr:rowOff>142877</xdr:rowOff>
    </xdr:from>
    <xdr:to>
      <xdr:col>9</xdr:col>
      <xdr:colOff>285750</xdr:colOff>
      <xdr:row>1</xdr:row>
      <xdr:rowOff>889275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690" y="142875"/>
          <a:ext cx="21123910" cy="34512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47625</xdr:colOff>
      <xdr:row>39</xdr:row>
      <xdr:rowOff>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26850" y="63773050"/>
          <a:ext cx="47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47625</xdr:colOff>
      <xdr:row>39</xdr:row>
      <xdr:rowOff>152400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26850" y="63773050"/>
          <a:ext cx="476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Relationship Id="rId1" Type="http://schemas.openxmlformats.org/officeDocument/2006/relationships/hyperlink" Target="http://www.gocxinhinteriordesign.com.vn/" TargetMode="Externa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27"/>
  <sheetViews>
    <sheetView view="pageBreakPreview" topLeftCell="A7" zoomScaleNormal="100" zoomScaleSheetLayoutView="100" workbookViewId="0">
      <selection activeCell="E21" sqref="E21"/>
    </sheetView>
  </sheetViews>
  <sheetFormatPr defaultColWidth="8.94921875" defaultRowHeight="13.5"/>
  <cols>
    <col min="1" max="1" width="13.8515625" customWidth="1"/>
    <col min="2" max="2" width="20.59375" customWidth="1"/>
    <col min="4" max="4" width="13.359375" customWidth="1"/>
    <col min="5" max="5" width="14.33984375" customWidth="1"/>
    <col min="7" max="7" width="10.05078125" customWidth="1"/>
    <col min="8" max="8" width="12.87109375" customWidth="1"/>
    <col min="9" max="9" width="69.265625" customWidth="1"/>
  </cols>
  <sheetData>
    <row r="2" spans="1:9" s="106" customFormat="1" ht="33.75" customHeight="1">
      <c r="A2" s="107"/>
      <c r="B2" s="108"/>
      <c r="C2" s="108"/>
      <c r="D2" s="140" t="s">
        <v>0</v>
      </c>
      <c r="E2" s="140"/>
      <c r="F2" s="140"/>
      <c r="G2" s="140"/>
      <c r="H2" s="140"/>
      <c r="I2" s="141"/>
    </row>
    <row r="3" spans="1:9" s="106" customFormat="1" ht="30.75" customHeight="1">
      <c r="A3" s="109"/>
      <c r="B3" s="110"/>
      <c r="C3" s="110"/>
      <c r="D3" s="142"/>
      <c r="E3" s="142"/>
      <c r="F3" s="142"/>
      <c r="G3" s="142"/>
      <c r="H3" s="142"/>
      <c r="I3" s="143"/>
    </row>
    <row r="4" spans="1:9" s="106" customFormat="1" ht="39" customHeight="1">
      <c r="A4" s="109"/>
      <c r="B4" s="110"/>
      <c r="C4" s="110"/>
      <c r="D4" s="142"/>
      <c r="E4" s="142"/>
      <c r="F4" s="142"/>
      <c r="G4" s="142"/>
      <c r="H4" s="142"/>
      <c r="I4" s="143"/>
    </row>
    <row r="5" spans="1:9" s="106" customFormat="1" ht="19.5" customHeight="1">
      <c r="A5" s="109"/>
      <c r="B5" s="110"/>
      <c r="C5" s="110"/>
      <c r="D5" s="110"/>
      <c r="E5" s="110"/>
      <c r="F5" s="156" t="s">
        <v>1</v>
      </c>
      <c r="G5" s="156"/>
      <c r="H5" s="156"/>
      <c r="I5" s="157"/>
    </row>
    <row r="6" spans="1:9" s="106" customFormat="1" ht="19.5" customHeight="1">
      <c r="A6" s="109"/>
      <c r="B6" s="110"/>
      <c r="C6" s="110"/>
      <c r="D6" s="110"/>
      <c r="E6" s="110"/>
      <c r="F6" s="110"/>
      <c r="G6" s="110"/>
      <c r="H6" s="110"/>
      <c r="I6" s="115"/>
    </row>
    <row r="7" spans="1:9" s="106" customFormat="1" ht="19.5" customHeight="1">
      <c r="A7" s="158" t="s">
        <v>2</v>
      </c>
      <c r="B7" s="159"/>
      <c r="C7" s="159"/>
      <c r="D7" s="159"/>
      <c r="E7" s="159"/>
      <c r="F7" s="159"/>
      <c r="G7" s="159"/>
      <c r="H7" s="159"/>
      <c r="I7" s="160"/>
    </row>
    <row r="8" spans="1:9" s="106" customFormat="1" ht="33" customHeight="1">
      <c r="A8" s="161" t="s">
        <v>101</v>
      </c>
      <c r="B8" s="162"/>
      <c r="C8" s="162"/>
      <c r="D8" s="162"/>
      <c r="E8" s="162"/>
      <c r="F8" s="162"/>
      <c r="G8" s="162"/>
      <c r="H8" s="162"/>
      <c r="I8" s="163"/>
    </row>
    <row r="9" spans="1:9" s="106" customFormat="1" ht="17.25" customHeight="1">
      <c r="A9" s="1" t="s">
        <v>3</v>
      </c>
      <c r="B9" s="132"/>
      <c r="C9" s="132"/>
      <c r="D9" s="132"/>
      <c r="E9" s="132"/>
      <c r="F9" s="132"/>
      <c r="G9" s="132"/>
      <c r="H9" s="132"/>
      <c r="I9" s="133"/>
    </row>
    <row r="10" spans="1:9" s="106" customFormat="1" ht="19.5" customHeight="1">
      <c r="A10" s="164" t="s">
        <v>102</v>
      </c>
      <c r="B10" s="165"/>
      <c r="C10" s="165"/>
      <c r="D10" s="165"/>
      <c r="E10" s="165"/>
      <c r="F10" s="165"/>
      <c r="G10" s="165"/>
      <c r="H10" s="165"/>
      <c r="I10" s="166"/>
    </row>
    <row r="11" spans="1:9" s="106" customFormat="1" ht="19.5" customHeight="1">
      <c r="A11" s="144"/>
      <c r="B11" s="145"/>
      <c r="C11" s="145"/>
      <c r="D11" s="145"/>
      <c r="E11" s="145"/>
      <c r="F11" s="145"/>
      <c r="G11" s="145"/>
      <c r="H11" s="145"/>
      <c r="I11" s="146"/>
    </row>
    <row r="12" spans="1:9" s="106" customFormat="1" ht="19.5" hidden="1" customHeight="1">
      <c r="A12" s="109"/>
      <c r="B12" s="110"/>
      <c r="C12" s="110"/>
      <c r="D12" s="110"/>
      <c r="E12" s="110"/>
      <c r="F12" s="110"/>
      <c r="G12" s="110"/>
      <c r="H12" s="110"/>
      <c r="I12" s="115"/>
    </row>
    <row r="13" spans="1:9" s="106" customFormat="1" ht="42" customHeight="1">
      <c r="A13" s="147" t="s">
        <v>4</v>
      </c>
      <c r="B13" s="148"/>
      <c r="C13" s="148"/>
      <c r="D13" s="148"/>
      <c r="E13" s="148"/>
      <c r="F13" s="148"/>
      <c r="G13" s="148"/>
      <c r="H13" s="148"/>
      <c r="I13" s="149"/>
    </row>
    <row r="14" spans="1:9" s="106" customFormat="1" ht="19.5" customHeight="1">
      <c r="A14" s="111"/>
      <c r="B14" s="112"/>
      <c r="C14" s="112"/>
      <c r="D14" s="112"/>
      <c r="E14" s="112"/>
      <c r="F14" s="112"/>
      <c r="G14" s="112"/>
      <c r="H14" s="112"/>
      <c r="I14" s="116"/>
    </row>
    <row r="15" spans="1:9" s="106" customFormat="1" ht="69" customHeight="1">
      <c r="A15" s="150"/>
      <c r="B15" s="151"/>
      <c r="C15" s="151"/>
      <c r="D15" s="151"/>
      <c r="E15" s="151"/>
      <c r="F15" s="151"/>
      <c r="G15" s="151"/>
      <c r="H15" s="151"/>
      <c r="I15" s="152"/>
    </row>
    <row r="16" spans="1:9" s="106" customFormat="1" ht="69" customHeight="1">
      <c r="A16" s="153"/>
      <c r="B16" s="154"/>
      <c r="C16" s="154"/>
      <c r="D16" s="154"/>
      <c r="E16" s="154"/>
      <c r="F16" s="154"/>
      <c r="G16" s="154"/>
      <c r="H16" s="154"/>
      <c r="I16" s="155"/>
    </row>
    <row r="17" spans="1:16" s="106" customFormat="1" ht="19.5" customHeight="1">
      <c r="A17" s="144"/>
      <c r="B17" s="145"/>
      <c r="C17" s="145"/>
      <c r="D17" s="145"/>
      <c r="E17" s="145"/>
      <c r="F17" s="145"/>
      <c r="G17" s="145"/>
      <c r="H17" s="145"/>
      <c r="I17" s="146"/>
    </row>
    <row r="18" spans="1:16" s="106" customFormat="1" ht="19.5" customHeight="1">
      <c r="A18" s="1" t="s">
        <v>5</v>
      </c>
      <c r="B18" s="132"/>
      <c r="C18" s="132"/>
      <c r="D18" s="132"/>
      <c r="E18" s="132"/>
      <c r="F18" s="132"/>
      <c r="G18" s="132"/>
      <c r="H18" s="132"/>
      <c r="I18" s="133"/>
      <c r="O18" s="117"/>
      <c r="P18" s="118"/>
    </row>
    <row r="19" spans="1:16" s="106" customFormat="1" ht="19.5" customHeight="1">
      <c r="A19" s="134" t="s">
        <v>103</v>
      </c>
      <c r="B19" s="135"/>
      <c r="C19" s="135"/>
      <c r="D19" s="135"/>
      <c r="E19" s="135"/>
      <c r="F19" s="135"/>
      <c r="G19" s="135"/>
      <c r="H19" s="135"/>
      <c r="I19" s="136"/>
      <c r="O19" s="120"/>
      <c r="P19" s="118"/>
    </row>
    <row r="20" spans="1:16" s="106" customFormat="1" ht="19.5" customHeight="1">
      <c r="A20" s="113"/>
      <c r="B20" s="114"/>
      <c r="C20" s="114"/>
      <c r="D20" s="114"/>
      <c r="E20" s="110"/>
      <c r="F20" s="114"/>
      <c r="G20" s="114"/>
      <c r="H20" s="114"/>
      <c r="I20" s="119"/>
      <c r="O20" s="120"/>
      <c r="P20" s="118"/>
    </row>
    <row r="21" spans="1:16" s="106" customFormat="1" ht="58.5" customHeight="1">
      <c r="A21" s="113"/>
      <c r="B21" s="114"/>
      <c r="C21" s="114"/>
      <c r="D21" s="114"/>
      <c r="E21" s="114"/>
      <c r="F21" s="114"/>
      <c r="G21" s="114"/>
      <c r="H21" s="114"/>
      <c r="I21" s="119"/>
      <c r="O21" s="120"/>
      <c r="P21" s="118"/>
    </row>
    <row r="22" spans="1:16" s="106" customFormat="1" ht="49.5" customHeight="1">
      <c r="A22" s="113"/>
      <c r="B22" s="114"/>
      <c r="C22" s="114"/>
      <c r="D22" s="114"/>
      <c r="E22" s="114"/>
      <c r="F22" s="114"/>
      <c r="G22" s="114"/>
      <c r="H22" s="114"/>
      <c r="I22" s="119"/>
      <c r="O22" s="120"/>
      <c r="P22" s="118"/>
    </row>
    <row r="23" spans="1:16" s="106" customFormat="1" ht="19.5" customHeight="1">
      <c r="A23" s="113"/>
      <c r="B23" s="114"/>
      <c r="C23" s="114"/>
      <c r="D23" s="114"/>
      <c r="E23" s="114"/>
      <c r="F23" s="114"/>
      <c r="G23" s="114"/>
      <c r="H23" s="114"/>
      <c r="I23" s="119"/>
    </row>
    <row r="24" spans="1:16" s="106" customFormat="1" ht="18">
      <c r="A24" s="113"/>
      <c r="B24" s="114"/>
      <c r="C24" s="114"/>
      <c r="D24" s="114"/>
      <c r="E24" s="114"/>
      <c r="F24" s="114"/>
      <c r="G24" s="114"/>
      <c r="H24" s="114"/>
      <c r="I24" s="119"/>
    </row>
    <row r="25" spans="1:16" s="106" customFormat="1">
      <c r="A25" s="109"/>
      <c r="B25" s="110"/>
      <c r="C25" s="110"/>
      <c r="D25" s="110"/>
      <c r="E25" s="110"/>
      <c r="F25" s="110"/>
      <c r="G25" s="110"/>
      <c r="H25" s="110"/>
      <c r="I25" s="115"/>
    </row>
    <row r="26" spans="1:16" s="106" customFormat="1" ht="14.25">
      <c r="A26" s="137" t="s">
        <v>104</v>
      </c>
      <c r="B26" s="138"/>
      <c r="C26" s="138"/>
      <c r="D26" s="138"/>
      <c r="E26" s="138"/>
      <c r="F26" s="138"/>
      <c r="G26" s="138"/>
      <c r="H26" s="138"/>
      <c r="I26" s="139"/>
    </row>
    <row r="27" spans="1:16" s="106" customFormat="1"/>
  </sheetData>
  <mergeCells count="14">
    <mergeCell ref="A18:I18"/>
    <mergeCell ref="A19:I19"/>
    <mergeCell ref="A26:I26"/>
    <mergeCell ref="D2:I4"/>
    <mergeCell ref="A11:I11"/>
    <mergeCell ref="A13:I13"/>
    <mergeCell ref="A15:I15"/>
    <mergeCell ref="A16:I16"/>
    <mergeCell ref="A17:I17"/>
    <mergeCell ref="F5:I5"/>
    <mergeCell ref="A7:I7"/>
    <mergeCell ref="A8:I8"/>
    <mergeCell ref="A9:I9"/>
    <mergeCell ref="A10:I10"/>
  </mergeCells>
  <printOptions horizontalCentered="1"/>
  <pageMargins left="0.7" right="0.7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6"/>
  <sheetViews>
    <sheetView view="pageBreakPreview" zoomScaleNormal="100" zoomScaleSheetLayoutView="100" workbookViewId="0">
      <selection activeCell="E11" sqref="E11"/>
    </sheetView>
  </sheetViews>
  <sheetFormatPr defaultColWidth="8.94921875" defaultRowHeight="13.5"/>
  <cols>
    <col min="1" max="1" width="14.953125" customWidth="1"/>
    <col min="2" max="2" width="78.58203125" customWidth="1"/>
    <col min="3" max="3" width="14.33984375" customWidth="1"/>
    <col min="4" max="4" width="24.76171875" customWidth="1"/>
    <col min="5" max="5" width="25.7421875" customWidth="1"/>
  </cols>
  <sheetData>
    <row r="2" spans="1:12" s="70" customFormat="1" ht="35.25" customHeight="1">
      <c r="A2" s="168" t="s">
        <v>6</v>
      </c>
      <c r="B2" s="168"/>
      <c r="C2" s="168"/>
      <c r="D2" s="168"/>
      <c r="E2" s="168"/>
    </row>
    <row r="3" spans="1:12" s="70" customFormat="1" ht="7.5" customHeight="1">
      <c r="A3" s="74"/>
      <c r="B3" s="74"/>
      <c r="C3" s="74"/>
      <c r="D3" s="74"/>
      <c r="E3" s="74"/>
    </row>
    <row r="4" spans="1:12" s="70" customFormat="1" ht="7.5" customHeight="1">
      <c r="A4" s="74"/>
      <c r="B4" s="74"/>
      <c r="C4" s="74"/>
      <c r="D4" s="74"/>
      <c r="E4" s="74"/>
    </row>
    <row r="5" spans="1:12" s="70" customFormat="1" ht="7.5" customHeight="1">
      <c r="A5" s="74"/>
      <c r="B5" s="74"/>
      <c r="C5" s="74"/>
      <c r="D5" s="74"/>
      <c r="E5" s="74"/>
    </row>
    <row r="6" spans="1:12" s="70" customFormat="1" ht="7.5" customHeight="1">
      <c r="A6" s="74"/>
      <c r="B6" s="74"/>
      <c r="C6" s="74"/>
      <c r="D6" s="74"/>
      <c r="E6" s="74"/>
    </row>
    <row r="7" spans="1:12" s="71" customFormat="1" ht="20.25" customHeight="1">
      <c r="A7" s="71" t="s">
        <v>7</v>
      </c>
      <c r="B7" s="169" t="s">
        <v>8</v>
      </c>
      <c r="C7" s="169"/>
      <c r="D7" s="169"/>
    </row>
    <row r="8" spans="1:12" s="72" customFormat="1" ht="20.25" customHeight="1">
      <c r="A8" s="75" t="s">
        <v>9</v>
      </c>
      <c r="B8" s="170" t="s">
        <v>10</v>
      </c>
      <c r="C8" s="170"/>
      <c r="D8" s="170"/>
      <c r="E8" s="76" t="s">
        <v>11</v>
      </c>
      <c r="F8" s="77"/>
      <c r="G8" s="77"/>
      <c r="H8" s="77"/>
      <c r="I8" s="77"/>
      <c r="J8" s="77"/>
      <c r="K8" s="77"/>
      <c r="L8" s="77"/>
    </row>
    <row r="9" spans="1:12" s="70" customFormat="1" ht="30" customHeight="1">
      <c r="A9" s="78" t="s">
        <v>12</v>
      </c>
      <c r="B9" s="169" t="s">
        <v>8</v>
      </c>
      <c r="C9" s="169"/>
      <c r="D9" s="169"/>
      <c r="E9" s="79"/>
    </row>
    <row r="10" spans="1:12" s="70" customFormat="1" ht="14.25" customHeight="1" thickBot="1">
      <c r="A10" s="78"/>
      <c r="B10" s="79"/>
      <c r="C10" s="79"/>
      <c r="D10" s="79"/>
      <c r="E10" s="79"/>
    </row>
    <row r="11" spans="1:12" s="70" customFormat="1" ht="40.5" customHeight="1" thickBot="1">
      <c r="A11" s="121" t="s">
        <v>13</v>
      </c>
      <c r="B11" s="121" t="s">
        <v>14</v>
      </c>
      <c r="C11" s="122" t="s">
        <v>15</v>
      </c>
      <c r="D11" s="123" t="s">
        <v>16</v>
      </c>
      <c r="E11" s="123" t="s">
        <v>17</v>
      </c>
    </row>
    <row r="12" spans="1:12" s="70" customFormat="1" ht="39" customHeight="1" thickBot="1">
      <c r="A12" s="124" t="s">
        <v>18</v>
      </c>
      <c r="B12" s="125" t="s">
        <v>19</v>
      </c>
      <c r="C12" s="125"/>
      <c r="D12" s="126">
        <f>BOQ!K7</f>
        <v>212583026</v>
      </c>
      <c r="E12" s="127"/>
    </row>
    <row r="13" spans="1:12" s="70" customFormat="1" ht="49.5" customHeight="1" thickBot="1">
      <c r="A13" s="124" t="s">
        <v>20</v>
      </c>
      <c r="B13" s="128" t="s">
        <v>21</v>
      </c>
      <c r="C13" s="129"/>
      <c r="D13" s="126">
        <f>BOQ!K10</f>
        <v>45173000</v>
      </c>
      <c r="E13" s="127"/>
    </row>
    <row r="14" spans="1:12" s="70" customFormat="1" ht="38.25" customHeight="1" thickBot="1">
      <c r="A14" s="124" t="s">
        <v>22</v>
      </c>
      <c r="B14" s="128" t="s">
        <v>23</v>
      </c>
      <c r="C14" s="129"/>
      <c r="D14" s="126">
        <f>BOQ!K13</f>
        <v>431760000</v>
      </c>
      <c r="E14" s="127"/>
    </row>
    <row r="15" spans="1:12" s="70" customFormat="1" ht="37.5" customHeight="1" thickBot="1">
      <c r="A15" s="124" t="s">
        <v>24</v>
      </c>
      <c r="B15" s="128" t="s">
        <v>25</v>
      </c>
      <c r="C15" s="129"/>
      <c r="D15" s="126">
        <f>BOQ!K16</f>
        <v>11251583919.380001</v>
      </c>
      <c r="E15" s="127"/>
    </row>
    <row r="16" spans="1:12" s="73" customFormat="1" ht="25.5" customHeight="1" thickBot="1">
      <c r="A16" s="167" t="s">
        <v>26</v>
      </c>
      <c r="B16" s="167"/>
      <c r="C16" s="167"/>
      <c r="D16" s="130">
        <f>SUM(D12:D15)</f>
        <v>11941099945.380001</v>
      </c>
      <c r="E16" s="131"/>
      <c r="F16" s="80"/>
    </row>
    <row r="17" spans="1:6" s="73" customFormat="1" ht="18.75" customHeight="1" thickBot="1">
      <c r="A17" s="167" t="s">
        <v>27</v>
      </c>
      <c r="B17" s="167"/>
      <c r="C17" s="167"/>
      <c r="D17" s="130"/>
      <c r="E17" s="131"/>
      <c r="F17" s="80"/>
    </row>
    <row r="18" spans="1:6" s="73" customFormat="1" ht="25.5" customHeight="1" thickBot="1">
      <c r="A18" s="167" t="s">
        <v>28</v>
      </c>
      <c r="B18" s="167"/>
      <c r="C18" s="167"/>
      <c r="D18" s="130">
        <f>SUM(D16:D17)</f>
        <v>11941099945.380001</v>
      </c>
      <c r="E18" s="131"/>
      <c r="F18" s="80"/>
    </row>
    <row r="19" spans="1:6" s="70" customFormat="1" ht="4.5" customHeight="1">
      <c r="A19" s="81"/>
      <c r="B19" s="82"/>
      <c r="C19" s="82"/>
      <c r="D19" s="83"/>
      <c r="E19" s="83"/>
    </row>
    <row r="20" spans="1:6" s="70" customFormat="1" ht="9.75" customHeight="1">
      <c r="A20" s="84"/>
      <c r="B20" s="82"/>
      <c r="C20" s="82"/>
      <c r="D20" s="83"/>
      <c r="E20" s="83"/>
    </row>
    <row r="21" spans="1:6" s="70" customFormat="1">
      <c r="A21" s="85" t="s">
        <v>29</v>
      </c>
      <c r="B21" s="82"/>
      <c r="C21" s="82"/>
      <c r="E21" s="86"/>
    </row>
    <row r="22" spans="1:6" s="70" customFormat="1">
      <c r="A22" s="87" t="s">
        <v>30</v>
      </c>
      <c r="B22" s="82"/>
      <c r="C22" s="82"/>
      <c r="E22" s="88"/>
    </row>
    <row r="23" spans="1:6" s="70" customFormat="1">
      <c r="A23" s="89" t="s">
        <v>31</v>
      </c>
      <c r="B23" s="82"/>
      <c r="C23" s="82"/>
      <c r="D23" s="90"/>
      <c r="E23" s="91"/>
    </row>
    <row r="24" spans="1:6" s="70" customFormat="1" ht="16.5" customHeight="1">
      <c r="A24" s="89" t="s">
        <v>32</v>
      </c>
      <c r="B24" s="92"/>
      <c r="C24" s="92"/>
      <c r="D24" s="93"/>
      <c r="E24" s="93"/>
    </row>
    <row r="25" spans="1:6" s="70" customFormat="1">
      <c r="A25" s="89" t="s">
        <v>33</v>
      </c>
      <c r="B25" s="89"/>
      <c r="C25" s="92"/>
      <c r="D25" s="93"/>
      <c r="E25" s="93"/>
    </row>
    <row r="26" spans="1:6" s="70" customFormat="1">
      <c r="A26" s="73"/>
      <c r="B26" s="94" t="s">
        <v>34</v>
      </c>
      <c r="C26" s="95"/>
      <c r="D26" s="95"/>
      <c r="E26" s="95"/>
      <c r="F26" s="96"/>
    </row>
    <row r="27" spans="1:6" s="70" customFormat="1" ht="15.75" customHeight="1">
      <c r="A27" s="73"/>
      <c r="B27" s="97" t="s">
        <v>35</v>
      </c>
      <c r="C27" s="95"/>
      <c r="D27" s="95"/>
      <c r="E27" s="95"/>
      <c r="F27" s="96"/>
    </row>
    <row r="28" spans="1:6" s="70" customFormat="1">
      <c r="B28" s="98" t="s">
        <v>36</v>
      </c>
      <c r="C28" s="96"/>
      <c r="D28" s="96"/>
      <c r="E28" s="99"/>
      <c r="F28" s="96"/>
    </row>
    <row r="29" spans="1:6" s="70" customFormat="1">
      <c r="A29" s="96"/>
      <c r="B29" s="98"/>
      <c r="C29" s="96"/>
      <c r="D29" s="96"/>
      <c r="E29" s="99"/>
      <c r="F29" s="96"/>
    </row>
    <row r="30" spans="1:6" s="70" customFormat="1" ht="14.25">
      <c r="A30" s="96"/>
      <c r="B30" s="100"/>
      <c r="C30" s="101"/>
      <c r="D30" s="101"/>
      <c r="E30" s="101"/>
      <c r="F30" s="96"/>
    </row>
    <row r="31" spans="1:6" s="70" customFormat="1" ht="14.25">
      <c r="A31" s="96"/>
      <c r="B31" s="102"/>
      <c r="C31" s="95"/>
      <c r="D31" s="95"/>
      <c r="E31" s="95"/>
      <c r="F31" s="96"/>
    </row>
    <row r="32" spans="1:6" s="70" customFormat="1">
      <c r="A32" s="96"/>
      <c r="B32" s="103"/>
      <c r="C32" s="95"/>
      <c r="D32" s="95"/>
      <c r="E32" s="95"/>
      <c r="F32" s="96"/>
    </row>
    <row r="33" spans="1:6" s="70" customFormat="1">
      <c r="A33" s="96"/>
      <c r="B33" s="103"/>
      <c r="C33" s="95"/>
      <c r="D33" s="95"/>
      <c r="E33" s="95"/>
      <c r="F33" s="96"/>
    </row>
    <row r="34" spans="1:6" s="70" customFormat="1">
      <c r="B34" s="103"/>
      <c r="C34" s="95"/>
      <c r="D34" s="95"/>
      <c r="E34" s="95"/>
    </row>
    <row r="35" spans="1:6" s="70" customFormat="1">
      <c r="B35" s="103"/>
      <c r="C35" s="99"/>
      <c r="D35" s="99"/>
      <c r="E35" s="99"/>
    </row>
    <row r="36" spans="1:6" s="70" customFormat="1">
      <c r="B36" s="103"/>
      <c r="C36" s="96"/>
      <c r="D36" s="96"/>
      <c r="E36" s="96"/>
    </row>
    <row r="37" spans="1:6" s="70" customFormat="1">
      <c r="B37" s="103"/>
      <c r="C37" s="96"/>
      <c r="D37" s="96"/>
      <c r="E37" s="96"/>
    </row>
    <row r="38" spans="1:6" s="70" customFormat="1">
      <c r="B38" s="103"/>
      <c r="C38" s="96"/>
      <c r="D38" s="96"/>
      <c r="E38" s="96"/>
    </row>
    <row r="39" spans="1:6" s="70" customFormat="1">
      <c r="B39" s="98" t="s">
        <v>37</v>
      </c>
      <c r="C39" s="96"/>
      <c r="D39" s="96"/>
      <c r="E39" s="96"/>
    </row>
    <row r="40" spans="1:6" s="70" customFormat="1">
      <c r="B40" s="98" t="s">
        <v>38</v>
      </c>
      <c r="C40" s="96"/>
      <c r="D40" s="96"/>
      <c r="E40" s="96"/>
    </row>
    <row r="41" spans="1:6" s="70" customFormat="1">
      <c r="B41" s="104" t="s">
        <v>39</v>
      </c>
      <c r="C41" s="96"/>
      <c r="D41" s="96"/>
      <c r="E41" s="96"/>
    </row>
    <row r="42" spans="1:6" s="70" customFormat="1">
      <c r="B42" s="105" t="s">
        <v>40</v>
      </c>
      <c r="C42" s="96"/>
      <c r="D42" s="96"/>
      <c r="E42" s="96"/>
    </row>
    <row r="43" spans="1:6" s="70" customFormat="1"/>
    <row r="44" spans="1:6" s="70" customFormat="1"/>
    <row r="45" spans="1:6" s="70" customFormat="1"/>
    <row r="46" spans="1:6" s="70" customFormat="1"/>
  </sheetData>
  <mergeCells count="7">
    <mergeCell ref="A17:C17"/>
    <mergeCell ref="A18:C18"/>
    <mergeCell ref="A2:E2"/>
    <mergeCell ref="B7:D7"/>
    <mergeCell ref="B8:D8"/>
    <mergeCell ref="B9:D9"/>
    <mergeCell ref="A16:C16"/>
  </mergeCells>
  <hyperlinks>
    <hyperlink ref="B41" r:id="rId1" xr:uid="{00000000-0004-0000-0100-000000000000}"/>
  </hyperlinks>
  <printOptions horizontalCentered="1"/>
  <pageMargins left="0.5" right="0.3" top="0.3" bottom="0.25" header="0.3" footer="0.3"/>
  <pageSetup paperSize="8" scale="95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34"/>
  <sheetViews>
    <sheetView tabSelected="1" topLeftCell="C16" zoomScale="70" zoomScaleNormal="70" zoomScaleSheetLayoutView="50" workbookViewId="0">
      <selection activeCell="M18" sqref="M18"/>
    </sheetView>
  </sheetViews>
  <sheetFormatPr defaultColWidth="9.19140625" defaultRowHeight="22.5"/>
  <cols>
    <col min="1" max="1" width="12.37890625" style="11" customWidth="1"/>
    <col min="2" max="2" width="126.1484375" style="12" customWidth="1"/>
    <col min="3" max="3" width="51.609375" style="2" customWidth="1"/>
    <col min="4" max="4" width="53.94140625" style="2" customWidth="1"/>
    <col min="5" max="5" width="16.42578125" style="11" customWidth="1"/>
    <col min="6" max="6" width="18.265625" style="2" customWidth="1"/>
    <col min="7" max="7" width="29.421875" style="11" customWidth="1"/>
    <col min="8" max="8" width="32.1171875" style="2" customWidth="1"/>
    <col min="9" max="9" width="24.39453125" style="2" customWidth="1"/>
    <col min="10" max="10" width="33.09765625" style="2" customWidth="1"/>
    <col min="11" max="11" width="42.41796875" style="2" customWidth="1"/>
    <col min="12" max="12" width="38.984375" style="2" customWidth="1"/>
    <col min="13" max="13" width="40.82421875" style="2" customWidth="1"/>
    <col min="14" max="16384" width="9.19140625" style="2"/>
  </cols>
  <sheetData>
    <row r="1" spans="1:12" ht="213" customHeight="1"/>
    <row r="2" spans="1:12" ht="94.5" customHeight="1"/>
    <row r="3" spans="1:12" s="3" customFormat="1" ht="48.75" customHeight="1">
      <c r="A3" s="171" t="s">
        <v>41</v>
      </c>
      <c r="B3" s="172"/>
      <c r="C3" s="171"/>
      <c r="D3" s="171"/>
      <c r="E3" s="173"/>
      <c r="F3" s="174"/>
      <c r="G3" s="171"/>
      <c r="H3" s="171"/>
      <c r="I3" s="171"/>
      <c r="J3" s="13"/>
      <c r="K3" s="13"/>
      <c r="L3" s="13"/>
    </row>
    <row r="4" spans="1:12" s="4" customFormat="1" ht="67.5" customHeight="1">
      <c r="A4" s="175" t="s">
        <v>42</v>
      </c>
      <c r="B4" s="176"/>
      <c r="C4" s="175"/>
      <c r="D4" s="175"/>
      <c r="E4" s="177"/>
      <c r="F4" s="178"/>
      <c r="G4" s="175"/>
      <c r="H4" s="175"/>
      <c r="I4" s="175"/>
      <c r="J4" s="175"/>
      <c r="K4" s="177"/>
      <c r="L4" s="175"/>
    </row>
    <row r="5" spans="1:12" s="5" customFormat="1" ht="89.25" customHeight="1">
      <c r="A5" s="180" t="s">
        <v>43</v>
      </c>
      <c r="B5" s="181" t="s">
        <v>44</v>
      </c>
      <c r="C5" s="180" t="s">
        <v>45</v>
      </c>
      <c r="D5" s="180" t="s">
        <v>46</v>
      </c>
      <c r="E5" s="180" t="s">
        <v>47</v>
      </c>
      <c r="F5" s="179" t="s">
        <v>48</v>
      </c>
      <c r="G5" s="179" t="s">
        <v>49</v>
      </c>
      <c r="H5" s="179"/>
      <c r="I5" s="179" t="s">
        <v>50</v>
      </c>
      <c r="J5" s="179"/>
      <c r="K5" s="182" t="s">
        <v>51</v>
      </c>
      <c r="L5" s="183" t="s">
        <v>52</v>
      </c>
    </row>
    <row r="6" spans="1:12" s="5" customFormat="1" ht="122.25" customHeight="1">
      <c r="A6" s="180"/>
      <c r="B6" s="181"/>
      <c r="C6" s="180"/>
      <c r="D6" s="180"/>
      <c r="E6" s="180"/>
      <c r="F6" s="179"/>
      <c r="G6" s="14" t="s">
        <v>53</v>
      </c>
      <c r="H6" s="14" t="s">
        <v>54</v>
      </c>
      <c r="I6" s="14" t="s">
        <v>55</v>
      </c>
      <c r="J6" s="14" t="s">
        <v>54</v>
      </c>
      <c r="K6" s="182"/>
      <c r="L6" s="183"/>
    </row>
    <row r="7" spans="1:12" s="6" customFormat="1" ht="73.5" customHeight="1">
      <c r="A7" s="15" t="s">
        <v>18</v>
      </c>
      <c r="B7" s="16" t="s">
        <v>19</v>
      </c>
      <c r="C7" s="17"/>
      <c r="D7" s="17"/>
      <c r="E7" s="15"/>
      <c r="F7" s="18"/>
      <c r="G7" s="19"/>
      <c r="H7" s="20"/>
      <c r="I7" s="20"/>
      <c r="J7" s="20"/>
      <c r="K7" s="20">
        <f>SUBTOTAL(9,K8:K9)</f>
        <v>212583026</v>
      </c>
      <c r="L7" s="62"/>
    </row>
    <row r="8" spans="1:12" s="7" customFormat="1" ht="152.25" customHeight="1">
      <c r="A8" s="21">
        <v>1</v>
      </c>
      <c r="B8" s="22" t="s">
        <v>56</v>
      </c>
      <c r="C8" s="23"/>
      <c r="D8" s="24" t="s">
        <v>57</v>
      </c>
      <c r="E8" s="21" t="s">
        <v>58</v>
      </c>
      <c r="F8" s="24">
        <v>1</v>
      </c>
      <c r="G8" s="25">
        <v>145000000</v>
      </c>
      <c r="H8" s="26">
        <f>G8*F8</f>
        <v>145000000</v>
      </c>
      <c r="I8" s="25">
        <v>25000000</v>
      </c>
      <c r="J8" s="63">
        <f>I8*F8</f>
        <v>25000000</v>
      </c>
      <c r="K8" s="64">
        <f>J8+H8</f>
        <v>170000000</v>
      </c>
      <c r="L8" s="24"/>
    </row>
    <row r="9" spans="1:12" s="7" customFormat="1" ht="183.75" customHeight="1">
      <c r="A9" s="21">
        <v>2</v>
      </c>
      <c r="B9" s="27" t="s">
        <v>59</v>
      </c>
      <c r="C9" s="28" t="s">
        <v>60</v>
      </c>
      <c r="D9" s="28"/>
      <c r="E9" s="21" t="s">
        <v>61</v>
      </c>
      <c r="F9" s="28">
        <f>(17.86*3)+(21.789*3)</f>
        <v>118.947</v>
      </c>
      <c r="G9" s="29">
        <v>278000</v>
      </c>
      <c r="H9" s="26">
        <f t="shared" ref="H9:H28" si="0">G9*F9</f>
        <v>33067266</v>
      </c>
      <c r="I9" s="63">
        <v>80000</v>
      </c>
      <c r="J9" s="63">
        <f t="shared" ref="J9:J15" si="1">I9*F9</f>
        <v>9515760</v>
      </c>
      <c r="K9" s="64">
        <f t="shared" ref="K9:K37" si="2">J9+H9</f>
        <v>42583026</v>
      </c>
      <c r="L9" s="24"/>
    </row>
    <row r="10" spans="1:12" s="6" customFormat="1" ht="73.5" customHeight="1">
      <c r="A10" s="15" t="s">
        <v>20</v>
      </c>
      <c r="B10" s="16" t="s">
        <v>62</v>
      </c>
      <c r="C10" s="17"/>
      <c r="D10" s="17"/>
      <c r="E10" s="15"/>
      <c r="F10" s="18"/>
      <c r="G10" s="19"/>
      <c r="H10" s="20"/>
      <c r="I10" s="20"/>
      <c r="J10" s="20"/>
      <c r="K10" s="20">
        <f>SUBTOTAL(9,K11:K12)</f>
        <v>45173000</v>
      </c>
      <c r="L10" s="62"/>
    </row>
    <row r="11" spans="1:12" s="7" customFormat="1" ht="363" customHeight="1">
      <c r="A11" s="21">
        <v>1</v>
      </c>
      <c r="B11" s="22" t="s">
        <v>63</v>
      </c>
      <c r="C11" s="30"/>
      <c r="D11" s="31"/>
      <c r="E11" s="21" t="s">
        <v>64</v>
      </c>
      <c r="F11" s="24">
        <v>1</v>
      </c>
      <c r="G11" s="29">
        <v>45000000</v>
      </c>
      <c r="H11" s="26">
        <f t="shared" si="0"/>
        <v>45000000</v>
      </c>
      <c r="I11" s="63"/>
      <c r="J11" s="63">
        <f t="shared" si="1"/>
        <v>0</v>
      </c>
      <c r="K11" s="64">
        <f>J11+H11</f>
        <v>45000000</v>
      </c>
      <c r="L11" s="24"/>
    </row>
    <row r="12" spans="1:12" s="7" customFormat="1" ht="405.95" customHeight="1">
      <c r="A12" s="21">
        <v>2</v>
      </c>
      <c r="B12" s="22" t="s">
        <v>65</v>
      </c>
      <c r="C12" s="30"/>
      <c r="D12" s="31"/>
      <c r="E12" s="21" t="s">
        <v>61</v>
      </c>
      <c r="F12" s="24">
        <v>1</v>
      </c>
      <c r="G12" s="29">
        <f>55000+40000+38000+40000</f>
        <v>173000</v>
      </c>
      <c r="H12" s="26">
        <f t="shared" si="0"/>
        <v>173000</v>
      </c>
      <c r="I12" s="63"/>
      <c r="J12" s="63">
        <f t="shared" si="1"/>
        <v>0</v>
      </c>
      <c r="K12" s="64">
        <f t="shared" ref="K12:K15" si="3">J12+H12</f>
        <v>173000</v>
      </c>
      <c r="L12" s="24"/>
    </row>
    <row r="13" spans="1:12" s="6" customFormat="1" ht="73.5" customHeight="1">
      <c r="A13" s="15" t="s">
        <v>22</v>
      </c>
      <c r="B13" s="16" t="s">
        <v>23</v>
      </c>
      <c r="C13" s="17"/>
      <c r="D13" s="17"/>
      <c r="E13" s="15"/>
      <c r="F13" s="18"/>
      <c r="G13" s="19"/>
      <c r="H13" s="20"/>
      <c r="I13" s="20"/>
      <c r="J13" s="20"/>
      <c r="K13" s="20">
        <f>SUBTOTAL(9,K14:K15)</f>
        <v>431760000</v>
      </c>
      <c r="L13" s="62"/>
    </row>
    <row r="14" spans="1:12" s="7" customFormat="1" ht="147.75" customHeight="1">
      <c r="A14" s="21">
        <v>1</v>
      </c>
      <c r="B14" s="22" t="s">
        <v>66</v>
      </c>
      <c r="C14" s="30"/>
      <c r="D14" s="31"/>
      <c r="E14" s="21" t="s">
        <v>67</v>
      </c>
      <c r="F14" s="24">
        <f>(28*3)*17</f>
        <v>1428</v>
      </c>
      <c r="G14" s="29">
        <v>270000</v>
      </c>
      <c r="H14" s="26">
        <f t="shared" si="0"/>
        <v>385560000</v>
      </c>
      <c r="I14" s="63"/>
      <c r="J14" s="63">
        <f t="shared" si="1"/>
        <v>0</v>
      </c>
      <c r="K14" s="64">
        <f t="shared" si="3"/>
        <v>385560000</v>
      </c>
      <c r="L14" s="24"/>
    </row>
    <row r="15" spans="1:12" s="7" customFormat="1" ht="219.95" customHeight="1">
      <c r="A15" s="21">
        <v>2</v>
      </c>
      <c r="B15" s="22" t="s">
        <v>68</v>
      </c>
      <c r="C15" s="30"/>
      <c r="D15" s="31"/>
      <c r="E15" s="21" t="s">
        <v>69</v>
      </c>
      <c r="F15" s="24">
        <v>84</v>
      </c>
      <c r="G15" s="29"/>
      <c r="H15" s="26">
        <f t="shared" si="0"/>
        <v>0</v>
      </c>
      <c r="I15" s="63">
        <v>550000</v>
      </c>
      <c r="J15" s="63">
        <f t="shared" si="1"/>
        <v>46200000</v>
      </c>
      <c r="K15" s="64">
        <f t="shared" si="3"/>
        <v>46200000</v>
      </c>
      <c r="L15" s="24"/>
    </row>
    <row r="16" spans="1:12" s="6" customFormat="1" ht="98.25" customHeight="1">
      <c r="A16" s="15" t="s">
        <v>70</v>
      </c>
      <c r="B16" s="16" t="s">
        <v>71</v>
      </c>
      <c r="C16" s="17"/>
      <c r="D16" s="17"/>
      <c r="E16" s="15"/>
      <c r="F16" s="18"/>
      <c r="G16" s="19"/>
      <c r="H16" s="20"/>
      <c r="I16" s="20"/>
      <c r="J16" s="20"/>
      <c r="K16" s="20">
        <f>SUBTOTAL(9,K17:K39)</f>
        <v>11251583919.380001</v>
      </c>
      <c r="L16" s="62"/>
    </row>
    <row r="17" spans="1:13" s="6" customFormat="1" ht="111" customHeight="1">
      <c r="A17" s="32" t="s">
        <v>72</v>
      </c>
      <c r="B17" s="33" t="s">
        <v>73</v>
      </c>
      <c r="C17" s="34"/>
      <c r="D17" s="34"/>
      <c r="E17" s="32"/>
      <c r="F17" s="35"/>
      <c r="G17" s="36"/>
      <c r="H17" s="37"/>
      <c r="I17" s="37"/>
      <c r="J17" s="37"/>
      <c r="K17" s="37">
        <f>SUBTOTAL(9,K18:K26)</f>
        <v>1188784654.6599998</v>
      </c>
      <c r="L17" s="65"/>
      <c r="M17" s="66"/>
    </row>
    <row r="18" spans="1:13" s="7" customFormat="1" ht="234" customHeight="1">
      <c r="A18" s="21">
        <v>1</v>
      </c>
      <c r="B18" s="22" t="s">
        <v>74</v>
      </c>
      <c r="C18" s="38"/>
      <c r="D18" s="28"/>
      <c r="E18" s="21" t="s">
        <v>75</v>
      </c>
      <c r="F18" s="39">
        <f>((1.4*1.4)*1.2)*28+((2.2*2.2)*1.2)*2+((1.4*0.6)*2)</f>
        <v>79.151999999999987</v>
      </c>
      <c r="G18" s="40">
        <v>270000</v>
      </c>
      <c r="H18" s="26">
        <f t="shared" si="0"/>
        <v>21371039.999999996</v>
      </c>
      <c r="I18" s="67">
        <v>110000</v>
      </c>
      <c r="J18" s="63">
        <f t="shared" ref="J18:J26" si="4">I18*F18</f>
        <v>8706719.9999999981</v>
      </c>
      <c r="K18" s="64">
        <f>J18+H18</f>
        <v>30077759.999999993</v>
      </c>
      <c r="L18" s="24"/>
    </row>
    <row r="19" spans="1:13" s="7" customFormat="1" ht="126" customHeight="1">
      <c r="A19" s="21">
        <v>2</v>
      </c>
      <c r="B19" s="22" t="s">
        <v>76</v>
      </c>
      <c r="C19" s="31"/>
      <c r="D19" s="24"/>
      <c r="E19" s="21" t="s">
        <v>75</v>
      </c>
      <c r="F19" s="24">
        <f>(48.84*4)*0.6+(18.871*7)*0.6</f>
        <v>196.4742</v>
      </c>
      <c r="G19" s="40">
        <v>270000</v>
      </c>
      <c r="H19" s="26">
        <f t="shared" si="0"/>
        <v>53048034</v>
      </c>
      <c r="I19" s="67">
        <v>110000</v>
      </c>
      <c r="J19" s="63">
        <f t="shared" si="4"/>
        <v>21612162</v>
      </c>
      <c r="K19" s="64">
        <f t="shared" si="2"/>
        <v>74660196</v>
      </c>
      <c r="L19" s="24"/>
    </row>
    <row r="20" spans="1:13" s="8" customFormat="1" ht="148.5" customHeight="1">
      <c r="A20" s="21">
        <v>3</v>
      </c>
      <c r="B20" s="22" t="s">
        <v>77</v>
      </c>
      <c r="C20" s="41"/>
      <c r="D20" s="21"/>
      <c r="E20" s="21" t="s">
        <v>75</v>
      </c>
      <c r="F20" s="24">
        <f>(8*8)*2+(6*12)*2</f>
        <v>272</v>
      </c>
      <c r="G20" s="40">
        <v>270000</v>
      </c>
      <c r="H20" s="26">
        <f t="shared" ref="H20" si="5">G20*F20</f>
        <v>73440000</v>
      </c>
      <c r="I20" s="67">
        <v>110000</v>
      </c>
      <c r="J20" s="63">
        <f t="shared" si="4"/>
        <v>29920000</v>
      </c>
      <c r="K20" s="64">
        <f t="shared" si="2"/>
        <v>103360000</v>
      </c>
      <c r="L20" s="21"/>
    </row>
    <row r="21" spans="1:13" s="9" customFormat="1" ht="139.5" customHeight="1">
      <c r="A21" s="21">
        <v>4</v>
      </c>
      <c r="B21" s="42" t="s">
        <v>78</v>
      </c>
      <c r="C21" s="43"/>
      <c r="D21" s="44"/>
      <c r="E21" s="45" t="s">
        <v>75</v>
      </c>
      <c r="F21" s="46">
        <f>(1.2*57)*0.8</f>
        <v>54.72</v>
      </c>
      <c r="G21" s="40">
        <v>270000</v>
      </c>
      <c r="H21" s="26">
        <f t="shared" ref="H21" si="6">G21*F21</f>
        <v>14774400</v>
      </c>
      <c r="I21" s="67">
        <v>110000</v>
      </c>
      <c r="J21" s="63">
        <f t="shared" si="4"/>
        <v>6019200</v>
      </c>
      <c r="K21" s="64">
        <f t="shared" si="2"/>
        <v>20793600</v>
      </c>
      <c r="L21" s="46"/>
    </row>
    <row r="22" spans="1:13" s="7" customFormat="1" ht="127.5" customHeight="1">
      <c r="A22" s="21">
        <v>5</v>
      </c>
      <c r="B22" s="47" t="s">
        <v>79</v>
      </c>
      <c r="C22" s="31"/>
      <c r="D22" s="21"/>
      <c r="E22" s="21" t="s">
        <v>75</v>
      </c>
      <c r="F22" s="39">
        <f>F18</f>
        <v>79.151999999999987</v>
      </c>
      <c r="G22" s="29">
        <v>1029800</v>
      </c>
      <c r="H22" s="29">
        <f t="shared" ref="H22:H26" si="7">G22*F22</f>
        <v>81510729.599999979</v>
      </c>
      <c r="I22" s="29">
        <v>272500</v>
      </c>
      <c r="J22" s="63">
        <f t="shared" si="4"/>
        <v>21568919.999999996</v>
      </c>
      <c r="K22" s="64">
        <f t="shared" si="2"/>
        <v>103079649.59999998</v>
      </c>
      <c r="L22" s="24"/>
    </row>
    <row r="23" spans="1:13" s="7" customFormat="1" ht="99" customHeight="1">
      <c r="A23" s="21">
        <v>6</v>
      </c>
      <c r="B23" s="47" t="s">
        <v>80</v>
      </c>
      <c r="C23" s="31"/>
      <c r="D23" s="21"/>
      <c r="E23" s="21" t="s">
        <v>75</v>
      </c>
      <c r="F23" s="39">
        <f>F19</f>
        <v>196.4742</v>
      </c>
      <c r="G23" s="29">
        <v>1029800</v>
      </c>
      <c r="H23" s="29">
        <f t="shared" ref="H23" si="8">G23*F23</f>
        <v>202329131.16</v>
      </c>
      <c r="I23" s="29">
        <v>272500</v>
      </c>
      <c r="J23" s="63">
        <f t="shared" si="4"/>
        <v>53539219.5</v>
      </c>
      <c r="K23" s="64">
        <f t="shared" si="2"/>
        <v>255868350.66</v>
      </c>
      <c r="L23" s="24"/>
    </row>
    <row r="24" spans="1:13" s="7" customFormat="1" ht="99" customHeight="1">
      <c r="A24" s="21">
        <v>7</v>
      </c>
      <c r="B24" s="47" t="s">
        <v>81</v>
      </c>
      <c r="C24" s="31"/>
      <c r="D24" s="21"/>
      <c r="E24" s="21" t="s">
        <v>75</v>
      </c>
      <c r="F24" s="39">
        <v>31</v>
      </c>
      <c r="G24" s="29">
        <v>1029800</v>
      </c>
      <c r="H24" s="29">
        <f t="shared" ref="H24" si="9">G24*F24</f>
        <v>31923800</v>
      </c>
      <c r="I24" s="29">
        <v>272500</v>
      </c>
      <c r="J24" s="63">
        <f t="shared" si="4"/>
        <v>8447500</v>
      </c>
      <c r="K24" s="64">
        <f t="shared" si="2"/>
        <v>40371300</v>
      </c>
      <c r="L24" s="24"/>
    </row>
    <row r="25" spans="1:13" s="7" customFormat="1" ht="107.25" customHeight="1">
      <c r="A25" s="21">
        <v>8</v>
      </c>
      <c r="B25" s="47" t="s">
        <v>82</v>
      </c>
      <c r="C25" s="31"/>
      <c r="D25" s="48" t="s">
        <v>83</v>
      </c>
      <c r="E25" s="21" t="s">
        <v>61</v>
      </c>
      <c r="F25" s="28">
        <f>(48.84*3.5)*4</f>
        <v>683.76</v>
      </c>
      <c r="G25" s="29">
        <v>206910</v>
      </c>
      <c r="H25" s="29">
        <f t="shared" si="7"/>
        <v>141476781.59999999</v>
      </c>
      <c r="I25" s="29">
        <v>155500</v>
      </c>
      <c r="J25" s="63">
        <f t="shared" si="4"/>
        <v>106324680</v>
      </c>
      <c r="K25" s="64">
        <f t="shared" si="2"/>
        <v>247801461.59999999</v>
      </c>
      <c r="L25" s="24"/>
    </row>
    <row r="26" spans="1:13" s="7" customFormat="1" ht="182.25" customHeight="1">
      <c r="A26" s="21">
        <v>9</v>
      </c>
      <c r="B26" s="47" t="s">
        <v>84</v>
      </c>
      <c r="C26" s="31"/>
      <c r="D26" s="48"/>
      <c r="E26" s="21" t="s">
        <v>61</v>
      </c>
      <c r="F26" s="28">
        <f>F25*2</f>
        <v>1367.52</v>
      </c>
      <c r="G26" s="29">
        <v>137560</v>
      </c>
      <c r="H26" s="29">
        <f t="shared" si="7"/>
        <v>188116051.19999999</v>
      </c>
      <c r="I26" s="29">
        <v>91155</v>
      </c>
      <c r="J26" s="63">
        <f t="shared" si="4"/>
        <v>124656285.59999999</v>
      </c>
      <c r="K26" s="64">
        <f t="shared" si="2"/>
        <v>312772336.79999995</v>
      </c>
      <c r="L26" s="24"/>
    </row>
    <row r="27" spans="1:13" s="6" customFormat="1" ht="84.75" customHeight="1">
      <c r="A27" s="32" t="s">
        <v>85</v>
      </c>
      <c r="B27" s="33" t="s">
        <v>86</v>
      </c>
      <c r="C27" s="34"/>
      <c r="D27" s="34"/>
      <c r="E27" s="32"/>
      <c r="F27" s="35"/>
      <c r="G27" s="36"/>
      <c r="H27" s="37"/>
      <c r="I27" s="37"/>
      <c r="J27" s="37"/>
      <c r="K27" s="20">
        <f>SUBTOTAL(9,K28:K39)</f>
        <v>10062799264.720001</v>
      </c>
      <c r="L27" s="65"/>
    </row>
    <row r="28" spans="1:13" s="7" customFormat="1" ht="123" customHeight="1">
      <c r="A28" s="21">
        <v>1</v>
      </c>
      <c r="B28" s="49" t="s">
        <v>87</v>
      </c>
      <c r="C28" s="22"/>
      <c r="D28" s="28"/>
      <c r="E28" s="21" t="s">
        <v>88</v>
      </c>
      <c r="F28" s="50">
        <f>((4*5)*29)*49.6</f>
        <v>28768</v>
      </c>
      <c r="G28" s="29">
        <v>25800</v>
      </c>
      <c r="H28" s="26">
        <f t="shared" si="0"/>
        <v>742214400</v>
      </c>
      <c r="I28" s="63">
        <v>5290</v>
      </c>
      <c r="J28" s="63">
        <f t="shared" ref="J28:J37" si="10">I28*F28</f>
        <v>152182720</v>
      </c>
      <c r="K28" s="64">
        <f t="shared" si="2"/>
        <v>894397120</v>
      </c>
      <c r="L28" s="24"/>
    </row>
    <row r="29" spans="1:13" s="7" customFormat="1" ht="135" customHeight="1">
      <c r="A29" s="21">
        <v>2</v>
      </c>
      <c r="B29" s="47" t="s">
        <v>89</v>
      </c>
      <c r="C29" s="51"/>
      <c r="D29" s="28"/>
      <c r="E29" s="21" t="s">
        <v>88</v>
      </c>
      <c r="F29" s="50">
        <f>(9*20)*14</f>
        <v>2520</v>
      </c>
      <c r="G29" s="29">
        <v>25800</v>
      </c>
      <c r="H29" s="26">
        <f t="shared" ref="H29" si="11">G29*F29</f>
        <v>65016000</v>
      </c>
      <c r="I29" s="63">
        <v>5290</v>
      </c>
      <c r="J29" s="63">
        <f t="shared" si="10"/>
        <v>13330800</v>
      </c>
      <c r="K29" s="64">
        <f t="shared" si="2"/>
        <v>78346800</v>
      </c>
      <c r="L29" s="24"/>
    </row>
    <row r="30" spans="1:13" s="7" customFormat="1" ht="138.94999999999999" customHeight="1">
      <c r="A30" s="21">
        <v>3</v>
      </c>
      <c r="B30" s="47" t="s">
        <v>90</v>
      </c>
      <c r="C30" s="22"/>
      <c r="D30" s="28"/>
      <c r="E30" s="21" t="s">
        <v>88</v>
      </c>
      <c r="F30" s="50">
        <f>((18.183*5)*4)*89.6+((48.84*3)*4)*89.6</f>
        <v>85096.703999999998</v>
      </c>
      <c r="G30" s="29">
        <v>25800</v>
      </c>
      <c r="H30" s="26">
        <f t="shared" ref="H30" si="12">G30*F30</f>
        <v>2195494963.1999998</v>
      </c>
      <c r="I30" s="63">
        <v>5290</v>
      </c>
      <c r="J30" s="63">
        <f t="shared" si="10"/>
        <v>450161564.15999997</v>
      </c>
      <c r="K30" s="64">
        <f t="shared" si="2"/>
        <v>2645656527.3599997</v>
      </c>
      <c r="L30" s="24"/>
    </row>
    <row r="31" spans="1:13" s="7" customFormat="1" ht="120.95" customHeight="1">
      <c r="A31" s="21">
        <v>4</v>
      </c>
      <c r="B31" s="47" t="s">
        <v>91</v>
      </c>
      <c r="C31" s="22"/>
      <c r="D31" s="24"/>
      <c r="E31" s="21" t="s">
        <v>88</v>
      </c>
      <c r="F31" s="24">
        <f>((18.84*6)*4)*66</f>
        <v>29842.559999999998</v>
      </c>
      <c r="G31" s="29">
        <v>25800</v>
      </c>
      <c r="H31" s="26">
        <f t="shared" ref="H31" si="13">G31*F31</f>
        <v>769938047.99999988</v>
      </c>
      <c r="I31" s="63">
        <v>5290</v>
      </c>
      <c r="J31" s="63">
        <f t="shared" si="10"/>
        <v>157867142.39999998</v>
      </c>
      <c r="K31" s="64">
        <f t="shared" si="2"/>
        <v>927805190.39999986</v>
      </c>
      <c r="L31" s="24"/>
    </row>
    <row r="32" spans="1:13" s="7" customFormat="1" ht="132" customHeight="1">
      <c r="A32" s="21">
        <v>5</v>
      </c>
      <c r="B32" s="47" t="s">
        <v>92</v>
      </c>
      <c r="C32" s="22"/>
      <c r="D32" s="24"/>
      <c r="E32" s="21" t="s">
        <v>88</v>
      </c>
      <c r="F32" s="24">
        <f>((48.84*6)*49.6)*4</f>
        <v>58139.136000000006</v>
      </c>
      <c r="G32" s="29">
        <v>25800</v>
      </c>
      <c r="H32" s="26">
        <f t="shared" ref="H32" si="14">G32*F32</f>
        <v>1499989708.8000002</v>
      </c>
      <c r="I32" s="63">
        <v>5290</v>
      </c>
      <c r="J32" s="63">
        <f t="shared" si="10"/>
        <v>307556029.44000006</v>
      </c>
      <c r="K32" s="64">
        <f t="shared" si="2"/>
        <v>1807545738.2400002</v>
      </c>
      <c r="L32" s="24"/>
    </row>
    <row r="33" spans="1:12" s="7" customFormat="1" ht="84" customHeight="1">
      <c r="A33" s="21">
        <v>6</v>
      </c>
      <c r="B33" s="47" t="s">
        <v>93</v>
      </c>
      <c r="C33" s="31"/>
      <c r="D33" s="24" t="s">
        <v>94</v>
      </c>
      <c r="E33" s="21" t="s">
        <v>61</v>
      </c>
      <c r="F33" s="24">
        <f>((48.84*4)*6)*21.3</f>
        <v>24967.008000000002</v>
      </c>
      <c r="G33" s="29">
        <v>25800</v>
      </c>
      <c r="H33" s="26">
        <f t="shared" ref="H33" si="15">G33*F33</f>
        <v>644148806.4000001</v>
      </c>
      <c r="I33" s="63">
        <v>5290</v>
      </c>
      <c r="J33" s="63">
        <f t="shared" si="10"/>
        <v>132075472.32000001</v>
      </c>
      <c r="K33" s="64">
        <f t="shared" si="2"/>
        <v>776224278.72000015</v>
      </c>
      <c r="L33" s="24"/>
    </row>
    <row r="34" spans="1:12" s="7" customFormat="1" ht="51.75" customHeight="1">
      <c r="A34" s="21">
        <v>7</v>
      </c>
      <c r="B34" s="52" t="s">
        <v>95</v>
      </c>
      <c r="C34" s="53"/>
      <c r="D34" s="24"/>
      <c r="E34" s="54" t="s">
        <v>61</v>
      </c>
      <c r="F34" s="55">
        <f>830*4</f>
        <v>3320</v>
      </c>
      <c r="G34" s="56">
        <v>327000</v>
      </c>
      <c r="H34" s="29">
        <f t="shared" ref="H34:H38" si="16">G34*F34</f>
        <v>1085640000</v>
      </c>
      <c r="I34" s="29">
        <v>22700</v>
      </c>
      <c r="J34" s="63">
        <f t="shared" si="10"/>
        <v>75364000</v>
      </c>
      <c r="K34" s="64">
        <f t="shared" si="2"/>
        <v>1161004000</v>
      </c>
      <c r="L34" s="24"/>
    </row>
    <row r="35" spans="1:12" s="7" customFormat="1" ht="51.75" customHeight="1">
      <c r="A35" s="21">
        <v>8</v>
      </c>
      <c r="B35" s="57" t="s">
        <v>96</v>
      </c>
      <c r="C35" s="53"/>
      <c r="D35" s="24"/>
      <c r="E35" s="58" t="s">
        <v>88</v>
      </c>
      <c r="F35" s="59">
        <v>1780</v>
      </c>
      <c r="G35" s="56">
        <v>38000</v>
      </c>
      <c r="H35" s="29">
        <f t="shared" si="16"/>
        <v>67640000</v>
      </c>
      <c r="I35" s="29">
        <v>4500</v>
      </c>
      <c r="J35" s="63">
        <f t="shared" si="10"/>
        <v>8010000</v>
      </c>
      <c r="K35" s="64">
        <f t="shared" si="2"/>
        <v>75650000</v>
      </c>
      <c r="L35" s="24"/>
    </row>
    <row r="36" spans="1:12" s="7" customFormat="1" ht="80.25" customHeight="1">
      <c r="A36" s="21">
        <v>9</v>
      </c>
      <c r="B36" s="49" t="s">
        <v>97</v>
      </c>
      <c r="C36" s="53"/>
      <c r="D36" s="24"/>
      <c r="E36" s="58" t="s">
        <v>88</v>
      </c>
      <c r="F36" s="60">
        <v>879</v>
      </c>
      <c r="G36" s="56">
        <v>25300</v>
      </c>
      <c r="H36" s="29">
        <f t="shared" si="16"/>
        <v>22238700</v>
      </c>
      <c r="I36" s="29">
        <v>4500</v>
      </c>
      <c r="J36" s="63">
        <f t="shared" si="10"/>
        <v>3955500</v>
      </c>
      <c r="K36" s="64">
        <f t="shared" si="2"/>
        <v>26194200</v>
      </c>
      <c r="L36" s="24"/>
    </row>
    <row r="37" spans="1:12" s="7" customFormat="1" ht="83.25" customHeight="1">
      <c r="A37" s="21">
        <v>10</v>
      </c>
      <c r="B37" s="57" t="s">
        <v>98</v>
      </c>
      <c r="C37" s="53"/>
      <c r="D37" s="24"/>
      <c r="E37" s="58" t="s">
        <v>88</v>
      </c>
      <c r="F37" s="56">
        <v>2769</v>
      </c>
      <c r="G37" s="56">
        <v>32700</v>
      </c>
      <c r="H37" s="29">
        <f t="shared" si="16"/>
        <v>90546300</v>
      </c>
      <c r="I37" s="63">
        <v>5290</v>
      </c>
      <c r="J37" s="63">
        <f t="shared" si="10"/>
        <v>14648010</v>
      </c>
      <c r="K37" s="64">
        <f t="shared" si="2"/>
        <v>105194310</v>
      </c>
      <c r="L37" s="24"/>
    </row>
    <row r="38" spans="1:12" s="7" customFormat="1" ht="51.75" customHeight="1">
      <c r="A38" s="21">
        <v>11</v>
      </c>
      <c r="B38" s="57" t="s">
        <v>99</v>
      </c>
      <c r="C38" s="53"/>
      <c r="D38" s="24"/>
      <c r="E38" s="58" t="s">
        <v>88</v>
      </c>
      <c r="F38" s="60">
        <v>1890</v>
      </c>
      <c r="G38" s="56">
        <v>42700</v>
      </c>
      <c r="H38" s="29">
        <f t="shared" si="16"/>
        <v>80703000</v>
      </c>
      <c r="I38" s="63">
        <v>5290</v>
      </c>
      <c r="J38" s="63">
        <f t="shared" ref="J38:J39" si="17">I38*F38</f>
        <v>9998100</v>
      </c>
      <c r="K38" s="64">
        <f t="shared" ref="K38:K39" si="18">J38+H38</f>
        <v>90701100</v>
      </c>
      <c r="L38" s="24"/>
    </row>
    <row r="39" spans="1:12" s="7" customFormat="1" ht="83.25" customHeight="1">
      <c r="A39" s="21">
        <v>12</v>
      </c>
      <c r="B39" s="57" t="s">
        <v>100</v>
      </c>
      <c r="C39" s="53"/>
      <c r="D39" s="24"/>
      <c r="E39" s="58" t="s">
        <v>61</v>
      </c>
      <c r="F39" s="56">
        <f>F34</f>
        <v>3320</v>
      </c>
      <c r="G39" s="56">
        <v>354000</v>
      </c>
      <c r="H39" s="29">
        <f t="shared" ref="H39" si="19">G39*F39</f>
        <v>1175280000</v>
      </c>
      <c r="I39" s="63">
        <v>90000</v>
      </c>
      <c r="J39" s="63">
        <f t="shared" si="17"/>
        <v>298800000</v>
      </c>
      <c r="K39" s="64">
        <f t="shared" si="18"/>
        <v>1474080000</v>
      </c>
      <c r="L39" s="24"/>
    </row>
    <row r="40" spans="1:12" s="7" customFormat="1" ht="35.25">
      <c r="A40" s="8"/>
      <c r="B40" s="61"/>
      <c r="E40" s="8"/>
      <c r="G40" s="8"/>
    </row>
    <row r="41" spans="1:12" s="7" customFormat="1" ht="35.25">
      <c r="A41" s="8"/>
      <c r="B41" s="61"/>
      <c r="E41" s="8"/>
      <c r="G41" s="8"/>
    </row>
    <row r="42" spans="1:12" s="7" customFormat="1" ht="35.25">
      <c r="A42" s="8"/>
      <c r="B42" s="61"/>
      <c r="E42" s="8"/>
      <c r="G42" s="8"/>
    </row>
    <row r="43" spans="1:12" s="7" customFormat="1" ht="35.25">
      <c r="A43" s="8"/>
      <c r="B43" s="61"/>
      <c r="E43" s="8"/>
      <c r="G43" s="8"/>
    </row>
    <row r="44" spans="1:12" s="7" customFormat="1" ht="35.25">
      <c r="A44" s="8"/>
      <c r="B44" s="61"/>
      <c r="E44" s="8"/>
      <c r="G44" s="8"/>
    </row>
    <row r="45" spans="1:12" s="7" customFormat="1" ht="35.25">
      <c r="A45" s="8"/>
      <c r="B45" s="61"/>
      <c r="E45" s="8"/>
      <c r="G45" s="8"/>
    </row>
    <row r="46" spans="1:12" s="7" customFormat="1" ht="35.25">
      <c r="A46" s="8"/>
      <c r="B46" s="61"/>
      <c r="E46" s="8"/>
      <c r="G46" s="8"/>
    </row>
    <row r="47" spans="1:12" s="7" customFormat="1" ht="35.25">
      <c r="A47" s="8"/>
      <c r="B47" s="61"/>
      <c r="E47" s="8"/>
      <c r="G47" s="8"/>
    </row>
    <row r="48" spans="1:12" s="7" customFormat="1" ht="35.25">
      <c r="A48" s="8"/>
      <c r="B48" s="61"/>
      <c r="E48" s="8"/>
      <c r="G48" s="8"/>
    </row>
    <row r="49" spans="1:7" s="7" customFormat="1" ht="35.25">
      <c r="A49" s="8"/>
      <c r="B49" s="61"/>
      <c r="E49" s="8"/>
      <c r="G49" s="8"/>
    </row>
    <row r="50" spans="1:7" s="7" customFormat="1" ht="35.25">
      <c r="A50" s="8"/>
      <c r="B50" s="61"/>
      <c r="E50" s="8"/>
      <c r="G50" s="8"/>
    </row>
    <row r="51" spans="1:7" s="7" customFormat="1" ht="35.25">
      <c r="A51" s="8"/>
      <c r="B51" s="61"/>
      <c r="E51" s="8"/>
      <c r="G51" s="8"/>
    </row>
    <row r="52" spans="1:7" s="7" customFormat="1" ht="35.25">
      <c r="A52" s="8"/>
      <c r="B52" s="61"/>
      <c r="E52" s="8"/>
      <c r="G52" s="8"/>
    </row>
    <row r="53" spans="1:7" s="7" customFormat="1" ht="35.25">
      <c r="A53" s="8"/>
      <c r="B53" s="61"/>
      <c r="E53" s="8"/>
      <c r="G53" s="8"/>
    </row>
    <row r="54" spans="1:7" s="7" customFormat="1" ht="35.25">
      <c r="A54" s="8"/>
      <c r="B54" s="61"/>
      <c r="E54" s="8"/>
      <c r="G54" s="8"/>
    </row>
    <row r="55" spans="1:7" s="7" customFormat="1" ht="35.25">
      <c r="A55" s="8"/>
      <c r="B55" s="61"/>
      <c r="E55" s="8"/>
      <c r="G55" s="8"/>
    </row>
    <row r="56" spans="1:7" s="7" customFormat="1" ht="35.25">
      <c r="A56" s="8"/>
      <c r="B56" s="61"/>
      <c r="E56" s="8"/>
      <c r="G56" s="8"/>
    </row>
    <row r="57" spans="1:7" s="7" customFormat="1" ht="35.25">
      <c r="A57" s="8"/>
      <c r="B57" s="61"/>
      <c r="E57" s="8"/>
      <c r="G57" s="8"/>
    </row>
    <row r="58" spans="1:7" s="7" customFormat="1" ht="35.25">
      <c r="A58" s="8"/>
      <c r="B58" s="61"/>
      <c r="E58" s="8"/>
      <c r="G58" s="8"/>
    </row>
    <row r="59" spans="1:7" s="7" customFormat="1" ht="35.25">
      <c r="A59" s="8"/>
      <c r="B59" s="61"/>
      <c r="E59" s="8"/>
      <c r="G59" s="8"/>
    </row>
    <row r="60" spans="1:7" s="7" customFormat="1" ht="35.25">
      <c r="A60" s="8"/>
      <c r="B60" s="61"/>
      <c r="E60" s="8"/>
      <c r="G60" s="8"/>
    </row>
    <row r="61" spans="1:7" s="7" customFormat="1" ht="35.25">
      <c r="A61" s="8"/>
      <c r="B61" s="61"/>
      <c r="E61" s="8"/>
      <c r="G61" s="8"/>
    </row>
    <row r="62" spans="1:7" s="7" customFormat="1" ht="35.25">
      <c r="A62" s="8"/>
      <c r="B62" s="61"/>
      <c r="E62" s="8"/>
      <c r="G62" s="8"/>
    </row>
    <row r="63" spans="1:7" s="7" customFormat="1" ht="35.25">
      <c r="A63" s="8"/>
      <c r="B63" s="61"/>
      <c r="E63" s="8"/>
      <c r="G63" s="8"/>
    </row>
    <row r="64" spans="1:7" s="7" customFormat="1" ht="35.25">
      <c r="A64" s="8"/>
      <c r="B64" s="61"/>
      <c r="E64" s="8"/>
      <c r="G64" s="8"/>
    </row>
    <row r="65" spans="1:7" s="7" customFormat="1" ht="35.25">
      <c r="A65" s="8"/>
      <c r="B65" s="61"/>
      <c r="E65" s="8"/>
      <c r="G65" s="8"/>
    </row>
    <row r="66" spans="1:7" s="7" customFormat="1" ht="35.25">
      <c r="A66" s="8"/>
      <c r="B66" s="61"/>
      <c r="E66" s="8"/>
      <c r="G66" s="8"/>
    </row>
    <row r="67" spans="1:7" s="7" customFormat="1" ht="35.25">
      <c r="A67" s="8"/>
      <c r="B67" s="61"/>
      <c r="E67" s="8"/>
      <c r="G67" s="8"/>
    </row>
    <row r="68" spans="1:7" s="7" customFormat="1" ht="35.25">
      <c r="A68" s="8"/>
      <c r="B68" s="61"/>
      <c r="E68" s="8"/>
      <c r="G68" s="8"/>
    </row>
    <row r="69" spans="1:7" s="7" customFormat="1" ht="35.25">
      <c r="A69" s="8"/>
      <c r="B69" s="61"/>
      <c r="E69" s="8"/>
      <c r="G69" s="8"/>
    </row>
    <row r="70" spans="1:7" s="7" customFormat="1" ht="35.25">
      <c r="A70" s="8"/>
      <c r="B70" s="61"/>
      <c r="E70" s="8"/>
      <c r="G70" s="8"/>
    </row>
    <row r="71" spans="1:7" s="7" customFormat="1" ht="35.25">
      <c r="A71" s="8"/>
      <c r="B71" s="61"/>
      <c r="E71" s="8"/>
      <c r="G71" s="8"/>
    </row>
    <row r="72" spans="1:7" s="7" customFormat="1" ht="35.25">
      <c r="A72" s="8"/>
      <c r="B72" s="61"/>
      <c r="E72" s="8"/>
      <c r="G72" s="8"/>
    </row>
    <row r="73" spans="1:7" s="7" customFormat="1" ht="35.25">
      <c r="A73" s="8"/>
      <c r="B73" s="61"/>
      <c r="E73" s="8"/>
      <c r="G73" s="8"/>
    </row>
    <row r="74" spans="1:7" s="7" customFormat="1" ht="35.25">
      <c r="A74" s="8"/>
      <c r="B74" s="61"/>
      <c r="E74" s="8"/>
      <c r="G74" s="8"/>
    </row>
    <row r="75" spans="1:7" s="7" customFormat="1" ht="35.25">
      <c r="A75" s="8"/>
      <c r="B75" s="61"/>
      <c r="E75" s="8"/>
      <c r="G75" s="8"/>
    </row>
    <row r="76" spans="1:7" s="7" customFormat="1" ht="35.25">
      <c r="A76" s="8"/>
      <c r="B76" s="61"/>
      <c r="E76" s="8"/>
      <c r="G76" s="8"/>
    </row>
    <row r="77" spans="1:7" s="7" customFormat="1" ht="35.25">
      <c r="A77" s="8"/>
      <c r="B77" s="61"/>
      <c r="E77" s="8"/>
      <c r="G77" s="8"/>
    </row>
    <row r="78" spans="1:7" s="7" customFormat="1" ht="35.25">
      <c r="A78" s="8"/>
      <c r="B78" s="61"/>
      <c r="E78" s="8"/>
      <c r="G78" s="8"/>
    </row>
    <row r="79" spans="1:7" s="7" customFormat="1" ht="35.25">
      <c r="A79" s="8"/>
      <c r="B79" s="61"/>
      <c r="E79" s="8"/>
      <c r="G79" s="8"/>
    </row>
    <row r="80" spans="1:7" s="7" customFormat="1" ht="35.25">
      <c r="A80" s="8"/>
      <c r="B80" s="61"/>
      <c r="E80" s="8"/>
      <c r="G80" s="8"/>
    </row>
    <row r="81" spans="1:7" s="7" customFormat="1" ht="35.25">
      <c r="A81" s="8"/>
      <c r="B81" s="61"/>
      <c r="E81" s="8"/>
      <c r="G81" s="8"/>
    </row>
    <row r="82" spans="1:7" s="7" customFormat="1" ht="35.25">
      <c r="A82" s="8"/>
      <c r="B82" s="61"/>
      <c r="E82" s="8"/>
      <c r="G82" s="8"/>
    </row>
    <row r="83" spans="1:7" s="7" customFormat="1" ht="35.25">
      <c r="A83" s="8"/>
      <c r="B83" s="61"/>
      <c r="E83" s="8"/>
      <c r="G83" s="8"/>
    </row>
    <row r="84" spans="1:7" s="7" customFormat="1" ht="35.25">
      <c r="A84" s="8"/>
      <c r="B84" s="61"/>
      <c r="E84" s="8"/>
      <c r="G84" s="8"/>
    </row>
    <row r="85" spans="1:7" s="7" customFormat="1" ht="35.25">
      <c r="A85" s="8"/>
      <c r="B85" s="61"/>
      <c r="E85" s="8"/>
      <c r="G85" s="8"/>
    </row>
    <row r="86" spans="1:7" s="7" customFormat="1" ht="35.25">
      <c r="A86" s="8"/>
      <c r="B86" s="61"/>
      <c r="E86" s="8"/>
      <c r="G86" s="8"/>
    </row>
    <row r="87" spans="1:7" s="7" customFormat="1" ht="35.25">
      <c r="A87" s="8"/>
      <c r="B87" s="61"/>
      <c r="E87" s="8"/>
      <c r="G87" s="8"/>
    </row>
    <row r="88" spans="1:7" s="7" customFormat="1" ht="35.25">
      <c r="A88" s="8"/>
      <c r="B88" s="61"/>
      <c r="E88" s="8"/>
      <c r="G88" s="8"/>
    </row>
    <row r="89" spans="1:7" s="7" customFormat="1" ht="35.25">
      <c r="A89" s="8"/>
      <c r="B89" s="61"/>
      <c r="E89" s="8"/>
      <c r="G89" s="8"/>
    </row>
    <row r="90" spans="1:7" s="7" customFormat="1" ht="35.25">
      <c r="A90" s="8"/>
      <c r="B90" s="61"/>
      <c r="E90" s="8"/>
      <c r="G90" s="8"/>
    </row>
    <row r="91" spans="1:7" s="7" customFormat="1" ht="35.25">
      <c r="A91" s="8"/>
      <c r="B91" s="61"/>
      <c r="E91" s="8"/>
      <c r="G91" s="8"/>
    </row>
    <row r="92" spans="1:7" s="7" customFormat="1" ht="35.25">
      <c r="A92" s="8"/>
      <c r="B92" s="61"/>
      <c r="E92" s="8"/>
      <c r="G92" s="8"/>
    </row>
    <row r="93" spans="1:7" s="7" customFormat="1" ht="35.25">
      <c r="A93" s="8"/>
      <c r="B93" s="61"/>
      <c r="E93" s="8"/>
      <c r="G93" s="8"/>
    </row>
    <row r="94" spans="1:7" s="7" customFormat="1" ht="35.25">
      <c r="A94" s="8"/>
      <c r="B94" s="61"/>
      <c r="E94" s="8"/>
      <c r="G94" s="8"/>
    </row>
    <row r="95" spans="1:7" s="10" customFormat="1" ht="43.5">
      <c r="A95" s="68"/>
      <c r="B95" s="69"/>
      <c r="E95" s="68"/>
      <c r="G95" s="68"/>
    </row>
    <row r="96" spans="1:7" s="10" customFormat="1" ht="43.5">
      <c r="A96" s="68"/>
      <c r="B96" s="69"/>
      <c r="E96" s="68"/>
      <c r="G96" s="68"/>
    </row>
    <row r="97" spans="1:7" s="10" customFormat="1" ht="43.5">
      <c r="A97" s="68"/>
      <c r="B97" s="69"/>
      <c r="E97" s="68"/>
      <c r="G97" s="68"/>
    </row>
    <row r="98" spans="1:7" s="10" customFormat="1" ht="43.5">
      <c r="A98" s="68"/>
      <c r="B98" s="69"/>
      <c r="E98" s="68"/>
      <c r="G98" s="68"/>
    </row>
    <row r="99" spans="1:7" s="10" customFormat="1" ht="43.5">
      <c r="A99" s="68"/>
      <c r="B99" s="69"/>
      <c r="E99" s="68"/>
      <c r="G99" s="68"/>
    </row>
    <row r="100" spans="1:7" s="10" customFormat="1" ht="43.5">
      <c r="A100" s="68"/>
      <c r="B100" s="69"/>
      <c r="E100" s="68"/>
      <c r="G100" s="68"/>
    </row>
    <row r="101" spans="1:7" s="10" customFormat="1" ht="43.5">
      <c r="A101" s="68"/>
      <c r="B101" s="69"/>
      <c r="E101" s="68"/>
      <c r="G101" s="68"/>
    </row>
    <row r="102" spans="1:7" s="10" customFormat="1" ht="43.5">
      <c r="A102" s="68"/>
      <c r="B102" s="69"/>
      <c r="E102" s="68"/>
      <c r="G102" s="68"/>
    </row>
    <row r="103" spans="1:7" s="10" customFormat="1" ht="43.5">
      <c r="A103" s="68"/>
      <c r="B103" s="69"/>
      <c r="E103" s="68"/>
      <c r="G103" s="68"/>
    </row>
    <row r="104" spans="1:7" s="10" customFormat="1" ht="43.5">
      <c r="A104" s="68"/>
      <c r="B104" s="69"/>
      <c r="E104" s="68"/>
      <c r="G104" s="68"/>
    </row>
    <row r="105" spans="1:7" s="10" customFormat="1" ht="43.5">
      <c r="A105" s="68"/>
      <c r="B105" s="69"/>
      <c r="E105" s="68"/>
      <c r="G105" s="68"/>
    </row>
    <row r="106" spans="1:7" s="10" customFormat="1" ht="43.5">
      <c r="A106" s="68"/>
      <c r="B106" s="69"/>
      <c r="E106" s="68"/>
      <c r="G106" s="68"/>
    </row>
    <row r="107" spans="1:7" s="10" customFormat="1" ht="43.5">
      <c r="A107" s="68"/>
      <c r="B107" s="69"/>
      <c r="E107" s="68"/>
      <c r="G107" s="68"/>
    </row>
    <row r="108" spans="1:7" s="10" customFormat="1" ht="43.5">
      <c r="A108" s="68"/>
      <c r="B108" s="69"/>
      <c r="E108" s="68"/>
      <c r="G108" s="68"/>
    </row>
    <row r="109" spans="1:7" s="10" customFormat="1" ht="43.5">
      <c r="A109" s="68"/>
      <c r="B109" s="69"/>
      <c r="E109" s="68"/>
      <c r="G109" s="68"/>
    </row>
    <row r="110" spans="1:7" s="10" customFormat="1" ht="43.5">
      <c r="A110" s="68"/>
      <c r="B110" s="69"/>
      <c r="E110" s="68"/>
      <c r="G110" s="68"/>
    </row>
    <row r="111" spans="1:7" s="10" customFormat="1" ht="43.5">
      <c r="A111" s="68"/>
      <c r="B111" s="69"/>
      <c r="E111" s="68"/>
      <c r="G111" s="68"/>
    </row>
    <row r="112" spans="1:7" s="10" customFormat="1" ht="43.5">
      <c r="A112" s="68"/>
      <c r="B112" s="69"/>
      <c r="E112" s="68"/>
      <c r="G112" s="68"/>
    </row>
    <row r="113" spans="1:7" s="10" customFormat="1" ht="43.5">
      <c r="A113" s="68"/>
      <c r="B113" s="69"/>
      <c r="E113" s="68"/>
      <c r="G113" s="68"/>
    </row>
    <row r="114" spans="1:7" s="10" customFormat="1" ht="43.5">
      <c r="A114" s="68"/>
      <c r="B114" s="69"/>
      <c r="E114" s="68"/>
      <c r="G114" s="68"/>
    </row>
    <row r="115" spans="1:7" s="10" customFormat="1" ht="43.5">
      <c r="A115" s="68"/>
      <c r="B115" s="69"/>
      <c r="E115" s="68"/>
      <c r="G115" s="68"/>
    </row>
    <row r="116" spans="1:7" s="10" customFormat="1" ht="43.5">
      <c r="A116" s="68"/>
      <c r="B116" s="69"/>
      <c r="E116" s="68"/>
      <c r="G116" s="68"/>
    </row>
    <row r="117" spans="1:7" s="10" customFormat="1" ht="43.5">
      <c r="A117" s="68"/>
      <c r="B117" s="69"/>
      <c r="E117" s="68"/>
      <c r="G117" s="68"/>
    </row>
    <row r="118" spans="1:7" s="10" customFormat="1" ht="43.5">
      <c r="A118" s="68"/>
      <c r="B118" s="69"/>
      <c r="E118" s="68"/>
      <c r="G118" s="68"/>
    </row>
    <row r="119" spans="1:7" s="10" customFormat="1" ht="43.5">
      <c r="A119" s="68"/>
      <c r="B119" s="69"/>
      <c r="E119" s="68"/>
      <c r="G119" s="68"/>
    </row>
    <row r="120" spans="1:7" s="10" customFormat="1" ht="43.5">
      <c r="A120" s="68"/>
      <c r="B120" s="69"/>
      <c r="E120" s="68"/>
      <c r="G120" s="68"/>
    </row>
    <row r="121" spans="1:7" s="10" customFormat="1" ht="43.5">
      <c r="A121" s="68"/>
      <c r="B121" s="69"/>
      <c r="E121" s="68"/>
      <c r="G121" s="68"/>
    </row>
    <row r="122" spans="1:7" s="10" customFormat="1" ht="43.5">
      <c r="A122" s="68"/>
      <c r="B122" s="69"/>
      <c r="E122" s="68"/>
      <c r="G122" s="68"/>
    </row>
    <row r="123" spans="1:7" s="10" customFormat="1" ht="43.5">
      <c r="A123" s="68"/>
      <c r="B123" s="69"/>
      <c r="E123" s="68"/>
      <c r="G123" s="68"/>
    </row>
    <row r="124" spans="1:7" s="10" customFormat="1" ht="43.5">
      <c r="A124" s="68"/>
      <c r="B124" s="69"/>
      <c r="E124" s="68"/>
      <c r="G124" s="68"/>
    </row>
    <row r="125" spans="1:7" s="10" customFormat="1" ht="43.5">
      <c r="A125" s="68"/>
      <c r="B125" s="69"/>
      <c r="E125" s="68"/>
      <c r="G125" s="68"/>
    </row>
    <row r="126" spans="1:7" s="10" customFormat="1" ht="43.5">
      <c r="A126" s="68"/>
      <c r="B126" s="69"/>
      <c r="E126" s="68"/>
      <c r="G126" s="68"/>
    </row>
    <row r="127" spans="1:7" s="10" customFormat="1" ht="43.5">
      <c r="A127" s="68"/>
      <c r="B127" s="69"/>
      <c r="E127" s="68"/>
      <c r="G127" s="68"/>
    </row>
    <row r="128" spans="1:7" s="10" customFormat="1" ht="43.5">
      <c r="A128" s="68"/>
      <c r="B128" s="69"/>
      <c r="E128" s="68"/>
      <c r="G128" s="68"/>
    </row>
    <row r="129" spans="1:7" s="10" customFormat="1" ht="43.5">
      <c r="A129" s="68"/>
      <c r="B129" s="69"/>
      <c r="E129" s="68"/>
      <c r="G129" s="68"/>
    </row>
    <row r="130" spans="1:7" s="10" customFormat="1" ht="43.5">
      <c r="A130" s="68"/>
      <c r="B130" s="69"/>
      <c r="E130" s="68"/>
      <c r="G130" s="68"/>
    </row>
    <row r="131" spans="1:7" s="10" customFormat="1" ht="43.5">
      <c r="A131" s="68"/>
      <c r="B131" s="69"/>
      <c r="E131" s="68"/>
      <c r="G131" s="68"/>
    </row>
    <row r="132" spans="1:7" s="10" customFormat="1" ht="43.5">
      <c r="A132" s="68"/>
      <c r="B132" s="69"/>
      <c r="E132" s="68"/>
      <c r="G132" s="68"/>
    </row>
    <row r="133" spans="1:7" s="10" customFormat="1" ht="43.5">
      <c r="A133" s="68"/>
      <c r="B133" s="69"/>
      <c r="E133" s="68"/>
      <c r="G133" s="68"/>
    </row>
    <row r="134" spans="1:7" s="10" customFormat="1" ht="43.5">
      <c r="A134" s="68"/>
      <c r="B134" s="69"/>
      <c r="E134" s="68"/>
      <c r="G134" s="68"/>
    </row>
  </sheetData>
  <mergeCells count="12">
    <mergeCell ref="A3:I3"/>
    <mergeCell ref="A4:L4"/>
    <mergeCell ref="G5:H5"/>
    <mergeCell ref="I5:J5"/>
    <mergeCell ref="A5:A6"/>
    <mergeCell ref="B5:B6"/>
    <mergeCell ref="C5:C6"/>
    <mergeCell ref="D5:D6"/>
    <mergeCell ref="E5:E6"/>
    <mergeCell ref="F5:F6"/>
    <mergeCell ref="K5:K6"/>
    <mergeCell ref="L5:L6"/>
  </mergeCells>
  <conditionalFormatting sqref="B7:K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{DEAF03B8-D32D-49C9-AEE1-8D11B9A0FBBC}</x14:id>
        </ext>
      </extLst>
    </cfRule>
  </conditionalFormatting>
  <conditionalFormatting sqref="B10:K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{152F9A84-41A4-43CD-AC80-BDFF505E5A42}</x14:id>
        </ext>
      </extLst>
    </cfRule>
  </conditionalFormatting>
  <conditionalFormatting sqref="B13:K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{846DC412-819B-4941-839B-D22EB7CDCF0C}</x14:id>
        </ext>
      </extLst>
    </cfRule>
  </conditionalFormatting>
  <conditionalFormatting sqref="B27:J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{5267F824-8E8B-4470-8DC6-47B6AB61A4F1}</x14:id>
        </ext>
      </extLst>
    </cfRule>
  </conditionalFormatting>
  <conditionalFormatting sqref="B16:K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{0F3D2AC6-BCEE-4A17-AC29-F6E901C998A3}</x14:id>
        </ext>
      </extLst>
    </cfRule>
  </conditionalFormatting>
  <conditionalFormatting sqref="K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{3628E424-A581-4624-B1E9-082810099768}</x14:id>
        </ext>
      </extLst>
    </cfRule>
  </conditionalFormatting>
  <printOptions horizontalCentered="1"/>
  <pageMargins left="0.5" right="0.3" top="0.3" bottom="0.3" header="0.3" footer="0.3"/>
  <pageSetup paperSize="8" scale="4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AF03B8-D32D-49C9-AEE1-8D11B9A0F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B7:K7</xm:sqref>
        </x14:conditionalFormatting>
        <x14:conditionalFormatting xmlns:xm="http://schemas.microsoft.com/office/excel/2006/main">
          <x14:cfRule type="dataBar" id="{152F9A84-41A4-43CD-AC80-BDFF505E5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B10:K10</xm:sqref>
        </x14:conditionalFormatting>
        <x14:conditionalFormatting xmlns:xm="http://schemas.microsoft.com/office/excel/2006/main">
          <x14:cfRule type="dataBar" id="{846DC412-819B-4941-839B-D22EB7CDC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B13:K13</xm:sqref>
        </x14:conditionalFormatting>
        <x14:conditionalFormatting xmlns:xm="http://schemas.microsoft.com/office/excel/2006/main">
          <x14:cfRule type="dataBar" id="{5267F824-8E8B-4470-8DC6-47B6AB61A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B27:J27</xm:sqref>
        </x14:conditionalFormatting>
        <x14:conditionalFormatting xmlns:xm="http://schemas.microsoft.com/office/excel/2006/main">
          <x14:cfRule type="dataBar" id="{0F3D2AC6-BCEE-4A17-AC29-F6E901C99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B16:K17</xm:sqref>
        </x14:conditionalFormatting>
        <x14:conditionalFormatting xmlns:xm="http://schemas.microsoft.com/office/excel/2006/main">
          <x14:cfRule type="dataBar" id="{3628E424-A581-4624-B1E9-082810099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3</vt:i4>
      </vt:variant>
      <vt:variant>
        <vt:lpstr>Phạm vi Có tên</vt:lpstr>
      </vt:variant>
      <vt:variant>
        <vt:i4>1</vt:i4>
      </vt:variant>
    </vt:vector>
  </HeadingPairs>
  <TitlesOfParts>
    <vt:vector size="4" baseType="lpstr">
      <vt:lpstr>TOPCOVER </vt:lpstr>
      <vt:lpstr>SUMARRY</vt:lpstr>
      <vt:lpstr>BOQ</vt:lpstr>
      <vt:lpstr>BOQ!Vùng_In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</dc:creator>
  <cp:lastModifiedBy>Windows User</cp:lastModifiedBy>
  <cp:lastPrinted>2021-05-18T02:02:03Z</cp:lastPrinted>
  <dcterms:created xsi:type="dcterms:W3CDTF">2020-08-27T12:16:00Z</dcterms:created>
  <dcterms:modified xsi:type="dcterms:W3CDTF">2021-05-18T02:46:07Z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