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_Tools\00_Eclipse_SimRel_2018_09\eclipse-jee-2019-03\git\hackerRank\_wallpage\"/>
    </mc:Choice>
  </mc:AlternateContent>
  <bookViews>
    <workbookView xWindow="480" yWindow="120" windowWidth="27795" windowHeight="12585" firstSheet="7" activeTab="7"/>
  </bookViews>
  <sheets>
    <sheet name="Timetable (2)" sheetId="7" r:id="rId1"/>
    <sheet name="Property" sheetId="1" r:id="rId2"/>
    <sheet name="Plan" sheetId="2" r:id="rId3"/>
    <sheet name="CheckList_Web_20190713" sheetId="3" r:id="rId4"/>
    <sheet name="Timetable" sheetId="4" r:id="rId5"/>
    <sheet name="RESTfull" sheetId="5" r:id="rId6"/>
    <sheet name="Draft" sheetId="6" r:id="rId7"/>
    <sheet name="Speding table" sheetId="8" r:id="rId8"/>
    <sheet name="Links" sheetId="9" r:id="rId9"/>
  </sheets>
  <calcPr calcId="152511"/>
</workbook>
</file>

<file path=xl/calcChain.xml><?xml version="1.0" encoding="utf-8"?>
<calcChain xmlns="http://schemas.openxmlformats.org/spreadsheetml/2006/main">
  <c r="J7" i="8" l="1"/>
  <c r="K7" i="8"/>
  <c r="L7" i="8"/>
  <c r="M7" i="8"/>
  <c r="N7" i="8"/>
  <c r="O7" i="8"/>
  <c r="P7" i="8"/>
  <c r="Q7" i="8"/>
  <c r="R7" i="8"/>
  <c r="S7" i="8"/>
  <c r="H7" i="8"/>
  <c r="I6" i="8"/>
  <c r="J6" i="8"/>
  <c r="K6" i="8"/>
  <c r="L6" i="8"/>
  <c r="M6" i="8"/>
  <c r="N6" i="8"/>
  <c r="O6" i="8"/>
  <c r="P6" i="8"/>
  <c r="Q6" i="8"/>
  <c r="R6" i="8"/>
  <c r="S6" i="8"/>
  <c r="H6" i="8"/>
  <c r="J5" i="8"/>
  <c r="K5" i="8"/>
  <c r="L5" i="8"/>
  <c r="M5" i="8"/>
  <c r="N5" i="8"/>
  <c r="O5" i="8"/>
  <c r="P5" i="8"/>
  <c r="Q5" i="8"/>
  <c r="R5" i="8"/>
  <c r="S5" i="8"/>
  <c r="H5" i="8"/>
  <c r="C3" i="8"/>
  <c r="D20" i="8"/>
  <c r="G20" i="8" s="1"/>
  <c r="D21" i="8"/>
  <c r="G21" i="8" s="1"/>
  <c r="D22" i="8"/>
  <c r="I7" i="8" s="1"/>
  <c r="D32" i="8"/>
  <c r="G32" i="8" s="1"/>
  <c r="D33" i="8"/>
  <c r="G33" i="8" s="1"/>
  <c r="D34" i="8"/>
  <c r="G34" i="8" s="1"/>
  <c r="D35" i="8"/>
  <c r="G35" i="8" s="1"/>
  <c r="D36" i="8"/>
  <c r="G36" i="8" s="1"/>
  <c r="D37" i="8"/>
  <c r="D38" i="8"/>
  <c r="G38" i="8" s="1"/>
  <c r="D39" i="8"/>
  <c r="G39" i="8" s="1"/>
  <c r="D40" i="8"/>
  <c r="D41" i="8"/>
  <c r="D42" i="8"/>
  <c r="G42" i="8" s="1"/>
  <c r="D43" i="8"/>
  <c r="G43" i="8" s="1"/>
  <c r="D44" i="8"/>
  <c r="G44" i="8" s="1"/>
  <c r="G37" i="8"/>
  <c r="G40" i="8"/>
  <c r="G41" i="8"/>
  <c r="D45" i="8"/>
  <c r="G45" i="8" s="1"/>
  <c r="D46" i="8"/>
  <c r="G46" i="8" s="1"/>
  <c r="D47" i="8"/>
  <c r="G47" i="8" s="1"/>
  <c r="D48" i="8"/>
  <c r="G48" i="8" s="1"/>
  <c r="D49" i="8"/>
  <c r="G49" i="8"/>
  <c r="D50" i="8"/>
  <c r="G50" i="8" s="1"/>
  <c r="D51" i="8"/>
  <c r="G51" i="8" s="1"/>
  <c r="D52" i="8"/>
  <c r="G52" i="8" s="1"/>
  <c r="D53" i="8"/>
  <c r="G53" i="8"/>
  <c r="D54" i="8"/>
  <c r="G54" i="8" s="1"/>
  <c r="D55" i="8"/>
  <c r="G55" i="8" s="1"/>
  <c r="D31" i="8"/>
  <c r="G31" i="8" s="1"/>
  <c r="D30" i="8"/>
  <c r="G30" i="8" s="1"/>
  <c r="D29" i="8"/>
  <c r="G29" i="8" s="1"/>
  <c r="D28" i="8"/>
  <c r="G28" i="8" s="1"/>
  <c r="D27" i="8"/>
  <c r="G27" i="8" s="1"/>
  <c r="D26" i="8"/>
  <c r="G26" i="8" s="1"/>
  <c r="D25" i="8"/>
  <c r="G25" i="8" s="1"/>
  <c r="D24" i="8"/>
  <c r="G24" i="8" s="1"/>
  <c r="D23" i="8"/>
  <c r="G23" i="8" s="1"/>
  <c r="D11" i="8"/>
  <c r="G11" i="8" s="1"/>
  <c r="D12" i="8"/>
  <c r="G12" i="8" s="1"/>
  <c r="D13" i="8"/>
  <c r="G13" i="8" s="1"/>
  <c r="D14" i="8"/>
  <c r="G14" i="8" s="1"/>
  <c r="D15" i="8"/>
  <c r="G15" i="8" s="1"/>
  <c r="D16" i="8"/>
  <c r="G16" i="8" s="1"/>
  <c r="D17" i="8"/>
  <c r="G17" i="8" s="1"/>
  <c r="D18" i="8"/>
  <c r="G18" i="8" s="1"/>
  <c r="D19" i="8"/>
  <c r="G19" i="8" s="1"/>
  <c r="D10" i="8"/>
  <c r="G10" i="8" s="1"/>
  <c r="D9" i="8"/>
  <c r="G9" i="8" s="1"/>
  <c r="G22" i="8" l="1"/>
  <c r="H3" i="8"/>
  <c r="H8" i="8" s="1"/>
  <c r="D69" i="8"/>
  <c r="G69" i="8" l="1"/>
  <c r="I5" i="8"/>
  <c r="D61" i="8"/>
  <c r="L3" i="8" s="1"/>
  <c r="L8" i="8" s="1"/>
  <c r="D62" i="8"/>
  <c r="M3" i="8" s="1"/>
  <c r="M8" i="8" s="1"/>
  <c r="D63" i="8"/>
  <c r="D64" i="8"/>
  <c r="D65" i="8"/>
  <c r="D66" i="8"/>
  <c r="D67" i="8"/>
  <c r="D68" i="8"/>
  <c r="G68" i="8" s="1"/>
  <c r="G61" i="8"/>
  <c r="G62" i="8"/>
  <c r="D60" i="8"/>
  <c r="D59" i="8"/>
  <c r="D58" i="8"/>
  <c r="D57" i="8"/>
  <c r="G57" i="8" s="1"/>
  <c r="D56" i="8"/>
  <c r="G59" i="8" l="1"/>
  <c r="S3" i="8"/>
  <c r="S8" i="8" s="1"/>
  <c r="G64" i="8"/>
  <c r="O3" i="8"/>
  <c r="O8" i="8" s="1"/>
  <c r="G60" i="8"/>
  <c r="I3" i="8"/>
  <c r="I8" i="8" s="1"/>
  <c r="G67" i="8"/>
  <c r="R3" i="8"/>
  <c r="R8" i="8" s="1"/>
  <c r="G63" i="8"/>
  <c r="N3" i="8"/>
  <c r="N8" i="8" s="1"/>
  <c r="G56" i="8"/>
  <c r="K3" i="8"/>
  <c r="K8" i="8" s="1"/>
  <c r="D3" i="8"/>
  <c r="G66" i="8"/>
  <c r="Q3" i="8"/>
  <c r="Q8" i="8" s="1"/>
  <c r="G58" i="8"/>
  <c r="J3" i="8"/>
  <c r="J8" i="8" s="1"/>
  <c r="G65" i="8"/>
  <c r="P3" i="8"/>
  <c r="P8" i="8" s="1"/>
  <c r="G3" i="8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B9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B8" i="1"/>
  <c r="C8" i="1"/>
  <c r="D8" i="1"/>
  <c r="E8" i="1"/>
  <c r="F8" i="1"/>
  <c r="H4" i="1"/>
  <c r="F1" i="3" l="1"/>
  <c r="G1" i="3" s="1"/>
  <c r="E1" i="3"/>
  <c r="C6" i="1" l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C4" i="1"/>
  <c r="D4" i="1" s="1"/>
  <c r="E4" i="1" s="1"/>
  <c r="F4" i="1" s="1"/>
  <c r="G4" i="1" s="1"/>
  <c r="I4" i="1" s="1"/>
  <c r="J4" i="1" l="1"/>
  <c r="K4" i="1" l="1"/>
  <c r="L4" i="1" l="1"/>
  <c r="M4" i="1" l="1"/>
  <c r="N4" i="1" l="1"/>
  <c r="O4" i="1" l="1"/>
  <c r="P4" i="1" l="1"/>
  <c r="Q4" i="1" l="1"/>
  <c r="R4" i="1" l="1"/>
  <c r="S4" i="1" l="1"/>
  <c r="T4" i="1" l="1"/>
  <c r="U4" i="1" l="1"/>
  <c r="V4" i="1" l="1"/>
  <c r="W4" i="1" l="1"/>
  <c r="X4" i="1" l="1"/>
  <c r="Y4" i="1" l="1"/>
  <c r="Z4" i="1" l="1"/>
  <c r="AA4" i="1" l="1"/>
  <c r="AB4" i="1" l="1"/>
  <c r="AC4" i="1" l="1"/>
  <c r="AD4" i="1" l="1"/>
  <c r="AE4" i="1" l="1"/>
  <c r="AF4" i="1" l="1"/>
  <c r="AG4" i="1" l="1"/>
  <c r="AH4" i="1" l="1"/>
  <c r="AI4" i="1" l="1"/>
  <c r="AJ4" i="1" l="1"/>
  <c r="AK4" i="1" l="1"/>
  <c r="AL4" i="1" l="1"/>
</calcChain>
</file>

<file path=xl/sharedStrings.xml><?xml version="1.0" encoding="utf-8"?>
<sst xmlns="http://schemas.openxmlformats.org/spreadsheetml/2006/main" count="412" uniqueCount="179">
  <si>
    <t>Time</t>
  </si>
  <si>
    <t>Hoang's plan</t>
  </si>
  <si>
    <t>Income1</t>
  </si>
  <si>
    <t>Asset1</t>
  </si>
  <si>
    <t>Income2</t>
  </si>
  <si>
    <t>Asset2</t>
  </si>
  <si>
    <t>Acutal</t>
  </si>
  <si>
    <t>No</t>
  </si>
  <si>
    <t>Status</t>
  </si>
  <si>
    <t>PHẦN 1: WEBSITE BÁN HÀNG</t>
  </si>
  <si>
    <t>1. Chuẩn bị dự án</t>
  </si>
  <si>
    <t>2. Trưng bày hàng hóa</t>
  </si>
  <si>
    <t>3. Giỏ hàng điện tử</t>
  </si>
  <si>
    <t>4. Thành viên</t>
  </si>
  <si>
    <t>5. Security</t>
  </si>
  <si>
    <t>6. Đặt hàng &amp; quản lý đơn hàng</t>
  </si>
  <si>
    <t>PHẦN 2: ADMIN TOOL</t>
  </si>
  <si>
    <t>1. Layout</t>
  </si>
  <si>
    <t>2. Quản lý dữ liệu</t>
  </si>
  <si>
    <t>3. Tổng hợp - Thống kê</t>
  </si>
  <si>
    <t>' Layout</t>
  </si>
  <si>
    <t>' CSDL</t>
  </si>
  <si>
    <t>' Entity</t>
  </si>
  <si>
    <t>' DAO</t>
  </si>
  <si>
    <t>' Thư viện</t>
  </si>
  <si>
    <t>' Hiển thị loại hàng lên Layout</t>
  </si>
  <si>
    <t>' Hiển thị hàng hóa theo loại</t>
  </si>
  <si>
    <t>' Hiển thị hàng hóa tìm kiếm</t>
  </si>
  <si>
    <t>' Hiển thị hàng hóa đặc biệt</t>
  </si>
  <si>
    <t>' Hiển thị chi tiết hàng hóa</t>
  </si>
  <si>
    <t>' Đánh dấu hàng yêu thích</t>
  </si>
  <si>
    <t>' Gửi hàng hóa cho bạn bè</t>
  </si>
  <si>
    <t>' Mô hình giỏ hàng điện tử (CartService)</t>
  </si>
  <si>
    <t>' Chọn hàng (ajax)</t>
  </si>
  <si>
    <t>' Hiển thị thông tin giỏ hàng</t>
  </si>
  <si>
    <t>' Xóa mặt hàng khỏi giỏ</t>
  </si>
  <si>
    <t>' Cập nhật số lượng</t>
  </si>
  <si>
    <t>' Xóa sách giỏ</t>
  </si>
  <si>
    <t>' Hiệu ứng bay vào giỏ</t>
  </si>
  <si>
    <t>' Đăng nhập, Đăng xuất</t>
  </si>
  <si>
    <t>' Đăng ký, kích hoạt</t>
  </si>
  <si>
    <t>' Đổi mật khẩu</t>
  </si>
  <si>
    <t>' Quên mật khẩu</t>
  </si>
  <si>
    <t>' Cập nhật thông tin tài khoản</t>
  </si>
  <si>
    <t>' AuthInterceptor</t>
  </si>
  <si>
    <t>' AccountController.login()</t>
  </si>
  <si>
    <t>' order/checkout</t>
  </si>
  <si>
    <t>' order/purchase</t>
  </si>
  <si>
    <t>' order/detail</t>
  </si>
  <si>
    <t>' order/items</t>
  </si>
  <si>
    <t>Trọng số</t>
  </si>
  <si>
    <t>Tình trạng</t>
  </si>
  <si>
    <t>Total</t>
  </si>
  <si>
    <t>y</t>
  </si>
  <si>
    <t>Remain</t>
  </si>
  <si>
    <t>Plan</t>
  </si>
  <si>
    <t>Target</t>
  </si>
  <si>
    <t>Actual</t>
  </si>
  <si>
    <t>Passing HCMUT</t>
  </si>
  <si>
    <t>Done</t>
  </si>
  <si>
    <t>Leaving HCMUT</t>
  </si>
  <si>
    <t>Buy house 1st</t>
  </si>
  <si>
    <t>Getting marriage</t>
  </si>
  <si>
    <t>27/4/2019</t>
  </si>
  <si>
    <t>Leaving RVC</t>
  </si>
  <si>
    <t>-</t>
  </si>
  <si>
    <t>In progerss</t>
  </si>
  <si>
    <t>Hello Dua Hau</t>
  </si>
  <si>
    <t>Business trip overseas</t>
  </si>
  <si>
    <t>Establishing a Startup</t>
  </si>
  <si>
    <t>Change house 2nd</t>
  </si>
  <si>
    <t>Hello Dua Gang</t>
  </si>
  <si>
    <t>Buy SUV</t>
  </si>
  <si>
    <t>Release IPO</t>
  </si>
  <si>
    <t>Migrate to EU</t>
  </si>
  <si>
    <t>Timetable</t>
  </si>
  <si>
    <t>Monday</t>
  </si>
  <si>
    <t>Tuesday</t>
  </si>
  <si>
    <t>Wednesday</t>
  </si>
  <si>
    <t>Thursday</t>
  </si>
  <si>
    <t>Friday</t>
  </si>
  <si>
    <t>Sunday</t>
  </si>
  <si>
    <t>5.00 - 6.30</t>
  </si>
  <si>
    <t>6.30 - 8.00</t>
  </si>
  <si>
    <t>8.00 - 17.00</t>
  </si>
  <si>
    <t>17.00 -19.00</t>
  </si>
  <si>
    <t>19.00 - 20.00</t>
  </si>
  <si>
    <t>20.00 - 23.00</t>
  </si>
  <si>
    <t>23.00 - 5.00</t>
  </si>
  <si>
    <t>Physical + English</t>
  </si>
  <si>
    <t>Go to work</t>
  </si>
  <si>
    <t>Working time</t>
  </si>
  <si>
    <t>Go home</t>
  </si>
  <si>
    <t>For family</t>
  </si>
  <si>
    <t>Improve myselt</t>
  </si>
  <si>
    <t>Sleeping</t>
  </si>
  <si>
    <t>Saturday</t>
  </si>
  <si>
    <t>11.00 -13.00</t>
  </si>
  <si>
    <t>13.00 - 17.00</t>
  </si>
  <si>
    <t>17.00 - 19.00</t>
  </si>
  <si>
    <t>9.00 - 11.00</t>
  </si>
  <si>
    <t>6.30 - 9.00</t>
  </si>
  <si>
    <t>Go to church</t>
  </si>
  <si>
    <t>Physical</t>
  </si>
  <si>
    <t>Imporve</t>
  </si>
  <si>
    <t>Break</t>
  </si>
  <si>
    <t>Family</t>
  </si>
  <si>
    <t>Item</t>
  </si>
  <si>
    <t>RESTfull</t>
  </si>
  <si>
    <t>Angular</t>
  </si>
  <si>
    <t>Items</t>
  </si>
  <si>
    <t>PCX 150</t>
  </si>
  <si>
    <t>Xpander AT 720</t>
  </si>
  <si>
    <t>ENG -960</t>
  </si>
  <si>
    <t>FRN - B</t>
  </si>
  <si>
    <t>N2</t>
  </si>
  <si>
    <t>CN</t>
  </si>
  <si>
    <t>Malta - 23000</t>
  </si>
  <si>
    <t>English</t>
  </si>
  <si>
    <t>Gap2</t>
  </si>
  <si>
    <t>Gap1</t>
  </si>
  <si>
    <t>Văn bằng 2 tiếng Anh</t>
  </si>
  <si>
    <t>Công ty nước ngoài lương 10.000 USD/tháng</t>
  </si>
  <si>
    <t>Lập công ty riêng</t>
  </si>
  <si>
    <t>Cửa hàng bán đồ trẻ em</t>
  </si>
  <si>
    <t>Nhà 15 tỉ</t>
  </si>
  <si>
    <t>Xe 7 chỗ máy dầu</t>
  </si>
  <si>
    <t>Lấy bằng Thạc sĩ</t>
  </si>
  <si>
    <t>Lấy bằng tiến sĩ kinh tế</t>
  </si>
  <si>
    <t>Định cư nước ngoài theo diện doanh nhân</t>
  </si>
  <si>
    <t>Cống hiến</t>
  </si>
  <si>
    <t>Tập cách đặt câu hỏi và trả lời</t>
  </si>
  <si>
    <t>Xe đạp điện 7.5</t>
  </si>
  <si>
    <t>Lò vi sóng có nướng  2.5 x2</t>
  </si>
  <si>
    <t>Máy giặt electronic 10.</t>
  </si>
  <si>
    <t>Get up</t>
  </si>
  <si>
    <t>Sleep</t>
  </si>
  <si>
    <t>Physical excersise</t>
  </si>
  <si>
    <t>Working</t>
  </si>
  <si>
    <t>Breaking time</t>
  </si>
  <si>
    <t>Housework</t>
  </si>
  <si>
    <t>Go to Church</t>
  </si>
  <si>
    <t>IT</t>
  </si>
  <si>
    <t>Nhà Gò Vấp</t>
  </si>
  <si>
    <t>Nhà Hóc Môn</t>
  </si>
  <si>
    <t>Khách sạn Đà Lạt</t>
  </si>
  <si>
    <t>Khách sạn Đà Nẵng</t>
  </si>
  <si>
    <t>Chích ngừa DH</t>
  </si>
  <si>
    <t>Sanh DH</t>
  </si>
  <si>
    <t>Wallet</t>
  </si>
  <si>
    <t>Tet BM</t>
  </si>
  <si>
    <t>Tet MaN</t>
  </si>
  <si>
    <t>Tet BaN</t>
  </si>
  <si>
    <t>Tet Khang</t>
  </si>
  <si>
    <t>Tet Ori</t>
  </si>
  <si>
    <t>Deadline</t>
  </si>
  <si>
    <t>A.Phat</t>
  </si>
  <si>
    <t>May tinh</t>
  </si>
  <si>
    <t>May giat E</t>
  </si>
  <si>
    <t xml:space="preserve">Lo vi song </t>
  </si>
  <si>
    <t>Xe dap dien</t>
  </si>
  <si>
    <t>c.Hoa cuoi</t>
  </si>
  <si>
    <t>Tro cap</t>
  </si>
  <si>
    <t>Tet Xmai</t>
  </si>
  <si>
    <t>Tet Hippo</t>
  </si>
  <si>
    <t>https://compumax.com.vn/laptop/lenovo-thinkpad-edge-e580-i5-7200u-8gb-128ss-500gb-2gb-15.6hd-w10p.html?gclid=EAIaIQobChMI45Hzw-T_5gIVBB4rCh3VQQ2tEAQYASABEgK0N_D_BwE</t>
  </si>
  <si>
    <t>Vsmart Live</t>
  </si>
  <si>
    <t>99 Trần Thiện Chánh, phường 12, quận 10, TpHCM</t>
  </si>
  <si>
    <t>Cancel</t>
  </si>
  <si>
    <t>Tả sữa</t>
  </si>
  <si>
    <t>Bỏ túi</t>
  </si>
  <si>
    <t>Priority</t>
  </si>
  <si>
    <t>High</t>
  </si>
  <si>
    <t>Low</t>
  </si>
  <si>
    <t>Medium</t>
  </si>
  <si>
    <t>Income</t>
  </si>
  <si>
    <t>Tiêu dùng</t>
  </si>
  <si>
    <t>Lack</t>
  </si>
  <si>
    <t>MaiKhoi cuoi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</si>
</sst>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vertical="center"/>
    </xf>
    <xf numFmtId="0" fontId="1" fillId="3" borderId="1" xfId="0" applyFont="1" applyFill="1" applyBorder="1"/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17" fontId="0" fillId="0" borderId="0" xfId="0" applyNumberFormat="1"/>
    <xf numFmtId="2" fontId="0" fillId="0" borderId="0" xfId="0" applyNumberFormat="1"/>
    <xf numFmtId="0" fontId="4" fillId="0" borderId="0" xfId="1"/>
    <xf numFmtId="165" fontId="0" fillId="0" borderId="0" xfId="0" applyNumberFormat="1" applyAlignment="1">
      <alignment horizontal="center" vertical="center"/>
    </xf>
    <xf numFmtId="0" fontId="0" fillId="4" borderId="0" xfId="0" applyFill="1"/>
    <xf numFmtId="165" fontId="0" fillId="4" borderId="0" xfId="0" quotePrefix="1" applyNumberFormat="1" applyFill="1" applyAlignment="1">
      <alignment horizontal="center" vertical="center"/>
    </xf>
    <xf numFmtId="0" fontId="0" fillId="0" borderId="0" xfId="0" applyFill="1"/>
    <xf numFmtId="17" fontId="0" fillId="5" borderId="0" xfId="0" applyNumberFormat="1" applyFill="1"/>
    <xf numFmtId="0" fontId="0" fillId="5" borderId="0" xfId="0" applyFill="1"/>
    <xf numFmtId="17" fontId="0" fillId="6" borderId="0" xfId="0" applyNumberFormat="1" applyFill="1"/>
    <xf numFmtId="0" fontId="0" fillId="6" borderId="0" xfId="0" applyFill="1"/>
    <xf numFmtId="2" fontId="0" fillId="0" borderId="0" xfId="0" applyNumberFormat="1" applyFill="1"/>
    <xf numFmtId="0" fontId="0" fillId="7" borderId="0" xfId="0" applyFill="1"/>
    <xf numFmtId="165" fontId="0" fillId="7" borderId="0" xfId="0" applyNumberFormat="1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7" fontId="0" fillId="7" borderId="0" xfId="0" applyNumberFormat="1" applyFill="1"/>
    <xf numFmtId="17" fontId="0" fillId="7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0" fillId="0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0" fillId="7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plan1</c:v>
          </c:tx>
          <c:marker>
            <c:symbol val="none"/>
          </c:marker>
          <c:cat>
            <c:numRef>
              <c:f>Property!$B$2:$AL$2</c:f>
              <c:numCache>
                <c:formatCode>mmm\-yyyy</c:formatCode>
                <c:ptCount val="37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</c:numCache>
            </c:numRef>
          </c:cat>
          <c:val>
            <c:numRef>
              <c:f>Property!$B$4:$AL$4</c:f>
              <c:numCache>
                <c:formatCode>General</c:formatCode>
                <c:ptCount val="37"/>
                <c:pt idx="0">
                  <c:v>700</c:v>
                </c:pt>
                <c:pt idx="1">
                  <c:v>710</c:v>
                </c:pt>
                <c:pt idx="2">
                  <c:v>720</c:v>
                </c:pt>
                <c:pt idx="3">
                  <c:v>738.5</c:v>
                </c:pt>
                <c:pt idx="4">
                  <c:v>757</c:v>
                </c:pt>
                <c:pt idx="5">
                  <c:v>775.5</c:v>
                </c:pt>
                <c:pt idx="6">
                  <c:v>794</c:v>
                </c:pt>
                <c:pt idx="7">
                  <c:v>812.5</c:v>
                </c:pt>
                <c:pt idx="8">
                  <c:v>831</c:v>
                </c:pt>
                <c:pt idx="9">
                  <c:v>849.5</c:v>
                </c:pt>
                <c:pt idx="10">
                  <c:v>868</c:v>
                </c:pt>
                <c:pt idx="11">
                  <c:v>886.5</c:v>
                </c:pt>
                <c:pt idx="12">
                  <c:v>905</c:v>
                </c:pt>
                <c:pt idx="13">
                  <c:v>923.5</c:v>
                </c:pt>
                <c:pt idx="14">
                  <c:v>942</c:v>
                </c:pt>
                <c:pt idx="15">
                  <c:v>968.5</c:v>
                </c:pt>
                <c:pt idx="16">
                  <c:v>995</c:v>
                </c:pt>
                <c:pt idx="17">
                  <c:v>1021.5</c:v>
                </c:pt>
                <c:pt idx="18">
                  <c:v>1048</c:v>
                </c:pt>
                <c:pt idx="19">
                  <c:v>1074.5</c:v>
                </c:pt>
                <c:pt idx="20">
                  <c:v>1101</c:v>
                </c:pt>
                <c:pt idx="21">
                  <c:v>1127.5</c:v>
                </c:pt>
                <c:pt idx="22">
                  <c:v>1154</c:v>
                </c:pt>
                <c:pt idx="23">
                  <c:v>1180.5</c:v>
                </c:pt>
                <c:pt idx="24">
                  <c:v>1207</c:v>
                </c:pt>
                <c:pt idx="25">
                  <c:v>1233.5</c:v>
                </c:pt>
                <c:pt idx="26">
                  <c:v>1260</c:v>
                </c:pt>
                <c:pt idx="27">
                  <c:v>1298.5</c:v>
                </c:pt>
                <c:pt idx="28">
                  <c:v>1337</c:v>
                </c:pt>
                <c:pt idx="29">
                  <c:v>1375.5</c:v>
                </c:pt>
                <c:pt idx="30">
                  <c:v>1414</c:v>
                </c:pt>
                <c:pt idx="31">
                  <c:v>1452.5</c:v>
                </c:pt>
                <c:pt idx="32">
                  <c:v>1491</c:v>
                </c:pt>
                <c:pt idx="33">
                  <c:v>1529.5</c:v>
                </c:pt>
                <c:pt idx="34">
                  <c:v>1568</c:v>
                </c:pt>
                <c:pt idx="35">
                  <c:v>1606.5</c:v>
                </c:pt>
                <c:pt idx="36">
                  <c:v>1645</c:v>
                </c:pt>
              </c:numCache>
            </c:numRef>
          </c:val>
          <c:smooth val="1"/>
        </c:ser>
        <c:ser>
          <c:idx val="1"/>
          <c:order val="1"/>
          <c:tx>
            <c:v>plan2</c:v>
          </c:tx>
          <c:marker>
            <c:symbol val="none"/>
          </c:marker>
          <c:cat>
            <c:numRef>
              <c:f>Property!$B$2:$AL$2</c:f>
              <c:numCache>
                <c:formatCode>mmm\-yyyy</c:formatCode>
                <c:ptCount val="37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  <c:pt idx="24">
                  <c:v>44317</c:v>
                </c:pt>
                <c:pt idx="25">
                  <c:v>44348</c:v>
                </c:pt>
                <c:pt idx="26">
                  <c:v>44378</c:v>
                </c:pt>
                <c:pt idx="27">
                  <c:v>44409</c:v>
                </c:pt>
                <c:pt idx="28">
                  <c:v>44440</c:v>
                </c:pt>
                <c:pt idx="29">
                  <c:v>44470</c:v>
                </c:pt>
                <c:pt idx="30">
                  <c:v>44501</c:v>
                </c:pt>
                <c:pt idx="31">
                  <c:v>44531</c:v>
                </c:pt>
                <c:pt idx="32">
                  <c:v>44562</c:v>
                </c:pt>
                <c:pt idx="33">
                  <c:v>44593</c:v>
                </c:pt>
                <c:pt idx="34">
                  <c:v>44621</c:v>
                </c:pt>
                <c:pt idx="35">
                  <c:v>44652</c:v>
                </c:pt>
                <c:pt idx="36">
                  <c:v>44682</c:v>
                </c:pt>
              </c:numCache>
            </c:numRef>
          </c:cat>
          <c:val>
            <c:numRef>
              <c:f>Property!$B$6:$AL$6</c:f>
              <c:numCache>
                <c:formatCode>General</c:formatCode>
                <c:ptCount val="37"/>
                <c:pt idx="0">
                  <c:v>700</c:v>
                </c:pt>
                <c:pt idx="1">
                  <c:v>763.88888888888891</c:v>
                </c:pt>
                <c:pt idx="2">
                  <c:v>827.77777777777783</c:v>
                </c:pt>
                <c:pt idx="3">
                  <c:v>891.66666666666674</c:v>
                </c:pt>
                <c:pt idx="4">
                  <c:v>955.55555555555566</c:v>
                </c:pt>
                <c:pt idx="5">
                  <c:v>1019.4444444444446</c:v>
                </c:pt>
                <c:pt idx="6">
                  <c:v>1083.3333333333335</c:v>
                </c:pt>
                <c:pt idx="7">
                  <c:v>1147.2222222222224</c:v>
                </c:pt>
                <c:pt idx="8">
                  <c:v>1211.1111111111113</c:v>
                </c:pt>
                <c:pt idx="9">
                  <c:v>1275.0000000000002</c:v>
                </c:pt>
                <c:pt idx="10">
                  <c:v>1338.8888888888891</c:v>
                </c:pt>
                <c:pt idx="11">
                  <c:v>1402.7777777777781</c:v>
                </c:pt>
                <c:pt idx="12">
                  <c:v>1466.666666666667</c:v>
                </c:pt>
                <c:pt idx="13">
                  <c:v>1530.5555555555559</c:v>
                </c:pt>
                <c:pt idx="14">
                  <c:v>1594.4444444444448</c:v>
                </c:pt>
                <c:pt idx="15">
                  <c:v>1658.3333333333337</c:v>
                </c:pt>
                <c:pt idx="16">
                  <c:v>1722.2222222222226</c:v>
                </c:pt>
                <c:pt idx="17">
                  <c:v>1786.1111111111115</c:v>
                </c:pt>
                <c:pt idx="18">
                  <c:v>1850.0000000000005</c:v>
                </c:pt>
                <c:pt idx="19">
                  <c:v>1913.8888888888894</c:v>
                </c:pt>
                <c:pt idx="20">
                  <c:v>1977.7777777777783</c:v>
                </c:pt>
                <c:pt idx="21">
                  <c:v>2041.6666666666672</c:v>
                </c:pt>
                <c:pt idx="22">
                  <c:v>2105.5555555555561</c:v>
                </c:pt>
                <c:pt idx="23">
                  <c:v>2169.4444444444448</c:v>
                </c:pt>
                <c:pt idx="24">
                  <c:v>2233.3333333333335</c:v>
                </c:pt>
                <c:pt idx="25">
                  <c:v>2297.2222222222222</c:v>
                </c:pt>
                <c:pt idx="26">
                  <c:v>2361.1111111111109</c:v>
                </c:pt>
                <c:pt idx="27">
                  <c:v>2424.9999999999995</c:v>
                </c:pt>
                <c:pt idx="28">
                  <c:v>2488.8888888888882</c:v>
                </c:pt>
                <c:pt idx="29">
                  <c:v>2552.7777777777769</c:v>
                </c:pt>
                <c:pt idx="30">
                  <c:v>2616.6666666666656</c:v>
                </c:pt>
                <c:pt idx="31">
                  <c:v>2680.5555555555543</c:v>
                </c:pt>
                <c:pt idx="32">
                  <c:v>2744.444444444443</c:v>
                </c:pt>
                <c:pt idx="33">
                  <c:v>2808.3333333333317</c:v>
                </c:pt>
                <c:pt idx="34">
                  <c:v>2872.2222222222204</c:v>
                </c:pt>
                <c:pt idx="35">
                  <c:v>2936.111111111109</c:v>
                </c:pt>
                <c:pt idx="36">
                  <c:v>3000</c:v>
                </c:pt>
              </c:numCache>
            </c:numRef>
          </c:val>
          <c:smooth val="1"/>
        </c:ser>
        <c:ser>
          <c:idx val="2"/>
          <c:order val="2"/>
          <c:tx>
            <c:v>Actual</c:v>
          </c:tx>
          <c:marker>
            <c:symbol val="none"/>
          </c:marker>
          <c:dPt>
            <c:idx val="2"/>
            <c:bubble3D val="0"/>
          </c:dPt>
          <c:val>
            <c:numRef>
              <c:f>Property!$B$7:$AL$7</c:f>
              <c:numCache>
                <c:formatCode>General</c:formatCode>
                <c:ptCount val="37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700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>
              <a:solidFill>
                <a:schemeClr val="accent1"/>
              </a:solidFill>
              <a:prstDash val="dash"/>
            </a:ln>
          </c:spPr>
        </c:dropLines>
        <c:smooth val="0"/>
        <c:axId val="443410320"/>
        <c:axId val="443414632"/>
      </c:lineChart>
      <c:catAx>
        <c:axId val="443410320"/>
        <c:scaling>
          <c:orientation val="minMax"/>
        </c:scaling>
        <c:delete val="0"/>
        <c:axPos val="b"/>
        <c:title>
          <c:overlay val="0"/>
        </c:title>
        <c:numFmt formatCode="mmm\-yyyy" sourceLinked="1"/>
        <c:majorTickMark val="none"/>
        <c:minorTickMark val="none"/>
        <c:tickLblPos val="nextTo"/>
        <c:crossAx val="443414632"/>
        <c:crosses val="autoZero"/>
        <c:auto val="0"/>
        <c:lblAlgn val="ctr"/>
        <c:lblOffset val="100"/>
        <c:noMultiLvlLbl val="0"/>
      </c:catAx>
      <c:valAx>
        <c:axId val="44341463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out"/>
        <c:minorTickMark val="none"/>
        <c:tickLblPos val="nextTo"/>
        <c:crossAx val="44341032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Đã xong</c:v>
          </c:tx>
          <c:invertIfNegative val="0"/>
          <c:val>
            <c:numRef>
              <c:f>CheckList_Web_20190713!$F$1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v>Còn lại</c:v>
          </c:tx>
          <c:invertIfNegative val="0"/>
          <c:val>
            <c:numRef>
              <c:f>CheckList_Web_20190713!$G$1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75"/>
        <c:shape val="box"/>
        <c:axId val="443415024"/>
        <c:axId val="443409928"/>
        <c:axId val="0"/>
      </c:bar3DChart>
      <c:catAx>
        <c:axId val="443415024"/>
        <c:scaling>
          <c:orientation val="minMax"/>
        </c:scaling>
        <c:delete val="0"/>
        <c:axPos val="b"/>
        <c:title>
          <c:overlay val="0"/>
        </c:title>
        <c:majorTickMark val="none"/>
        <c:minorTickMark val="none"/>
        <c:tickLblPos val="nextTo"/>
        <c:crossAx val="443409928"/>
        <c:crosses val="autoZero"/>
        <c:auto val="1"/>
        <c:lblAlgn val="ctr"/>
        <c:lblOffset val="100"/>
        <c:noMultiLvlLbl val="0"/>
      </c:catAx>
      <c:valAx>
        <c:axId val="443409928"/>
        <c:scaling>
          <c:orientation val="minMax"/>
          <c:max val="1"/>
          <c:min val="0"/>
        </c:scaling>
        <c:delete val="0"/>
        <c:axPos val="l"/>
        <c:majorGridlines/>
        <c:minorGridlines/>
        <c:title>
          <c:overlay val="0"/>
        </c:title>
        <c:numFmt formatCode="0%" sourceLinked="1"/>
        <c:majorTickMark val="out"/>
        <c:minorTickMark val="none"/>
        <c:tickLblPos val="nextTo"/>
        <c:crossAx val="443415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133348</xdr:colOff>
      <xdr:row>10</xdr:row>
      <xdr:rowOff>40663</xdr:rowOff>
    </xdr:from>
    <xdr:to>
      <xdr:col>28</xdr:col>
      <xdr:colOff>189033</xdr:colOff>
      <xdr:row>38</xdr:row>
      <xdr:rowOff>188302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90486</xdr:rowOff>
    </xdr:from>
    <xdr:to>
      <xdr:col>12</xdr:col>
      <xdr:colOff>590550</xdr:colOff>
      <xdr:row>41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umax.com.vn/laptop/lenovo-thinkpad-edge-e580-i5-7200u-8gb-128ss-500gb-2gb-15.6hd-w10p.html?gclid=EAIaIQobChMI45Hzw-T_5gIVBB4rCh3VQQ2tEAQYASABEgK0N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workbookViewId="0">
      <selection activeCell="B2" sqref="B2:I2"/>
    </sheetView>
  </sheetViews>
  <sheetFormatPr defaultRowHeight="15" x14ac:dyDescent="0.25"/>
  <cols>
    <col min="1" max="1" width="0.7109375" customWidth="1"/>
    <col min="2" max="2" width="11.85546875" customWidth="1"/>
    <col min="3" max="9" width="17" customWidth="1"/>
  </cols>
  <sheetData>
    <row r="1" spans="2:9" ht="3" customHeight="1" x14ac:dyDescent="0.25"/>
    <row r="2" spans="2:9" x14ac:dyDescent="0.25">
      <c r="B2" s="43" t="s">
        <v>75</v>
      </c>
      <c r="C2" s="44"/>
      <c r="D2" s="44"/>
      <c r="E2" s="44"/>
      <c r="F2" s="44"/>
      <c r="G2" s="44"/>
      <c r="H2" s="44"/>
      <c r="I2" s="45"/>
    </row>
    <row r="3" spans="2:9" x14ac:dyDescent="0.25">
      <c r="B3" s="21" t="s">
        <v>0</v>
      </c>
      <c r="C3" s="21" t="s">
        <v>76</v>
      </c>
      <c r="D3" s="21" t="s">
        <v>77</v>
      </c>
      <c r="E3" s="21" t="s">
        <v>78</v>
      </c>
      <c r="F3" s="21" t="s">
        <v>79</v>
      </c>
      <c r="G3" s="21" t="s">
        <v>80</v>
      </c>
      <c r="H3" s="21" t="s">
        <v>96</v>
      </c>
      <c r="I3" s="21" t="s">
        <v>81</v>
      </c>
    </row>
    <row r="4" spans="2:9" ht="15" customHeight="1" x14ac:dyDescent="0.25">
      <c r="B4" s="42">
        <v>5</v>
      </c>
      <c r="C4" s="18" t="s">
        <v>135</v>
      </c>
      <c r="D4" s="18" t="s">
        <v>135</v>
      </c>
      <c r="E4" s="18" t="s">
        <v>135</v>
      </c>
      <c r="F4" s="18" t="s">
        <v>135</v>
      </c>
      <c r="G4" s="18" t="s">
        <v>135</v>
      </c>
      <c r="H4" s="18" t="s">
        <v>135</v>
      </c>
      <c r="I4" s="18" t="s">
        <v>135</v>
      </c>
    </row>
    <row r="5" spans="2:9" ht="9" customHeight="1" x14ac:dyDescent="0.25">
      <c r="B5" s="42"/>
      <c r="C5" s="40" t="s">
        <v>137</v>
      </c>
      <c r="D5" s="40" t="s">
        <v>137</v>
      </c>
      <c r="E5" s="40" t="s">
        <v>137</v>
      </c>
      <c r="F5" s="40" t="s">
        <v>137</v>
      </c>
      <c r="G5" s="40" t="s">
        <v>137</v>
      </c>
      <c r="H5" s="40" t="s">
        <v>137</v>
      </c>
      <c r="I5" s="40" t="s">
        <v>137</v>
      </c>
    </row>
    <row r="6" spans="2:9" ht="6.75" customHeight="1" x14ac:dyDescent="0.25">
      <c r="B6" s="42">
        <v>6.3</v>
      </c>
      <c r="C6" s="41"/>
      <c r="D6" s="41"/>
      <c r="E6" s="41"/>
      <c r="F6" s="41"/>
      <c r="G6" s="41"/>
      <c r="H6" s="41"/>
      <c r="I6" s="41"/>
    </row>
    <row r="7" spans="2:9" ht="8.25" customHeight="1" x14ac:dyDescent="0.25">
      <c r="B7" s="42"/>
      <c r="C7" s="40" t="s">
        <v>90</v>
      </c>
      <c r="D7" s="40" t="s">
        <v>90</v>
      </c>
      <c r="E7" s="40" t="s">
        <v>90</v>
      </c>
      <c r="F7" s="40" t="s">
        <v>90</v>
      </c>
      <c r="G7" s="40" t="s">
        <v>90</v>
      </c>
      <c r="H7" s="40" t="s">
        <v>140</v>
      </c>
      <c r="I7" s="40" t="s">
        <v>141</v>
      </c>
    </row>
    <row r="8" spans="2:9" ht="8.25" customHeight="1" x14ac:dyDescent="0.25">
      <c r="B8" s="42">
        <v>8</v>
      </c>
      <c r="C8" s="41"/>
      <c r="D8" s="41"/>
      <c r="E8" s="41"/>
      <c r="F8" s="41"/>
      <c r="G8" s="41"/>
      <c r="H8" s="41"/>
      <c r="I8" s="41"/>
    </row>
    <row r="9" spans="2:9" ht="12" customHeight="1" x14ac:dyDescent="0.25">
      <c r="B9" s="42"/>
      <c r="C9" s="40" t="s">
        <v>138</v>
      </c>
      <c r="D9" s="40" t="s">
        <v>138</v>
      </c>
      <c r="E9" s="40" t="s">
        <v>138</v>
      </c>
      <c r="F9" s="40" t="s">
        <v>138</v>
      </c>
      <c r="G9" s="40" t="s">
        <v>138</v>
      </c>
      <c r="H9" s="40" t="s">
        <v>142</v>
      </c>
      <c r="I9" s="40" t="s">
        <v>142</v>
      </c>
    </row>
    <row r="10" spans="2:9" ht="6.75" customHeight="1" x14ac:dyDescent="0.25">
      <c r="B10" s="42">
        <v>10</v>
      </c>
      <c r="C10" s="41"/>
      <c r="D10" s="41"/>
      <c r="E10" s="41"/>
      <c r="F10" s="41"/>
      <c r="G10" s="41"/>
      <c r="H10" s="41"/>
      <c r="I10" s="41"/>
    </row>
    <row r="11" spans="2:9" ht="9.75" customHeight="1" x14ac:dyDescent="0.25">
      <c r="B11" s="42"/>
      <c r="C11" s="40" t="s">
        <v>138</v>
      </c>
      <c r="D11" s="40" t="s">
        <v>138</v>
      </c>
      <c r="E11" s="40" t="s">
        <v>138</v>
      </c>
      <c r="F11" s="40" t="s">
        <v>138</v>
      </c>
      <c r="G11" s="40" t="s">
        <v>138</v>
      </c>
      <c r="H11" s="40" t="s">
        <v>118</v>
      </c>
      <c r="I11" s="40" t="s">
        <v>118</v>
      </c>
    </row>
    <row r="12" spans="2:9" ht="6.75" customHeight="1" x14ac:dyDescent="0.25">
      <c r="B12" s="42">
        <v>12</v>
      </c>
      <c r="C12" s="41"/>
      <c r="D12" s="41"/>
      <c r="E12" s="41"/>
      <c r="F12" s="41"/>
      <c r="G12" s="41"/>
      <c r="H12" s="41"/>
      <c r="I12" s="41"/>
    </row>
    <row r="13" spans="2:9" ht="9" customHeight="1" x14ac:dyDescent="0.25">
      <c r="B13" s="42"/>
      <c r="C13" s="40" t="s">
        <v>139</v>
      </c>
      <c r="D13" s="40" t="s">
        <v>139</v>
      </c>
      <c r="E13" s="40" t="s">
        <v>139</v>
      </c>
      <c r="F13" s="40" t="s">
        <v>139</v>
      </c>
      <c r="G13" s="40" t="s">
        <v>139</v>
      </c>
      <c r="H13" s="40" t="s">
        <v>139</v>
      </c>
      <c r="I13" s="40" t="s">
        <v>139</v>
      </c>
    </row>
    <row r="14" spans="2:9" ht="7.5" customHeight="1" x14ac:dyDescent="0.25">
      <c r="B14" s="42">
        <v>13</v>
      </c>
      <c r="C14" s="41"/>
      <c r="D14" s="41"/>
      <c r="E14" s="41"/>
      <c r="F14" s="41"/>
      <c r="G14" s="41"/>
      <c r="H14" s="41"/>
      <c r="I14" s="41"/>
    </row>
    <row r="15" spans="2:9" ht="11.25" customHeight="1" x14ac:dyDescent="0.25">
      <c r="B15" s="42"/>
      <c r="C15" s="40" t="s">
        <v>138</v>
      </c>
      <c r="D15" s="40" t="s">
        <v>138</v>
      </c>
      <c r="E15" s="40" t="s">
        <v>138</v>
      </c>
      <c r="F15" s="40" t="s">
        <v>138</v>
      </c>
      <c r="G15" s="40" t="s">
        <v>138</v>
      </c>
      <c r="H15" s="40" t="s">
        <v>142</v>
      </c>
      <c r="I15" s="40" t="s">
        <v>142</v>
      </c>
    </row>
    <row r="16" spans="2:9" ht="7.5" customHeight="1" x14ac:dyDescent="0.25">
      <c r="B16" s="42">
        <v>15</v>
      </c>
      <c r="C16" s="41"/>
      <c r="D16" s="41"/>
      <c r="E16" s="41"/>
      <c r="F16" s="41"/>
      <c r="G16" s="41"/>
      <c r="H16" s="41"/>
      <c r="I16" s="41"/>
    </row>
    <row r="17" spans="2:9" ht="9.75" customHeight="1" x14ac:dyDescent="0.25">
      <c r="B17" s="42"/>
      <c r="C17" s="40" t="s">
        <v>138</v>
      </c>
      <c r="D17" s="40" t="s">
        <v>138</v>
      </c>
      <c r="E17" s="40" t="s">
        <v>138</v>
      </c>
      <c r="F17" s="40" t="s">
        <v>138</v>
      </c>
      <c r="G17" s="40" t="s">
        <v>138</v>
      </c>
      <c r="H17" s="40" t="s">
        <v>118</v>
      </c>
      <c r="I17" s="40" t="s">
        <v>118</v>
      </c>
    </row>
    <row r="18" spans="2:9" ht="8.25" customHeight="1" x14ac:dyDescent="0.25">
      <c r="B18" s="42">
        <v>17</v>
      </c>
      <c r="C18" s="41"/>
      <c r="D18" s="41"/>
      <c r="E18" s="41"/>
      <c r="F18" s="41"/>
      <c r="G18" s="41"/>
      <c r="H18" s="41"/>
      <c r="I18" s="41"/>
    </row>
    <row r="19" spans="2:9" ht="10.5" customHeight="1" x14ac:dyDescent="0.25">
      <c r="B19" s="42"/>
      <c r="C19" s="40" t="s">
        <v>92</v>
      </c>
      <c r="D19" s="40" t="s">
        <v>92</v>
      </c>
      <c r="E19" s="40" t="s">
        <v>92</v>
      </c>
      <c r="F19" s="40" t="s">
        <v>92</v>
      </c>
      <c r="G19" s="40" t="s">
        <v>92</v>
      </c>
      <c r="H19" s="40" t="s">
        <v>106</v>
      </c>
      <c r="I19" s="40" t="s">
        <v>106</v>
      </c>
    </row>
    <row r="20" spans="2:9" ht="7.5" customHeight="1" x14ac:dyDescent="0.25">
      <c r="B20" s="42">
        <v>19</v>
      </c>
      <c r="C20" s="41"/>
      <c r="D20" s="41"/>
      <c r="E20" s="41"/>
      <c r="F20" s="41"/>
      <c r="G20" s="41"/>
      <c r="H20" s="41"/>
      <c r="I20" s="41"/>
    </row>
    <row r="21" spans="2:9" ht="9.75" customHeight="1" x14ac:dyDescent="0.25">
      <c r="B21" s="42"/>
      <c r="C21" s="40" t="s">
        <v>118</v>
      </c>
      <c r="D21" s="40" t="s">
        <v>118</v>
      </c>
      <c r="E21" s="40" t="s">
        <v>118</v>
      </c>
      <c r="F21" s="40" t="s">
        <v>118</v>
      </c>
      <c r="G21" s="40" t="s">
        <v>118</v>
      </c>
      <c r="H21" s="40" t="s">
        <v>118</v>
      </c>
      <c r="I21" s="40" t="s">
        <v>118</v>
      </c>
    </row>
    <row r="22" spans="2:9" ht="7.5" customHeight="1" x14ac:dyDescent="0.25">
      <c r="B22" s="42">
        <v>21</v>
      </c>
      <c r="C22" s="41"/>
      <c r="D22" s="41"/>
      <c r="E22" s="41"/>
      <c r="F22" s="41"/>
      <c r="G22" s="41"/>
      <c r="H22" s="41"/>
      <c r="I22" s="41"/>
    </row>
    <row r="23" spans="2:9" ht="10.5" customHeight="1" x14ac:dyDescent="0.25">
      <c r="B23" s="42"/>
      <c r="C23" s="40" t="s">
        <v>106</v>
      </c>
      <c r="D23" s="40" t="s">
        <v>106</v>
      </c>
      <c r="E23" s="40" t="s">
        <v>106</v>
      </c>
      <c r="F23" s="40" t="s">
        <v>106</v>
      </c>
      <c r="G23" s="40" t="s">
        <v>106</v>
      </c>
      <c r="H23" s="40" t="s">
        <v>106</v>
      </c>
      <c r="I23" s="40" t="s">
        <v>106</v>
      </c>
    </row>
    <row r="24" spans="2:9" ht="8.25" customHeight="1" x14ac:dyDescent="0.25">
      <c r="B24" s="42">
        <v>23</v>
      </c>
      <c r="C24" s="41"/>
      <c r="D24" s="41"/>
      <c r="E24" s="41"/>
      <c r="F24" s="41"/>
      <c r="G24" s="41"/>
      <c r="H24" s="41"/>
      <c r="I24" s="41"/>
    </row>
    <row r="25" spans="2:9" ht="16.5" customHeight="1" x14ac:dyDescent="0.25">
      <c r="B25" s="42"/>
      <c r="C25" s="18" t="s">
        <v>136</v>
      </c>
      <c r="D25" s="18" t="s">
        <v>136</v>
      </c>
      <c r="E25" s="18" t="s">
        <v>136</v>
      </c>
      <c r="F25" s="18" t="s">
        <v>136</v>
      </c>
      <c r="G25" s="18" t="s">
        <v>136</v>
      </c>
      <c r="H25" s="18" t="s">
        <v>136</v>
      </c>
      <c r="I25" s="18" t="s">
        <v>136</v>
      </c>
    </row>
  </sheetData>
  <mergeCells count="82">
    <mergeCell ref="B4:B5"/>
    <mergeCell ref="B6:B7"/>
    <mergeCell ref="B8:B9"/>
    <mergeCell ref="B10:B11"/>
    <mergeCell ref="B2:I2"/>
    <mergeCell ref="E5:E6"/>
    <mergeCell ref="E7:E8"/>
    <mergeCell ref="E9:E10"/>
    <mergeCell ref="E11:E12"/>
    <mergeCell ref="G5:G6"/>
    <mergeCell ref="G7:G8"/>
    <mergeCell ref="G9:G10"/>
    <mergeCell ref="G11:G12"/>
    <mergeCell ref="B24:B25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B12:B13"/>
    <mergeCell ref="B14:B15"/>
    <mergeCell ref="B16:B17"/>
    <mergeCell ref="B18:B19"/>
    <mergeCell ref="B20:B21"/>
    <mergeCell ref="B22:B23"/>
    <mergeCell ref="C23:C2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23:E2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E13:E14"/>
    <mergeCell ref="E15:E16"/>
    <mergeCell ref="E17:E18"/>
    <mergeCell ref="E19:E20"/>
    <mergeCell ref="E21:E22"/>
    <mergeCell ref="G23:G2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G13:G14"/>
    <mergeCell ref="G15:G16"/>
    <mergeCell ref="G17:G18"/>
    <mergeCell ref="G19:G20"/>
    <mergeCell ref="G21:G22"/>
    <mergeCell ref="I23:I24"/>
    <mergeCell ref="H23:H2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opLeftCell="A14" zoomScale="130" zoomScaleNormal="130" workbookViewId="0">
      <selection activeCell="L10" sqref="L10"/>
    </sheetView>
  </sheetViews>
  <sheetFormatPr defaultRowHeight="15" x14ac:dyDescent="0.25"/>
  <cols>
    <col min="2" max="2" width="11.140625" customWidth="1"/>
    <col min="8" max="8" width="10.28515625" customWidth="1"/>
  </cols>
  <sheetData>
    <row r="1" spans="1:39" x14ac:dyDescent="0.25">
      <c r="A1" t="s">
        <v>1</v>
      </c>
    </row>
    <row r="2" spans="1:39" x14ac:dyDescent="0.25">
      <c r="A2" t="s">
        <v>0</v>
      </c>
      <c r="B2" s="1">
        <v>43586</v>
      </c>
      <c r="C2" s="1">
        <v>43617</v>
      </c>
      <c r="D2" s="1">
        <v>43647</v>
      </c>
      <c r="E2" s="1">
        <v>43678</v>
      </c>
      <c r="F2" s="1">
        <v>43709</v>
      </c>
      <c r="G2" s="1">
        <v>43739</v>
      </c>
      <c r="H2" s="1">
        <v>43770</v>
      </c>
      <c r="I2" s="1">
        <v>43800</v>
      </c>
      <c r="J2" s="1">
        <v>43831</v>
      </c>
      <c r="K2" s="1">
        <v>43862</v>
      </c>
      <c r="L2" s="1">
        <v>43891</v>
      </c>
      <c r="M2" s="1">
        <v>43922</v>
      </c>
      <c r="N2" s="1">
        <v>43952</v>
      </c>
      <c r="O2" s="1">
        <v>43983</v>
      </c>
      <c r="P2" s="1">
        <v>44013</v>
      </c>
      <c r="Q2" s="1">
        <v>44044</v>
      </c>
      <c r="R2" s="1">
        <v>44075</v>
      </c>
      <c r="S2" s="1">
        <v>44105</v>
      </c>
      <c r="T2" s="1">
        <v>44136</v>
      </c>
      <c r="U2" s="1">
        <v>44166</v>
      </c>
      <c r="V2" s="1">
        <v>44197</v>
      </c>
      <c r="W2" s="1">
        <v>44228</v>
      </c>
      <c r="X2" s="1">
        <v>44256</v>
      </c>
      <c r="Y2" s="1">
        <v>44287</v>
      </c>
      <c r="Z2" s="1">
        <v>44317</v>
      </c>
      <c r="AA2" s="1">
        <v>44348</v>
      </c>
      <c r="AB2" s="1">
        <v>44378</v>
      </c>
      <c r="AC2" s="1">
        <v>44409</v>
      </c>
      <c r="AD2" s="1">
        <v>44440</v>
      </c>
      <c r="AE2" s="1">
        <v>44470</v>
      </c>
      <c r="AF2" s="1">
        <v>44501</v>
      </c>
      <c r="AG2" s="1">
        <v>44531</v>
      </c>
      <c r="AH2" s="1">
        <v>44562</v>
      </c>
      <c r="AI2" s="1">
        <v>44593</v>
      </c>
      <c r="AJ2" s="1">
        <v>44621</v>
      </c>
      <c r="AK2" s="1">
        <v>44652</v>
      </c>
      <c r="AL2" s="1">
        <v>44682</v>
      </c>
      <c r="AM2" s="1">
        <v>44713</v>
      </c>
    </row>
    <row r="3" spans="1:39" x14ac:dyDescent="0.25">
      <c r="A3" t="s">
        <v>2</v>
      </c>
      <c r="B3">
        <v>16.5</v>
      </c>
      <c r="C3">
        <v>16.5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33</v>
      </c>
      <c r="Q3">
        <v>33</v>
      </c>
      <c r="R3">
        <v>33</v>
      </c>
      <c r="S3">
        <v>33</v>
      </c>
      <c r="T3">
        <v>33</v>
      </c>
      <c r="U3">
        <v>33</v>
      </c>
      <c r="V3">
        <v>33</v>
      </c>
      <c r="W3">
        <v>33</v>
      </c>
      <c r="X3">
        <v>33</v>
      </c>
      <c r="Y3">
        <v>33</v>
      </c>
      <c r="Z3">
        <v>33</v>
      </c>
      <c r="AA3">
        <v>33</v>
      </c>
      <c r="AB3">
        <v>45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  <c r="AK3">
        <v>45</v>
      </c>
      <c r="AL3">
        <v>45</v>
      </c>
    </row>
    <row r="4" spans="1:39" x14ac:dyDescent="0.25">
      <c r="A4" t="s">
        <v>3</v>
      </c>
      <c r="B4">
        <v>700</v>
      </c>
      <c r="C4">
        <f t="shared" ref="C4:AL4" si="0">B4+B3-6.5</f>
        <v>710</v>
      </c>
      <c r="D4">
        <f t="shared" si="0"/>
        <v>720</v>
      </c>
      <c r="E4">
        <f t="shared" si="0"/>
        <v>738.5</v>
      </c>
      <c r="F4">
        <f t="shared" si="0"/>
        <v>757</v>
      </c>
      <c r="G4">
        <f t="shared" si="0"/>
        <v>775.5</v>
      </c>
      <c r="H4">
        <f t="shared" si="0"/>
        <v>794</v>
      </c>
      <c r="I4">
        <f t="shared" si="0"/>
        <v>812.5</v>
      </c>
      <c r="J4">
        <f t="shared" si="0"/>
        <v>831</v>
      </c>
      <c r="K4">
        <f t="shared" si="0"/>
        <v>849.5</v>
      </c>
      <c r="L4">
        <f t="shared" si="0"/>
        <v>868</v>
      </c>
      <c r="M4">
        <f t="shared" si="0"/>
        <v>886.5</v>
      </c>
      <c r="N4">
        <f t="shared" si="0"/>
        <v>905</v>
      </c>
      <c r="O4">
        <f t="shared" si="0"/>
        <v>923.5</v>
      </c>
      <c r="P4">
        <f t="shared" si="0"/>
        <v>942</v>
      </c>
      <c r="Q4">
        <f t="shared" si="0"/>
        <v>968.5</v>
      </c>
      <c r="R4">
        <f t="shared" si="0"/>
        <v>995</v>
      </c>
      <c r="S4">
        <f t="shared" si="0"/>
        <v>1021.5</v>
      </c>
      <c r="T4">
        <f t="shared" si="0"/>
        <v>1048</v>
      </c>
      <c r="U4">
        <f t="shared" si="0"/>
        <v>1074.5</v>
      </c>
      <c r="V4">
        <f t="shared" si="0"/>
        <v>1101</v>
      </c>
      <c r="W4">
        <f t="shared" si="0"/>
        <v>1127.5</v>
      </c>
      <c r="X4">
        <f t="shared" si="0"/>
        <v>1154</v>
      </c>
      <c r="Y4">
        <f t="shared" si="0"/>
        <v>1180.5</v>
      </c>
      <c r="Z4">
        <f t="shared" si="0"/>
        <v>1207</v>
      </c>
      <c r="AA4">
        <f t="shared" si="0"/>
        <v>1233.5</v>
      </c>
      <c r="AB4">
        <f t="shared" si="0"/>
        <v>1260</v>
      </c>
      <c r="AC4">
        <f t="shared" si="0"/>
        <v>1298.5</v>
      </c>
      <c r="AD4">
        <f t="shared" si="0"/>
        <v>1337</v>
      </c>
      <c r="AE4">
        <f t="shared" si="0"/>
        <v>1375.5</v>
      </c>
      <c r="AF4">
        <f t="shared" si="0"/>
        <v>1414</v>
      </c>
      <c r="AG4">
        <f t="shared" si="0"/>
        <v>1452.5</v>
      </c>
      <c r="AH4">
        <f t="shared" si="0"/>
        <v>1491</v>
      </c>
      <c r="AI4">
        <f t="shared" si="0"/>
        <v>1529.5</v>
      </c>
      <c r="AJ4">
        <f t="shared" si="0"/>
        <v>1568</v>
      </c>
      <c r="AK4">
        <f t="shared" si="0"/>
        <v>1606.5</v>
      </c>
      <c r="AL4">
        <f t="shared" si="0"/>
        <v>1645</v>
      </c>
    </row>
    <row r="5" spans="1:39" hidden="1" x14ac:dyDescent="0.25">
      <c r="A5" t="s">
        <v>4</v>
      </c>
    </row>
    <row r="6" spans="1:39" x14ac:dyDescent="0.25">
      <c r="A6" t="s">
        <v>5</v>
      </c>
      <c r="B6">
        <v>700</v>
      </c>
      <c r="C6">
        <f>B6+(3000-700)/36</f>
        <v>763.88888888888891</v>
      </c>
      <c r="D6">
        <f t="shared" ref="D6:AK6" si="1">C6+(3000-700)/36</f>
        <v>827.77777777777783</v>
      </c>
      <c r="E6">
        <f t="shared" si="1"/>
        <v>891.66666666666674</v>
      </c>
      <c r="F6">
        <f t="shared" si="1"/>
        <v>955.55555555555566</v>
      </c>
      <c r="G6">
        <f t="shared" si="1"/>
        <v>1019.4444444444446</v>
      </c>
      <c r="H6">
        <f t="shared" si="1"/>
        <v>1083.3333333333335</v>
      </c>
      <c r="I6">
        <f t="shared" si="1"/>
        <v>1147.2222222222224</v>
      </c>
      <c r="J6">
        <f t="shared" si="1"/>
        <v>1211.1111111111113</v>
      </c>
      <c r="K6">
        <f t="shared" si="1"/>
        <v>1275.0000000000002</v>
      </c>
      <c r="L6">
        <f t="shared" si="1"/>
        <v>1338.8888888888891</v>
      </c>
      <c r="M6">
        <f t="shared" si="1"/>
        <v>1402.7777777777781</v>
      </c>
      <c r="N6">
        <f t="shared" si="1"/>
        <v>1466.666666666667</v>
      </c>
      <c r="O6">
        <f t="shared" si="1"/>
        <v>1530.5555555555559</v>
      </c>
      <c r="P6">
        <f t="shared" si="1"/>
        <v>1594.4444444444448</v>
      </c>
      <c r="Q6">
        <f t="shared" si="1"/>
        <v>1658.3333333333337</v>
      </c>
      <c r="R6">
        <f t="shared" si="1"/>
        <v>1722.2222222222226</v>
      </c>
      <c r="S6">
        <f t="shared" si="1"/>
        <v>1786.1111111111115</v>
      </c>
      <c r="T6">
        <f t="shared" si="1"/>
        <v>1850.0000000000005</v>
      </c>
      <c r="U6">
        <f t="shared" si="1"/>
        <v>1913.8888888888894</v>
      </c>
      <c r="V6">
        <f t="shared" si="1"/>
        <v>1977.7777777777783</v>
      </c>
      <c r="W6">
        <f t="shared" si="1"/>
        <v>2041.6666666666672</v>
      </c>
      <c r="X6">
        <f t="shared" si="1"/>
        <v>2105.5555555555561</v>
      </c>
      <c r="Y6">
        <f t="shared" si="1"/>
        <v>2169.4444444444448</v>
      </c>
      <c r="Z6">
        <f t="shared" si="1"/>
        <v>2233.3333333333335</v>
      </c>
      <c r="AA6">
        <f t="shared" si="1"/>
        <v>2297.2222222222222</v>
      </c>
      <c r="AB6">
        <f t="shared" si="1"/>
        <v>2361.1111111111109</v>
      </c>
      <c r="AC6">
        <f t="shared" si="1"/>
        <v>2424.9999999999995</v>
      </c>
      <c r="AD6">
        <f t="shared" si="1"/>
        <v>2488.8888888888882</v>
      </c>
      <c r="AE6">
        <f t="shared" si="1"/>
        <v>2552.7777777777769</v>
      </c>
      <c r="AF6">
        <f t="shared" si="1"/>
        <v>2616.6666666666656</v>
      </c>
      <c r="AG6">
        <f t="shared" si="1"/>
        <v>2680.5555555555543</v>
      </c>
      <c r="AH6">
        <f t="shared" si="1"/>
        <v>2744.444444444443</v>
      </c>
      <c r="AI6">
        <f t="shared" si="1"/>
        <v>2808.3333333333317</v>
      </c>
      <c r="AJ6">
        <f t="shared" si="1"/>
        <v>2872.2222222222204</v>
      </c>
      <c r="AK6">
        <f t="shared" si="1"/>
        <v>2936.111111111109</v>
      </c>
      <c r="AL6">
        <v>3000</v>
      </c>
    </row>
    <row r="7" spans="1:39" x14ac:dyDescent="0.25">
      <c r="A7" t="s">
        <v>6</v>
      </c>
      <c r="B7">
        <v>700</v>
      </c>
      <c r="C7">
        <v>700</v>
      </c>
      <c r="D7">
        <v>700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</row>
    <row r="8" spans="1:39" x14ac:dyDescent="0.25">
      <c r="A8" t="s">
        <v>120</v>
      </c>
      <c r="B8" s="19">
        <f>IF(ISNUMBER($B$7),B7-B4,"")</f>
        <v>0</v>
      </c>
      <c r="C8" s="19">
        <f t="shared" ref="C8:F8" si="2">IF(ISNUMBER(C7),C7-C4,"")</f>
        <v>-10</v>
      </c>
      <c r="D8" s="19">
        <f t="shared" si="2"/>
        <v>-20</v>
      </c>
      <c r="E8" s="19">
        <f t="shared" si="2"/>
        <v>-38.5</v>
      </c>
      <c r="F8" s="19">
        <f t="shared" si="2"/>
        <v>-57</v>
      </c>
      <c r="G8" s="19">
        <f t="shared" ref="G8" si="3">IF(ISNUMBER(G7),G7-G4,"")</f>
        <v>-75.5</v>
      </c>
      <c r="H8" s="19">
        <f t="shared" ref="H8" si="4">IF(ISNUMBER(H7),H7-H4,"")</f>
        <v>-94</v>
      </c>
      <c r="I8" s="19">
        <f t="shared" ref="I8" si="5">IF(ISNUMBER(I7),I7-I4,"")</f>
        <v>-112.5</v>
      </c>
      <c r="J8" s="19">
        <f t="shared" ref="J8" si="6">IF(ISNUMBER(J7),J7-J4,"")</f>
        <v>-131</v>
      </c>
      <c r="K8" s="19" t="str">
        <f t="shared" ref="K8" si="7">IF(ISNUMBER(K7),K7-K4,"")</f>
        <v/>
      </c>
      <c r="L8" s="19" t="str">
        <f t="shared" ref="L8" si="8">IF(ISNUMBER(L7),L7-L4,"")</f>
        <v/>
      </c>
      <c r="M8" s="19" t="str">
        <f t="shared" ref="M8" si="9">IF(ISNUMBER(M7),M7-M4,"")</f>
        <v/>
      </c>
      <c r="N8" s="19" t="str">
        <f t="shared" ref="N8" si="10">IF(ISNUMBER(N7),N7-N4,"")</f>
        <v/>
      </c>
      <c r="O8" s="19" t="str">
        <f t="shared" ref="O8" si="11">IF(ISNUMBER(O7),O7-O4,"")</f>
        <v/>
      </c>
      <c r="P8" s="19" t="str">
        <f t="shared" ref="P8" si="12">IF(ISNUMBER(P7),P7-P4,"")</f>
        <v/>
      </c>
      <c r="Q8" s="19" t="str">
        <f t="shared" ref="Q8" si="13">IF(ISNUMBER(Q7),Q7-Q4,"")</f>
        <v/>
      </c>
      <c r="R8" s="19" t="str">
        <f t="shared" ref="R8" si="14">IF(ISNUMBER(R7),R7-R4,"")</f>
        <v/>
      </c>
      <c r="S8" s="19" t="str">
        <f t="shared" ref="S8" si="15">IF(ISNUMBER(S7),S7-S4,"")</f>
        <v/>
      </c>
      <c r="T8" s="19" t="str">
        <f t="shared" ref="T8" si="16">IF(ISNUMBER(T7),T7-T4,"")</f>
        <v/>
      </c>
      <c r="U8" s="19" t="str">
        <f t="shared" ref="U8" si="17">IF(ISNUMBER(U7),U7-U4,"")</f>
        <v/>
      </c>
      <c r="V8" s="19" t="str">
        <f t="shared" ref="V8" si="18">IF(ISNUMBER(V7),V7-V4,"")</f>
        <v/>
      </c>
      <c r="W8" s="19" t="str">
        <f t="shared" ref="W8" si="19">IF(ISNUMBER(W7),W7-W4,"")</f>
        <v/>
      </c>
      <c r="X8" s="19" t="str">
        <f t="shared" ref="X8" si="20">IF(ISNUMBER(X7),X7-X4,"")</f>
        <v/>
      </c>
      <c r="Y8" s="19" t="str">
        <f t="shared" ref="Y8" si="21">IF(ISNUMBER(Y7),Y7-Y4,"")</f>
        <v/>
      </c>
      <c r="Z8" s="19" t="str">
        <f t="shared" ref="Z8" si="22">IF(ISNUMBER(Z7),Z7-Z4,"")</f>
        <v/>
      </c>
      <c r="AA8" s="19" t="str">
        <f t="shared" ref="AA8" si="23">IF(ISNUMBER(AA7),AA7-AA4,"")</f>
        <v/>
      </c>
      <c r="AB8" s="19" t="str">
        <f t="shared" ref="AB8" si="24">IF(ISNUMBER(AB7),AB7-AB4,"")</f>
        <v/>
      </c>
      <c r="AC8" s="19" t="str">
        <f t="shared" ref="AC8" si="25">IF(ISNUMBER(AC7),AC7-AC4,"")</f>
        <v/>
      </c>
      <c r="AD8" s="19" t="str">
        <f t="shared" ref="AD8" si="26">IF(ISNUMBER(AD7),AD7-AD4,"")</f>
        <v/>
      </c>
      <c r="AE8" s="19" t="str">
        <f t="shared" ref="AE8" si="27">IF(ISNUMBER(AE7),AE7-AE4,"")</f>
        <v/>
      </c>
      <c r="AF8" s="19" t="str">
        <f t="shared" ref="AF8" si="28">IF(ISNUMBER(AF7),AF7-AF4,"")</f>
        <v/>
      </c>
      <c r="AG8" s="19" t="str">
        <f t="shared" ref="AG8" si="29">IF(ISNUMBER(AG7),AG7-AG4,"")</f>
        <v/>
      </c>
      <c r="AH8" s="19" t="str">
        <f t="shared" ref="AH8" si="30">IF(ISNUMBER(AH7),AH7-AH4,"")</f>
        <v/>
      </c>
      <c r="AI8" s="19" t="str">
        <f t="shared" ref="AI8" si="31">IF(ISNUMBER(AI7),AI7-AI4,"")</f>
        <v/>
      </c>
      <c r="AJ8" s="19" t="str">
        <f t="shared" ref="AJ8" si="32">IF(ISNUMBER(AJ7),AJ7-AJ4,"")</f>
        <v/>
      </c>
      <c r="AK8" s="19" t="str">
        <f t="shared" ref="AK8" si="33">IF(ISNUMBER(AK7),AK7-AK4,"")</f>
        <v/>
      </c>
      <c r="AL8" s="19" t="str">
        <f t="shared" ref="AL8" si="34">IF(ISNUMBER(AL7),AL7-AL4,"")</f>
        <v/>
      </c>
    </row>
    <row r="9" spans="1:39" x14ac:dyDescent="0.25">
      <c r="A9" t="s">
        <v>119</v>
      </c>
      <c r="B9" s="20">
        <f>IF(ISNUMBER(B7),B7-B6,"")</f>
        <v>0</v>
      </c>
      <c r="C9" s="20">
        <f t="shared" ref="C9:AL9" si="35">IF(ISNUMBER(C7),C7-C6,"")</f>
        <v>-63.888888888888914</v>
      </c>
      <c r="D9" s="20">
        <f t="shared" si="35"/>
        <v>-127.77777777777783</v>
      </c>
      <c r="E9" s="20">
        <f t="shared" si="35"/>
        <v>-191.66666666666674</v>
      </c>
      <c r="F9" s="20">
        <f t="shared" si="35"/>
        <v>-255.55555555555566</v>
      </c>
      <c r="G9" s="20">
        <f t="shared" si="35"/>
        <v>-319.44444444444457</v>
      </c>
      <c r="H9" s="20">
        <f t="shared" si="35"/>
        <v>-383.33333333333348</v>
      </c>
      <c r="I9" s="20">
        <f t="shared" si="35"/>
        <v>-447.2222222222224</v>
      </c>
      <c r="J9" s="20">
        <f t="shared" si="35"/>
        <v>-511.11111111111131</v>
      </c>
      <c r="K9" s="20" t="str">
        <f t="shared" si="35"/>
        <v/>
      </c>
      <c r="L9" s="20" t="str">
        <f t="shared" si="35"/>
        <v/>
      </c>
      <c r="M9" s="20" t="str">
        <f t="shared" si="35"/>
        <v/>
      </c>
      <c r="N9" s="20" t="str">
        <f t="shared" si="35"/>
        <v/>
      </c>
      <c r="O9" s="20" t="str">
        <f t="shared" si="35"/>
        <v/>
      </c>
      <c r="P9" s="20" t="str">
        <f t="shared" si="35"/>
        <v/>
      </c>
      <c r="Q9" s="20" t="str">
        <f t="shared" si="35"/>
        <v/>
      </c>
      <c r="R9" s="20" t="str">
        <f t="shared" si="35"/>
        <v/>
      </c>
      <c r="S9" s="20" t="str">
        <f t="shared" si="35"/>
        <v/>
      </c>
      <c r="T9" s="20" t="str">
        <f t="shared" si="35"/>
        <v/>
      </c>
      <c r="U9" s="20" t="str">
        <f t="shared" si="35"/>
        <v/>
      </c>
      <c r="V9" s="20" t="str">
        <f t="shared" si="35"/>
        <v/>
      </c>
      <c r="W9" s="20" t="str">
        <f t="shared" si="35"/>
        <v/>
      </c>
      <c r="X9" s="20" t="str">
        <f t="shared" si="35"/>
        <v/>
      </c>
      <c r="Y9" s="20" t="str">
        <f t="shared" si="35"/>
        <v/>
      </c>
      <c r="Z9" s="20" t="str">
        <f t="shared" si="35"/>
        <v/>
      </c>
      <c r="AA9" s="20" t="str">
        <f t="shared" si="35"/>
        <v/>
      </c>
      <c r="AB9" s="20" t="str">
        <f t="shared" si="35"/>
        <v/>
      </c>
      <c r="AC9" s="20" t="str">
        <f t="shared" si="35"/>
        <v/>
      </c>
      <c r="AD9" s="20" t="str">
        <f t="shared" si="35"/>
        <v/>
      </c>
      <c r="AE9" s="20" t="str">
        <f t="shared" si="35"/>
        <v/>
      </c>
      <c r="AF9" s="20" t="str">
        <f t="shared" si="35"/>
        <v/>
      </c>
      <c r="AG9" s="20" t="str">
        <f t="shared" si="35"/>
        <v/>
      </c>
      <c r="AH9" s="20" t="str">
        <f t="shared" si="35"/>
        <v/>
      </c>
      <c r="AI9" s="20" t="str">
        <f t="shared" si="35"/>
        <v/>
      </c>
      <c r="AJ9" s="20" t="str">
        <f t="shared" si="35"/>
        <v/>
      </c>
      <c r="AK9" s="20" t="str">
        <f t="shared" si="35"/>
        <v/>
      </c>
      <c r="AL9" s="20" t="str">
        <f t="shared" si="35"/>
        <v/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defaultRowHeight="15" x14ac:dyDescent="0.25"/>
  <cols>
    <col min="1" max="1" width="9.140625" style="2"/>
    <col min="2" max="2" width="9.85546875" style="2" customWidth="1"/>
    <col min="3" max="3" width="10.42578125" style="2" customWidth="1"/>
    <col min="4" max="4" width="28.7109375" customWidth="1"/>
    <col min="5" max="5" width="14.42578125" customWidth="1"/>
    <col min="6" max="6" width="11.85546875" customWidth="1"/>
  </cols>
  <sheetData>
    <row r="1" spans="1:6" x14ac:dyDescent="0.25">
      <c r="A1" s="4"/>
      <c r="B1" s="4"/>
      <c r="C1" s="4"/>
      <c r="D1" s="5"/>
      <c r="E1" s="5"/>
      <c r="F1" s="5"/>
    </row>
    <row r="2" spans="1:6" x14ac:dyDescent="0.25">
      <c r="A2" s="4"/>
      <c r="B2" s="11" t="s">
        <v>55</v>
      </c>
      <c r="C2" s="11"/>
      <c r="D2" s="12"/>
      <c r="E2" s="12"/>
      <c r="F2" s="12"/>
    </row>
    <row r="3" spans="1:6" x14ac:dyDescent="0.25">
      <c r="A3" s="4"/>
      <c r="B3" s="11" t="s">
        <v>7</v>
      </c>
      <c r="C3" s="11" t="s">
        <v>0</v>
      </c>
      <c r="D3" s="12" t="s">
        <v>56</v>
      </c>
      <c r="E3" s="12" t="s">
        <v>57</v>
      </c>
      <c r="F3" s="12" t="s">
        <v>8</v>
      </c>
    </row>
    <row r="4" spans="1:6" x14ac:dyDescent="0.25">
      <c r="A4" s="4"/>
      <c r="B4" s="7">
        <v>1</v>
      </c>
      <c r="C4" s="9">
        <v>40057</v>
      </c>
      <c r="D4" s="8" t="s">
        <v>58</v>
      </c>
      <c r="E4" s="8">
        <v>23.5</v>
      </c>
      <c r="F4" s="8" t="s">
        <v>59</v>
      </c>
    </row>
    <row r="5" spans="1:6" x14ac:dyDescent="0.25">
      <c r="A5" s="4"/>
      <c r="B5" s="7">
        <v>2</v>
      </c>
      <c r="C5" s="9">
        <v>41756</v>
      </c>
      <c r="D5" s="8" t="s">
        <v>60</v>
      </c>
      <c r="E5" s="8">
        <v>7.5</v>
      </c>
      <c r="F5" s="8" t="s">
        <v>59</v>
      </c>
    </row>
    <row r="6" spans="1:6" x14ac:dyDescent="0.25">
      <c r="A6" s="4"/>
      <c r="B6" s="7">
        <v>3</v>
      </c>
      <c r="C6" s="9">
        <v>43255</v>
      </c>
      <c r="D6" s="8" t="s">
        <v>61</v>
      </c>
      <c r="E6" s="8">
        <v>610</v>
      </c>
      <c r="F6" s="8" t="s">
        <v>59</v>
      </c>
    </row>
    <row r="7" spans="1:6" x14ac:dyDescent="0.25">
      <c r="A7" s="4"/>
      <c r="B7" s="7">
        <v>4</v>
      </c>
      <c r="C7" s="9">
        <v>43582</v>
      </c>
      <c r="D7" s="8" t="s">
        <v>62</v>
      </c>
      <c r="E7" s="8" t="s">
        <v>63</v>
      </c>
      <c r="F7" s="8" t="s">
        <v>59</v>
      </c>
    </row>
    <row r="8" spans="1:6" x14ac:dyDescent="0.25">
      <c r="A8" s="4"/>
      <c r="B8" s="7">
        <v>5</v>
      </c>
      <c r="C8" s="9">
        <v>43723</v>
      </c>
      <c r="D8" s="8" t="s">
        <v>64</v>
      </c>
      <c r="E8" s="8" t="s">
        <v>65</v>
      </c>
      <c r="F8" s="8" t="s">
        <v>66</v>
      </c>
    </row>
    <row r="9" spans="1:6" x14ac:dyDescent="0.25">
      <c r="A9" s="4"/>
      <c r="B9" s="7">
        <v>6</v>
      </c>
      <c r="C9" s="9">
        <v>43855</v>
      </c>
      <c r="D9" s="8" t="s">
        <v>67</v>
      </c>
      <c r="E9" s="8" t="s">
        <v>65</v>
      </c>
      <c r="F9" s="8" t="s">
        <v>66</v>
      </c>
    </row>
    <row r="10" spans="1:6" x14ac:dyDescent="0.25">
      <c r="A10" s="4"/>
      <c r="B10" s="7">
        <v>7</v>
      </c>
      <c r="C10" s="10">
        <v>2020</v>
      </c>
      <c r="D10" s="8" t="s">
        <v>68</v>
      </c>
      <c r="E10" s="8" t="s">
        <v>65</v>
      </c>
      <c r="F10" s="8" t="s">
        <v>65</v>
      </c>
    </row>
    <row r="11" spans="1:6" x14ac:dyDescent="0.25">
      <c r="A11" s="4"/>
      <c r="B11" s="7">
        <v>8</v>
      </c>
      <c r="C11" s="10">
        <v>2022</v>
      </c>
      <c r="D11" s="8" t="s">
        <v>69</v>
      </c>
      <c r="E11" s="8" t="s">
        <v>65</v>
      </c>
      <c r="F11" s="8" t="s">
        <v>65</v>
      </c>
    </row>
    <row r="12" spans="1:6" x14ac:dyDescent="0.25">
      <c r="A12" s="4"/>
      <c r="B12" s="7">
        <v>9</v>
      </c>
      <c r="C12" s="10">
        <v>2023</v>
      </c>
      <c r="D12" s="8" t="s">
        <v>70</v>
      </c>
      <c r="E12" s="8" t="s">
        <v>65</v>
      </c>
      <c r="F12" s="8" t="s">
        <v>65</v>
      </c>
    </row>
    <row r="13" spans="1:6" x14ac:dyDescent="0.25">
      <c r="A13" s="4"/>
      <c r="B13" s="7">
        <v>10</v>
      </c>
      <c r="C13" s="10">
        <v>2023</v>
      </c>
      <c r="D13" s="8" t="s">
        <v>71</v>
      </c>
      <c r="E13" s="8" t="s">
        <v>65</v>
      </c>
      <c r="F13" s="8" t="s">
        <v>65</v>
      </c>
    </row>
    <row r="14" spans="1:6" x14ac:dyDescent="0.25">
      <c r="A14" s="4"/>
      <c r="B14" s="7">
        <v>11</v>
      </c>
      <c r="C14" s="10">
        <v>2025</v>
      </c>
      <c r="D14" s="8" t="s">
        <v>72</v>
      </c>
      <c r="E14" s="8" t="s">
        <v>65</v>
      </c>
      <c r="F14" s="8" t="s">
        <v>65</v>
      </c>
    </row>
    <row r="15" spans="1:6" x14ac:dyDescent="0.25">
      <c r="A15" s="4"/>
      <c r="B15" s="7">
        <v>12</v>
      </c>
      <c r="C15" s="10">
        <v>2028</v>
      </c>
      <c r="D15" s="8" t="s">
        <v>73</v>
      </c>
      <c r="E15" s="8" t="s">
        <v>65</v>
      </c>
      <c r="F15" s="8" t="s">
        <v>65</v>
      </c>
    </row>
    <row r="16" spans="1:6" x14ac:dyDescent="0.25">
      <c r="A16" s="4"/>
      <c r="B16" s="7">
        <v>13</v>
      </c>
      <c r="C16" s="10">
        <v>2038</v>
      </c>
      <c r="D16" s="8" t="s">
        <v>74</v>
      </c>
      <c r="E16" s="8" t="s">
        <v>65</v>
      </c>
      <c r="F16" s="8" t="s">
        <v>65</v>
      </c>
    </row>
    <row r="17" spans="1:6" x14ac:dyDescent="0.25">
      <c r="A17" s="4"/>
      <c r="B17" s="6"/>
      <c r="C17" s="4"/>
      <c r="D17" s="5"/>
      <c r="E17" s="5"/>
      <c r="F17" s="5"/>
    </row>
    <row r="18" spans="1:6" x14ac:dyDescent="0.25">
      <c r="A18" s="4"/>
      <c r="B18" s="4"/>
      <c r="C18" s="4"/>
      <c r="D18" s="5"/>
      <c r="E18" s="5"/>
      <c r="F18" s="5"/>
    </row>
    <row r="19" spans="1:6" x14ac:dyDescent="0.25">
      <c r="A19" s="4"/>
      <c r="B19" s="4"/>
      <c r="C19" s="4"/>
      <c r="D19" s="5"/>
      <c r="E19" s="5"/>
      <c r="F1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9" workbookViewId="0">
      <selection activeCell="B32" sqref="B32"/>
    </sheetView>
  </sheetViews>
  <sheetFormatPr defaultRowHeight="15" x14ac:dyDescent="0.25"/>
  <cols>
    <col min="1" max="1" width="5.42578125" customWidth="1"/>
    <col min="2" max="2" width="36.28515625" customWidth="1"/>
    <col min="4" max="4" width="9.85546875" customWidth="1"/>
  </cols>
  <sheetData>
    <row r="1" spans="1:7" x14ac:dyDescent="0.25">
      <c r="E1">
        <f>SUM(C1:C50)</f>
        <v>33</v>
      </c>
      <c r="F1">
        <f>SUMIF(D1:D50,"y",C1:CD50)</f>
        <v>2</v>
      </c>
      <c r="G1">
        <f>E1-F1</f>
        <v>31</v>
      </c>
    </row>
    <row r="2" spans="1:7" x14ac:dyDescent="0.25">
      <c r="A2" t="s">
        <v>9</v>
      </c>
      <c r="C2" t="s">
        <v>50</v>
      </c>
      <c r="D2" t="s">
        <v>51</v>
      </c>
      <c r="E2" t="s">
        <v>52</v>
      </c>
      <c r="F2" t="s">
        <v>8</v>
      </c>
      <c r="G2" t="s">
        <v>54</v>
      </c>
    </row>
    <row r="3" spans="1:7" x14ac:dyDescent="0.25">
      <c r="A3" t="s">
        <v>10</v>
      </c>
    </row>
    <row r="4" spans="1:7" x14ac:dyDescent="0.25">
      <c r="A4" s="3"/>
      <c r="B4" s="3" t="s">
        <v>20</v>
      </c>
      <c r="C4">
        <v>1</v>
      </c>
      <c r="D4" t="s">
        <v>53</v>
      </c>
    </row>
    <row r="5" spans="1:7" x14ac:dyDescent="0.25">
      <c r="A5" s="3"/>
      <c r="B5" s="3" t="s">
        <v>21</v>
      </c>
      <c r="C5">
        <v>1</v>
      </c>
      <c r="D5" t="s">
        <v>53</v>
      </c>
    </row>
    <row r="6" spans="1:7" x14ac:dyDescent="0.25">
      <c r="A6" s="3"/>
      <c r="B6" s="3" t="s">
        <v>22</v>
      </c>
      <c r="C6">
        <v>1</v>
      </c>
    </row>
    <row r="7" spans="1:7" x14ac:dyDescent="0.25">
      <c r="A7" s="3"/>
      <c r="B7" s="3" t="s">
        <v>23</v>
      </c>
      <c r="C7">
        <v>1</v>
      </c>
    </row>
    <row r="8" spans="1:7" x14ac:dyDescent="0.25">
      <c r="A8" s="3"/>
      <c r="B8" s="3" t="s">
        <v>24</v>
      </c>
      <c r="C8">
        <v>1</v>
      </c>
    </row>
    <row r="9" spans="1:7" x14ac:dyDescent="0.25">
      <c r="A9" t="s">
        <v>11</v>
      </c>
    </row>
    <row r="10" spans="1:7" x14ac:dyDescent="0.25">
      <c r="B10" s="3" t="s">
        <v>25</v>
      </c>
      <c r="C10">
        <v>1</v>
      </c>
    </row>
    <row r="11" spans="1:7" x14ac:dyDescent="0.25">
      <c r="B11" s="3" t="s">
        <v>26</v>
      </c>
      <c r="C11">
        <v>1</v>
      </c>
    </row>
    <row r="12" spans="1:7" x14ac:dyDescent="0.25">
      <c r="B12" s="3" t="s">
        <v>27</v>
      </c>
      <c r="C12">
        <v>1</v>
      </c>
    </row>
    <row r="13" spans="1:7" x14ac:dyDescent="0.25">
      <c r="B13" s="3" t="s">
        <v>28</v>
      </c>
      <c r="C13">
        <v>1</v>
      </c>
    </row>
    <row r="14" spans="1:7" x14ac:dyDescent="0.25">
      <c r="B14" s="3" t="s">
        <v>29</v>
      </c>
      <c r="C14">
        <v>1</v>
      </c>
    </row>
    <row r="15" spans="1:7" x14ac:dyDescent="0.25">
      <c r="B15" s="3" t="s">
        <v>30</v>
      </c>
      <c r="C15">
        <v>1</v>
      </c>
    </row>
    <row r="16" spans="1:7" x14ac:dyDescent="0.25">
      <c r="B16" s="3" t="s">
        <v>31</v>
      </c>
      <c r="C16">
        <v>1</v>
      </c>
    </row>
    <row r="17" spans="1:3" x14ac:dyDescent="0.25">
      <c r="A17" t="s">
        <v>12</v>
      </c>
    </row>
    <row r="18" spans="1:3" x14ac:dyDescent="0.25">
      <c r="B18" s="3" t="s">
        <v>32</v>
      </c>
      <c r="C18">
        <v>1</v>
      </c>
    </row>
    <row r="19" spans="1:3" x14ac:dyDescent="0.25">
      <c r="B19" s="3" t="s">
        <v>33</v>
      </c>
      <c r="C19">
        <v>1</v>
      </c>
    </row>
    <row r="20" spans="1:3" x14ac:dyDescent="0.25">
      <c r="B20" s="3" t="s">
        <v>34</v>
      </c>
      <c r="C20">
        <v>1</v>
      </c>
    </row>
    <row r="21" spans="1:3" x14ac:dyDescent="0.25">
      <c r="B21" s="3" t="s">
        <v>35</v>
      </c>
      <c r="C21">
        <v>1</v>
      </c>
    </row>
    <row r="22" spans="1:3" x14ac:dyDescent="0.25">
      <c r="B22" s="3" t="s">
        <v>36</v>
      </c>
      <c r="C22">
        <v>1</v>
      </c>
    </row>
    <row r="23" spans="1:3" x14ac:dyDescent="0.25">
      <c r="B23" s="3" t="s">
        <v>37</v>
      </c>
      <c r="C23">
        <v>1</v>
      </c>
    </row>
    <row r="24" spans="1:3" x14ac:dyDescent="0.25">
      <c r="B24" s="3" t="s">
        <v>38</v>
      </c>
      <c r="C24">
        <v>1</v>
      </c>
    </row>
    <row r="25" spans="1:3" x14ac:dyDescent="0.25">
      <c r="A25" t="s">
        <v>13</v>
      </c>
    </row>
    <row r="26" spans="1:3" x14ac:dyDescent="0.25">
      <c r="B26" s="3" t="s">
        <v>39</v>
      </c>
      <c r="C26">
        <v>1</v>
      </c>
    </row>
    <row r="27" spans="1:3" x14ac:dyDescent="0.25">
      <c r="B27" s="3" t="s">
        <v>40</v>
      </c>
      <c r="C27">
        <v>1</v>
      </c>
    </row>
    <row r="28" spans="1:3" x14ac:dyDescent="0.25">
      <c r="B28" s="3" t="s">
        <v>41</v>
      </c>
      <c r="C28">
        <v>1</v>
      </c>
    </row>
    <row r="29" spans="1:3" x14ac:dyDescent="0.25">
      <c r="B29" s="3" t="s">
        <v>42</v>
      </c>
      <c r="C29">
        <v>1</v>
      </c>
    </row>
    <row r="30" spans="1:3" x14ac:dyDescent="0.25">
      <c r="B30" s="3" t="s">
        <v>43</v>
      </c>
      <c r="C30">
        <v>1</v>
      </c>
    </row>
    <row r="31" spans="1:3" x14ac:dyDescent="0.25">
      <c r="A31" t="s">
        <v>14</v>
      </c>
    </row>
    <row r="32" spans="1:3" x14ac:dyDescent="0.25">
      <c r="B32" s="3" t="s">
        <v>44</v>
      </c>
      <c r="C32">
        <v>1</v>
      </c>
    </row>
    <row r="33" spans="1:3" x14ac:dyDescent="0.25">
      <c r="B33" s="3" t="s">
        <v>45</v>
      </c>
      <c r="C33">
        <v>1</v>
      </c>
    </row>
    <row r="34" spans="1:3" x14ac:dyDescent="0.25">
      <c r="A34" t="s">
        <v>15</v>
      </c>
    </row>
    <row r="35" spans="1:3" x14ac:dyDescent="0.25">
      <c r="B35" s="3" t="s">
        <v>46</v>
      </c>
      <c r="C35">
        <v>1</v>
      </c>
    </row>
    <row r="36" spans="1:3" x14ac:dyDescent="0.25">
      <c r="B36" s="3" t="s">
        <v>47</v>
      </c>
      <c r="C36">
        <v>1</v>
      </c>
    </row>
    <row r="37" spans="1:3" x14ac:dyDescent="0.25">
      <c r="B37" s="3" t="s">
        <v>48</v>
      </c>
      <c r="C37">
        <v>1</v>
      </c>
    </row>
    <row r="38" spans="1:3" x14ac:dyDescent="0.25">
      <c r="B38" s="3" t="s">
        <v>49</v>
      </c>
      <c r="C38">
        <v>1</v>
      </c>
    </row>
    <row r="39" spans="1:3" x14ac:dyDescent="0.25">
      <c r="A39" t="s">
        <v>16</v>
      </c>
    </row>
    <row r="40" spans="1:3" x14ac:dyDescent="0.25">
      <c r="A40" t="s">
        <v>17</v>
      </c>
      <c r="C40">
        <v>1</v>
      </c>
    </row>
    <row r="41" spans="1:3" x14ac:dyDescent="0.25">
      <c r="A41" t="s">
        <v>18</v>
      </c>
      <c r="C41">
        <v>1</v>
      </c>
    </row>
    <row r="42" spans="1:3" x14ac:dyDescent="0.25">
      <c r="A42" t="s">
        <v>19</v>
      </c>
      <c r="C4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workbookViewId="0">
      <selection activeCell="R18" sqref="R18"/>
    </sheetView>
  </sheetViews>
  <sheetFormatPr defaultRowHeight="15" x14ac:dyDescent="0.25"/>
  <cols>
    <col min="1" max="1" width="0.7109375" customWidth="1"/>
    <col min="2" max="2" width="11.85546875" customWidth="1"/>
    <col min="3" max="3" width="8.5703125" customWidth="1"/>
    <col min="4" max="4" width="9.140625" customWidth="1"/>
    <col min="5" max="5" width="11.42578125" customWidth="1"/>
    <col min="8" max="8" width="11.7109375" customWidth="1"/>
    <col min="9" max="9" width="9.28515625" customWidth="1"/>
    <col min="10" max="10" width="12" customWidth="1"/>
  </cols>
  <sheetData>
    <row r="1" spans="2:10" ht="3" customHeight="1" x14ac:dyDescent="0.25"/>
    <row r="2" spans="2:10" x14ac:dyDescent="0.25">
      <c r="B2" s="47" t="s">
        <v>75</v>
      </c>
      <c r="C2" s="48"/>
      <c r="D2" s="48"/>
      <c r="E2" s="48"/>
      <c r="F2" s="48"/>
      <c r="G2" s="48"/>
      <c r="H2" s="48"/>
      <c r="I2" s="48"/>
      <c r="J2" s="49"/>
    </row>
    <row r="3" spans="2:10" x14ac:dyDescent="0.25">
      <c r="B3" s="14" t="s">
        <v>0</v>
      </c>
      <c r="C3" s="14" t="s">
        <v>76</v>
      </c>
      <c r="D3" s="14" t="s">
        <v>77</v>
      </c>
      <c r="E3" s="14" t="s">
        <v>78</v>
      </c>
      <c r="F3" s="14" t="s">
        <v>79</v>
      </c>
      <c r="G3" s="14" t="s">
        <v>80</v>
      </c>
      <c r="H3" s="14" t="s">
        <v>0</v>
      </c>
      <c r="I3" s="14" t="s">
        <v>96</v>
      </c>
      <c r="J3" s="14" t="s">
        <v>81</v>
      </c>
    </row>
    <row r="4" spans="2:10" x14ac:dyDescent="0.25">
      <c r="B4" t="s">
        <v>82</v>
      </c>
      <c r="C4" s="50" t="s">
        <v>89</v>
      </c>
      <c r="D4" s="50"/>
      <c r="E4" s="50"/>
      <c r="F4" s="50"/>
      <c r="G4" s="50"/>
      <c r="H4" s="13" t="s">
        <v>82</v>
      </c>
      <c r="I4" t="s">
        <v>103</v>
      </c>
    </row>
    <row r="5" spans="2:10" x14ac:dyDescent="0.25">
      <c r="B5" t="s">
        <v>83</v>
      </c>
      <c r="C5" s="46" t="s">
        <v>90</v>
      </c>
      <c r="D5" s="46"/>
      <c r="E5" s="46"/>
      <c r="F5" s="46"/>
      <c r="G5" s="46"/>
      <c r="H5" s="13" t="s">
        <v>101</v>
      </c>
      <c r="I5" t="s">
        <v>104</v>
      </c>
      <c r="J5" t="s">
        <v>102</v>
      </c>
    </row>
    <row r="6" spans="2:10" x14ac:dyDescent="0.25">
      <c r="B6" t="s">
        <v>84</v>
      </c>
      <c r="C6" s="46" t="s">
        <v>91</v>
      </c>
      <c r="D6" s="46"/>
      <c r="E6" s="46"/>
      <c r="F6" s="46"/>
      <c r="G6" s="46"/>
      <c r="H6" s="13" t="s">
        <v>100</v>
      </c>
      <c r="I6" t="s">
        <v>104</v>
      </c>
      <c r="J6" t="s">
        <v>104</v>
      </c>
    </row>
    <row r="7" spans="2:10" x14ac:dyDescent="0.25">
      <c r="B7" t="s">
        <v>85</v>
      </c>
      <c r="C7" s="46" t="s">
        <v>92</v>
      </c>
      <c r="D7" s="46"/>
      <c r="E7" s="46"/>
      <c r="F7" s="46"/>
      <c r="G7" s="46"/>
      <c r="H7" s="13" t="s">
        <v>97</v>
      </c>
      <c r="I7" t="s">
        <v>105</v>
      </c>
      <c r="J7" t="s">
        <v>105</v>
      </c>
    </row>
    <row r="8" spans="2:10" x14ac:dyDescent="0.25">
      <c r="B8" t="s">
        <v>86</v>
      </c>
      <c r="C8" s="46" t="s">
        <v>93</v>
      </c>
      <c r="D8" s="46"/>
      <c r="E8" s="46"/>
      <c r="F8" s="46"/>
      <c r="G8" s="46"/>
      <c r="H8" s="16" t="s">
        <v>98</v>
      </c>
      <c r="I8" t="s">
        <v>104</v>
      </c>
      <c r="J8" t="s">
        <v>104</v>
      </c>
    </row>
    <row r="9" spans="2:10" x14ac:dyDescent="0.25">
      <c r="B9" t="s">
        <v>87</v>
      </c>
      <c r="C9" s="46" t="s">
        <v>94</v>
      </c>
      <c r="D9" s="46"/>
      <c r="E9" s="46"/>
      <c r="F9" s="46"/>
      <c r="G9" s="46"/>
      <c r="H9" s="16" t="s">
        <v>99</v>
      </c>
      <c r="I9" t="s">
        <v>106</v>
      </c>
      <c r="J9" t="s">
        <v>106</v>
      </c>
    </row>
    <row r="10" spans="2:10" x14ac:dyDescent="0.25">
      <c r="B10" t="s">
        <v>88</v>
      </c>
      <c r="C10" s="46" t="s">
        <v>95</v>
      </c>
      <c r="D10" s="46"/>
      <c r="E10" s="46"/>
      <c r="F10" s="46"/>
      <c r="G10" s="46"/>
      <c r="H10" s="16" t="s">
        <v>86</v>
      </c>
      <c r="I10" t="s">
        <v>106</v>
      </c>
      <c r="J10" t="s">
        <v>106</v>
      </c>
    </row>
    <row r="11" spans="2:10" x14ac:dyDescent="0.25">
      <c r="H11" s="16" t="s">
        <v>87</v>
      </c>
      <c r="I11" t="s">
        <v>104</v>
      </c>
      <c r="J11" t="s">
        <v>104</v>
      </c>
    </row>
    <row r="12" spans="2:10" x14ac:dyDescent="0.25">
      <c r="H12" s="16" t="s">
        <v>88</v>
      </c>
      <c r="I12" t="s">
        <v>95</v>
      </c>
      <c r="J12" t="s">
        <v>95</v>
      </c>
    </row>
    <row r="13" spans="2:10" x14ac:dyDescent="0.25">
      <c r="H13" s="15"/>
    </row>
    <row r="14" spans="2:10" x14ac:dyDescent="0.25">
      <c r="H14" s="15"/>
    </row>
  </sheetData>
  <mergeCells count="8">
    <mergeCell ref="C8:G8"/>
    <mergeCell ref="C9:G9"/>
    <mergeCell ref="C10:G10"/>
    <mergeCell ref="B2:J2"/>
    <mergeCell ref="C4:G4"/>
    <mergeCell ref="C5:G5"/>
    <mergeCell ref="C6:G6"/>
    <mergeCell ref="C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J8" sqref="J8"/>
    </sheetView>
  </sheetViews>
  <sheetFormatPr defaultRowHeight="15" x14ac:dyDescent="0.25"/>
  <cols>
    <col min="1" max="1" width="1.140625" customWidth="1"/>
    <col min="2" max="2" width="5.28515625" style="17" customWidth="1"/>
    <col min="3" max="3" width="10.5703125" customWidth="1"/>
  </cols>
  <sheetData>
    <row r="1" spans="2:6" ht="5.25" customHeight="1" x14ac:dyDescent="0.25"/>
    <row r="2" spans="2:6" x14ac:dyDescent="0.25">
      <c r="B2" s="18" t="s">
        <v>7</v>
      </c>
      <c r="C2" s="8" t="s">
        <v>107</v>
      </c>
      <c r="D2" s="8"/>
      <c r="E2" s="8"/>
      <c r="F2" s="8"/>
    </row>
    <row r="3" spans="2:6" x14ac:dyDescent="0.25">
      <c r="B3" s="18">
        <v>1</v>
      </c>
      <c r="C3" s="8" t="s">
        <v>108</v>
      </c>
      <c r="D3" s="8"/>
      <c r="E3" s="8"/>
      <c r="F3" s="8"/>
    </row>
    <row r="4" spans="2:6" x14ac:dyDescent="0.25">
      <c r="B4" s="18">
        <v>2</v>
      </c>
      <c r="C4" s="8" t="s">
        <v>109</v>
      </c>
      <c r="D4" s="8"/>
      <c r="E4" s="8"/>
      <c r="F4" s="8"/>
    </row>
    <row r="5" spans="2:6" x14ac:dyDescent="0.25">
      <c r="B5" s="18">
        <v>3</v>
      </c>
      <c r="C5" s="8" t="s">
        <v>118</v>
      </c>
      <c r="D5" s="8"/>
      <c r="E5" s="8"/>
      <c r="F5" s="8"/>
    </row>
    <row r="6" spans="2:6" x14ac:dyDescent="0.25">
      <c r="B6" s="18"/>
      <c r="C6" s="8"/>
      <c r="D6" s="8"/>
      <c r="E6" s="8"/>
      <c r="F6" s="8"/>
    </row>
    <row r="7" spans="2:6" x14ac:dyDescent="0.25">
      <c r="B7" s="18"/>
      <c r="C7" s="8"/>
      <c r="D7" s="8"/>
      <c r="E7" s="8"/>
      <c r="F7" s="8"/>
    </row>
    <row r="8" spans="2:6" x14ac:dyDescent="0.25">
      <c r="B8" s="18"/>
      <c r="C8" s="8"/>
      <c r="D8" s="8"/>
      <c r="E8" s="8"/>
      <c r="F8" s="8"/>
    </row>
    <row r="9" spans="2:6" x14ac:dyDescent="0.25">
      <c r="B9" s="18"/>
      <c r="C9" s="8"/>
      <c r="D9" s="8"/>
      <c r="E9" s="8"/>
      <c r="F9" s="8"/>
    </row>
    <row r="10" spans="2:6" x14ac:dyDescent="0.25">
      <c r="B10" s="18"/>
      <c r="C10" s="8"/>
      <c r="D10" s="8"/>
      <c r="E10" s="8"/>
      <c r="F10" s="8"/>
    </row>
    <row r="11" spans="2:6" x14ac:dyDescent="0.25">
      <c r="B11" s="18"/>
      <c r="C11" s="8"/>
      <c r="D11" s="8"/>
      <c r="E11" s="8"/>
      <c r="F11" s="8"/>
    </row>
    <row r="12" spans="2:6" x14ac:dyDescent="0.25">
      <c r="B12" s="18"/>
      <c r="C12" s="8"/>
      <c r="D12" s="8"/>
      <c r="E12" s="8"/>
      <c r="F12" s="8"/>
    </row>
    <row r="13" spans="2:6" x14ac:dyDescent="0.25">
      <c r="B13" s="18"/>
      <c r="C13" s="8"/>
      <c r="D13" s="8"/>
      <c r="E13" s="8"/>
      <c r="F13" s="8"/>
    </row>
    <row r="14" spans="2:6" x14ac:dyDescent="0.25">
      <c r="B14" s="18"/>
      <c r="C14" s="8"/>
      <c r="D14" s="8"/>
      <c r="E14" s="8"/>
      <c r="F14" s="8"/>
    </row>
    <row r="15" spans="2:6" x14ac:dyDescent="0.25">
      <c r="B15" s="18"/>
      <c r="C15" s="8"/>
      <c r="D15" s="8"/>
      <c r="E15" s="8"/>
      <c r="F15" s="8"/>
    </row>
    <row r="16" spans="2:6" x14ac:dyDescent="0.25">
      <c r="B16" s="18"/>
      <c r="C16" s="8"/>
      <c r="D16" s="8"/>
      <c r="E16" s="8"/>
      <c r="F16" s="8"/>
    </row>
    <row r="17" spans="2:6" x14ac:dyDescent="0.25">
      <c r="B17" s="18"/>
      <c r="C17" s="8"/>
      <c r="D17" s="8"/>
      <c r="E17" s="8"/>
      <c r="F17" s="8"/>
    </row>
    <row r="18" spans="2:6" x14ac:dyDescent="0.25">
      <c r="B18" s="18"/>
      <c r="C18" s="8"/>
      <c r="D18" s="8"/>
      <c r="E18" s="8"/>
      <c r="F18" s="8"/>
    </row>
    <row r="19" spans="2:6" x14ac:dyDescent="0.25">
      <c r="B19" s="18"/>
      <c r="C19" s="8"/>
      <c r="D19" s="8"/>
      <c r="E19" s="8"/>
      <c r="F19" s="8"/>
    </row>
    <row r="20" spans="2:6" x14ac:dyDescent="0.25">
      <c r="B20" s="18"/>
      <c r="C20" s="8"/>
      <c r="D20" s="8"/>
      <c r="E20" s="8"/>
      <c r="F20" s="8"/>
    </row>
    <row r="21" spans="2:6" x14ac:dyDescent="0.25">
      <c r="B21" s="18"/>
      <c r="C21" s="8"/>
      <c r="D21" s="8"/>
      <c r="E21" s="8"/>
      <c r="F21" s="8"/>
    </row>
    <row r="22" spans="2:6" x14ac:dyDescent="0.25">
      <c r="B22" s="18"/>
      <c r="C22" s="8"/>
      <c r="D22" s="8"/>
      <c r="E22" s="8"/>
      <c r="F22" s="8"/>
    </row>
    <row r="23" spans="2:6" x14ac:dyDescent="0.25">
      <c r="B23" s="18"/>
      <c r="C23" s="8"/>
      <c r="D23" s="8"/>
      <c r="E23" s="8"/>
      <c r="F2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opLeftCell="A13" workbookViewId="0">
      <selection activeCell="B28" sqref="B28"/>
    </sheetView>
  </sheetViews>
  <sheetFormatPr defaultRowHeight="15" x14ac:dyDescent="0.25"/>
  <cols>
    <col min="2" max="2" width="20.42578125" customWidth="1"/>
  </cols>
  <sheetData>
    <row r="2" spans="1:2" x14ac:dyDescent="0.25">
      <c r="A2" t="s">
        <v>7</v>
      </c>
      <c r="B2" t="s">
        <v>110</v>
      </c>
    </row>
    <row r="3" spans="1:2" x14ac:dyDescent="0.25">
      <c r="A3">
        <v>1</v>
      </c>
      <c r="B3" t="s">
        <v>111</v>
      </c>
    </row>
    <row r="4" spans="1:2" x14ac:dyDescent="0.25">
      <c r="A4">
        <v>2</v>
      </c>
      <c r="B4" t="s">
        <v>112</v>
      </c>
    </row>
    <row r="5" spans="1:2" x14ac:dyDescent="0.25">
      <c r="A5">
        <v>3</v>
      </c>
      <c r="B5" t="s">
        <v>113</v>
      </c>
    </row>
    <row r="6" spans="1:2" x14ac:dyDescent="0.25">
      <c r="A6">
        <v>4</v>
      </c>
      <c r="B6" t="s">
        <v>114</v>
      </c>
    </row>
    <row r="7" spans="1:2" x14ac:dyDescent="0.25">
      <c r="A7">
        <v>5</v>
      </c>
      <c r="B7" t="s">
        <v>115</v>
      </c>
    </row>
    <row r="8" spans="1:2" x14ac:dyDescent="0.25">
      <c r="A8">
        <v>6</v>
      </c>
      <c r="B8" t="s">
        <v>116</v>
      </c>
    </row>
    <row r="9" spans="1:2" x14ac:dyDescent="0.25">
      <c r="A9">
        <v>7</v>
      </c>
      <c r="B9" t="s">
        <v>117</v>
      </c>
    </row>
    <row r="10" spans="1:2" x14ac:dyDescent="0.25">
      <c r="A10">
        <v>8</v>
      </c>
      <c r="B10" t="s">
        <v>134</v>
      </c>
    </row>
    <row r="11" spans="1:2" x14ac:dyDescent="0.25">
      <c r="A11">
        <v>9</v>
      </c>
      <c r="B11" t="s">
        <v>132</v>
      </c>
    </row>
    <row r="12" spans="1:2" x14ac:dyDescent="0.25">
      <c r="A12">
        <v>10</v>
      </c>
      <c r="B12" t="s">
        <v>133</v>
      </c>
    </row>
    <row r="13" spans="1:2" x14ac:dyDescent="0.25">
      <c r="A13">
        <v>11</v>
      </c>
      <c r="B13" t="s">
        <v>121</v>
      </c>
    </row>
    <row r="14" spans="1:2" x14ac:dyDescent="0.25">
      <c r="A14">
        <v>12</v>
      </c>
      <c r="B14" t="s">
        <v>122</v>
      </c>
    </row>
    <row r="15" spans="1:2" x14ac:dyDescent="0.25">
      <c r="A15">
        <v>13</v>
      </c>
      <c r="B15" t="s">
        <v>123</v>
      </c>
    </row>
    <row r="16" spans="1:2" x14ac:dyDescent="0.25">
      <c r="A16">
        <v>14</v>
      </c>
      <c r="B16" t="s">
        <v>124</v>
      </c>
    </row>
    <row r="17" spans="1:2" x14ac:dyDescent="0.25">
      <c r="A17">
        <v>15</v>
      </c>
      <c r="B17" t="s">
        <v>125</v>
      </c>
    </row>
    <row r="18" spans="1:2" x14ac:dyDescent="0.25">
      <c r="A18">
        <v>16</v>
      </c>
      <c r="B18" t="s">
        <v>126</v>
      </c>
    </row>
    <row r="19" spans="1:2" x14ac:dyDescent="0.25">
      <c r="A19">
        <v>17</v>
      </c>
      <c r="B19" t="s">
        <v>127</v>
      </c>
    </row>
    <row r="20" spans="1:2" x14ac:dyDescent="0.25">
      <c r="A20">
        <v>18</v>
      </c>
      <c r="B20" t="s">
        <v>128</v>
      </c>
    </row>
    <row r="21" spans="1:2" x14ac:dyDescent="0.25">
      <c r="A21">
        <v>19</v>
      </c>
      <c r="B21" t="s">
        <v>129</v>
      </c>
    </row>
    <row r="22" spans="1:2" x14ac:dyDescent="0.25">
      <c r="A22">
        <v>20</v>
      </c>
      <c r="B22" t="s">
        <v>130</v>
      </c>
    </row>
    <row r="23" spans="1:2" x14ac:dyDescent="0.25">
      <c r="A23">
        <v>21</v>
      </c>
      <c r="B23" t="s">
        <v>131</v>
      </c>
    </row>
    <row r="24" spans="1:2" x14ac:dyDescent="0.25">
      <c r="A24">
        <v>22</v>
      </c>
      <c r="B24" t="s">
        <v>143</v>
      </c>
    </row>
    <row r="25" spans="1:2" x14ac:dyDescent="0.25">
      <c r="A25">
        <v>23</v>
      </c>
      <c r="B25" t="s">
        <v>144</v>
      </c>
    </row>
    <row r="26" spans="1:2" x14ac:dyDescent="0.25">
      <c r="A26">
        <v>24</v>
      </c>
      <c r="B26" t="s">
        <v>145</v>
      </c>
    </row>
    <row r="27" spans="1:2" x14ac:dyDescent="0.25">
      <c r="A27">
        <v>25</v>
      </c>
      <c r="B27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7"/>
  <sheetViews>
    <sheetView tabSelected="1" workbookViewId="0">
      <selection activeCell="W34" sqref="W34"/>
    </sheetView>
  </sheetViews>
  <sheetFormatPr defaultRowHeight="15" x14ac:dyDescent="0.25"/>
  <cols>
    <col min="1" max="1" width="5" customWidth="1"/>
    <col min="2" max="2" width="13.5703125" customWidth="1"/>
    <col min="3" max="3" width="10.7109375" customWidth="1"/>
    <col min="4" max="4" width="9.7109375" customWidth="1"/>
    <col min="5" max="6" width="10" style="17" customWidth="1"/>
    <col min="7" max="7" width="12.5703125" customWidth="1"/>
    <col min="8" max="8" width="8.42578125" customWidth="1"/>
  </cols>
  <sheetData>
    <row r="2" spans="1:19" x14ac:dyDescent="0.25">
      <c r="A2" t="s">
        <v>7</v>
      </c>
      <c r="B2" t="s">
        <v>107</v>
      </c>
      <c r="C2" t="s">
        <v>56</v>
      </c>
      <c r="D2" t="s">
        <v>149</v>
      </c>
      <c r="E2" s="17" t="s">
        <v>155</v>
      </c>
      <c r="F2" s="17" t="s">
        <v>171</v>
      </c>
      <c r="G2" t="s">
        <v>8</v>
      </c>
      <c r="H2" s="31">
        <v>43831</v>
      </c>
      <c r="I2" s="37">
        <v>43862</v>
      </c>
      <c r="J2" s="29">
        <v>43891</v>
      </c>
      <c r="K2" s="22">
        <v>43922</v>
      </c>
      <c r="L2" s="22">
        <v>43952</v>
      </c>
      <c r="M2" s="22">
        <v>43983</v>
      </c>
      <c r="N2" s="22">
        <v>44013</v>
      </c>
      <c r="O2" s="22">
        <v>44044</v>
      </c>
      <c r="P2" s="22">
        <v>44075</v>
      </c>
      <c r="Q2" s="22">
        <v>44105</v>
      </c>
      <c r="R2" s="22">
        <v>44136</v>
      </c>
      <c r="S2" s="22">
        <v>44166</v>
      </c>
    </row>
    <row r="3" spans="1:19" x14ac:dyDescent="0.25">
      <c r="A3">
        <v>0</v>
      </c>
      <c r="B3" t="s">
        <v>177</v>
      </c>
      <c r="C3">
        <f>SUM(C9:C137)</f>
        <v>292.8</v>
      </c>
      <c r="D3">
        <f>SUM(D9:D137)</f>
        <v>47.8</v>
      </c>
      <c r="G3">
        <f>C3-D3</f>
        <v>245</v>
      </c>
      <c r="H3" s="33">
        <f>SUMIF($E$9:$E$137,H2,$C$9:$C$137)-SUMIF($E$9:$E$137,H2,$D$9:$D$137)</f>
        <v>6.7000000000000028</v>
      </c>
      <c r="I3" s="33">
        <f>SUMIF($E$9:$E$137,I2,$C$9:$C$137)-SUMIF($E$9:$E$137,I2,$D$9:$D$137)</f>
        <v>8</v>
      </c>
      <c r="J3" s="33">
        <f>SUMIF($E$9:$E$137,J2,$C$9:$C$137)-SUMIF($E$9:$E$137,J2,$D$9:$D$137)</f>
        <v>43.8</v>
      </c>
      <c r="K3" s="33">
        <f>SUMIF($E$9:$E$137,K2,$C$9:$C$137)-SUMIF($E$9:$E$137,K2,$D$9:$D$137)</f>
        <v>22</v>
      </c>
      <c r="L3" s="33">
        <f>SUMIF($E$9:$E$137,L2,$C$9:$C$137)-SUMIF($E$9:$E$137,L2,$D$9:$D$137)</f>
        <v>17</v>
      </c>
      <c r="M3" s="33">
        <f>SUMIF($E$9:$E$137,M2,$C$9:$C$137)-SUMIF($E$9:$E$137,M2,$D$9:$D$137)</f>
        <v>17</v>
      </c>
      <c r="N3" s="33">
        <f>SUMIF($E$9:$E$137,N2,$C$9:$C$137)-SUMIF($E$9:$E$137,N2,$D$9:$D$137)</f>
        <v>32</v>
      </c>
      <c r="O3" s="33">
        <f>SUMIF($E$9:$E$137,O2,$C$9:$C$137)-SUMIF($E$9:$E$137,O2,$D$9:$D$137)</f>
        <v>17</v>
      </c>
      <c r="P3" s="33">
        <f>SUMIF($E$9:$E$137,P2,$C$9:$C$137)-SUMIF($E$9:$E$137,P2,$D$9:$D$137)</f>
        <v>17</v>
      </c>
      <c r="Q3" s="33">
        <f>SUMIF($E$9:$E$137,Q2,$C$9:$C$137)-SUMIF($E$9:$E$137,Q2,$D$9:$D$137)</f>
        <v>17</v>
      </c>
      <c r="R3" s="33">
        <f>SUMIF($E$9:$E$137,R2,$C$9:$C$137)-SUMIF($E$9:$E$137,R2,$D$9:$D$137)</f>
        <v>17</v>
      </c>
      <c r="S3" s="33">
        <f>SUMIF($E$9:$E$137,S2,$C$9:$C$137)-SUMIF($E$9:$E$137,S2,$D$9:$D$137)</f>
        <v>29</v>
      </c>
    </row>
    <row r="4" spans="1:19" x14ac:dyDescent="0.25">
      <c r="A4">
        <v>0</v>
      </c>
      <c r="B4" t="s">
        <v>175</v>
      </c>
      <c r="H4" s="33">
        <v>8</v>
      </c>
      <c r="I4" s="23">
        <v>8</v>
      </c>
      <c r="J4" s="23">
        <v>45</v>
      </c>
      <c r="K4" s="23">
        <v>18</v>
      </c>
      <c r="L4" s="23">
        <v>18</v>
      </c>
      <c r="M4" s="23">
        <v>23</v>
      </c>
      <c r="N4" s="23">
        <v>23</v>
      </c>
      <c r="O4" s="23">
        <v>23</v>
      </c>
      <c r="P4" s="23">
        <v>23</v>
      </c>
      <c r="Q4" s="23">
        <v>23</v>
      </c>
      <c r="R4" s="23">
        <v>23</v>
      </c>
      <c r="S4" s="23">
        <v>23</v>
      </c>
    </row>
    <row r="5" spans="1:19" x14ac:dyDescent="0.25">
      <c r="A5">
        <v>0</v>
      </c>
      <c r="B5" t="s">
        <v>172</v>
      </c>
      <c r="H5" s="33">
        <f>SUMIFS($C$9:$C$137,$E$9:$E$137,H2,$F$9:$F$137,$B5)-SUMIFS($D$9:$D$137,$E$9:$E$137,H2,$F$9:$F$137,$B5)</f>
        <v>6.7000000000000028</v>
      </c>
      <c r="I5" s="33">
        <f t="shared" ref="I5:S5" si="0">SUMIFS($C$9:$C$137,$E$9:$E$137,I2,$F$9:$F$137,$B5)-SUMIFS($D$9:$D$137,$E$9:$E$137,I2,$F$9:$F$137,$B5)</f>
        <v>3</v>
      </c>
      <c r="J5" s="33">
        <f t="shared" si="0"/>
        <v>24</v>
      </c>
      <c r="K5" s="33">
        <f t="shared" si="0"/>
        <v>5</v>
      </c>
      <c r="L5" s="33">
        <f t="shared" si="0"/>
        <v>9</v>
      </c>
      <c r="M5" s="33">
        <f t="shared" si="0"/>
        <v>9</v>
      </c>
      <c r="N5" s="33">
        <f t="shared" si="0"/>
        <v>9</v>
      </c>
      <c r="O5" s="33">
        <f t="shared" si="0"/>
        <v>9</v>
      </c>
      <c r="P5" s="33">
        <f t="shared" si="0"/>
        <v>9</v>
      </c>
      <c r="Q5" s="33">
        <f t="shared" si="0"/>
        <v>9</v>
      </c>
      <c r="R5" s="33">
        <f t="shared" si="0"/>
        <v>9</v>
      </c>
      <c r="S5" s="33">
        <f t="shared" si="0"/>
        <v>21</v>
      </c>
    </row>
    <row r="6" spans="1:19" x14ac:dyDescent="0.25">
      <c r="A6">
        <v>0</v>
      </c>
      <c r="B6" s="13" t="s">
        <v>174</v>
      </c>
      <c r="H6" s="33">
        <f>SUMIFS($C$9:$C$137,$E$9:$E$137,H2,$F$9:$F$137,$B6)-SUMIFS($D$9:$D$137,$E$9:$E$137,H2,$F$9:$F$137,$B6)</f>
        <v>0</v>
      </c>
      <c r="I6" s="33">
        <f t="shared" ref="I6:S6" si="1">SUMIFS($C$9:$C$137,$E$9:$E$137,I2,$F$9:$F$137,$B6)-SUMIFS($D$9:$D$137,$E$9:$E$137,I2,$F$9:$F$137,$B6)</f>
        <v>5</v>
      </c>
      <c r="J6" s="33">
        <f t="shared" si="1"/>
        <v>8.8000000000000007</v>
      </c>
      <c r="K6" s="33">
        <f t="shared" si="1"/>
        <v>5</v>
      </c>
      <c r="L6" s="33">
        <f t="shared" si="1"/>
        <v>5</v>
      </c>
      <c r="M6" s="33">
        <f t="shared" si="1"/>
        <v>5</v>
      </c>
      <c r="N6" s="33">
        <f t="shared" si="1"/>
        <v>5</v>
      </c>
      <c r="O6" s="33">
        <f t="shared" si="1"/>
        <v>5</v>
      </c>
      <c r="P6" s="33">
        <f t="shared" si="1"/>
        <v>5</v>
      </c>
      <c r="Q6" s="33">
        <f t="shared" si="1"/>
        <v>5</v>
      </c>
      <c r="R6" s="33">
        <f t="shared" si="1"/>
        <v>5</v>
      </c>
      <c r="S6" s="33">
        <f t="shared" si="1"/>
        <v>5</v>
      </c>
    </row>
    <row r="7" spans="1:19" x14ac:dyDescent="0.25">
      <c r="A7">
        <v>0</v>
      </c>
      <c r="B7" t="s">
        <v>173</v>
      </c>
      <c r="H7" s="33">
        <f>SUMIFS($C$9:$C$137,$E$9:$E$137,H2,$F$9:$F$137,$B7)-SUMIFS($D$9:$D$137,$E$9:$E$137,H2,$F$9:$F$137,$B7)</f>
        <v>0</v>
      </c>
      <c r="I7" s="33">
        <f t="shared" ref="I7:S7" si="2">SUMIFS($C$9:$C$137,$E$9:$E$137,I2,$F$9:$F$137,$B7)-SUMIFS($D$9:$D$137,$E$9:$E$137,I2,$F$9:$F$137,$B7)</f>
        <v>0</v>
      </c>
      <c r="J7" s="33">
        <f t="shared" si="2"/>
        <v>11</v>
      </c>
      <c r="K7" s="33">
        <f t="shared" si="2"/>
        <v>12</v>
      </c>
      <c r="L7" s="33">
        <f t="shared" si="2"/>
        <v>3</v>
      </c>
      <c r="M7" s="33">
        <f t="shared" si="2"/>
        <v>3</v>
      </c>
      <c r="N7" s="33">
        <f t="shared" si="2"/>
        <v>18</v>
      </c>
      <c r="O7" s="33">
        <f t="shared" si="2"/>
        <v>3</v>
      </c>
      <c r="P7" s="33">
        <f t="shared" si="2"/>
        <v>3</v>
      </c>
      <c r="Q7" s="33">
        <f t="shared" si="2"/>
        <v>3</v>
      </c>
      <c r="R7" s="33">
        <f t="shared" si="2"/>
        <v>3</v>
      </c>
      <c r="S7" s="33">
        <f t="shared" si="2"/>
        <v>3</v>
      </c>
    </row>
    <row r="8" spans="1:19" x14ac:dyDescent="0.25">
      <c r="A8">
        <v>0</v>
      </c>
      <c r="B8" t="s">
        <v>54</v>
      </c>
      <c r="H8" s="33">
        <f>H4-H3</f>
        <v>1.2999999999999972</v>
      </c>
      <c r="I8" s="33">
        <f>I4-I3</f>
        <v>0</v>
      </c>
      <c r="J8" s="33">
        <f t="shared" ref="J8:S8" si="3">J4-J3</f>
        <v>1.2000000000000028</v>
      </c>
      <c r="K8" s="33">
        <f t="shared" si="3"/>
        <v>-4</v>
      </c>
      <c r="L8" s="33">
        <f t="shared" si="3"/>
        <v>1</v>
      </c>
      <c r="M8" s="33">
        <f t="shared" si="3"/>
        <v>6</v>
      </c>
      <c r="N8" s="33">
        <f t="shared" si="3"/>
        <v>-9</v>
      </c>
      <c r="O8" s="33">
        <f t="shared" si="3"/>
        <v>6</v>
      </c>
      <c r="P8" s="33">
        <f t="shared" si="3"/>
        <v>6</v>
      </c>
      <c r="Q8" s="33">
        <f t="shared" si="3"/>
        <v>6</v>
      </c>
      <c r="R8" s="33">
        <f t="shared" si="3"/>
        <v>6</v>
      </c>
      <c r="S8" s="33">
        <f t="shared" si="3"/>
        <v>-6</v>
      </c>
    </row>
    <row r="9" spans="1:19" x14ac:dyDescent="0.25">
      <c r="A9">
        <v>1</v>
      </c>
      <c r="B9" t="s">
        <v>176</v>
      </c>
      <c r="C9">
        <v>5</v>
      </c>
      <c r="D9" s="28">
        <f>SUM(H9:S9)</f>
        <v>5</v>
      </c>
      <c r="E9" s="51">
        <v>43831</v>
      </c>
      <c r="F9" s="17" t="s">
        <v>174</v>
      </c>
      <c r="G9" s="28" t="str">
        <f>IF(C9&gt;D9,"In progress", "Done")</f>
        <v>Done</v>
      </c>
      <c r="H9" s="28">
        <v>5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x14ac:dyDescent="0.25">
      <c r="A10" s="34">
        <v>2</v>
      </c>
      <c r="B10" s="34" t="s">
        <v>176</v>
      </c>
      <c r="C10" s="34">
        <v>5</v>
      </c>
      <c r="D10" s="34">
        <f>SUM(H10:S10)</f>
        <v>0</v>
      </c>
      <c r="E10" s="35">
        <v>43862</v>
      </c>
      <c r="F10" s="52" t="s">
        <v>174</v>
      </c>
      <c r="G10" s="34" t="str">
        <f>IF(C10&gt;D10,"In progress", "Done")</f>
        <v>In progress</v>
      </c>
      <c r="H10" s="34">
        <v>0</v>
      </c>
      <c r="I10" s="5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x14ac:dyDescent="0.25">
      <c r="A11">
        <v>3</v>
      </c>
      <c r="B11" t="s">
        <v>176</v>
      </c>
      <c r="C11">
        <v>5</v>
      </c>
      <c r="D11" s="28">
        <f t="shared" ref="D11:D22" si="4">SUM(H11:S11)</f>
        <v>0</v>
      </c>
      <c r="E11" s="51">
        <v>43891</v>
      </c>
      <c r="F11" s="17" t="s">
        <v>174</v>
      </c>
      <c r="G11" s="28" t="str">
        <f t="shared" ref="G11:G20" si="5">IF(C11&gt;D11,"In progress", "Done")</f>
        <v>In progress</v>
      </c>
      <c r="H11" s="28">
        <v>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x14ac:dyDescent="0.25">
      <c r="A12">
        <v>4</v>
      </c>
      <c r="B12" t="s">
        <v>176</v>
      </c>
      <c r="C12">
        <v>5</v>
      </c>
      <c r="D12" s="28">
        <f t="shared" si="4"/>
        <v>0</v>
      </c>
      <c r="E12" s="51">
        <v>43922</v>
      </c>
      <c r="F12" s="17" t="s">
        <v>174</v>
      </c>
      <c r="G12" s="28" t="str">
        <f t="shared" si="5"/>
        <v>In progress</v>
      </c>
      <c r="H12" s="28">
        <v>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x14ac:dyDescent="0.25">
      <c r="A13">
        <v>5</v>
      </c>
      <c r="B13" t="s">
        <v>176</v>
      </c>
      <c r="C13">
        <v>5</v>
      </c>
      <c r="D13" s="28">
        <f t="shared" si="4"/>
        <v>0</v>
      </c>
      <c r="E13" s="51">
        <v>43952</v>
      </c>
      <c r="F13" s="17" t="s">
        <v>174</v>
      </c>
      <c r="G13" s="28" t="str">
        <f t="shared" si="5"/>
        <v>In progress</v>
      </c>
      <c r="H13" s="28">
        <v>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x14ac:dyDescent="0.25">
      <c r="A14">
        <v>6</v>
      </c>
      <c r="B14" t="s">
        <v>176</v>
      </c>
      <c r="C14">
        <v>5</v>
      </c>
      <c r="D14" s="28">
        <f t="shared" si="4"/>
        <v>0</v>
      </c>
      <c r="E14" s="51">
        <v>43983</v>
      </c>
      <c r="F14" s="17" t="s">
        <v>174</v>
      </c>
      <c r="G14" s="28" t="str">
        <f t="shared" si="5"/>
        <v>In progress</v>
      </c>
      <c r="H14" s="28">
        <v>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x14ac:dyDescent="0.25">
      <c r="A15">
        <v>7</v>
      </c>
      <c r="B15" t="s">
        <v>176</v>
      </c>
      <c r="C15">
        <v>5</v>
      </c>
      <c r="D15" s="28">
        <f t="shared" si="4"/>
        <v>0</v>
      </c>
      <c r="E15" s="51">
        <v>44013</v>
      </c>
      <c r="F15" s="17" t="s">
        <v>174</v>
      </c>
      <c r="G15" s="28" t="str">
        <f t="shared" si="5"/>
        <v>In progress</v>
      </c>
      <c r="H15" s="28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x14ac:dyDescent="0.25">
      <c r="A16">
        <v>8</v>
      </c>
      <c r="B16" t="s">
        <v>176</v>
      </c>
      <c r="C16">
        <v>5</v>
      </c>
      <c r="D16" s="28">
        <f t="shared" si="4"/>
        <v>0</v>
      </c>
      <c r="E16" s="51">
        <v>44044</v>
      </c>
      <c r="F16" s="17" t="s">
        <v>174</v>
      </c>
      <c r="G16" s="28" t="str">
        <f t="shared" si="5"/>
        <v>In progress</v>
      </c>
      <c r="H16" s="28">
        <v>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x14ac:dyDescent="0.25">
      <c r="A17">
        <v>9</v>
      </c>
      <c r="B17" t="s">
        <v>176</v>
      </c>
      <c r="C17">
        <v>5</v>
      </c>
      <c r="D17" s="28">
        <f t="shared" si="4"/>
        <v>0</v>
      </c>
      <c r="E17" s="51">
        <v>44075</v>
      </c>
      <c r="F17" s="17" t="s">
        <v>174</v>
      </c>
      <c r="G17" s="28" t="str">
        <f t="shared" si="5"/>
        <v>In progress</v>
      </c>
      <c r="H17" s="28">
        <v>0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ht="15" customHeight="1" x14ac:dyDescent="0.25">
      <c r="A18">
        <v>10</v>
      </c>
      <c r="B18" t="s">
        <v>176</v>
      </c>
      <c r="C18">
        <v>5</v>
      </c>
      <c r="D18" s="28">
        <f t="shared" si="4"/>
        <v>0</v>
      </c>
      <c r="E18" s="51">
        <v>44105</v>
      </c>
      <c r="F18" s="17" t="s">
        <v>174</v>
      </c>
      <c r="G18" s="28" t="str">
        <f t="shared" si="5"/>
        <v>In progress</v>
      </c>
      <c r="H18" s="28">
        <v>0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x14ac:dyDescent="0.25">
      <c r="A19">
        <v>11</v>
      </c>
      <c r="B19" t="s">
        <v>176</v>
      </c>
      <c r="C19">
        <v>5</v>
      </c>
      <c r="D19" s="28">
        <f t="shared" si="4"/>
        <v>0</v>
      </c>
      <c r="E19" s="51">
        <v>44136</v>
      </c>
      <c r="F19" s="17" t="s">
        <v>174</v>
      </c>
      <c r="G19" s="28" t="str">
        <f t="shared" si="5"/>
        <v>In progress</v>
      </c>
      <c r="H19" s="28">
        <v>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x14ac:dyDescent="0.25">
      <c r="A20">
        <v>12</v>
      </c>
      <c r="B20" t="s">
        <v>176</v>
      </c>
      <c r="C20">
        <v>5</v>
      </c>
      <c r="D20" s="28">
        <f t="shared" si="4"/>
        <v>0</v>
      </c>
      <c r="E20" s="51">
        <v>44166</v>
      </c>
      <c r="F20" s="17" t="s">
        <v>174</v>
      </c>
      <c r="G20" s="28" t="str">
        <f t="shared" si="5"/>
        <v>In progress</v>
      </c>
      <c r="H20" s="28">
        <v>0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x14ac:dyDescent="0.25">
      <c r="A21">
        <v>13</v>
      </c>
      <c r="B21" t="s">
        <v>170</v>
      </c>
      <c r="C21">
        <v>3</v>
      </c>
      <c r="D21" s="28">
        <f t="shared" si="4"/>
        <v>3</v>
      </c>
      <c r="E21" s="51">
        <v>43831</v>
      </c>
      <c r="F21" s="17" t="s">
        <v>173</v>
      </c>
      <c r="G21" s="28" t="str">
        <f>IF(C21&gt;D21,"In progress", "Done")</f>
        <v>Done</v>
      </c>
      <c r="H21" s="28">
        <v>3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x14ac:dyDescent="0.25">
      <c r="A22" s="34">
        <v>14</v>
      </c>
      <c r="B22" s="34" t="s">
        <v>170</v>
      </c>
      <c r="C22" s="34">
        <v>1.3</v>
      </c>
      <c r="D22" s="34">
        <f t="shared" si="4"/>
        <v>1.3</v>
      </c>
      <c r="E22" s="35">
        <v>43862</v>
      </c>
      <c r="F22" s="52" t="s">
        <v>173</v>
      </c>
      <c r="G22" s="34" t="str">
        <f>IF(C22&gt;D22,"In progress", "Done")</f>
        <v>Done</v>
      </c>
      <c r="H22" s="34">
        <v>0</v>
      </c>
      <c r="I22" s="53">
        <v>1.3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x14ac:dyDescent="0.25">
      <c r="A23">
        <v>15</v>
      </c>
      <c r="B23" t="s">
        <v>170</v>
      </c>
      <c r="C23">
        <v>3</v>
      </c>
      <c r="D23" s="28">
        <f>SUM(H23:S23)</f>
        <v>0</v>
      </c>
      <c r="E23" s="51">
        <v>43891</v>
      </c>
      <c r="F23" s="17" t="s">
        <v>173</v>
      </c>
      <c r="G23" s="28" t="str">
        <f>IF(C23&gt;D23,"In progress", "Done")</f>
        <v>In progress</v>
      </c>
      <c r="H23" s="28">
        <v>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25">
      <c r="A24">
        <v>16</v>
      </c>
      <c r="B24" t="s">
        <v>170</v>
      </c>
      <c r="C24">
        <v>3</v>
      </c>
      <c r="D24" s="28">
        <f t="shared" ref="D24:D44" si="6">SUM(H24:S24)</f>
        <v>0</v>
      </c>
      <c r="E24" s="51">
        <v>43922</v>
      </c>
      <c r="F24" s="17" t="s">
        <v>173</v>
      </c>
      <c r="G24" s="28" t="str">
        <f t="shared" ref="G24:G44" si="7">IF(C24&gt;D24,"In progress", "Done")</f>
        <v>In progress</v>
      </c>
      <c r="H24" s="28">
        <v>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x14ac:dyDescent="0.25">
      <c r="A25">
        <v>17</v>
      </c>
      <c r="B25" t="s">
        <v>170</v>
      </c>
      <c r="C25">
        <v>3</v>
      </c>
      <c r="D25" s="28">
        <f t="shared" si="6"/>
        <v>0</v>
      </c>
      <c r="E25" s="51">
        <v>43952</v>
      </c>
      <c r="F25" s="17" t="s">
        <v>173</v>
      </c>
      <c r="G25" s="28" t="str">
        <f t="shared" si="7"/>
        <v>In progress</v>
      </c>
      <c r="H25" s="28">
        <v>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x14ac:dyDescent="0.25">
      <c r="A26">
        <v>18</v>
      </c>
      <c r="B26" t="s">
        <v>170</v>
      </c>
      <c r="C26">
        <v>3</v>
      </c>
      <c r="D26" s="28">
        <f t="shared" si="6"/>
        <v>0</v>
      </c>
      <c r="E26" s="51">
        <v>43983</v>
      </c>
      <c r="F26" s="17" t="s">
        <v>173</v>
      </c>
      <c r="G26" s="28" t="str">
        <f t="shared" si="7"/>
        <v>In progress</v>
      </c>
      <c r="H26" s="28">
        <v>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x14ac:dyDescent="0.25">
      <c r="A27">
        <v>19</v>
      </c>
      <c r="B27" t="s">
        <v>170</v>
      </c>
      <c r="C27">
        <v>3</v>
      </c>
      <c r="D27" s="28">
        <f t="shared" si="6"/>
        <v>0</v>
      </c>
      <c r="E27" s="51">
        <v>44013</v>
      </c>
      <c r="F27" s="17" t="s">
        <v>173</v>
      </c>
      <c r="G27" s="28" t="str">
        <f t="shared" si="7"/>
        <v>In progress</v>
      </c>
      <c r="H27" s="28">
        <v>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x14ac:dyDescent="0.25">
      <c r="A28">
        <v>20</v>
      </c>
      <c r="B28" t="s">
        <v>170</v>
      </c>
      <c r="C28">
        <v>3</v>
      </c>
      <c r="D28" s="28">
        <f t="shared" si="6"/>
        <v>0</v>
      </c>
      <c r="E28" s="51">
        <v>44044</v>
      </c>
      <c r="F28" s="17" t="s">
        <v>173</v>
      </c>
      <c r="G28" s="28" t="str">
        <f t="shared" si="7"/>
        <v>In progress</v>
      </c>
      <c r="H28" s="28">
        <v>0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x14ac:dyDescent="0.25">
      <c r="A29">
        <v>21</v>
      </c>
      <c r="B29" t="s">
        <v>170</v>
      </c>
      <c r="C29">
        <v>3</v>
      </c>
      <c r="D29" s="28">
        <f t="shared" si="6"/>
        <v>0</v>
      </c>
      <c r="E29" s="51">
        <v>44075</v>
      </c>
      <c r="F29" s="17" t="s">
        <v>173</v>
      </c>
      <c r="G29" s="28" t="str">
        <f t="shared" si="7"/>
        <v>In progress</v>
      </c>
      <c r="H29" s="28">
        <v>0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x14ac:dyDescent="0.25">
      <c r="A30">
        <v>22</v>
      </c>
      <c r="B30" t="s">
        <v>170</v>
      </c>
      <c r="C30">
        <v>3</v>
      </c>
      <c r="D30" s="28">
        <f t="shared" si="6"/>
        <v>0</v>
      </c>
      <c r="E30" s="51">
        <v>44105</v>
      </c>
      <c r="F30" s="17" t="s">
        <v>173</v>
      </c>
      <c r="G30" s="28" t="str">
        <f t="shared" si="7"/>
        <v>In progress</v>
      </c>
      <c r="H30" s="28">
        <v>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x14ac:dyDescent="0.25">
      <c r="A31">
        <v>23</v>
      </c>
      <c r="B31" t="s">
        <v>170</v>
      </c>
      <c r="C31">
        <v>3</v>
      </c>
      <c r="D31" s="28">
        <f t="shared" si="6"/>
        <v>0</v>
      </c>
      <c r="E31" s="51">
        <v>44136</v>
      </c>
      <c r="F31" s="17" t="s">
        <v>173</v>
      </c>
      <c r="G31" s="28" t="str">
        <f t="shared" si="7"/>
        <v>In progress</v>
      </c>
      <c r="H31" s="28">
        <v>0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x14ac:dyDescent="0.25">
      <c r="A32">
        <v>24</v>
      </c>
      <c r="B32" t="s">
        <v>170</v>
      </c>
      <c r="C32">
        <v>3</v>
      </c>
      <c r="D32" s="28">
        <f t="shared" si="6"/>
        <v>0</v>
      </c>
      <c r="E32" s="51">
        <v>44166</v>
      </c>
      <c r="F32" s="17" t="s">
        <v>173</v>
      </c>
      <c r="G32" s="28" t="str">
        <f t="shared" si="7"/>
        <v>In progress</v>
      </c>
      <c r="H32" s="28">
        <v>0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x14ac:dyDescent="0.25">
      <c r="A33">
        <v>25</v>
      </c>
      <c r="B33" t="s">
        <v>169</v>
      </c>
      <c r="C33">
        <v>5</v>
      </c>
      <c r="D33" s="28">
        <f t="shared" si="6"/>
        <v>5</v>
      </c>
      <c r="E33" s="51">
        <v>43831</v>
      </c>
      <c r="F33" s="17" t="s">
        <v>172</v>
      </c>
      <c r="G33" s="28" t="str">
        <f t="shared" si="7"/>
        <v>Done</v>
      </c>
      <c r="H33" s="28">
        <v>5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x14ac:dyDescent="0.25">
      <c r="A34" s="34">
        <v>26</v>
      </c>
      <c r="B34" s="34" t="s">
        <v>169</v>
      </c>
      <c r="C34" s="34">
        <v>2</v>
      </c>
      <c r="D34" s="34">
        <f t="shared" si="6"/>
        <v>0</v>
      </c>
      <c r="E34" s="35">
        <v>43862</v>
      </c>
      <c r="F34" s="52" t="s">
        <v>172</v>
      </c>
      <c r="G34" s="34" t="str">
        <f t="shared" si="7"/>
        <v>In progress</v>
      </c>
      <c r="H34" s="34">
        <v>0</v>
      </c>
      <c r="I34" s="53">
        <v>0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 x14ac:dyDescent="0.25">
      <c r="A35">
        <v>27</v>
      </c>
      <c r="B35" t="s">
        <v>169</v>
      </c>
      <c r="C35">
        <v>5</v>
      </c>
      <c r="D35" s="28">
        <f t="shared" si="6"/>
        <v>0</v>
      </c>
      <c r="E35" s="51">
        <v>43891</v>
      </c>
      <c r="F35" s="17" t="s">
        <v>172</v>
      </c>
      <c r="G35" s="28" t="str">
        <f t="shared" si="7"/>
        <v>In progress</v>
      </c>
      <c r="H35" s="28">
        <v>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1:19" x14ac:dyDescent="0.25">
      <c r="A36">
        <v>28</v>
      </c>
      <c r="B36" t="s">
        <v>169</v>
      </c>
      <c r="C36">
        <v>5</v>
      </c>
      <c r="D36" s="28">
        <f t="shared" si="6"/>
        <v>0</v>
      </c>
      <c r="E36" s="51">
        <v>43922</v>
      </c>
      <c r="F36" s="17" t="s">
        <v>172</v>
      </c>
      <c r="G36" s="28" t="str">
        <f t="shared" si="7"/>
        <v>In progress</v>
      </c>
      <c r="H36" s="28">
        <v>0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19" x14ac:dyDescent="0.25">
      <c r="A37">
        <v>29</v>
      </c>
      <c r="B37" t="s">
        <v>169</v>
      </c>
      <c r="C37">
        <v>5</v>
      </c>
      <c r="D37" s="28">
        <f t="shared" si="6"/>
        <v>0</v>
      </c>
      <c r="E37" s="51">
        <v>43952</v>
      </c>
      <c r="F37" s="17" t="s">
        <v>172</v>
      </c>
      <c r="G37" s="28" t="str">
        <f t="shared" si="7"/>
        <v>In progress</v>
      </c>
      <c r="H37" s="28">
        <v>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19" x14ac:dyDescent="0.25">
      <c r="A38">
        <v>30</v>
      </c>
      <c r="B38" t="s">
        <v>169</v>
      </c>
      <c r="C38">
        <v>5</v>
      </c>
      <c r="D38" s="28">
        <f t="shared" si="6"/>
        <v>0</v>
      </c>
      <c r="E38" s="51">
        <v>43983</v>
      </c>
      <c r="F38" s="17" t="s">
        <v>172</v>
      </c>
      <c r="G38" s="28" t="str">
        <f t="shared" si="7"/>
        <v>In progress</v>
      </c>
      <c r="H38" s="28">
        <v>0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1:19" x14ac:dyDescent="0.25">
      <c r="A39">
        <v>31</v>
      </c>
      <c r="B39" t="s">
        <v>169</v>
      </c>
      <c r="C39">
        <v>5</v>
      </c>
      <c r="D39" s="28">
        <f t="shared" si="6"/>
        <v>0</v>
      </c>
      <c r="E39" s="51">
        <v>44013</v>
      </c>
      <c r="F39" s="17" t="s">
        <v>172</v>
      </c>
      <c r="G39" s="28" t="str">
        <f t="shared" si="7"/>
        <v>In progress</v>
      </c>
      <c r="H39" s="28">
        <v>0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pans="1:19" x14ac:dyDescent="0.25">
      <c r="A40">
        <v>32</v>
      </c>
      <c r="B40" t="s">
        <v>169</v>
      </c>
      <c r="C40">
        <v>5</v>
      </c>
      <c r="D40" s="28">
        <f t="shared" si="6"/>
        <v>0</v>
      </c>
      <c r="E40" s="51">
        <v>44044</v>
      </c>
      <c r="F40" s="17" t="s">
        <v>172</v>
      </c>
      <c r="G40" s="28" t="str">
        <f t="shared" si="7"/>
        <v>In progress</v>
      </c>
      <c r="H40" s="28">
        <v>0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19" x14ac:dyDescent="0.25">
      <c r="A41">
        <v>33</v>
      </c>
      <c r="B41" t="s">
        <v>169</v>
      </c>
      <c r="C41">
        <v>5</v>
      </c>
      <c r="D41" s="28">
        <f t="shared" si="6"/>
        <v>0</v>
      </c>
      <c r="E41" s="51">
        <v>44075</v>
      </c>
      <c r="F41" s="17" t="s">
        <v>172</v>
      </c>
      <c r="G41" s="28" t="str">
        <f t="shared" si="7"/>
        <v>In progress</v>
      </c>
      <c r="H41" s="28">
        <v>0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19" x14ac:dyDescent="0.25">
      <c r="A42">
        <v>34</v>
      </c>
      <c r="B42" t="s">
        <v>169</v>
      </c>
      <c r="C42">
        <v>5</v>
      </c>
      <c r="D42" s="28">
        <f t="shared" si="6"/>
        <v>0</v>
      </c>
      <c r="E42" s="51">
        <v>44105</v>
      </c>
      <c r="F42" s="17" t="s">
        <v>172</v>
      </c>
      <c r="G42" s="28" t="str">
        <f t="shared" si="7"/>
        <v>In progress</v>
      </c>
      <c r="H42" s="28">
        <v>0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 spans="1:19" x14ac:dyDescent="0.25">
      <c r="A43">
        <v>35</v>
      </c>
      <c r="B43" t="s">
        <v>169</v>
      </c>
      <c r="C43">
        <v>5</v>
      </c>
      <c r="D43" s="28">
        <f t="shared" si="6"/>
        <v>0</v>
      </c>
      <c r="E43" s="51">
        <v>44136</v>
      </c>
      <c r="F43" s="17" t="s">
        <v>172</v>
      </c>
      <c r="G43" s="28" t="str">
        <f t="shared" si="7"/>
        <v>In progress</v>
      </c>
      <c r="H43" s="28">
        <v>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19" x14ac:dyDescent="0.25">
      <c r="A44">
        <v>36</v>
      </c>
      <c r="B44" t="s">
        <v>169</v>
      </c>
      <c r="C44">
        <v>5</v>
      </c>
      <c r="D44" s="28">
        <f t="shared" si="6"/>
        <v>0</v>
      </c>
      <c r="E44" s="51">
        <v>44166</v>
      </c>
      <c r="F44" s="17" t="s">
        <v>172</v>
      </c>
      <c r="G44" s="28" t="str">
        <f t="shared" si="7"/>
        <v>In progress</v>
      </c>
      <c r="H44" s="28">
        <v>0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 spans="1:19" x14ac:dyDescent="0.25">
      <c r="A45">
        <v>37</v>
      </c>
      <c r="B45" s="28" t="s">
        <v>148</v>
      </c>
      <c r="C45" s="28">
        <v>30</v>
      </c>
      <c r="D45" s="28">
        <f>SUM(H45:S45)</f>
        <v>29</v>
      </c>
      <c r="E45" s="51">
        <v>43831</v>
      </c>
      <c r="F45" s="51" t="s">
        <v>172</v>
      </c>
      <c r="G45" s="28" t="str">
        <f>IF(C45&gt;D45,"In progress", "Done")</f>
        <v>In progress</v>
      </c>
      <c r="H45" s="28">
        <v>29</v>
      </c>
    </row>
    <row r="46" spans="1:19" x14ac:dyDescent="0.25">
      <c r="A46">
        <v>38</v>
      </c>
      <c r="B46" s="30" t="s">
        <v>147</v>
      </c>
      <c r="C46" s="30">
        <v>19</v>
      </c>
      <c r="D46" s="30">
        <f>SUM(H46:S46)</f>
        <v>0</v>
      </c>
      <c r="E46" s="39">
        <v>43891</v>
      </c>
      <c r="F46" s="39" t="s">
        <v>172</v>
      </c>
      <c r="G46" s="30" t="str">
        <f t="shared" ref="G46:G60" si="8">IF(C46&gt;D46,"In progress", "Done")</f>
        <v>In progress</v>
      </c>
      <c r="H46" s="30">
        <v>0</v>
      </c>
    </row>
    <row r="47" spans="1:19" x14ac:dyDescent="0.25">
      <c r="A47">
        <v>39</v>
      </c>
      <c r="B47" s="32" t="s">
        <v>151</v>
      </c>
      <c r="C47" s="32">
        <v>2</v>
      </c>
      <c r="D47" s="32">
        <f>SUM(I52:S52)</f>
        <v>0</v>
      </c>
      <c r="E47" s="36">
        <v>43831</v>
      </c>
      <c r="F47" s="36" t="s">
        <v>172</v>
      </c>
      <c r="G47" s="32" t="str">
        <f>IF(C47&gt;D47,"In progress", "Done")</f>
        <v>In progress</v>
      </c>
      <c r="H47" s="32">
        <v>0</v>
      </c>
    </row>
    <row r="48" spans="1:19" x14ac:dyDescent="0.25">
      <c r="A48">
        <v>40</v>
      </c>
      <c r="B48" s="32" t="s">
        <v>152</v>
      </c>
      <c r="C48" s="32">
        <v>2</v>
      </c>
      <c r="D48" s="32">
        <f>SUM(I53:S53)</f>
        <v>0</v>
      </c>
      <c r="E48" s="36">
        <v>43831</v>
      </c>
      <c r="F48" s="36" t="s">
        <v>172</v>
      </c>
      <c r="G48" s="32" t="str">
        <f>IF(C48&gt;D48,"In progress", "Done")</f>
        <v>In progress</v>
      </c>
      <c r="H48" s="32">
        <v>0</v>
      </c>
    </row>
    <row r="49" spans="1:20" x14ac:dyDescent="0.25">
      <c r="A49">
        <v>41</v>
      </c>
      <c r="B49" s="32" t="s">
        <v>153</v>
      </c>
      <c r="C49" s="32">
        <v>1</v>
      </c>
      <c r="D49" s="32">
        <f>SUM(H49:S49)</f>
        <v>0</v>
      </c>
      <c r="E49" s="36">
        <v>43831</v>
      </c>
      <c r="F49" s="36" t="s">
        <v>172</v>
      </c>
      <c r="G49" s="32" t="str">
        <f>IF(C49&gt;D49,"In progress", "Done")</f>
        <v>In progress</v>
      </c>
      <c r="H49" s="32">
        <v>0</v>
      </c>
    </row>
    <row r="50" spans="1:20" x14ac:dyDescent="0.25">
      <c r="A50">
        <v>42</v>
      </c>
      <c r="B50" s="32" t="s">
        <v>154</v>
      </c>
      <c r="C50" s="32">
        <v>0.5</v>
      </c>
      <c r="D50" s="32">
        <f>SUM(H50:S50)</f>
        <v>0</v>
      </c>
      <c r="E50" s="36">
        <v>43831</v>
      </c>
      <c r="F50" s="36" t="s">
        <v>172</v>
      </c>
      <c r="G50" s="32" t="str">
        <f>IF(C50&gt;D50,"In progress", "Done")</f>
        <v>In progress</v>
      </c>
      <c r="H50" s="32">
        <v>0</v>
      </c>
    </row>
    <row r="51" spans="1:20" x14ac:dyDescent="0.25">
      <c r="A51">
        <v>43</v>
      </c>
      <c r="B51" s="32" t="s">
        <v>150</v>
      </c>
      <c r="C51" s="32">
        <v>4</v>
      </c>
      <c r="D51" s="32">
        <f>SUM(H51:S51)</f>
        <v>4</v>
      </c>
      <c r="E51" s="36">
        <v>43831</v>
      </c>
      <c r="F51" s="36" t="s">
        <v>172</v>
      </c>
      <c r="G51" s="32" t="str">
        <f t="shared" si="8"/>
        <v>Done</v>
      </c>
      <c r="H51" s="32">
        <v>4</v>
      </c>
    </row>
    <row r="52" spans="1:20" x14ac:dyDescent="0.25">
      <c r="A52">
        <v>44</v>
      </c>
      <c r="B52" s="32" t="s">
        <v>163</v>
      </c>
      <c r="C52" s="32">
        <v>0.1</v>
      </c>
      <c r="D52" s="32">
        <f>SUM(H52:S52)</f>
        <v>0</v>
      </c>
      <c r="E52" s="36">
        <v>43831</v>
      </c>
      <c r="F52" s="36" t="s">
        <v>172</v>
      </c>
      <c r="G52" s="32" t="str">
        <f>IF(C52&gt;D52,"In progress", "Done")</f>
        <v>In progress</v>
      </c>
      <c r="H52" s="32">
        <v>0</v>
      </c>
    </row>
    <row r="53" spans="1:20" x14ac:dyDescent="0.25">
      <c r="A53">
        <v>45</v>
      </c>
      <c r="B53" s="32" t="s">
        <v>164</v>
      </c>
      <c r="C53" s="32">
        <v>0.1</v>
      </c>
      <c r="D53" s="32">
        <f>SUM(H53:S53)</f>
        <v>0</v>
      </c>
      <c r="E53" s="36">
        <v>43831</v>
      </c>
      <c r="F53" s="36" t="s">
        <v>172</v>
      </c>
      <c r="G53" s="32" t="str">
        <f>IF(C53&gt;D53,"In progress", "Done")</f>
        <v>In progress</v>
      </c>
      <c r="H53" s="32">
        <v>0</v>
      </c>
    </row>
    <row r="54" spans="1:20" x14ac:dyDescent="0.25">
      <c r="A54">
        <v>46</v>
      </c>
      <c r="B54" s="32" t="s">
        <v>156</v>
      </c>
      <c r="C54" s="32">
        <v>0.5</v>
      </c>
      <c r="D54" s="32">
        <f>SUM(H54:S54)</f>
        <v>0.5</v>
      </c>
      <c r="E54" s="36">
        <v>43831</v>
      </c>
      <c r="F54" s="36" t="s">
        <v>172</v>
      </c>
      <c r="G54" s="32" t="str">
        <f t="shared" si="8"/>
        <v>Done</v>
      </c>
      <c r="H54" s="32">
        <v>0.5</v>
      </c>
    </row>
    <row r="55" spans="1:20" x14ac:dyDescent="0.25">
      <c r="A55">
        <v>47</v>
      </c>
      <c r="B55" t="s">
        <v>157</v>
      </c>
      <c r="C55">
        <v>15</v>
      </c>
      <c r="D55">
        <f>SUM(H55:S55)</f>
        <v>0</v>
      </c>
      <c r="E55" s="25">
        <v>44013</v>
      </c>
      <c r="F55" s="25" t="s">
        <v>173</v>
      </c>
      <c r="G55" t="str">
        <f t="shared" si="8"/>
        <v>In progress</v>
      </c>
      <c r="H55" s="28">
        <v>0</v>
      </c>
    </row>
    <row r="56" spans="1:20" x14ac:dyDescent="0.25">
      <c r="A56">
        <v>48</v>
      </c>
      <c r="B56" t="s">
        <v>158</v>
      </c>
      <c r="C56">
        <v>9</v>
      </c>
      <c r="D56">
        <f>SUM(H56:S56)</f>
        <v>0</v>
      </c>
      <c r="E56" s="25">
        <v>43922</v>
      </c>
      <c r="F56" s="25" t="s">
        <v>173</v>
      </c>
      <c r="G56" t="str">
        <f t="shared" si="8"/>
        <v>In progress</v>
      </c>
      <c r="H56" s="28">
        <v>0</v>
      </c>
    </row>
    <row r="57" spans="1:20" x14ac:dyDescent="0.25">
      <c r="A57">
        <v>49</v>
      </c>
      <c r="B57" s="26" t="s">
        <v>159</v>
      </c>
      <c r="C57" s="26">
        <v>1.5</v>
      </c>
      <c r="D57" s="26">
        <f>SUM(H57:S57)</f>
        <v>0</v>
      </c>
      <c r="E57" s="27" t="s">
        <v>168</v>
      </c>
      <c r="F57" s="27" t="s">
        <v>173</v>
      </c>
      <c r="G57" s="26" t="str">
        <f t="shared" si="8"/>
        <v>In progress</v>
      </c>
      <c r="H57" s="28">
        <v>0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8"/>
    </row>
    <row r="58" spans="1:20" x14ac:dyDescent="0.25">
      <c r="A58">
        <v>50</v>
      </c>
      <c r="B58" s="30" t="s">
        <v>160</v>
      </c>
      <c r="C58" s="30">
        <v>8</v>
      </c>
      <c r="D58" s="30">
        <f>SUM(H58:S58)</f>
        <v>0</v>
      </c>
      <c r="E58" s="39">
        <v>43891</v>
      </c>
      <c r="F58" s="39" t="s">
        <v>173</v>
      </c>
      <c r="G58" s="30" t="str">
        <f t="shared" si="8"/>
        <v>In progress</v>
      </c>
      <c r="H58" s="30">
        <v>0</v>
      </c>
    </row>
    <row r="59" spans="1:20" x14ac:dyDescent="0.25">
      <c r="A59">
        <v>51</v>
      </c>
      <c r="B59" t="s">
        <v>161</v>
      </c>
      <c r="C59">
        <v>12</v>
      </c>
      <c r="D59">
        <f>SUM(H59:S59)</f>
        <v>0</v>
      </c>
      <c r="E59" s="25">
        <v>44166</v>
      </c>
      <c r="F59" s="25" t="s">
        <v>172</v>
      </c>
      <c r="G59" t="str">
        <f t="shared" si="8"/>
        <v>In progress</v>
      </c>
      <c r="H59" s="28">
        <v>0</v>
      </c>
    </row>
    <row r="60" spans="1:20" x14ac:dyDescent="0.25">
      <c r="A60">
        <v>52</v>
      </c>
      <c r="B60" s="30" t="s">
        <v>166</v>
      </c>
      <c r="C60" s="30">
        <v>3.8</v>
      </c>
      <c r="D60" s="30">
        <f>SUM(H60:S60)</f>
        <v>0</v>
      </c>
      <c r="E60" s="39">
        <v>43891</v>
      </c>
      <c r="F60" s="39" t="s">
        <v>174</v>
      </c>
      <c r="G60" s="30" t="str">
        <f t="shared" si="8"/>
        <v>In progress</v>
      </c>
      <c r="H60" s="30">
        <v>0</v>
      </c>
    </row>
    <row r="61" spans="1:20" x14ac:dyDescent="0.25">
      <c r="A61">
        <v>53</v>
      </c>
      <c r="B61" t="s">
        <v>162</v>
      </c>
      <c r="C61">
        <v>4</v>
      </c>
      <c r="D61">
        <f>SUM(H61:S61)</f>
        <v>0</v>
      </c>
      <c r="E61" s="25">
        <v>43952</v>
      </c>
      <c r="F61" s="25" t="s">
        <v>172</v>
      </c>
      <c r="G61" t="str">
        <f>IF(C61&gt;D61,"In progress", "Done")</f>
        <v>In progress</v>
      </c>
      <c r="H61" s="28">
        <v>0</v>
      </c>
    </row>
    <row r="62" spans="1:20" x14ac:dyDescent="0.25">
      <c r="A62">
        <v>54</v>
      </c>
      <c r="B62" t="s">
        <v>162</v>
      </c>
      <c r="C62">
        <v>4</v>
      </c>
      <c r="D62">
        <f>SUM(H62:S62)</f>
        <v>0</v>
      </c>
      <c r="E62" s="25">
        <v>43983</v>
      </c>
      <c r="F62" s="25" t="s">
        <v>172</v>
      </c>
      <c r="G62" t="str">
        <f>IF(C62&gt;D62,"In progress", "Done")</f>
        <v>In progress</v>
      </c>
      <c r="H62" s="28">
        <v>0</v>
      </c>
    </row>
    <row r="63" spans="1:20" x14ac:dyDescent="0.25">
      <c r="A63">
        <v>55</v>
      </c>
      <c r="B63" t="s">
        <v>162</v>
      </c>
      <c r="C63">
        <v>4</v>
      </c>
      <c r="D63">
        <f>SUM(H63:S63)</f>
        <v>0</v>
      </c>
      <c r="E63" s="25">
        <v>44013</v>
      </c>
      <c r="F63" s="25" t="s">
        <v>172</v>
      </c>
      <c r="G63" t="str">
        <f>IF(C63&gt;D63,"In progress", "Done")</f>
        <v>In progress</v>
      </c>
      <c r="H63" s="28">
        <v>0</v>
      </c>
    </row>
    <row r="64" spans="1:20" x14ac:dyDescent="0.25">
      <c r="A64">
        <v>56</v>
      </c>
      <c r="B64" t="s">
        <v>162</v>
      </c>
      <c r="C64">
        <v>4</v>
      </c>
      <c r="D64">
        <f>SUM(H64:S64)</f>
        <v>0</v>
      </c>
      <c r="E64" s="25">
        <v>44044</v>
      </c>
      <c r="F64" s="25" t="s">
        <v>172</v>
      </c>
      <c r="G64" t="str">
        <f>IF(C64&gt;D64,"In progress", "Done")</f>
        <v>In progress</v>
      </c>
      <c r="H64" s="28">
        <v>0</v>
      </c>
    </row>
    <row r="65" spans="1:9" x14ac:dyDescent="0.25">
      <c r="A65">
        <v>57</v>
      </c>
      <c r="B65" t="s">
        <v>162</v>
      </c>
      <c r="C65">
        <v>4</v>
      </c>
      <c r="D65">
        <f>SUM(H65:S65)</f>
        <v>0</v>
      </c>
      <c r="E65" s="25">
        <v>44075</v>
      </c>
      <c r="F65" s="25" t="s">
        <v>172</v>
      </c>
      <c r="G65" t="str">
        <f>IF(C65&gt;D65,"In progress", "Done")</f>
        <v>In progress</v>
      </c>
      <c r="H65" s="28">
        <v>0</v>
      </c>
    </row>
    <row r="66" spans="1:9" x14ac:dyDescent="0.25">
      <c r="A66">
        <v>58</v>
      </c>
      <c r="B66" t="s">
        <v>162</v>
      </c>
      <c r="C66">
        <v>4</v>
      </c>
      <c r="D66">
        <f>SUM(H66:S66)</f>
        <v>0</v>
      </c>
      <c r="E66" s="25">
        <v>44105</v>
      </c>
      <c r="F66" s="25" t="s">
        <v>172</v>
      </c>
      <c r="G66" t="str">
        <f>IF(C66&gt;D66,"In progress", "Done")</f>
        <v>In progress</v>
      </c>
      <c r="H66" s="28">
        <v>0</v>
      </c>
    </row>
    <row r="67" spans="1:9" x14ac:dyDescent="0.25">
      <c r="A67">
        <v>59</v>
      </c>
      <c r="B67" t="s">
        <v>162</v>
      </c>
      <c r="C67">
        <v>4</v>
      </c>
      <c r="D67">
        <f>SUM(H67:S67)</f>
        <v>0</v>
      </c>
      <c r="E67" s="25">
        <v>44136</v>
      </c>
      <c r="F67" s="25" t="s">
        <v>172</v>
      </c>
      <c r="G67" t="str">
        <f>IF(C67&gt;D67,"In progress", "Done")</f>
        <v>In progress</v>
      </c>
      <c r="H67" s="28">
        <v>0</v>
      </c>
    </row>
    <row r="68" spans="1:9" x14ac:dyDescent="0.25">
      <c r="A68">
        <v>60</v>
      </c>
      <c r="B68" t="s">
        <v>162</v>
      </c>
      <c r="C68">
        <v>4</v>
      </c>
      <c r="D68">
        <f>SUM(H68:S68)</f>
        <v>0</v>
      </c>
      <c r="E68" s="25">
        <v>44166</v>
      </c>
      <c r="F68" s="25" t="s">
        <v>172</v>
      </c>
      <c r="G68" t="str">
        <f>IF(C68&gt;D68,"In progress", "Done")</f>
        <v>In progress</v>
      </c>
      <c r="H68" s="28">
        <v>0</v>
      </c>
    </row>
    <row r="69" spans="1:9" x14ac:dyDescent="0.25">
      <c r="A69">
        <v>61</v>
      </c>
      <c r="B69" s="34" t="s">
        <v>178</v>
      </c>
      <c r="C69" s="34">
        <v>1</v>
      </c>
      <c r="D69" s="34">
        <f>SUM(H69:S69)</f>
        <v>0</v>
      </c>
      <c r="E69" s="38">
        <v>43862</v>
      </c>
      <c r="F69" s="38" t="s">
        <v>172</v>
      </c>
      <c r="G69" s="34" t="str">
        <f>IF(C69&gt;D69,"In progress", "Done")</f>
        <v>In progress</v>
      </c>
      <c r="H69" s="34">
        <v>0</v>
      </c>
      <c r="I69" s="34">
        <v>0</v>
      </c>
    </row>
    <row r="70" spans="1:9" x14ac:dyDescent="0.25">
      <c r="E70" s="25"/>
      <c r="F70" s="25"/>
    </row>
    <row r="71" spans="1:9" x14ac:dyDescent="0.25">
      <c r="E71" s="25"/>
      <c r="F71" s="25"/>
    </row>
    <row r="72" spans="1:9" x14ac:dyDescent="0.25">
      <c r="E72" s="25"/>
      <c r="F72" s="25"/>
    </row>
    <row r="73" spans="1:9" x14ac:dyDescent="0.25">
      <c r="E73" s="25"/>
      <c r="F73" s="25"/>
    </row>
    <row r="74" spans="1:9" x14ac:dyDescent="0.25">
      <c r="E74" s="25"/>
      <c r="F74" s="25"/>
    </row>
    <row r="75" spans="1:9" x14ac:dyDescent="0.25">
      <c r="E75" s="25"/>
      <c r="F75" s="25"/>
    </row>
    <row r="76" spans="1:9" x14ac:dyDescent="0.25">
      <c r="E76" s="25"/>
      <c r="F76" s="25"/>
    </row>
    <row r="77" spans="1:9" x14ac:dyDescent="0.25">
      <c r="E77" s="25"/>
      <c r="F77" s="25"/>
    </row>
    <row r="78" spans="1:9" x14ac:dyDescent="0.25">
      <c r="E78" s="25"/>
      <c r="F78" s="25"/>
    </row>
    <row r="79" spans="1:9" x14ac:dyDescent="0.25">
      <c r="E79" s="25"/>
      <c r="F79" s="25"/>
    </row>
    <row r="80" spans="1:9" x14ac:dyDescent="0.25">
      <c r="E80" s="25"/>
      <c r="F80" s="25"/>
    </row>
    <row r="81" spans="5:6" x14ac:dyDescent="0.25">
      <c r="E81" s="25"/>
      <c r="F81" s="25"/>
    </row>
    <row r="82" spans="5:6" x14ac:dyDescent="0.25">
      <c r="E82" s="25"/>
      <c r="F82" s="25"/>
    </row>
    <row r="83" spans="5:6" x14ac:dyDescent="0.25">
      <c r="E83" s="25"/>
      <c r="F83" s="25"/>
    </row>
    <row r="84" spans="5:6" x14ac:dyDescent="0.25">
      <c r="E84" s="25"/>
      <c r="F84" s="25"/>
    </row>
    <row r="85" spans="5:6" x14ac:dyDescent="0.25">
      <c r="E85" s="25"/>
      <c r="F85" s="25"/>
    </row>
    <row r="86" spans="5:6" x14ac:dyDescent="0.25">
      <c r="E86" s="25"/>
      <c r="F86" s="25"/>
    </row>
    <row r="87" spans="5:6" x14ac:dyDescent="0.25">
      <c r="E87" s="25"/>
      <c r="F87" s="25"/>
    </row>
    <row r="88" spans="5:6" x14ac:dyDescent="0.25">
      <c r="E88" s="25"/>
      <c r="F88" s="25"/>
    </row>
    <row r="89" spans="5:6" x14ac:dyDescent="0.25">
      <c r="E89" s="25"/>
      <c r="F89" s="25"/>
    </row>
    <row r="90" spans="5:6" x14ac:dyDescent="0.25">
      <c r="E90" s="25"/>
      <c r="F90" s="25"/>
    </row>
    <row r="91" spans="5:6" x14ac:dyDescent="0.25">
      <c r="E91" s="25"/>
      <c r="F91" s="25"/>
    </row>
    <row r="92" spans="5:6" x14ac:dyDescent="0.25">
      <c r="E92" s="25"/>
      <c r="F92" s="25"/>
    </row>
    <row r="93" spans="5:6" x14ac:dyDescent="0.25">
      <c r="E93" s="25"/>
      <c r="F93" s="25"/>
    </row>
    <row r="94" spans="5:6" x14ac:dyDescent="0.25">
      <c r="E94" s="25"/>
      <c r="F94" s="25"/>
    </row>
    <row r="95" spans="5:6" x14ac:dyDescent="0.25">
      <c r="E95" s="25"/>
      <c r="F95" s="25"/>
    </row>
    <row r="96" spans="5:6" x14ac:dyDescent="0.25">
      <c r="E96" s="25"/>
      <c r="F96" s="25"/>
    </row>
    <row r="97" spans="5:6" x14ac:dyDescent="0.25">
      <c r="E97" s="25"/>
      <c r="F97" s="25"/>
    </row>
    <row r="98" spans="5:6" x14ac:dyDescent="0.25">
      <c r="E98" s="25"/>
      <c r="F98" s="25"/>
    </row>
    <row r="99" spans="5:6" x14ac:dyDescent="0.25">
      <c r="E99" s="25"/>
      <c r="F99" s="25"/>
    </row>
    <row r="100" spans="5:6" x14ac:dyDescent="0.25">
      <c r="E100" s="25"/>
      <c r="F100" s="25"/>
    </row>
    <row r="101" spans="5:6" x14ac:dyDescent="0.25">
      <c r="E101" s="25"/>
      <c r="F101" s="25"/>
    </row>
    <row r="102" spans="5:6" x14ac:dyDescent="0.25">
      <c r="E102" s="25"/>
      <c r="F102" s="25"/>
    </row>
    <row r="103" spans="5:6" x14ac:dyDescent="0.25">
      <c r="E103" s="25"/>
      <c r="F103" s="25"/>
    </row>
    <row r="104" spans="5:6" x14ac:dyDescent="0.25">
      <c r="E104" s="25"/>
      <c r="F104" s="25"/>
    </row>
    <row r="105" spans="5:6" x14ac:dyDescent="0.25">
      <c r="E105" s="25"/>
      <c r="F105" s="25"/>
    </row>
    <row r="106" spans="5:6" x14ac:dyDescent="0.25">
      <c r="E106" s="25"/>
      <c r="F106" s="25"/>
    </row>
    <row r="107" spans="5:6" x14ac:dyDescent="0.25">
      <c r="E107" s="25"/>
      <c r="F107" s="25"/>
    </row>
    <row r="108" spans="5:6" x14ac:dyDescent="0.25">
      <c r="E108" s="25"/>
      <c r="F108" s="25"/>
    </row>
    <row r="109" spans="5:6" x14ac:dyDescent="0.25">
      <c r="E109" s="25"/>
      <c r="F109" s="25"/>
    </row>
    <row r="110" spans="5:6" x14ac:dyDescent="0.25">
      <c r="E110" s="25"/>
      <c r="F110" s="25"/>
    </row>
    <row r="111" spans="5:6" x14ac:dyDescent="0.25">
      <c r="E111" s="25"/>
      <c r="F111" s="25"/>
    </row>
    <row r="112" spans="5:6" x14ac:dyDescent="0.25">
      <c r="E112" s="25"/>
      <c r="F112" s="25"/>
    </row>
    <row r="113" spans="5:6" x14ac:dyDescent="0.25">
      <c r="E113" s="25"/>
      <c r="F113" s="25"/>
    </row>
    <row r="114" spans="5:6" x14ac:dyDescent="0.25">
      <c r="E114" s="25"/>
      <c r="F114" s="25"/>
    </row>
    <row r="115" spans="5:6" x14ac:dyDescent="0.25">
      <c r="E115" s="25"/>
      <c r="F115" s="25"/>
    </row>
    <row r="116" spans="5:6" x14ac:dyDescent="0.25">
      <c r="E116" s="25"/>
      <c r="F116" s="25"/>
    </row>
    <row r="117" spans="5:6" x14ac:dyDescent="0.25">
      <c r="E117" s="25"/>
      <c r="F117" s="25"/>
    </row>
    <row r="118" spans="5:6" x14ac:dyDescent="0.25">
      <c r="E118" s="25"/>
      <c r="F118" s="25"/>
    </row>
    <row r="119" spans="5:6" x14ac:dyDescent="0.25">
      <c r="E119" s="25"/>
      <c r="F119" s="25"/>
    </row>
    <row r="120" spans="5:6" x14ac:dyDescent="0.25">
      <c r="E120" s="25"/>
      <c r="F120" s="25"/>
    </row>
    <row r="121" spans="5:6" x14ac:dyDescent="0.25">
      <c r="E121" s="25"/>
      <c r="F121" s="25"/>
    </row>
    <row r="122" spans="5:6" x14ac:dyDescent="0.25">
      <c r="E122" s="25"/>
      <c r="F122" s="25"/>
    </row>
    <row r="123" spans="5:6" x14ac:dyDescent="0.25">
      <c r="E123" s="25"/>
      <c r="F123" s="25"/>
    </row>
    <row r="124" spans="5:6" x14ac:dyDescent="0.25">
      <c r="E124" s="25"/>
      <c r="F124" s="25"/>
    </row>
    <row r="125" spans="5:6" x14ac:dyDescent="0.25">
      <c r="E125" s="25"/>
      <c r="F125" s="25"/>
    </row>
    <row r="126" spans="5:6" x14ac:dyDescent="0.25">
      <c r="E126" s="25"/>
      <c r="F126" s="25"/>
    </row>
    <row r="127" spans="5:6" x14ac:dyDescent="0.25">
      <c r="E127" s="25"/>
      <c r="F127" s="25"/>
    </row>
    <row r="128" spans="5:6" x14ac:dyDescent="0.25">
      <c r="E128" s="25"/>
      <c r="F128" s="25"/>
    </row>
    <row r="129" spans="5:6" x14ac:dyDescent="0.25">
      <c r="E129" s="25"/>
      <c r="F129" s="25"/>
    </row>
    <row r="130" spans="5:6" x14ac:dyDescent="0.25">
      <c r="E130" s="25"/>
      <c r="F130" s="25"/>
    </row>
    <row r="131" spans="5:6" x14ac:dyDescent="0.25">
      <c r="E131" s="25"/>
      <c r="F131" s="25"/>
    </row>
    <row r="132" spans="5:6" x14ac:dyDescent="0.25">
      <c r="E132" s="25"/>
      <c r="F132" s="25"/>
    </row>
    <row r="133" spans="5:6" x14ac:dyDescent="0.25">
      <c r="E133" s="25"/>
      <c r="F133" s="25"/>
    </row>
    <row r="134" spans="5:6" x14ac:dyDescent="0.25">
      <c r="E134" s="25"/>
      <c r="F134" s="25"/>
    </row>
    <row r="135" spans="5:6" x14ac:dyDescent="0.25">
      <c r="E135" s="25"/>
      <c r="F135" s="25"/>
    </row>
    <row r="136" spans="5:6" x14ac:dyDescent="0.25">
      <c r="E136" s="25"/>
      <c r="F136" s="25"/>
    </row>
    <row r="137" spans="5:6" x14ac:dyDescent="0.25">
      <c r="E137" s="25"/>
      <c r="F137" s="2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4" t="s">
        <v>165</v>
      </c>
    </row>
    <row r="2" spans="1:1" x14ac:dyDescent="0.25">
      <c r="A2" t="s">
        <v>167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Timetable (2)</vt:lpstr>
      <vt:lpstr>Property</vt:lpstr>
      <vt:lpstr>Plan</vt:lpstr>
      <vt:lpstr>CheckList_Web_20190713</vt:lpstr>
      <vt:lpstr>Timetable</vt:lpstr>
      <vt:lpstr>RESTfull</vt:lpstr>
      <vt:lpstr>Draft</vt:lpstr>
      <vt:lpstr>Speding table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Hoangmechatronics</dc:creator>
  <cp:lastModifiedBy>Hoang Duy. Nguyen</cp:lastModifiedBy>
  <dcterms:created xsi:type="dcterms:W3CDTF">2019-03-04T16:05:04Z</dcterms:created>
  <dcterms:modified xsi:type="dcterms:W3CDTF">2020-01-16T08:44:56Z</dcterms:modified>
</cp:coreProperties>
</file>