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tprod_mutex" sheetId="1" r:id="rId4"/>
    <sheet state="visible" name="dotprod_serial" sheetId="2" r:id="rId5"/>
    <sheet state="visible" name="bug6" sheetId="3" r:id="rId6"/>
    <sheet state="visible" name="bug6fixed" sheetId="4" r:id="rId7"/>
    <sheet state="visible" name="arrayloops" sheetId="5" r:id="rId8"/>
  </sheets>
  <definedNames/>
  <calcPr/>
</workbook>
</file>

<file path=xl/sharedStrings.xml><?xml version="1.0" encoding="utf-8"?>
<sst xmlns="http://schemas.openxmlformats.org/spreadsheetml/2006/main" count="165" uniqueCount="52">
  <si>
    <r>
      <rPr>
        <rFont val="Arial"/>
        <b/>
        <color theme="1"/>
      </rPr>
      <t xml:space="preserve">RUN: </t>
    </r>
    <r>
      <rPr>
        <rFont val="Arial"/>
        <b val="0"/>
        <color theme="1"/>
      </rPr>
      <t>time ./dotprod_mutex -j 1</t>
    </r>
  </si>
  <si>
    <r>
      <rPr>
        <rFont val="Arial"/>
        <b/>
        <color theme="1"/>
      </rPr>
      <t>RUN:</t>
    </r>
    <r>
      <rPr>
        <rFont val="Arial"/>
        <color theme="1"/>
      </rPr>
      <t xml:space="preserve"> time ./dotprod_mutex -j 4</t>
    </r>
  </si>
  <si>
    <t>1 cores</t>
  </si>
  <si>
    <t>4 cores</t>
  </si>
  <si>
    <t>LOG</t>
  </si>
  <si>
    <t>time</t>
  </si>
  <si>
    <t>real (ms)</t>
  </si>
  <si>
    <t>usr (ms)</t>
  </si>
  <si>
    <t>sys (ms)</t>
  </si>
  <si>
    <t>real</t>
  </si>
  <si>
    <t>usr</t>
  </si>
  <si>
    <t>sys</t>
  </si>
  <si>
    <t xml:space="preserve">Thread 0 did 0 to 100000:  mysum=100000.000000 global sum=100000.000000
Thread 2 did 200000 to 300000:  mysum=100000.000000 global sum=200000.000000
Thread 3 did 300000 to 400000:  mysum=100000.000000 global sum=300000.000000
Thread 1 did 100000 to 200000:  mysum=100000.000000 global sum=400000.000000
Sum =  400000.000000
</t>
  </si>
  <si>
    <t>mean (ms)</t>
  </si>
  <si>
    <t>mean</t>
  </si>
  <si>
    <r>
      <rPr>
        <rFont val="Arial"/>
        <b/>
        <color theme="1"/>
      </rPr>
      <t>RUN:</t>
    </r>
    <r>
      <rPr>
        <rFont val="Arial"/>
        <color theme="1"/>
      </rPr>
      <t xml:space="preserve"> time ./dotprod_mutex -j 2</t>
    </r>
  </si>
  <si>
    <r>
      <rPr>
        <rFont val="Arial"/>
        <b/>
        <color theme="1"/>
      </rPr>
      <t xml:space="preserve">RUN: </t>
    </r>
    <r>
      <rPr>
        <rFont val="Arial"/>
        <color theme="1"/>
      </rPr>
      <t>time ./dotprod_mutex -j 8</t>
    </r>
  </si>
  <si>
    <t>2 cores</t>
  </si>
  <si>
    <t>8 cores</t>
  </si>
  <si>
    <r>
      <rPr>
        <rFont val="Arial"/>
        <b/>
        <color theme="1"/>
      </rPr>
      <t>COMPILE:</t>
    </r>
    <r>
      <rPr>
        <rFont val="Arial"/>
        <color theme="1"/>
      </rPr>
      <t xml:space="preserve"> gcc -o dotprod_mutex dotprod_mutex.c -lpthread</t>
    </r>
  </si>
  <si>
    <t xml:space="preserve">_x001d_COREs</t>
  </si>
  <si>
    <t xml:space="preserve">_x001d_real</t>
  </si>
  <si>
    <t xml:space="preserve">_x001d_usr</t>
  </si>
  <si>
    <t>SPEEDRUN</t>
  </si>
  <si>
    <t>P\T</t>
  </si>
  <si>
    <t xml:space="preserve">
dotprod_serial
</t>
  </si>
  <si>
    <t xml:space="preserve">Sum = 100000.000000 
real 0m0.003s
user 0m0.000s
sys 0m0.003s
</t>
  </si>
  <si>
    <t xml:space="preserve">Sum = 100000.000000 
real 0m0.004s
user 0m0.000s
sys 0m0.004s
</t>
  </si>
  <si>
    <t xml:space="preserve">Sum = 100000.000000 
real 0m0.004s
user 0m0.000s
sys 0m0.003s
</t>
  </si>
  <si>
    <r>
      <rPr>
        <rFont val="Arial"/>
        <b/>
        <color theme="1"/>
      </rPr>
      <t xml:space="preserve">RUN: </t>
    </r>
    <r>
      <rPr>
        <rFont val="Arial"/>
        <b val="0"/>
        <color theme="1"/>
      </rPr>
      <t>time ./bug6 -j 1</t>
    </r>
  </si>
  <si>
    <r>
      <rPr>
        <rFont val="Arial"/>
        <b/>
        <color theme="1"/>
      </rPr>
      <t xml:space="preserve">RUN: </t>
    </r>
    <r>
      <rPr>
        <rFont val="Arial"/>
        <b val="0"/>
        <color theme="1"/>
      </rPr>
      <t>time ./bug6 -j 4</t>
    </r>
  </si>
  <si>
    <t xml:space="preserve">thread: 0 starting. start=0 end=99999
thread: 2 starting. start=200000 end=299999
thread: 1 starting. start=100000 end=199999
thread: 0 done. Global sum now is=107060
thread: 2 done. Global sum now is=205949
thread: 5 starting. start=500000 end=599999
thread: 5 done. Global sum now is=305949
thread: 3 starting. start=300000 end=399999
thread: 6 starting. start=600000 end=699999
thread: 3 done. Global sum now is=400267
thread: 4 starting. start=400000 end=499999
thread: 7 starting. start=700000 end=799999
thread: 1 done. Global sum now is=516275
thread: 6 done. Global sum now is=574705
thread: 4 done. Global sum now is=625138
thread: 7 done. Global sum now is=659623
Final Global Sum=659623
</t>
  </si>
  <si>
    <r>
      <rPr>
        <rFont val="Arial"/>
        <b/>
        <color theme="1"/>
      </rPr>
      <t>RUN:</t>
    </r>
    <r>
      <rPr>
        <rFont val="Arial"/>
        <b val="0"/>
        <color theme="1"/>
      </rPr>
      <t xml:space="preserve"> time ./bug6 -j 2</t>
    </r>
  </si>
  <si>
    <r>
      <rPr>
        <rFont val="Arial"/>
        <b/>
        <color theme="1"/>
      </rPr>
      <t>RUN:</t>
    </r>
    <r>
      <rPr>
        <rFont val="Arial"/>
        <b val="0"/>
        <color theme="1"/>
      </rPr>
      <t xml:space="preserve"> time ./bug6 -j 8</t>
    </r>
  </si>
  <si>
    <r>
      <rPr>
        <rFont val="Arial"/>
        <b/>
        <color theme="1"/>
      </rPr>
      <t xml:space="preserve">COMPILE: </t>
    </r>
    <r>
      <rPr>
        <rFont val="Arial"/>
        <b val="0"/>
        <color theme="1"/>
      </rPr>
      <t>gcc -o dotprod_mutex dotprod_mutex.c -lpthread</t>
    </r>
  </si>
  <si>
    <t xml:space="preserve">_x001d_CORE</t>
  </si>
  <si>
    <r>
      <rPr>
        <rFont val="Arial"/>
        <b/>
        <color theme="1"/>
      </rPr>
      <t xml:space="preserve">RUN: </t>
    </r>
    <r>
      <rPr>
        <rFont val="Arial"/>
        <b val="0"/>
        <color theme="1"/>
      </rPr>
      <t>time ./bug6fixed -j 1</t>
    </r>
  </si>
  <si>
    <r>
      <rPr>
        <rFont val="Arial"/>
        <b/>
        <color theme="1"/>
      </rPr>
      <t xml:space="preserve">RUN: </t>
    </r>
    <r>
      <rPr>
        <rFont val="Arial"/>
        <b val="0"/>
        <color theme="1"/>
      </rPr>
      <t>time ./bug6fixed -j 4</t>
    </r>
  </si>
  <si>
    <t xml:space="preserve">thread: 0 starting. start=0 end=99999
thread: 1 starting. start=100000 end=199999
thread: 2 starting. start=200000 end=299999
thread: 3 starting. start=300000 end=399999
thread: 0 done. Global sum now is=100000
thread: 6 starting. start=600000 end=699999
thread: 5 starting. start=500000 end=599999
thread: 4 starting. start=400000 end=499999
thread: 6 done. Global sum now is=200000
thread: 2 done. Global sum now is=300000
thread: 3 done. Global sum now is=400000
thread: 1 done. Global sum now is=500000
thread: 5 done. Global sum now is=600000
thread: 4 done. Global sum now is=700000
thread: 7 starting. start=700000 end=799999
thread: 7 done. Global sum now is=800000
Final Global Sum=800000
</t>
  </si>
  <si>
    <r>
      <rPr>
        <rFont val="Arial"/>
        <b/>
        <color theme="1"/>
      </rPr>
      <t xml:space="preserve">RUN: </t>
    </r>
    <r>
      <rPr>
        <rFont val="Arial"/>
        <b val="0"/>
        <color theme="1"/>
      </rPr>
      <t>time ./bug6fixed -j 2</t>
    </r>
  </si>
  <si>
    <r>
      <rPr>
        <rFont val="Arial"/>
        <b/>
        <color theme="1"/>
      </rPr>
      <t xml:space="preserve">RUN: </t>
    </r>
    <r>
      <rPr>
        <rFont val="Arial"/>
        <b val="0"/>
        <color theme="1"/>
      </rPr>
      <t>time ./bug6fixed -j 8</t>
    </r>
  </si>
  <si>
    <r>
      <rPr>
        <rFont val="Arial"/>
        <b/>
        <color theme="1"/>
      </rPr>
      <t xml:space="preserve">COMPILE: </t>
    </r>
    <r>
      <rPr>
        <rFont val="Arial"/>
        <b val="0"/>
        <color theme="1"/>
      </rPr>
      <t>gcc -o bug6fixed bug6fixed.c -lpthread</t>
    </r>
  </si>
  <si>
    <r>
      <rPr>
        <rFont val="Arial"/>
        <b/>
        <color theme="1"/>
      </rPr>
      <t xml:space="preserve">RUN: </t>
    </r>
    <r>
      <rPr>
        <rFont val="Arial"/>
        <b val="0"/>
        <color theme="1"/>
      </rPr>
      <t>time ./arrayloops -j 1</t>
    </r>
  </si>
  <si>
    <r>
      <rPr>
        <rFont val="Arial"/>
        <b/>
        <color theme="1"/>
      </rPr>
      <t xml:space="preserve">RUN: </t>
    </r>
    <r>
      <rPr>
        <rFont val="Arial"/>
        <b val="0"/>
        <color theme="1"/>
      </rPr>
      <t>time ./arrayloops -j 4</t>
    </r>
  </si>
  <si>
    <t>Log</t>
  </si>
  <si>
    <t xml:space="preserve">Thread 3 doing iterations 750000 to 999999
Thread 0 doing iterations 0 to 249999
Thread 2 doing iterations 500000 to 749999
Thread 1 doing iterations 250000 to 499999
Done. Sum= 4.999995e+11 
Check Sum= 4.999995e+11
</t>
  </si>
  <si>
    <r>
      <rPr>
        <rFont val="Arial"/>
        <b/>
        <color theme="1"/>
      </rPr>
      <t xml:space="preserve">RUN: </t>
    </r>
    <r>
      <rPr>
        <rFont val="Arial"/>
        <b val="0"/>
        <color theme="1"/>
      </rPr>
      <t>time ./arrayloops -j 2</t>
    </r>
  </si>
  <si>
    <r>
      <rPr>
        <rFont val="Arial"/>
        <b/>
        <color theme="1"/>
      </rPr>
      <t xml:space="preserve">RUN: </t>
    </r>
    <r>
      <rPr>
        <rFont val="Arial"/>
        <b val="0"/>
        <color theme="1"/>
      </rPr>
      <t>time ./arrayloops -j 8</t>
    </r>
  </si>
  <si>
    <r>
      <rPr>
        <rFont val="Arial"/>
        <b/>
        <color theme="1"/>
      </rPr>
      <t xml:space="preserve">COMPILE: </t>
    </r>
    <r>
      <rPr>
        <rFont val="Arial"/>
        <b val="0"/>
        <color theme="1"/>
      </rPr>
      <t>gcc -o arrayloops arrayloops.c -lpthread</t>
    </r>
  </si>
  <si>
    <t xml:space="preserve">_x001d_real (ms)</t>
  </si>
  <si>
    <t xml:space="preserve">_x001d_usr (ms)</t>
  </si>
  <si>
    <t>_x0008_SPEEDRUN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</si>
</sst>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/>
    <font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1" fillId="2" fontId="3" numFmtId="0" xfId="0" applyAlignment="1" applyBorder="1" applyFill="1" applyFont="1">
      <alignment horizontal="center" vertical="bottom"/>
    </xf>
    <xf borderId="2" fillId="0" fontId="4" numFmtId="0" xfId="0" applyBorder="1" applyFont="1"/>
    <xf borderId="3" fillId="0" fontId="4" numFmtId="0" xfId="0" applyBorder="1" applyFont="1"/>
    <xf borderId="0" fillId="0" fontId="3" numFmtId="0" xfId="0" applyAlignment="1" applyFont="1">
      <alignment horizontal="center" vertical="bottom"/>
    </xf>
    <xf borderId="4" fillId="0" fontId="5" numFmtId="0" xfId="0" applyAlignment="1" applyBorder="1" applyFont="1">
      <alignment vertical="bottom"/>
    </xf>
    <xf borderId="5" fillId="2" fontId="1" numFmtId="0" xfId="0" applyAlignment="1" applyBorder="1" applyFont="1">
      <alignment horizontal="center" readingOrder="0"/>
    </xf>
    <xf borderId="5" fillId="2" fontId="3" numFmtId="0" xfId="0" applyAlignment="1" applyBorder="1" applyFont="1">
      <alignment horizontal="center" vertical="bottom"/>
    </xf>
    <xf borderId="5" fillId="2" fontId="3" numFmtId="0" xfId="0" applyAlignment="1" applyBorder="1" applyFont="1">
      <alignment horizontal="center" readingOrder="0" vertical="bottom"/>
    </xf>
    <xf borderId="6" fillId="0" fontId="2" numFmtId="0" xfId="0" applyAlignment="1" applyBorder="1" applyFont="1">
      <alignment readingOrder="0"/>
    </xf>
    <xf borderId="5" fillId="0" fontId="5" numFmtId="0" xfId="0" applyAlignment="1" applyBorder="1" applyFont="1">
      <alignment horizontal="center" vertical="bottom"/>
    </xf>
    <xf borderId="5" fillId="0" fontId="5" numFmtId="3" xfId="0" applyAlignment="1" applyBorder="1" applyFont="1" applyNumberFormat="1">
      <alignment horizontal="center" readingOrder="0" vertical="bottom"/>
    </xf>
    <xf borderId="5" fillId="0" fontId="5" numFmtId="0" xfId="0" applyAlignment="1" applyBorder="1" applyFont="1">
      <alignment horizontal="center" readingOrder="0" vertical="bottom"/>
    </xf>
    <xf borderId="7" fillId="0" fontId="4" numFmtId="0" xfId="0" applyBorder="1" applyFont="1"/>
    <xf borderId="5" fillId="0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" fillId="2" fontId="3" numFmtId="0" xfId="0" applyAlignment="1" applyBorder="1" applyFont="1">
      <alignment horizontal="center" readingOrder="0" vertical="bottom"/>
    </xf>
    <xf borderId="0" fillId="0" fontId="5" numFmtId="0" xfId="0" applyAlignment="1" applyFont="1">
      <alignment vertical="bottom"/>
    </xf>
    <xf borderId="8" fillId="0" fontId="4" numFmtId="0" xfId="0" applyBorder="1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5" fillId="0" fontId="2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5" fillId="2" fontId="6" numFmtId="0" xfId="0" applyAlignment="1" applyBorder="1" applyFont="1">
      <alignment horizontal="center" readingOrder="0" shrinkToFit="0" wrapText="1"/>
    </xf>
    <xf borderId="5" fillId="0" fontId="7" numFmtId="0" xfId="0" applyAlignment="1" applyBorder="1" applyFont="1">
      <alignment horizontal="center" readingOrder="0" shrinkToFit="0" wrapText="1"/>
    </xf>
    <xf borderId="9" fillId="0" fontId="3" numFmtId="0" xfId="0" applyAlignment="1" applyBorder="1" applyFont="1">
      <alignment readingOrder="0" vertical="bottom"/>
    </xf>
    <xf borderId="9" fillId="0" fontId="4" numFmtId="0" xfId="0" applyBorder="1" applyFont="1"/>
    <xf borderId="10" fillId="2" fontId="3" numFmtId="0" xfId="0" applyAlignment="1" applyBorder="1" applyFont="1">
      <alignment horizontal="center" vertical="bottom"/>
    </xf>
    <xf borderId="11" fillId="0" fontId="4" numFmtId="0" xfId="0" applyBorder="1" applyFont="1"/>
    <xf borderId="4" fillId="0" fontId="5" numFmtId="0" xfId="0" applyAlignment="1" applyBorder="1" applyFont="1">
      <alignment vertical="bottom"/>
    </xf>
    <xf borderId="9" fillId="2" fontId="3" numFmtId="0" xfId="0" applyAlignment="1" applyBorder="1" applyFont="1">
      <alignment horizontal="center" vertical="bottom"/>
    </xf>
    <xf borderId="8" fillId="2" fontId="3" numFmtId="0" xfId="0" applyAlignment="1" applyBorder="1" applyFont="1">
      <alignment horizontal="center" vertical="bottom"/>
    </xf>
    <xf borderId="11" fillId="2" fontId="3" numFmtId="0" xfId="0" applyAlignment="1" applyBorder="1" applyFont="1">
      <alignment horizontal="center" vertical="bottom"/>
    </xf>
    <xf borderId="8" fillId="0" fontId="5" numFmtId="0" xfId="0" applyAlignment="1" applyBorder="1" applyFont="1">
      <alignment horizontal="center" vertical="bottom"/>
    </xf>
    <xf borderId="11" fillId="0" fontId="5" numFmtId="0" xfId="0" applyAlignment="1" applyBorder="1" applyFont="1">
      <alignment horizontal="center" readingOrder="0" vertical="bottom"/>
    </xf>
    <xf borderId="11" fillId="0" fontId="5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11" fillId="0" fontId="3" numFmtId="0" xfId="0" applyAlignment="1" applyBorder="1" applyFont="1">
      <alignment horizontal="center" vertical="bottom"/>
    </xf>
    <xf borderId="0" fillId="0" fontId="3" numFmtId="0" xfId="0" applyAlignment="1" applyFont="1">
      <alignment readingOrder="0" vertical="bottom"/>
    </xf>
    <xf borderId="11" fillId="2" fontId="3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Speedrun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dotprod_mutex!$A$37:$A$40</c:f>
            </c:strRef>
          </c:cat>
          <c:val>
            <c:numRef>
              <c:f>dotprod_mutex!$B$37:$B$40</c:f>
              <c:numCache/>
            </c:numRef>
          </c:val>
          <c:smooth val="0"/>
        </c:ser>
        <c:ser>
          <c:idx val="1"/>
          <c:order val="1"/>
          <c:tx>
            <c:v>usr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dotprod_mutex!$A$37:$A$40</c:f>
            </c:strRef>
          </c:cat>
          <c:val>
            <c:numRef>
              <c:f>dotprod_mutex!$C$37:$C$40</c:f>
              <c:numCache/>
            </c:numRef>
          </c:val>
          <c:smooth val="0"/>
        </c:ser>
        <c:ser>
          <c:idx val="2"/>
          <c:order val="2"/>
          <c:tx>
            <c:v>sys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dotprod_mutex!$A$37:$A$40</c:f>
            </c:strRef>
          </c:cat>
          <c:val>
            <c:numRef>
              <c:f>dotprod_mutex!$D$37:$D$40</c:f>
              <c:numCache/>
            </c:numRef>
          </c:val>
          <c:smooth val="0"/>
        </c:ser>
        <c:axId val="1561191198"/>
        <c:axId val="1355483646"/>
      </c:lineChart>
      <c:catAx>
        <c:axId val="1561191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483646"/>
      </c:catAx>
      <c:valAx>
        <c:axId val="1355483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191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Benchmark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'bug6'!$A$29:$A$32</c:f>
            </c:strRef>
          </c:cat>
          <c:val>
            <c:numRef>
              <c:f>'bug6'!$B$29:$B$32</c:f>
              <c:numCache/>
            </c:numRef>
          </c:val>
          <c:smooth val="0"/>
        </c:ser>
        <c:ser>
          <c:idx val="1"/>
          <c:order val="1"/>
          <c:tx>
            <c:v>usr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'bug6'!$A$29:$A$32</c:f>
            </c:strRef>
          </c:cat>
          <c:val>
            <c:numRef>
              <c:f>'bug6'!$C$29:$C$32</c:f>
              <c:numCache/>
            </c:numRef>
          </c:val>
          <c:smooth val="0"/>
        </c:ser>
        <c:ser>
          <c:idx val="2"/>
          <c:order val="2"/>
          <c:tx>
            <c:v>system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'bug6'!$A$29:$A$32</c:f>
            </c:strRef>
          </c:cat>
          <c:val>
            <c:numRef>
              <c:f>'bug6'!$D$29:$D$32</c:f>
              <c:numCache/>
            </c:numRef>
          </c:val>
          <c:smooth val="0"/>
        </c:ser>
        <c:axId val="999435970"/>
        <c:axId val="1748964348"/>
      </c:lineChart>
      <c:catAx>
        <c:axId val="999435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964348"/>
      </c:catAx>
      <c:valAx>
        <c:axId val="1748964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435970"/>
      </c:valAx>
    </c:plotArea>
    <c:legend>
      <c:legendPos val="r"/>
      <c:layout>
        <c:manualLayout>
          <c:xMode val="edge"/>
          <c:yMode val="edge"/>
          <c:x val="0.9034120998826882"/>
          <c:y val="0.13724168912848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Speedrun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'bug6'!$A$37:$A$40</c:f>
            </c:strRef>
          </c:cat>
          <c:val>
            <c:numRef>
              <c:f>'bug6'!$B$37:$B$40</c:f>
              <c:numCache/>
            </c:numRef>
          </c:val>
          <c:smooth val="0"/>
        </c:ser>
        <c:ser>
          <c:idx val="1"/>
          <c:order val="1"/>
          <c:tx>
            <c:v>usr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'bug6'!$A$37:$A$40</c:f>
            </c:strRef>
          </c:cat>
          <c:val>
            <c:numRef>
              <c:f>'bug6'!$C$37:$C$40</c:f>
              <c:numCache/>
            </c:numRef>
          </c:val>
          <c:smooth val="0"/>
        </c:ser>
        <c:ser>
          <c:idx val="2"/>
          <c:order val="2"/>
          <c:tx>
            <c:v>sys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'bug6'!$A$37:$A$40</c:f>
            </c:strRef>
          </c:cat>
          <c:val>
            <c:numRef>
              <c:f>'bug6'!$D$37:$D$40</c:f>
              <c:numCache/>
            </c:numRef>
          </c:val>
          <c:smooth val="0"/>
        </c:ser>
        <c:axId val="471214205"/>
        <c:axId val="2003358899"/>
      </c:lineChart>
      <c:catAx>
        <c:axId val="471214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358899"/>
      </c:catAx>
      <c:valAx>
        <c:axId val="2003358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214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Benchmark</a:t>
            </a:r>
          </a:p>
        </c:rich>
      </c:tx>
      <c:layout>
        <c:manualLayout>
          <c:xMode val="edge"/>
          <c:yMode val="edge"/>
          <c:x val="0.03425"/>
          <c:y val="0.055390835579514824"/>
        </c:manualLayout>
      </c:layout>
      <c:overlay val="0"/>
    </c:title>
    <c:plotArea>
      <c:layout/>
      <c:lineChart>
        <c:ser>
          <c:idx val="0"/>
          <c:order val="0"/>
          <c:tx>
            <c:v>real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bug6fixed!$A$29:$A$32</c:f>
            </c:strRef>
          </c:cat>
          <c:val>
            <c:numRef>
              <c:f>bug6fixed!$B$29:$B$32</c:f>
              <c:numCache/>
            </c:numRef>
          </c:val>
          <c:smooth val="0"/>
        </c:ser>
        <c:ser>
          <c:idx val="1"/>
          <c:order val="1"/>
          <c:tx>
            <c:v>usr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bug6fixed!$A$29:$A$32</c:f>
            </c:strRef>
          </c:cat>
          <c:val>
            <c:numRef>
              <c:f>bug6fixed!$C$29:$C$32</c:f>
              <c:numCache/>
            </c:numRef>
          </c:val>
          <c:smooth val="0"/>
        </c:ser>
        <c:ser>
          <c:idx val="2"/>
          <c:order val="2"/>
          <c:tx>
            <c:v>sys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bug6fixed!$A$29:$A$32</c:f>
            </c:strRef>
          </c:cat>
          <c:val>
            <c:numRef>
              <c:f>bug6fixed!$D$29:$D$32</c:f>
              <c:numCache/>
            </c:numRef>
          </c:val>
          <c:smooth val="0"/>
        </c:ser>
        <c:axId val="1741970538"/>
        <c:axId val="1493902052"/>
      </c:lineChart>
      <c:catAx>
        <c:axId val="1741970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902052"/>
      </c:catAx>
      <c:valAx>
        <c:axId val="1493902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970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Speedrun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lineChart>
        <c:ser>
          <c:idx val="0"/>
          <c:order val="0"/>
          <c:tx>
            <c:v>real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bug6fixed!$A$37:$A$40</c:f>
            </c:strRef>
          </c:cat>
          <c:val>
            <c:numRef>
              <c:f>bug6fixed!$B$37:$B$40</c:f>
              <c:numCache/>
            </c:numRef>
          </c:val>
          <c:smooth val="0"/>
        </c:ser>
        <c:ser>
          <c:idx val="1"/>
          <c:order val="1"/>
          <c:tx>
            <c:v>usr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bug6fixed!$A$37:$A$40</c:f>
            </c:strRef>
          </c:cat>
          <c:val>
            <c:numRef>
              <c:f>bug6fixed!$C$37:$C$40</c:f>
              <c:numCache/>
            </c:numRef>
          </c:val>
          <c:smooth val="0"/>
        </c:ser>
        <c:ser>
          <c:idx val="2"/>
          <c:order val="2"/>
          <c:tx>
            <c:v>sys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bug6fixed!$A$37:$A$40</c:f>
            </c:strRef>
          </c:cat>
          <c:val>
            <c:numRef>
              <c:f>bug6fixed!$D$37:$D$40</c:f>
              <c:numCache/>
            </c:numRef>
          </c:val>
          <c:smooth val="0"/>
        </c:ser>
        <c:axId val="1469100310"/>
        <c:axId val="891992634"/>
      </c:lineChart>
      <c:catAx>
        <c:axId val="1469100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992634"/>
      </c:catAx>
      <c:valAx>
        <c:axId val="891992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100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Benchmark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arrayloops!$A$29:$A$32</c:f>
            </c:strRef>
          </c:cat>
          <c:val>
            <c:numRef>
              <c:f>arrayloops!$B$29:$B$32</c:f>
              <c:numCache/>
            </c:numRef>
          </c:val>
          <c:smooth val="0"/>
        </c:ser>
        <c:ser>
          <c:idx val="1"/>
          <c:order val="1"/>
          <c:tx>
            <c:v>usr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arrayloops!$A$29:$A$32</c:f>
            </c:strRef>
          </c:cat>
          <c:val>
            <c:numRef>
              <c:f>arrayloops!$C$29:$C$32</c:f>
              <c:numCache/>
            </c:numRef>
          </c:val>
          <c:smooth val="0"/>
        </c:ser>
        <c:ser>
          <c:idx val="2"/>
          <c:order val="2"/>
          <c:tx>
            <c:v>sys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arrayloops!$A$29:$A$32</c:f>
            </c:strRef>
          </c:cat>
          <c:val>
            <c:numRef>
              <c:f>arrayloops!$D$29:$D$32</c:f>
              <c:numCache/>
            </c:numRef>
          </c:val>
          <c:smooth val="0"/>
        </c:ser>
        <c:axId val="1969399012"/>
        <c:axId val="1834086052"/>
      </c:lineChart>
      <c:catAx>
        <c:axId val="1969399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086052"/>
      </c:catAx>
      <c:valAx>
        <c:axId val="1834086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399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SPEEDRUN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arrayloops!$A$37:$A$40</c:f>
            </c:strRef>
          </c:cat>
          <c:val>
            <c:numRef>
              <c:f>arrayloops!$B$37:$B$40</c:f>
              <c:numCache/>
            </c:numRef>
          </c:val>
          <c:smooth val="0"/>
        </c:ser>
        <c:ser>
          <c:idx val="1"/>
          <c:order val="1"/>
          <c:tx>
            <c:v>usr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arrayloops!$A$37:$A$40</c:f>
            </c:strRef>
          </c:cat>
          <c:val>
            <c:numRef>
              <c:f>arrayloops!$C$37:$C$40</c:f>
              <c:numCache/>
            </c:numRef>
          </c:val>
          <c:smooth val="0"/>
        </c:ser>
        <c:ser>
          <c:idx val="2"/>
          <c:order val="2"/>
          <c:tx>
            <c:v>sys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arrayloops!$A$37:$A$40</c:f>
            </c:strRef>
          </c:cat>
          <c:val>
            <c:numRef>
              <c:f>arrayloops!$D$37:$D$40</c:f>
              <c:numCache/>
            </c:numRef>
          </c:val>
          <c:smooth val="0"/>
        </c:ser>
        <c:axId val="529008982"/>
        <c:axId val="1914939211"/>
      </c:lineChart>
      <c:catAx>
        <c:axId val="529008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939211"/>
      </c:catAx>
      <c:valAx>
        <c:axId val="1914939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008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819150</xdr:colOff>
      <xdr:row>26</xdr:row>
      <xdr:rowOff>180975</xdr:rowOff>
    </xdr:from>
    <xdr:ext cx="5715000" cy="3533775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26</xdr:row>
      <xdr:rowOff>171450</xdr:rowOff>
    </xdr:from>
    <xdr:ext cx="6315075" cy="3533775"/>
    <xdr:graphicFrame>
      <xdr:nvGraphicFramePr>
        <xdr:cNvPr id="2" name="Chart 2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619125</xdr:colOff>
      <xdr:row>26</xdr:row>
      <xdr:rowOff>171450</xdr:rowOff>
    </xdr:from>
    <xdr:ext cx="5715000" cy="3533775"/>
    <xdr:graphicFrame>
      <xdr:nvGraphicFramePr>
        <xdr:cNvPr id="3" name="Chart 3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676275</xdr:colOff>
      <xdr:row>26</xdr:row>
      <xdr:rowOff>142875</xdr:rowOff>
    </xdr:from>
    <xdr:ext cx="5715000" cy="3533775"/>
    <xdr:graphicFrame>
      <xdr:nvGraphicFramePr>
        <xdr:cNvPr id="4" name="Chart 4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619125</xdr:colOff>
      <xdr:row>26</xdr:row>
      <xdr:rowOff>142875</xdr:rowOff>
    </xdr:from>
    <xdr:ext cx="5715000" cy="3533775"/>
    <xdr:graphicFrame>
      <xdr:nvGraphicFramePr>
        <xdr:cNvPr id="5" name="Chart 5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219075</xdr:colOff>
      <xdr:row>24</xdr:row>
      <xdr:rowOff>133350</xdr:rowOff>
    </xdr:from>
    <xdr:ext cx="5715000" cy="3533775"/>
    <xdr:graphicFrame>
      <xdr:nvGraphicFramePr>
        <xdr:cNvPr id="6" name="Chart 6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161925</xdr:colOff>
      <xdr:row>24</xdr:row>
      <xdr:rowOff>133350</xdr:rowOff>
    </xdr:from>
    <xdr:ext cx="5715000" cy="3533775"/>
    <xdr:graphicFrame>
      <xdr:nvGraphicFramePr>
        <xdr:cNvPr id="7" name="Chart 7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64.63"/>
  </cols>
  <sheetData>
    <row r="1">
      <c r="A1" s="1" t="s">
        <v>0</v>
      </c>
      <c r="E1" s="1"/>
      <c r="F1" s="2"/>
      <c r="G1" s="3" t="s">
        <v>1</v>
      </c>
      <c r="K1" s="3"/>
    </row>
    <row r="2">
      <c r="A2" s="4" t="s">
        <v>2</v>
      </c>
      <c r="B2" s="5"/>
      <c r="C2" s="5"/>
      <c r="D2" s="6"/>
      <c r="E2" s="7"/>
      <c r="F2" s="8"/>
      <c r="G2" s="4" t="s">
        <v>3</v>
      </c>
      <c r="H2" s="5"/>
      <c r="I2" s="5"/>
      <c r="J2" s="6"/>
      <c r="K2" s="7"/>
      <c r="L2" s="9" t="s">
        <v>4</v>
      </c>
    </row>
    <row r="3">
      <c r="A3" s="10" t="s">
        <v>5</v>
      </c>
      <c r="B3" s="11" t="s">
        <v>6</v>
      </c>
      <c r="C3" s="11" t="s">
        <v>7</v>
      </c>
      <c r="D3" s="11" t="s">
        <v>8</v>
      </c>
      <c r="E3" s="7"/>
      <c r="F3" s="8"/>
      <c r="G3" s="10" t="s">
        <v>5</v>
      </c>
      <c r="H3" s="10" t="s">
        <v>9</v>
      </c>
      <c r="I3" s="10" t="s">
        <v>10</v>
      </c>
      <c r="J3" s="10" t="s">
        <v>11</v>
      </c>
      <c r="K3" s="7"/>
      <c r="L3" s="12" t="s">
        <v>12</v>
      </c>
    </row>
    <row r="4">
      <c r="A4" s="13">
        <v>1.0</v>
      </c>
      <c r="B4" s="14">
        <v>11.0</v>
      </c>
      <c r="C4" s="14">
        <v>7.0</v>
      </c>
      <c r="D4" s="14">
        <v>3.0</v>
      </c>
      <c r="E4" s="7"/>
      <c r="F4" s="8"/>
      <c r="G4" s="13">
        <v>1.0</v>
      </c>
      <c r="H4" s="15">
        <v>10.0</v>
      </c>
      <c r="I4" s="15">
        <v>3.0</v>
      </c>
      <c r="J4" s="15">
        <v>8.0</v>
      </c>
      <c r="K4" s="7"/>
      <c r="L4" s="16"/>
    </row>
    <row r="5">
      <c r="A5" s="13">
        <v>2.0</v>
      </c>
      <c r="B5" s="15">
        <v>13.0</v>
      </c>
      <c r="C5" s="14">
        <v>11.0</v>
      </c>
      <c r="D5" s="14">
        <v>0.0</v>
      </c>
      <c r="E5" s="7"/>
      <c r="F5" s="8"/>
      <c r="G5" s="13">
        <v>2.0</v>
      </c>
      <c r="H5" s="15">
        <v>8.0</v>
      </c>
      <c r="I5" s="15">
        <v>7.0</v>
      </c>
      <c r="J5" s="15">
        <v>3.0</v>
      </c>
      <c r="K5" s="7"/>
      <c r="L5" s="16"/>
    </row>
    <row r="6">
      <c r="A6" s="13">
        <v>3.0</v>
      </c>
      <c r="B6" s="14">
        <v>13.0</v>
      </c>
      <c r="C6" s="14">
        <v>10.0</v>
      </c>
      <c r="D6" s="15">
        <v>1.0</v>
      </c>
      <c r="E6" s="7"/>
      <c r="F6" s="8"/>
      <c r="G6" s="13">
        <v>3.0</v>
      </c>
      <c r="H6" s="15">
        <v>20.0</v>
      </c>
      <c r="I6" s="15">
        <v>10.0</v>
      </c>
      <c r="J6" s="15">
        <v>5.0</v>
      </c>
      <c r="K6" s="7"/>
      <c r="L6" s="16"/>
    </row>
    <row r="7">
      <c r="A7" s="13">
        <v>4.0</v>
      </c>
      <c r="B7" s="14">
        <v>36.0</v>
      </c>
      <c r="C7" s="14">
        <v>0.0</v>
      </c>
      <c r="D7" s="15">
        <v>11.0</v>
      </c>
      <c r="E7" s="7"/>
      <c r="F7" s="8"/>
      <c r="G7" s="13">
        <v>4.0</v>
      </c>
      <c r="H7" s="15">
        <v>9.0</v>
      </c>
      <c r="I7" s="15">
        <v>8.0</v>
      </c>
      <c r="J7" s="15">
        <v>3.0</v>
      </c>
      <c r="K7" s="7"/>
      <c r="L7" s="16"/>
    </row>
    <row r="8">
      <c r="A8" s="13">
        <v>5.0</v>
      </c>
      <c r="B8" s="14">
        <v>48.0</v>
      </c>
      <c r="C8" s="14">
        <v>7.0</v>
      </c>
      <c r="D8" s="15">
        <v>7.0</v>
      </c>
      <c r="E8" s="7"/>
      <c r="F8" s="8"/>
      <c r="G8" s="13">
        <v>5.0</v>
      </c>
      <c r="H8" s="15">
        <v>18.0</v>
      </c>
      <c r="I8" s="15">
        <v>0.0</v>
      </c>
      <c r="J8" s="15">
        <v>11.0</v>
      </c>
      <c r="K8" s="7"/>
      <c r="L8" s="16"/>
    </row>
    <row r="9">
      <c r="A9" s="13">
        <v>6.0</v>
      </c>
      <c r="B9" s="14">
        <v>8.0</v>
      </c>
      <c r="C9" s="14">
        <v>10.0</v>
      </c>
      <c r="D9" s="15">
        <v>1.0</v>
      </c>
      <c r="E9" s="7"/>
      <c r="F9" s="8"/>
      <c r="G9" s="13">
        <v>6.0</v>
      </c>
      <c r="H9" s="15">
        <v>10.0</v>
      </c>
      <c r="I9" s="15">
        <v>3.0</v>
      </c>
      <c r="J9" s="15">
        <v>7.0</v>
      </c>
      <c r="K9" s="7"/>
      <c r="L9" s="16"/>
    </row>
    <row r="10">
      <c r="A10" s="13">
        <v>7.0</v>
      </c>
      <c r="B10" s="14">
        <v>13.0</v>
      </c>
      <c r="C10" s="14">
        <v>7.0</v>
      </c>
      <c r="D10" s="15">
        <v>4.0</v>
      </c>
      <c r="E10" s="7"/>
      <c r="F10" s="8"/>
      <c r="G10" s="13">
        <v>7.0</v>
      </c>
      <c r="H10" s="15">
        <v>18.0</v>
      </c>
      <c r="I10" s="15">
        <v>9.0</v>
      </c>
      <c r="J10" s="15">
        <v>5.0</v>
      </c>
      <c r="K10" s="7"/>
      <c r="L10" s="16"/>
    </row>
    <row r="11">
      <c r="A11" s="13">
        <v>8.0</v>
      </c>
      <c r="B11" s="14">
        <v>10.0</v>
      </c>
      <c r="C11" s="14">
        <v>11.0</v>
      </c>
      <c r="D11" s="15">
        <v>0.0</v>
      </c>
      <c r="E11" s="7"/>
      <c r="F11" s="8"/>
      <c r="G11" s="13">
        <v>8.0</v>
      </c>
      <c r="H11" s="15">
        <v>37.0</v>
      </c>
      <c r="I11" s="15">
        <v>0.0</v>
      </c>
      <c r="J11" s="15">
        <v>14.0</v>
      </c>
      <c r="K11" s="7"/>
      <c r="L11" s="16"/>
    </row>
    <row r="12">
      <c r="A12" s="17" t="s">
        <v>13</v>
      </c>
      <c r="B12" s="15">
        <f t="shared" ref="B12:D12" si="1">SUM(B4:B11)/8</f>
        <v>19</v>
      </c>
      <c r="C12" s="15">
        <f t="shared" si="1"/>
        <v>7.875</v>
      </c>
      <c r="D12" s="15">
        <f t="shared" si="1"/>
        <v>3.375</v>
      </c>
      <c r="E12" s="7"/>
      <c r="F12" s="8"/>
      <c r="G12" s="18" t="s">
        <v>14</v>
      </c>
      <c r="H12" s="13">
        <f t="shared" ref="H12:J12" si="2">AVERAGE(H4:H11)</f>
        <v>16.25</v>
      </c>
      <c r="I12" s="13">
        <f t="shared" si="2"/>
        <v>5</v>
      </c>
      <c r="J12" s="13">
        <f t="shared" si="2"/>
        <v>7</v>
      </c>
      <c r="K12" s="7"/>
      <c r="L12" s="16"/>
    </row>
    <row r="13">
      <c r="A13" s="19" t="s">
        <v>15</v>
      </c>
      <c r="E13" s="19"/>
      <c r="F13" s="20"/>
      <c r="G13" s="19" t="s">
        <v>16</v>
      </c>
      <c r="K13" s="19"/>
      <c r="L13" s="16"/>
    </row>
    <row r="14">
      <c r="A14" s="21" t="s">
        <v>17</v>
      </c>
      <c r="B14" s="5"/>
      <c r="C14" s="5"/>
      <c r="D14" s="6"/>
      <c r="E14" s="7"/>
      <c r="F14" s="20"/>
      <c r="G14" s="21" t="s">
        <v>18</v>
      </c>
      <c r="H14" s="5"/>
      <c r="I14" s="5"/>
      <c r="J14" s="6"/>
      <c r="K14" s="7"/>
      <c r="L14" s="16"/>
    </row>
    <row r="15">
      <c r="A15" s="10" t="s">
        <v>5</v>
      </c>
      <c r="B15" s="11" t="s">
        <v>6</v>
      </c>
      <c r="C15" s="11" t="s">
        <v>7</v>
      </c>
      <c r="D15" s="11" t="s">
        <v>8</v>
      </c>
      <c r="E15" s="7"/>
      <c r="F15" s="20"/>
      <c r="G15" s="10" t="s">
        <v>5</v>
      </c>
      <c r="H15" s="10" t="s">
        <v>9</v>
      </c>
      <c r="I15" s="10" t="s">
        <v>10</v>
      </c>
      <c r="J15" s="10" t="s">
        <v>11</v>
      </c>
      <c r="K15" s="7"/>
      <c r="L15" s="16"/>
    </row>
    <row r="16">
      <c r="A16" s="13">
        <v>1.0</v>
      </c>
      <c r="B16" s="15">
        <v>22.0</v>
      </c>
      <c r="C16" s="15">
        <v>0.0</v>
      </c>
      <c r="D16" s="15">
        <v>12.0</v>
      </c>
      <c r="E16" s="7"/>
      <c r="F16" s="20"/>
      <c r="G16" s="13">
        <v>1.0</v>
      </c>
      <c r="H16" s="15">
        <v>21.0</v>
      </c>
      <c r="I16" s="15">
        <v>6.0</v>
      </c>
      <c r="J16" s="15">
        <v>6.0</v>
      </c>
      <c r="K16" s="7"/>
      <c r="L16" s="16"/>
    </row>
    <row r="17">
      <c r="A17" s="13">
        <v>2.0</v>
      </c>
      <c r="B17" s="15">
        <v>24.0</v>
      </c>
      <c r="C17" s="15">
        <v>6.0</v>
      </c>
      <c r="D17" s="15">
        <v>7.0</v>
      </c>
      <c r="E17" s="7"/>
      <c r="F17" s="20"/>
      <c r="G17" s="13">
        <v>2.0</v>
      </c>
      <c r="H17" s="15">
        <v>16.0</v>
      </c>
      <c r="I17" s="15">
        <v>10.0</v>
      </c>
      <c r="J17" s="15">
        <v>0.0</v>
      </c>
      <c r="K17" s="7"/>
      <c r="L17" s="16"/>
    </row>
    <row r="18">
      <c r="A18" s="13">
        <v>3.0</v>
      </c>
      <c r="B18" s="15">
        <v>17.0</v>
      </c>
      <c r="C18" s="15">
        <v>11.0</v>
      </c>
      <c r="D18" s="15">
        <v>0.0</v>
      </c>
      <c r="E18" s="7"/>
      <c r="F18" s="20"/>
      <c r="G18" s="13">
        <v>3.0</v>
      </c>
      <c r="H18" s="15">
        <v>11.0</v>
      </c>
      <c r="I18" s="15">
        <v>4.0</v>
      </c>
      <c r="J18" s="15">
        <v>8.0</v>
      </c>
      <c r="K18" s="7"/>
      <c r="L18" s="16"/>
    </row>
    <row r="19">
      <c r="A19" s="13">
        <v>4.0</v>
      </c>
      <c r="B19" s="15">
        <v>15.0</v>
      </c>
      <c r="C19" s="15">
        <v>7.0</v>
      </c>
      <c r="D19" s="15">
        <v>4.0</v>
      </c>
      <c r="E19" s="7"/>
      <c r="F19" s="20"/>
      <c r="G19" s="13">
        <v>4.0</v>
      </c>
      <c r="H19" s="15">
        <v>16.0</v>
      </c>
      <c r="I19" s="15">
        <v>10.0</v>
      </c>
      <c r="J19" s="15">
        <v>0.0</v>
      </c>
      <c r="K19" s="7"/>
      <c r="L19" s="16"/>
    </row>
    <row r="20">
      <c r="A20" s="13">
        <v>5.0</v>
      </c>
      <c r="B20" s="15">
        <v>15.0</v>
      </c>
      <c r="C20" s="15">
        <v>10.0</v>
      </c>
      <c r="D20" s="15">
        <v>0.0</v>
      </c>
      <c r="E20" s="7"/>
      <c r="F20" s="20"/>
      <c r="G20" s="13">
        <v>5.0</v>
      </c>
      <c r="H20" s="15">
        <v>9.0</v>
      </c>
      <c r="I20" s="15">
        <v>11.0</v>
      </c>
      <c r="J20" s="15">
        <v>0.0</v>
      </c>
      <c r="K20" s="7"/>
      <c r="L20" s="16"/>
    </row>
    <row r="21">
      <c r="A21" s="13">
        <v>6.0</v>
      </c>
      <c r="B21" s="15">
        <v>12.0</v>
      </c>
      <c r="C21" s="15">
        <v>10.0</v>
      </c>
      <c r="D21" s="15">
        <v>0.0</v>
      </c>
      <c r="E21" s="7"/>
      <c r="F21" s="20"/>
      <c r="G21" s="13">
        <v>6.0</v>
      </c>
      <c r="H21" s="15">
        <v>11.0</v>
      </c>
      <c r="I21" s="15">
        <v>3.0</v>
      </c>
      <c r="J21" s="15">
        <v>8.0</v>
      </c>
      <c r="K21" s="7"/>
      <c r="L21" s="16"/>
    </row>
    <row r="22">
      <c r="A22" s="13">
        <v>7.0</v>
      </c>
      <c r="B22" s="15">
        <v>11.0</v>
      </c>
      <c r="C22" s="15">
        <v>0.0</v>
      </c>
      <c r="D22" s="15">
        <v>10.0</v>
      </c>
      <c r="E22" s="7"/>
      <c r="F22" s="20"/>
      <c r="G22" s="13">
        <v>7.0</v>
      </c>
      <c r="H22" s="15">
        <v>11.0</v>
      </c>
      <c r="I22" s="15">
        <v>7.0</v>
      </c>
      <c r="J22" s="15">
        <v>3.0</v>
      </c>
      <c r="K22" s="7"/>
      <c r="L22" s="16"/>
    </row>
    <row r="23">
      <c r="A23" s="13">
        <v>8.0</v>
      </c>
      <c r="B23" s="15">
        <v>13.0</v>
      </c>
      <c r="C23" s="15">
        <v>0.0</v>
      </c>
      <c r="D23" s="15">
        <v>13.0</v>
      </c>
      <c r="E23" s="7"/>
      <c r="F23" s="20"/>
      <c r="G23" s="13">
        <v>8.0</v>
      </c>
      <c r="H23" s="15">
        <v>8.0</v>
      </c>
      <c r="I23" s="15">
        <v>10.0</v>
      </c>
      <c r="J23" s="15">
        <v>0.0</v>
      </c>
      <c r="K23" s="7"/>
      <c r="L23" s="16"/>
    </row>
    <row r="24">
      <c r="A24" s="18" t="s">
        <v>14</v>
      </c>
      <c r="B24" s="13">
        <f t="shared" ref="B24:D24" si="3">SUM(B16:B23)/8</f>
        <v>16.125</v>
      </c>
      <c r="C24" s="13">
        <f t="shared" si="3"/>
        <v>5.5</v>
      </c>
      <c r="D24" s="13">
        <f t="shared" si="3"/>
        <v>5.75</v>
      </c>
      <c r="E24" s="7"/>
      <c r="F24" s="22"/>
      <c r="G24" s="18" t="s">
        <v>14</v>
      </c>
      <c r="H24" s="13">
        <f t="shared" ref="H24:J24" si="4">AVERAGE(H16:H23)</f>
        <v>12.875</v>
      </c>
      <c r="I24" s="13">
        <f t="shared" si="4"/>
        <v>7.625</v>
      </c>
      <c r="J24" s="13">
        <f t="shared" si="4"/>
        <v>3.125</v>
      </c>
      <c r="K24" s="7"/>
      <c r="L24" s="23"/>
    </row>
    <row r="26">
      <c r="A26" s="24" t="s">
        <v>19</v>
      </c>
    </row>
    <row r="28">
      <c r="A28" s="9" t="s">
        <v>20</v>
      </c>
      <c r="B28" s="9" t="s">
        <v>21</v>
      </c>
      <c r="C28" s="9" t="s">
        <v>22</v>
      </c>
      <c r="D28" s="9" t="s">
        <v>11</v>
      </c>
      <c r="E28" s="25"/>
    </row>
    <row r="29">
      <c r="A29" s="26">
        <v>1.0</v>
      </c>
      <c r="B29" s="26">
        <v>19.0</v>
      </c>
      <c r="C29" s="26">
        <v>7.875</v>
      </c>
      <c r="D29" s="26">
        <v>3.375</v>
      </c>
    </row>
    <row r="30">
      <c r="A30" s="26">
        <v>2.0</v>
      </c>
      <c r="B30" s="26">
        <v>16.125</v>
      </c>
      <c r="C30" s="26">
        <v>5.5</v>
      </c>
      <c r="D30" s="26">
        <v>5.75</v>
      </c>
    </row>
    <row r="31">
      <c r="A31" s="26">
        <v>4.0</v>
      </c>
      <c r="B31" s="26">
        <v>16.25</v>
      </c>
      <c r="C31" s="26">
        <v>5.0</v>
      </c>
      <c r="D31" s="26">
        <v>7.0</v>
      </c>
    </row>
    <row r="32">
      <c r="A32" s="26">
        <v>8.0</v>
      </c>
      <c r="B32" s="26">
        <v>12.875</v>
      </c>
      <c r="C32" s="26">
        <v>7.625</v>
      </c>
      <c r="D32" s="26">
        <v>3.125</v>
      </c>
    </row>
    <row r="34">
      <c r="A34" s="27" t="s">
        <v>23</v>
      </c>
    </row>
    <row r="36">
      <c r="A36" s="9" t="s">
        <v>20</v>
      </c>
      <c r="B36" s="9" t="s">
        <v>21</v>
      </c>
      <c r="C36" s="9" t="s">
        <v>22</v>
      </c>
      <c r="D36" s="9" t="s">
        <v>11</v>
      </c>
    </row>
    <row r="37">
      <c r="A37" s="26">
        <v>1.0</v>
      </c>
      <c r="B37" s="26">
        <f t="shared" ref="B37:D37" si="5"> 1</f>
        <v>1</v>
      </c>
      <c r="C37" s="26">
        <f t="shared" si="5"/>
        <v>1</v>
      </c>
      <c r="D37" s="26">
        <f t="shared" si="5"/>
        <v>1</v>
      </c>
    </row>
    <row r="38">
      <c r="A38" s="26">
        <v>2.0</v>
      </c>
      <c r="B38" s="26">
        <f t="shared" ref="B38:B40" si="6">19/B30</f>
        <v>1.178294574</v>
      </c>
      <c r="C38" s="26">
        <f t="shared" ref="C38:C40" si="7">7.875/C30</f>
        <v>1.431818182</v>
      </c>
      <c r="D38" s="26">
        <f t="shared" ref="D38:D40" si="8">3.375/D30</f>
        <v>0.5869565217</v>
      </c>
    </row>
    <row r="39">
      <c r="A39" s="26">
        <v>4.0</v>
      </c>
      <c r="B39" s="26">
        <f t="shared" si="6"/>
        <v>1.169230769</v>
      </c>
      <c r="C39" s="26">
        <f t="shared" si="7"/>
        <v>1.575</v>
      </c>
      <c r="D39" s="26">
        <f t="shared" si="8"/>
        <v>0.4821428571</v>
      </c>
    </row>
    <row r="40">
      <c r="A40" s="26">
        <v>8.0</v>
      </c>
      <c r="B40" s="26">
        <f t="shared" si="6"/>
        <v>1.475728155</v>
      </c>
      <c r="C40" s="26">
        <f t="shared" si="7"/>
        <v>1.032786885</v>
      </c>
      <c r="D40" s="26">
        <f t="shared" si="8"/>
        <v>1.08</v>
      </c>
    </row>
  </sheetData>
  <mergeCells count="10">
    <mergeCell ref="G13:J13"/>
    <mergeCell ref="G14:J14"/>
    <mergeCell ref="A1:D1"/>
    <mergeCell ref="G1:J1"/>
    <mergeCell ref="A2:D2"/>
    <mergeCell ref="G2:J2"/>
    <mergeCell ref="L3:L24"/>
    <mergeCell ref="A13:D13"/>
    <mergeCell ref="A14:D14"/>
    <mergeCell ref="A26:D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5"/>
    <col customWidth="1" min="3" max="3" width="20.38"/>
    <col customWidth="1" min="4" max="4" width="22.88"/>
  </cols>
  <sheetData>
    <row r="2">
      <c r="A2" s="28" t="s">
        <v>24</v>
      </c>
      <c r="B2" s="28">
        <v>1.0</v>
      </c>
      <c r="C2" s="28">
        <v>2.0</v>
      </c>
      <c r="D2" s="28">
        <v>3.0</v>
      </c>
    </row>
    <row r="3">
      <c r="A3" s="29" t="s">
        <v>25</v>
      </c>
      <c r="B3" s="29" t="s">
        <v>26</v>
      </c>
      <c r="C3" s="29" t="s">
        <v>27</v>
      </c>
      <c r="D3" s="29" t="s">
        <v>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2.88"/>
    <col customWidth="1" min="7" max="7" width="11.63"/>
    <col customWidth="1" min="12" max="12" width="36.63"/>
  </cols>
  <sheetData>
    <row r="1">
      <c r="A1" s="30" t="s">
        <v>29</v>
      </c>
      <c r="B1" s="31"/>
      <c r="C1" s="31"/>
      <c r="D1" s="31"/>
      <c r="E1" s="22"/>
      <c r="F1" s="22"/>
      <c r="G1" s="30" t="s">
        <v>30</v>
      </c>
      <c r="H1" s="31"/>
      <c r="I1" s="31"/>
      <c r="J1" s="31"/>
    </row>
    <row r="2">
      <c r="A2" s="32" t="s">
        <v>2</v>
      </c>
      <c r="B2" s="31"/>
      <c r="C2" s="31"/>
      <c r="D2" s="33"/>
      <c r="E2" s="22"/>
      <c r="F2" s="34"/>
      <c r="G2" s="35" t="s">
        <v>3</v>
      </c>
      <c r="H2" s="31"/>
      <c r="I2" s="31"/>
      <c r="J2" s="33"/>
      <c r="L2" s="9" t="s">
        <v>4</v>
      </c>
    </row>
    <row r="3">
      <c r="A3" s="36" t="s">
        <v>5</v>
      </c>
      <c r="B3" s="37" t="s">
        <v>9</v>
      </c>
      <c r="C3" s="37" t="s">
        <v>10</v>
      </c>
      <c r="D3" s="37" t="s">
        <v>11</v>
      </c>
      <c r="E3" s="22"/>
      <c r="F3" s="34"/>
      <c r="G3" s="37" t="s">
        <v>5</v>
      </c>
      <c r="H3" s="37" t="s">
        <v>9</v>
      </c>
      <c r="I3" s="37" t="s">
        <v>10</v>
      </c>
      <c r="J3" s="37" t="s">
        <v>11</v>
      </c>
      <c r="L3" s="12" t="s">
        <v>31</v>
      </c>
    </row>
    <row r="4">
      <c r="A4" s="38">
        <v>1.0</v>
      </c>
      <c r="B4" s="39">
        <v>11.0</v>
      </c>
      <c r="C4" s="39">
        <v>7.0</v>
      </c>
      <c r="D4" s="39">
        <v>3.0</v>
      </c>
      <c r="E4" s="22"/>
      <c r="F4" s="34"/>
      <c r="G4" s="40">
        <v>1.0</v>
      </c>
      <c r="H4" s="39">
        <v>83.0</v>
      </c>
      <c r="I4" s="39">
        <v>6.0</v>
      </c>
      <c r="J4" s="39">
        <v>24.0</v>
      </c>
      <c r="L4" s="16"/>
    </row>
    <row r="5">
      <c r="A5" s="38">
        <v>2.0</v>
      </c>
      <c r="B5" s="39">
        <v>12.0</v>
      </c>
      <c r="C5" s="39">
        <v>0.0</v>
      </c>
      <c r="D5" s="39">
        <v>10.0</v>
      </c>
      <c r="E5" s="22"/>
      <c r="F5" s="34"/>
      <c r="G5" s="40">
        <v>2.0</v>
      </c>
      <c r="H5" s="39">
        <v>21.0</v>
      </c>
      <c r="I5" s="39">
        <v>4.0</v>
      </c>
      <c r="J5" s="39">
        <v>4.0</v>
      </c>
      <c r="L5" s="16"/>
    </row>
    <row r="6">
      <c r="A6" s="38">
        <v>3.0</v>
      </c>
      <c r="B6" s="39">
        <v>21.0</v>
      </c>
      <c r="C6" s="39">
        <v>6.0</v>
      </c>
      <c r="D6" s="39">
        <v>6.0</v>
      </c>
      <c r="E6" s="22"/>
      <c r="F6" s="34"/>
      <c r="G6" s="40">
        <v>3.0</v>
      </c>
      <c r="H6" s="39">
        <v>17.0</v>
      </c>
      <c r="I6" s="39">
        <v>6.0</v>
      </c>
      <c r="J6" s="39">
        <v>3.0</v>
      </c>
      <c r="L6" s="16"/>
    </row>
    <row r="7">
      <c r="A7" s="38">
        <v>4.0</v>
      </c>
      <c r="B7" s="39">
        <v>9.0</v>
      </c>
      <c r="C7" s="39">
        <v>0.0</v>
      </c>
      <c r="D7" s="39">
        <v>9.0</v>
      </c>
      <c r="E7" s="22"/>
      <c r="F7" s="34"/>
      <c r="G7" s="40">
        <v>4.0</v>
      </c>
      <c r="H7" s="39">
        <v>15.0</v>
      </c>
      <c r="I7" s="39">
        <v>4.0</v>
      </c>
      <c r="J7" s="39">
        <v>4.0</v>
      </c>
      <c r="L7" s="16"/>
    </row>
    <row r="8">
      <c r="A8" s="38">
        <v>5.0</v>
      </c>
      <c r="B8" s="39">
        <v>9.0</v>
      </c>
      <c r="C8" s="39">
        <v>0.0</v>
      </c>
      <c r="D8" s="39">
        <v>9.0</v>
      </c>
      <c r="E8" s="22"/>
      <c r="F8" s="34"/>
      <c r="G8" s="40">
        <v>5.0</v>
      </c>
      <c r="H8" s="39">
        <v>12.0</v>
      </c>
      <c r="I8" s="39">
        <v>4.0</v>
      </c>
      <c r="J8" s="39">
        <v>4.0</v>
      </c>
      <c r="L8" s="16"/>
    </row>
    <row r="9">
      <c r="A9" s="38">
        <v>6.0</v>
      </c>
      <c r="B9" s="39">
        <v>14.0</v>
      </c>
      <c r="C9" s="39">
        <v>0.0</v>
      </c>
      <c r="D9" s="39">
        <v>10.0</v>
      </c>
      <c r="E9" s="22"/>
      <c r="F9" s="34"/>
      <c r="G9" s="40">
        <v>6.0</v>
      </c>
      <c r="H9" s="39">
        <v>35.0</v>
      </c>
      <c r="I9" s="39">
        <v>3.0</v>
      </c>
      <c r="J9" s="39">
        <v>8.0</v>
      </c>
      <c r="L9" s="16"/>
    </row>
    <row r="10">
      <c r="A10" s="38">
        <v>7.0</v>
      </c>
      <c r="B10" s="39">
        <v>24.0</v>
      </c>
      <c r="C10" s="39">
        <v>1.0</v>
      </c>
      <c r="D10" s="39">
        <v>9.0</v>
      </c>
      <c r="E10" s="22"/>
      <c r="F10" s="34"/>
      <c r="G10" s="40">
        <v>7.0</v>
      </c>
      <c r="H10" s="39">
        <v>7.0</v>
      </c>
      <c r="I10" s="39">
        <v>0.0</v>
      </c>
      <c r="J10" s="39">
        <v>8.0</v>
      </c>
      <c r="L10" s="16"/>
    </row>
    <row r="11">
      <c r="A11" s="38">
        <v>8.0</v>
      </c>
      <c r="B11" s="39">
        <v>28.0</v>
      </c>
      <c r="C11" s="39">
        <v>4.0</v>
      </c>
      <c r="D11" s="39">
        <v>8.0</v>
      </c>
      <c r="E11" s="22"/>
      <c r="F11" s="34"/>
      <c r="G11" s="40">
        <v>8.0</v>
      </c>
      <c r="H11" s="39">
        <v>34.0</v>
      </c>
      <c r="I11" s="39">
        <v>0.0</v>
      </c>
      <c r="J11" s="39">
        <v>10.0</v>
      </c>
      <c r="L11" s="16"/>
    </row>
    <row r="12">
      <c r="A12" s="41" t="s">
        <v>14</v>
      </c>
      <c r="B12" s="40">
        <f t="shared" ref="B12:D12" si="1"> AVERAGE(B4:B11)</f>
        <v>16</v>
      </c>
      <c r="C12" s="40">
        <f t="shared" si="1"/>
        <v>2.25</v>
      </c>
      <c r="D12" s="40">
        <f t="shared" si="1"/>
        <v>8</v>
      </c>
      <c r="E12" s="22"/>
      <c r="F12" s="34"/>
      <c r="G12" s="42" t="s">
        <v>14</v>
      </c>
      <c r="H12" s="40">
        <f t="shared" ref="H12:J12" si="2"> AVERAGE(H4:H11)</f>
        <v>28</v>
      </c>
      <c r="I12" s="40">
        <f t="shared" si="2"/>
        <v>3.375</v>
      </c>
      <c r="J12" s="40">
        <f t="shared" si="2"/>
        <v>8.125</v>
      </c>
      <c r="L12" s="16"/>
    </row>
    <row r="13">
      <c r="A13" s="30" t="s">
        <v>32</v>
      </c>
      <c r="B13" s="31"/>
      <c r="C13" s="31"/>
      <c r="D13" s="31"/>
      <c r="E13" s="22"/>
      <c r="F13" s="22"/>
      <c r="G13" s="30" t="s">
        <v>33</v>
      </c>
      <c r="H13" s="31"/>
      <c r="I13" s="31"/>
      <c r="J13" s="31"/>
      <c r="L13" s="16"/>
    </row>
    <row r="14">
      <c r="A14" s="32" t="s">
        <v>17</v>
      </c>
      <c r="B14" s="31"/>
      <c r="C14" s="31"/>
      <c r="D14" s="33"/>
      <c r="E14" s="22"/>
      <c r="F14" s="34"/>
      <c r="G14" s="35" t="s">
        <v>18</v>
      </c>
      <c r="H14" s="31"/>
      <c r="I14" s="31"/>
      <c r="J14" s="33"/>
      <c r="L14" s="16"/>
    </row>
    <row r="15">
      <c r="A15" s="36" t="s">
        <v>5</v>
      </c>
      <c r="B15" s="37" t="s">
        <v>9</v>
      </c>
      <c r="C15" s="37" t="s">
        <v>10</v>
      </c>
      <c r="D15" s="37" t="s">
        <v>11</v>
      </c>
      <c r="E15" s="22"/>
      <c r="F15" s="34"/>
      <c r="G15" s="37" t="s">
        <v>5</v>
      </c>
      <c r="H15" s="37" t="s">
        <v>9</v>
      </c>
      <c r="I15" s="37" t="s">
        <v>10</v>
      </c>
      <c r="J15" s="37" t="s">
        <v>11</v>
      </c>
      <c r="L15" s="16"/>
    </row>
    <row r="16">
      <c r="A16" s="38">
        <v>1.0</v>
      </c>
      <c r="B16" s="39">
        <v>22.0</v>
      </c>
      <c r="C16" s="39">
        <v>10.0</v>
      </c>
      <c r="D16" s="39">
        <v>0.0</v>
      </c>
      <c r="E16" s="22"/>
      <c r="F16" s="34"/>
      <c r="G16" s="40">
        <v>1.0</v>
      </c>
      <c r="H16" s="39">
        <v>28.0</v>
      </c>
      <c r="I16" s="39">
        <v>5.0</v>
      </c>
      <c r="J16" s="39">
        <v>10.0</v>
      </c>
      <c r="L16" s="16"/>
    </row>
    <row r="17">
      <c r="A17" s="38">
        <v>2.0</v>
      </c>
      <c r="B17" s="39">
        <v>18.0</v>
      </c>
      <c r="C17" s="39">
        <v>1.0</v>
      </c>
      <c r="D17" s="39">
        <v>13.0</v>
      </c>
      <c r="E17" s="22"/>
      <c r="F17" s="34"/>
      <c r="G17" s="40">
        <v>2.0</v>
      </c>
      <c r="H17" s="39">
        <v>17.0</v>
      </c>
      <c r="I17" s="39">
        <v>0.0</v>
      </c>
      <c r="J17" s="39">
        <v>9.0</v>
      </c>
      <c r="L17" s="16"/>
    </row>
    <row r="18">
      <c r="A18" s="38">
        <v>3.0</v>
      </c>
      <c r="B18" s="39">
        <v>53.0</v>
      </c>
      <c r="C18" s="39">
        <v>0.0</v>
      </c>
      <c r="D18" s="39">
        <v>13.0</v>
      </c>
      <c r="E18" s="22"/>
      <c r="F18" s="34"/>
      <c r="G18" s="40">
        <v>3.0</v>
      </c>
      <c r="H18" s="39">
        <v>15.0</v>
      </c>
      <c r="I18" s="39">
        <v>2.0</v>
      </c>
      <c r="J18" s="39">
        <v>7.0</v>
      </c>
      <c r="L18" s="16"/>
    </row>
    <row r="19">
      <c r="A19" s="38">
        <v>4.0</v>
      </c>
      <c r="B19" s="39">
        <v>14.0</v>
      </c>
      <c r="C19" s="39">
        <v>0.0</v>
      </c>
      <c r="D19" s="39">
        <v>8.0</v>
      </c>
      <c r="E19" s="22"/>
      <c r="F19" s="34"/>
      <c r="G19" s="40">
        <v>4.0</v>
      </c>
      <c r="H19" s="39">
        <v>20.0</v>
      </c>
      <c r="I19" s="39">
        <v>9.0</v>
      </c>
      <c r="J19" s="39">
        <v>0.0</v>
      </c>
      <c r="L19" s="16"/>
    </row>
    <row r="20">
      <c r="A20" s="38">
        <v>5.0</v>
      </c>
      <c r="B20" s="39">
        <v>34.0</v>
      </c>
      <c r="C20" s="39">
        <v>0.0</v>
      </c>
      <c r="D20" s="39">
        <v>9.0</v>
      </c>
      <c r="E20" s="22"/>
      <c r="F20" s="34"/>
      <c r="G20" s="40">
        <v>5.0</v>
      </c>
      <c r="H20" s="39">
        <v>26.0</v>
      </c>
      <c r="I20" s="39">
        <v>7.0</v>
      </c>
      <c r="J20" s="39">
        <v>11.0</v>
      </c>
      <c r="L20" s="16"/>
    </row>
    <row r="21">
      <c r="A21" s="38">
        <v>6.0</v>
      </c>
      <c r="B21" s="39">
        <v>21.0</v>
      </c>
      <c r="C21" s="39">
        <v>5.0</v>
      </c>
      <c r="D21" s="39">
        <v>5.0</v>
      </c>
      <c r="E21" s="22"/>
      <c r="F21" s="34"/>
      <c r="G21" s="40">
        <v>6.0</v>
      </c>
      <c r="H21" s="39">
        <v>30.0</v>
      </c>
      <c r="I21" s="39">
        <v>3.0</v>
      </c>
      <c r="J21" s="39">
        <v>6.0</v>
      </c>
      <c r="L21" s="16"/>
    </row>
    <row r="22">
      <c r="A22" s="38">
        <v>7.0</v>
      </c>
      <c r="B22" s="39">
        <v>26.0</v>
      </c>
      <c r="C22" s="39">
        <v>0.0</v>
      </c>
      <c r="D22" s="39">
        <v>20.0</v>
      </c>
      <c r="E22" s="22"/>
      <c r="F22" s="34"/>
      <c r="G22" s="40">
        <v>7.0</v>
      </c>
      <c r="H22" s="39">
        <v>13.0</v>
      </c>
      <c r="I22" s="39">
        <v>0.0</v>
      </c>
      <c r="J22" s="39">
        <v>13.0</v>
      </c>
      <c r="L22" s="16"/>
    </row>
    <row r="23">
      <c r="A23" s="38">
        <v>8.0</v>
      </c>
      <c r="B23" s="39">
        <v>18.0</v>
      </c>
      <c r="C23" s="39">
        <v>0.0</v>
      </c>
      <c r="D23" s="39">
        <v>8.0</v>
      </c>
      <c r="E23" s="22"/>
      <c r="F23" s="34"/>
      <c r="G23" s="40">
        <v>8.0</v>
      </c>
      <c r="H23" s="39">
        <v>15.0</v>
      </c>
      <c r="I23" s="39">
        <v>0.0</v>
      </c>
      <c r="J23" s="39">
        <v>12.0</v>
      </c>
      <c r="L23" s="16"/>
    </row>
    <row r="24">
      <c r="A24" s="41" t="s">
        <v>14</v>
      </c>
      <c r="B24" s="40">
        <f t="shared" ref="B24:D24" si="3"> AVERAGE(B16:B23)</f>
        <v>25.75</v>
      </c>
      <c r="C24" s="40">
        <f t="shared" si="3"/>
        <v>2</v>
      </c>
      <c r="D24" s="40">
        <f t="shared" si="3"/>
        <v>9.5</v>
      </c>
      <c r="E24" s="22"/>
      <c r="F24" s="34"/>
      <c r="G24" s="42" t="s">
        <v>14</v>
      </c>
      <c r="H24" s="40">
        <f t="shared" ref="H24:J24" si="4"> AVERAGE(H16:H23)</f>
        <v>20.5</v>
      </c>
      <c r="I24" s="40">
        <f t="shared" si="4"/>
        <v>3.25</v>
      </c>
      <c r="J24" s="40">
        <f t="shared" si="4"/>
        <v>8.5</v>
      </c>
      <c r="L24" s="23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>
      <c r="A26" s="43" t="s">
        <v>34</v>
      </c>
      <c r="E26" s="22"/>
      <c r="F26" s="22"/>
      <c r="G26" s="22"/>
      <c r="H26" s="22"/>
      <c r="I26" s="22"/>
      <c r="J26" s="22"/>
    </row>
    <row r="28">
      <c r="A28" s="9" t="s">
        <v>35</v>
      </c>
      <c r="B28" s="9" t="s">
        <v>21</v>
      </c>
      <c r="C28" s="9" t="s">
        <v>22</v>
      </c>
      <c r="D28" s="9" t="s">
        <v>11</v>
      </c>
    </row>
    <row r="29">
      <c r="A29" s="26">
        <v>1.0</v>
      </c>
      <c r="B29" s="26">
        <v>16.0</v>
      </c>
      <c r="C29" s="26">
        <v>2.25</v>
      </c>
      <c r="D29" s="26">
        <v>8.0</v>
      </c>
    </row>
    <row r="30">
      <c r="A30" s="26">
        <v>2.0</v>
      </c>
      <c r="B30" s="26">
        <v>25.75</v>
      </c>
      <c r="C30" s="26">
        <v>2.0</v>
      </c>
      <c r="D30" s="26">
        <v>9.5</v>
      </c>
    </row>
    <row r="31">
      <c r="A31" s="26">
        <v>4.0</v>
      </c>
      <c r="B31" s="26">
        <v>28.0</v>
      </c>
      <c r="C31" s="26">
        <v>3.375</v>
      </c>
      <c r="D31" s="26">
        <v>8.125</v>
      </c>
    </row>
    <row r="32">
      <c r="A32" s="26">
        <v>8.0</v>
      </c>
      <c r="B32" s="26">
        <v>20.5</v>
      </c>
      <c r="C32" s="26">
        <v>3.25</v>
      </c>
      <c r="D32" s="26">
        <v>8.5</v>
      </c>
    </row>
    <row r="34">
      <c r="A34" s="27" t="s">
        <v>23</v>
      </c>
    </row>
    <row r="36">
      <c r="A36" s="9" t="s">
        <v>35</v>
      </c>
      <c r="B36" s="9" t="s">
        <v>21</v>
      </c>
      <c r="C36" s="9" t="s">
        <v>22</v>
      </c>
      <c r="D36" s="9" t="s">
        <v>11</v>
      </c>
    </row>
    <row r="37">
      <c r="A37" s="26">
        <v>1.0</v>
      </c>
      <c r="B37" s="26">
        <v>1.0</v>
      </c>
      <c r="C37" s="26">
        <v>1.0</v>
      </c>
      <c r="D37" s="26">
        <v>1.0</v>
      </c>
    </row>
    <row r="38">
      <c r="A38" s="26">
        <v>2.0</v>
      </c>
      <c r="B38" s="26">
        <f t="shared" ref="B38:B40" si="5">16/B30</f>
        <v>0.6213592233</v>
      </c>
      <c r="C38" s="26">
        <f t="shared" ref="C38:C40" si="6">2.25/C30</f>
        <v>1.125</v>
      </c>
      <c r="D38" s="26">
        <f t="shared" ref="D38:D40" si="7">8/D30</f>
        <v>0.8421052632</v>
      </c>
    </row>
    <row r="39">
      <c r="A39" s="26">
        <v>4.0</v>
      </c>
      <c r="B39" s="26">
        <f t="shared" si="5"/>
        <v>0.5714285714</v>
      </c>
      <c r="C39" s="26">
        <f t="shared" si="6"/>
        <v>0.6666666667</v>
      </c>
      <c r="D39" s="26">
        <f t="shared" si="7"/>
        <v>0.9846153846</v>
      </c>
    </row>
    <row r="40">
      <c r="A40" s="26">
        <v>8.0</v>
      </c>
      <c r="B40" s="26">
        <f t="shared" si="5"/>
        <v>0.7804878049</v>
      </c>
      <c r="C40" s="26">
        <f t="shared" si="6"/>
        <v>0.6923076923</v>
      </c>
      <c r="D40" s="26">
        <f t="shared" si="7"/>
        <v>0.9411764706</v>
      </c>
    </row>
  </sheetData>
  <mergeCells count="10">
    <mergeCell ref="G13:J13"/>
    <mergeCell ref="G14:J14"/>
    <mergeCell ref="A1:D1"/>
    <mergeCell ref="G1:J1"/>
    <mergeCell ref="A2:D2"/>
    <mergeCell ref="G2:J2"/>
    <mergeCell ref="L3:L24"/>
    <mergeCell ref="A13:D13"/>
    <mergeCell ref="A14:D14"/>
    <mergeCell ref="A26:D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43.13"/>
  </cols>
  <sheetData>
    <row r="1">
      <c r="A1" s="30" t="s">
        <v>36</v>
      </c>
      <c r="B1" s="31"/>
      <c r="C1" s="31"/>
      <c r="D1" s="31"/>
      <c r="E1" s="22"/>
      <c r="F1" s="22"/>
      <c r="G1" s="30" t="s">
        <v>37</v>
      </c>
      <c r="H1" s="31"/>
      <c r="I1" s="31"/>
      <c r="J1" s="31"/>
    </row>
    <row r="2">
      <c r="A2" s="32" t="s">
        <v>2</v>
      </c>
      <c r="B2" s="31"/>
      <c r="C2" s="31"/>
      <c r="D2" s="33"/>
      <c r="E2" s="22"/>
      <c r="F2" s="34"/>
      <c r="G2" s="35" t="s">
        <v>3</v>
      </c>
      <c r="H2" s="31"/>
      <c r="I2" s="31"/>
      <c r="J2" s="33"/>
      <c r="L2" s="9" t="s">
        <v>4</v>
      </c>
    </row>
    <row r="3">
      <c r="A3" s="36" t="s">
        <v>5</v>
      </c>
      <c r="B3" s="44" t="s">
        <v>6</v>
      </c>
      <c r="C3" s="44" t="s">
        <v>7</v>
      </c>
      <c r="D3" s="44" t="s">
        <v>8</v>
      </c>
      <c r="E3" s="22"/>
      <c r="F3" s="34"/>
      <c r="G3" s="37" t="s">
        <v>5</v>
      </c>
      <c r="H3" s="44" t="s">
        <v>6</v>
      </c>
      <c r="I3" s="44" t="s">
        <v>7</v>
      </c>
      <c r="J3" s="44" t="s">
        <v>8</v>
      </c>
      <c r="L3" s="12" t="s">
        <v>38</v>
      </c>
    </row>
    <row r="4">
      <c r="A4" s="38">
        <v>1.0</v>
      </c>
      <c r="B4" s="39">
        <v>14.0</v>
      </c>
      <c r="C4" s="39">
        <v>15.0</v>
      </c>
      <c r="D4" s="39">
        <v>0.0</v>
      </c>
      <c r="E4" s="22"/>
      <c r="F4" s="34"/>
      <c r="G4" s="40">
        <v>1.0</v>
      </c>
      <c r="H4" s="39">
        <v>17.0</v>
      </c>
      <c r="I4" s="39">
        <v>10.0</v>
      </c>
      <c r="J4" s="39">
        <v>7.0</v>
      </c>
      <c r="L4" s="16"/>
    </row>
    <row r="5">
      <c r="A5" s="38">
        <v>2.0</v>
      </c>
      <c r="B5" s="39">
        <v>35.0</v>
      </c>
      <c r="C5" s="39">
        <v>13.0</v>
      </c>
      <c r="D5" s="39">
        <v>7.0</v>
      </c>
      <c r="E5" s="22"/>
      <c r="F5" s="34"/>
      <c r="G5" s="40">
        <v>2.0</v>
      </c>
      <c r="H5" s="39">
        <v>33.0</v>
      </c>
      <c r="I5" s="39">
        <v>13.0</v>
      </c>
      <c r="J5" s="39">
        <v>4.0</v>
      </c>
      <c r="L5" s="16"/>
    </row>
    <row r="6">
      <c r="A6" s="38">
        <v>3.0</v>
      </c>
      <c r="B6" s="39">
        <v>79.0</v>
      </c>
      <c r="C6" s="39">
        <v>10.0</v>
      </c>
      <c r="D6" s="39">
        <v>10.0</v>
      </c>
      <c r="E6" s="22"/>
      <c r="F6" s="34"/>
      <c r="G6" s="40">
        <v>3.0</v>
      </c>
      <c r="H6" s="39">
        <v>15.0</v>
      </c>
      <c r="I6" s="39">
        <v>6.0</v>
      </c>
      <c r="J6" s="39">
        <v>10.0</v>
      </c>
      <c r="L6" s="16"/>
    </row>
    <row r="7">
      <c r="A7" s="38">
        <v>4.0</v>
      </c>
      <c r="B7" s="39">
        <v>37.0</v>
      </c>
      <c r="C7" s="39">
        <v>10.0</v>
      </c>
      <c r="D7" s="39">
        <v>9.0</v>
      </c>
      <c r="E7" s="22"/>
      <c r="F7" s="34"/>
      <c r="G7" s="40">
        <v>4.0</v>
      </c>
      <c r="H7" s="39">
        <v>37.0</v>
      </c>
      <c r="I7" s="39">
        <v>11.0</v>
      </c>
      <c r="J7" s="39">
        <v>11.0</v>
      </c>
      <c r="L7" s="16"/>
    </row>
    <row r="8">
      <c r="A8" s="38">
        <v>5.0</v>
      </c>
      <c r="B8" s="39">
        <v>64.0</v>
      </c>
      <c r="C8" s="39">
        <v>8.0</v>
      </c>
      <c r="D8" s="39">
        <v>13.0</v>
      </c>
      <c r="E8" s="22"/>
      <c r="F8" s="34"/>
      <c r="G8" s="40">
        <v>5.0</v>
      </c>
      <c r="H8" s="39">
        <v>29.0</v>
      </c>
      <c r="I8" s="39">
        <v>9.0</v>
      </c>
      <c r="J8" s="39">
        <v>9.0</v>
      </c>
      <c r="L8" s="16"/>
    </row>
    <row r="9">
      <c r="A9" s="38">
        <v>6.0</v>
      </c>
      <c r="B9" s="39">
        <v>43.0</v>
      </c>
      <c r="C9" s="39">
        <v>11.0</v>
      </c>
      <c r="D9" s="39">
        <v>7.0</v>
      </c>
      <c r="E9" s="22"/>
      <c r="F9" s="34"/>
      <c r="G9" s="40">
        <v>6.0</v>
      </c>
      <c r="H9" s="39">
        <v>22.0</v>
      </c>
      <c r="I9" s="39">
        <v>8.0</v>
      </c>
      <c r="J9" s="39">
        <v>9.0</v>
      </c>
      <c r="L9" s="16"/>
    </row>
    <row r="10">
      <c r="A10" s="38">
        <v>7.0</v>
      </c>
      <c r="B10" s="39">
        <v>18.0</v>
      </c>
      <c r="C10" s="39">
        <v>15.0</v>
      </c>
      <c r="D10" s="39">
        <v>0.0</v>
      </c>
      <c r="E10" s="22"/>
      <c r="F10" s="34"/>
      <c r="G10" s="40">
        <v>7.0</v>
      </c>
      <c r="H10" s="39">
        <v>22.0</v>
      </c>
      <c r="I10" s="39">
        <v>4.0</v>
      </c>
      <c r="J10" s="39">
        <v>13.0</v>
      </c>
      <c r="L10" s="16"/>
    </row>
    <row r="11">
      <c r="A11" s="38">
        <v>8.0</v>
      </c>
      <c r="B11" s="39">
        <v>16.0</v>
      </c>
      <c r="C11" s="39">
        <v>12.0</v>
      </c>
      <c r="D11" s="39">
        <v>4.0</v>
      </c>
      <c r="E11" s="22"/>
      <c r="F11" s="34"/>
      <c r="G11" s="40">
        <v>8.0</v>
      </c>
      <c r="H11" s="39">
        <v>17.0</v>
      </c>
      <c r="I11" s="39">
        <v>7.0</v>
      </c>
      <c r="J11" s="39">
        <v>10.0</v>
      </c>
      <c r="L11" s="16"/>
    </row>
    <row r="12">
      <c r="A12" s="41" t="s">
        <v>14</v>
      </c>
      <c r="B12" s="40">
        <f t="shared" ref="B12:D12" si="1">AVERAGE(B4:B11)</f>
        <v>38.25</v>
      </c>
      <c r="C12" s="40">
        <f t="shared" si="1"/>
        <v>11.75</v>
      </c>
      <c r="D12" s="40">
        <f t="shared" si="1"/>
        <v>6.25</v>
      </c>
      <c r="E12" s="22"/>
      <c r="F12" s="34"/>
      <c r="G12" s="42" t="s">
        <v>14</v>
      </c>
      <c r="H12" s="40">
        <f t="shared" ref="H12:J12" si="2">AVERAGE(H4:H11)</f>
        <v>24</v>
      </c>
      <c r="I12" s="40">
        <f t="shared" si="2"/>
        <v>8.5</v>
      </c>
      <c r="J12" s="40">
        <f t="shared" si="2"/>
        <v>9.125</v>
      </c>
      <c r="L12" s="16"/>
    </row>
    <row r="13">
      <c r="A13" s="30" t="s">
        <v>39</v>
      </c>
      <c r="B13" s="31"/>
      <c r="C13" s="31"/>
      <c r="D13" s="31"/>
      <c r="E13" s="22"/>
      <c r="F13" s="22"/>
      <c r="G13" s="30" t="s">
        <v>40</v>
      </c>
      <c r="H13" s="31"/>
      <c r="I13" s="31"/>
      <c r="J13" s="31"/>
      <c r="L13" s="16"/>
    </row>
    <row r="14">
      <c r="A14" s="32" t="s">
        <v>17</v>
      </c>
      <c r="B14" s="31"/>
      <c r="C14" s="31"/>
      <c r="D14" s="33"/>
      <c r="E14" s="22"/>
      <c r="F14" s="34"/>
      <c r="G14" s="35" t="s">
        <v>18</v>
      </c>
      <c r="H14" s="31"/>
      <c r="I14" s="31"/>
      <c r="J14" s="33"/>
      <c r="L14" s="16"/>
    </row>
    <row r="15">
      <c r="A15" s="36" t="s">
        <v>5</v>
      </c>
      <c r="B15" s="44" t="s">
        <v>6</v>
      </c>
      <c r="C15" s="44" t="s">
        <v>7</v>
      </c>
      <c r="D15" s="44" t="s">
        <v>8</v>
      </c>
      <c r="E15" s="22"/>
      <c r="F15" s="34"/>
      <c r="G15" s="37" t="s">
        <v>5</v>
      </c>
      <c r="H15" s="44" t="s">
        <v>6</v>
      </c>
      <c r="I15" s="44" t="s">
        <v>7</v>
      </c>
      <c r="J15" s="44" t="s">
        <v>8</v>
      </c>
      <c r="L15" s="16"/>
    </row>
    <row r="16">
      <c r="A16" s="38">
        <v>1.0</v>
      </c>
      <c r="B16" s="39">
        <v>15.0</v>
      </c>
      <c r="C16" s="39">
        <v>16.0</v>
      </c>
      <c r="D16" s="39">
        <v>0.0</v>
      </c>
      <c r="E16" s="22"/>
      <c r="F16" s="34"/>
      <c r="G16" s="40">
        <v>1.0</v>
      </c>
      <c r="H16" s="39">
        <v>24.0</v>
      </c>
      <c r="I16" s="39">
        <v>8.0</v>
      </c>
      <c r="J16" s="39">
        <v>12.0</v>
      </c>
      <c r="L16" s="16"/>
    </row>
    <row r="17">
      <c r="A17" s="38">
        <v>2.0</v>
      </c>
      <c r="B17" s="39">
        <v>28.0</v>
      </c>
      <c r="C17" s="39">
        <v>8.0</v>
      </c>
      <c r="D17" s="39">
        <v>11.0</v>
      </c>
      <c r="E17" s="22"/>
      <c r="F17" s="34"/>
      <c r="G17" s="40">
        <v>2.0</v>
      </c>
      <c r="H17" s="39">
        <v>39.0</v>
      </c>
      <c r="I17" s="39">
        <v>7.0</v>
      </c>
      <c r="J17" s="39">
        <v>10.0</v>
      </c>
      <c r="L17" s="16"/>
    </row>
    <row r="18">
      <c r="A18" s="38">
        <v>3.0</v>
      </c>
      <c r="B18" s="39">
        <v>25.0</v>
      </c>
      <c r="C18" s="39">
        <v>16.0</v>
      </c>
      <c r="D18" s="39">
        <v>4.0</v>
      </c>
      <c r="E18" s="22"/>
      <c r="F18" s="34"/>
      <c r="G18" s="40">
        <v>3.0</v>
      </c>
      <c r="H18" s="39">
        <v>16.0</v>
      </c>
      <c r="I18" s="39">
        <v>6.0</v>
      </c>
      <c r="J18" s="39">
        <v>10.0</v>
      </c>
      <c r="L18" s="16"/>
    </row>
    <row r="19">
      <c r="A19" s="38">
        <v>4.0</v>
      </c>
      <c r="B19" s="39">
        <v>32.0</v>
      </c>
      <c r="C19" s="39">
        <v>9.0</v>
      </c>
      <c r="D19" s="39">
        <v>9.0</v>
      </c>
      <c r="E19" s="22"/>
      <c r="F19" s="34"/>
      <c r="G19" s="40">
        <v>4.0</v>
      </c>
      <c r="H19" s="39">
        <v>24.0</v>
      </c>
      <c r="I19" s="39">
        <v>14.0</v>
      </c>
      <c r="J19" s="39">
        <v>5.0</v>
      </c>
      <c r="L19" s="16"/>
    </row>
    <row r="20">
      <c r="A20" s="38">
        <v>5.0</v>
      </c>
      <c r="B20" s="39">
        <v>21.0</v>
      </c>
      <c r="C20" s="39">
        <v>4.0</v>
      </c>
      <c r="D20" s="39">
        <v>13.0</v>
      </c>
      <c r="E20" s="22"/>
      <c r="F20" s="34"/>
      <c r="G20" s="40">
        <v>5.0</v>
      </c>
      <c r="H20" s="39">
        <v>15.0</v>
      </c>
      <c r="I20" s="39">
        <v>16.0</v>
      </c>
      <c r="J20" s="39">
        <v>0.0</v>
      </c>
      <c r="L20" s="16"/>
    </row>
    <row r="21">
      <c r="A21" s="38">
        <v>6.0</v>
      </c>
      <c r="B21" s="39">
        <v>50.0</v>
      </c>
      <c r="C21" s="39">
        <v>13.0</v>
      </c>
      <c r="D21" s="39">
        <v>4.0</v>
      </c>
      <c r="E21" s="22"/>
      <c r="F21" s="34"/>
      <c r="G21" s="40">
        <v>6.0</v>
      </c>
      <c r="H21" s="39">
        <v>16.0</v>
      </c>
      <c r="I21" s="39">
        <v>8.0</v>
      </c>
      <c r="J21" s="39">
        <v>8.0</v>
      </c>
      <c r="L21" s="16"/>
    </row>
    <row r="22">
      <c r="A22" s="38">
        <v>7.0</v>
      </c>
      <c r="B22" s="39">
        <v>15.0</v>
      </c>
      <c r="C22" s="39">
        <v>15.0</v>
      </c>
      <c r="D22" s="39">
        <v>0.0</v>
      </c>
      <c r="E22" s="22"/>
      <c r="F22" s="34"/>
      <c r="G22" s="40">
        <v>7.0</v>
      </c>
      <c r="H22" s="39">
        <v>19.0</v>
      </c>
      <c r="I22" s="39">
        <v>5.0</v>
      </c>
      <c r="J22" s="39">
        <v>13.0</v>
      </c>
      <c r="L22" s="16"/>
    </row>
    <row r="23">
      <c r="A23" s="38">
        <v>8.0</v>
      </c>
      <c r="B23" s="39">
        <v>32.0</v>
      </c>
      <c r="C23" s="39">
        <v>10.0</v>
      </c>
      <c r="D23" s="39">
        <v>6.0</v>
      </c>
      <c r="E23" s="22"/>
      <c r="F23" s="34"/>
      <c r="G23" s="40">
        <v>8.0</v>
      </c>
      <c r="H23" s="39">
        <v>17.0</v>
      </c>
      <c r="I23" s="39">
        <v>17.0</v>
      </c>
      <c r="J23" s="39">
        <v>0.0</v>
      </c>
      <c r="L23" s="16"/>
    </row>
    <row r="24">
      <c r="A24" s="41" t="s">
        <v>14</v>
      </c>
      <c r="B24" s="40">
        <f t="shared" ref="B24:D24" si="3"> AVERAGE(B16:B23)</f>
        <v>27.25</v>
      </c>
      <c r="C24" s="40">
        <f t="shared" si="3"/>
        <v>11.375</v>
      </c>
      <c r="D24" s="40">
        <f t="shared" si="3"/>
        <v>5.875</v>
      </c>
      <c r="E24" s="22"/>
      <c r="F24" s="34"/>
      <c r="G24" s="42" t="s">
        <v>14</v>
      </c>
      <c r="H24" s="40">
        <f t="shared" ref="H24:J24" si="4">AVERAGE(H16:H23)</f>
        <v>21.25</v>
      </c>
      <c r="I24" s="40">
        <f t="shared" si="4"/>
        <v>10.125</v>
      </c>
      <c r="J24" s="40">
        <f t="shared" si="4"/>
        <v>7.25</v>
      </c>
      <c r="L24" s="23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>
      <c r="A26" s="43" t="s">
        <v>41</v>
      </c>
      <c r="E26" s="22"/>
      <c r="F26" s="22"/>
      <c r="G26" s="22"/>
      <c r="H26" s="22"/>
      <c r="I26" s="22"/>
      <c r="J26" s="22"/>
    </row>
    <row r="28">
      <c r="A28" s="9" t="s">
        <v>35</v>
      </c>
      <c r="B28" s="9" t="s">
        <v>21</v>
      </c>
      <c r="C28" s="9" t="s">
        <v>22</v>
      </c>
      <c r="D28" s="9" t="s">
        <v>11</v>
      </c>
    </row>
    <row r="29">
      <c r="A29" s="26">
        <v>1.0</v>
      </c>
      <c r="B29" s="26">
        <v>38.25</v>
      </c>
      <c r="C29" s="26">
        <v>11.75</v>
      </c>
      <c r="D29" s="26">
        <v>6.25</v>
      </c>
    </row>
    <row r="30">
      <c r="A30" s="26">
        <v>2.0</v>
      </c>
      <c r="B30" s="26">
        <v>27.25</v>
      </c>
      <c r="C30" s="26">
        <v>11.375</v>
      </c>
      <c r="D30" s="26">
        <v>5.875</v>
      </c>
    </row>
    <row r="31">
      <c r="A31" s="26">
        <v>4.0</v>
      </c>
      <c r="B31" s="26">
        <v>24.0</v>
      </c>
      <c r="C31" s="26">
        <v>8.5</v>
      </c>
      <c r="D31" s="26">
        <v>9.125</v>
      </c>
    </row>
    <row r="32">
      <c r="A32" s="26">
        <v>8.0</v>
      </c>
      <c r="B32" s="26">
        <v>21.25</v>
      </c>
      <c r="C32" s="26">
        <v>10.125</v>
      </c>
      <c r="D32" s="26">
        <v>7.25</v>
      </c>
    </row>
    <row r="34">
      <c r="A34" s="27" t="s">
        <v>23</v>
      </c>
    </row>
    <row r="36">
      <c r="A36" s="9" t="s">
        <v>35</v>
      </c>
      <c r="B36" s="9" t="s">
        <v>21</v>
      </c>
      <c r="C36" s="9" t="s">
        <v>22</v>
      </c>
      <c r="D36" s="9" t="s">
        <v>11</v>
      </c>
    </row>
    <row r="37">
      <c r="A37" s="26">
        <v>1.0</v>
      </c>
      <c r="B37" s="26">
        <v>1.0</v>
      </c>
      <c r="C37" s="26">
        <v>1.0</v>
      </c>
      <c r="D37" s="26">
        <v>1.0</v>
      </c>
    </row>
    <row r="38">
      <c r="A38" s="26">
        <v>2.0</v>
      </c>
      <c r="B38" s="26">
        <f t="shared" ref="B38:B40" si="5">38.25/B30</f>
        <v>1.403669725</v>
      </c>
      <c r="C38" s="26">
        <f t="shared" ref="C38:C40" si="6">11.75/C30</f>
        <v>1.032967033</v>
      </c>
      <c r="D38" s="26">
        <f t="shared" ref="D38:D40" si="7">6.25/D30</f>
        <v>1.063829787</v>
      </c>
    </row>
    <row r="39">
      <c r="A39" s="26">
        <v>4.0</v>
      </c>
      <c r="B39" s="26">
        <f t="shared" si="5"/>
        <v>1.59375</v>
      </c>
      <c r="C39" s="26">
        <f t="shared" si="6"/>
        <v>1.382352941</v>
      </c>
      <c r="D39" s="26">
        <f t="shared" si="7"/>
        <v>0.6849315068</v>
      </c>
    </row>
    <row r="40">
      <c r="A40" s="26">
        <v>8.0</v>
      </c>
      <c r="B40" s="26">
        <f t="shared" si="5"/>
        <v>1.8</v>
      </c>
      <c r="C40" s="26">
        <f t="shared" si="6"/>
        <v>1.160493827</v>
      </c>
      <c r="D40" s="26">
        <f t="shared" si="7"/>
        <v>0.8620689655</v>
      </c>
    </row>
  </sheetData>
  <mergeCells count="10">
    <mergeCell ref="G13:J13"/>
    <mergeCell ref="G14:J14"/>
    <mergeCell ref="A1:D1"/>
    <mergeCell ref="G1:J1"/>
    <mergeCell ref="A2:D2"/>
    <mergeCell ref="G2:J2"/>
    <mergeCell ref="L3:L24"/>
    <mergeCell ref="A13:D13"/>
    <mergeCell ref="A14:D14"/>
    <mergeCell ref="A26:D2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36.75"/>
  </cols>
  <sheetData>
    <row r="1">
      <c r="A1" s="30" t="s">
        <v>42</v>
      </c>
      <c r="B1" s="31"/>
      <c r="C1" s="31"/>
      <c r="D1" s="31"/>
      <c r="E1" s="22"/>
      <c r="F1" s="22"/>
      <c r="G1" s="30" t="s">
        <v>43</v>
      </c>
      <c r="H1" s="31"/>
      <c r="I1" s="31"/>
      <c r="J1" s="31"/>
    </row>
    <row r="2">
      <c r="A2" s="32" t="s">
        <v>2</v>
      </c>
      <c r="B2" s="31"/>
      <c r="C2" s="31"/>
      <c r="D2" s="33"/>
      <c r="E2" s="22"/>
      <c r="F2" s="34"/>
      <c r="G2" s="35" t="s">
        <v>3</v>
      </c>
      <c r="H2" s="31"/>
      <c r="I2" s="31"/>
      <c r="J2" s="33"/>
      <c r="L2" s="9" t="s">
        <v>44</v>
      </c>
    </row>
    <row r="3">
      <c r="A3" s="36" t="s">
        <v>5</v>
      </c>
      <c r="B3" s="44" t="s">
        <v>6</v>
      </c>
      <c r="C3" s="44" t="s">
        <v>7</v>
      </c>
      <c r="D3" s="44" t="s">
        <v>8</v>
      </c>
      <c r="E3" s="22"/>
      <c r="F3" s="34"/>
      <c r="G3" s="37" t="s">
        <v>5</v>
      </c>
      <c r="H3" s="44" t="s">
        <v>6</v>
      </c>
      <c r="I3" s="44" t="s">
        <v>7</v>
      </c>
      <c r="J3" s="44" t="s">
        <v>8</v>
      </c>
      <c r="L3" s="12" t="s">
        <v>45</v>
      </c>
    </row>
    <row r="4">
      <c r="A4" s="38">
        <v>1.0</v>
      </c>
      <c r="B4" s="39">
        <v>31.0</v>
      </c>
      <c r="C4" s="39">
        <v>18.0</v>
      </c>
      <c r="D4" s="39">
        <v>0.0</v>
      </c>
      <c r="E4" s="22"/>
      <c r="F4" s="34"/>
      <c r="G4" s="40">
        <v>1.0</v>
      </c>
      <c r="H4" s="39">
        <v>20.0</v>
      </c>
      <c r="I4" s="39">
        <v>12.0</v>
      </c>
      <c r="J4" s="39">
        <v>8.0</v>
      </c>
      <c r="L4" s="16"/>
    </row>
    <row r="5">
      <c r="A5" s="38">
        <v>2.0</v>
      </c>
      <c r="B5" s="39">
        <v>16.0</v>
      </c>
      <c r="C5" s="39">
        <v>16.0</v>
      </c>
      <c r="D5" s="39">
        <v>3.0</v>
      </c>
      <c r="E5" s="22"/>
      <c r="F5" s="34"/>
      <c r="G5" s="40">
        <v>2.0</v>
      </c>
      <c r="H5" s="39">
        <v>24.0</v>
      </c>
      <c r="I5" s="39">
        <v>15.0</v>
      </c>
      <c r="J5" s="39">
        <v>5.0</v>
      </c>
      <c r="L5" s="16"/>
    </row>
    <row r="6">
      <c r="A6" s="38">
        <v>3.0</v>
      </c>
      <c r="B6" s="39">
        <v>22.0</v>
      </c>
      <c r="C6" s="39">
        <v>10.0</v>
      </c>
      <c r="D6" s="39">
        <v>10.0</v>
      </c>
      <c r="E6" s="22"/>
      <c r="F6" s="34"/>
      <c r="G6" s="40">
        <v>3.0</v>
      </c>
      <c r="H6" s="39">
        <v>29.0</v>
      </c>
      <c r="I6" s="39">
        <v>14.0</v>
      </c>
      <c r="J6" s="39">
        <v>6.0</v>
      </c>
      <c r="L6" s="16"/>
    </row>
    <row r="7">
      <c r="A7" s="38">
        <v>4.0</v>
      </c>
      <c r="B7" s="39">
        <v>23.0</v>
      </c>
      <c r="C7" s="39">
        <v>11.0</v>
      </c>
      <c r="D7" s="39">
        <v>11.0</v>
      </c>
      <c r="E7" s="22"/>
      <c r="F7" s="34"/>
      <c r="G7" s="40">
        <v>4.0</v>
      </c>
      <c r="H7" s="39">
        <v>31.0</v>
      </c>
      <c r="I7" s="39">
        <v>15.0</v>
      </c>
      <c r="J7" s="39">
        <v>5.0</v>
      </c>
      <c r="L7" s="16"/>
    </row>
    <row r="8">
      <c r="A8" s="38">
        <v>5.0</v>
      </c>
      <c r="B8" s="39">
        <v>25.0</v>
      </c>
      <c r="C8" s="39">
        <v>13.0</v>
      </c>
      <c r="D8" s="39">
        <v>13.0</v>
      </c>
      <c r="E8" s="22"/>
      <c r="F8" s="34"/>
      <c r="G8" s="40">
        <v>5.0</v>
      </c>
      <c r="H8" s="39">
        <v>21.0</v>
      </c>
      <c r="I8" s="39">
        <v>7.0</v>
      </c>
      <c r="J8" s="39">
        <v>14.0</v>
      </c>
      <c r="L8" s="16"/>
    </row>
    <row r="9">
      <c r="A9" s="38">
        <v>6.0</v>
      </c>
      <c r="B9" s="39">
        <v>17.0</v>
      </c>
      <c r="C9" s="39">
        <v>15.0</v>
      </c>
      <c r="D9" s="39">
        <v>5.0</v>
      </c>
      <c r="E9" s="22"/>
      <c r="F9" s="34"/>
      <c r="G9" s="40">
        <v>6.0</v>
      </c>
      <c r="H9" s="39">
        <v>21.0</v>
      </c>
      <c r="I9" s="39">
        <v>9.0</v>
      </c>
      <c r="J9" s="39">
        <v>13.0</v>
      </c>
      <c r="L9" s="16"/>
    </row>
    <row r="10">
      <c r="A10" s="38">
        <v>7.0</v>
      </c>
      <c r="B10" s="39">
        <v>15.0</v>
      </c>
      <c r="C10" s="39">
        <v>13.0</v>
      </c>
      <c r="D10" s="39">
        <v>7.0</v>
      </c>
      <c r="E10" s="22"/>
      <c r="F10" s="34"/>
      <c r="G10" s="40">
        <v>7.0</v>
      </c>
      <c r="H10" s="39">
        <v>30.0</v>
      </c>
      <c r="I10" s="39">
        <v>14.0</v>
      </c>
      <c r="J10" s="39">
        <v>6.0</v>
      </c>
      <c r="L10" s="16"/>
    </row>
    <row r="11">
      <c r="A11" s="38">
        <v>8.0</v>
      </c>
      <c r="B11" s="39">
        <v>12.0</v>
      </c>
      <c r="C11" s="39">
        <v>13.0</v>
      </c>
      <c r="D11" s="39">
        <v>7.0</v>
      </c>
      <c r="E11" s="22"/>
      <c r="F11" s="34"/>
      <c r="G11" s="40">
        <v>8.0</v>
      </c>
      <c r="H11" s="39">
        <v>17.0</v>
      </c>
      <c r="I11" s="39">
        <v>8.0</v>
      </c>
      <c r="J11" s="39">
        <v>12.0</v>
      </c>
      <c r="L11" s="16"/>
    </row>
    <row r="12">
      <c r="A12" s="41" t="s">
        <v>14</v>
      </c>
      <c r="B12" s="40">
        <f t="shared" ref="B12:D12" si="1">AVERAGE(B4:B11)</f>
        <v>20.125</v>
      </c>
      <c r="C12" s="40">
        <f t="shared" si="1"/>
        <v>13.625</v>
      </c>
      <c r="D12" s="40">
        <f t="shared" si="1"/>
        <v>7</v>
      </c>
      <c r="E12" s="22"/>
      <c r="F12" s="34"/>
      <c r="G12" s="42" t="s">
        <v>14</v>
      </c>
      <c r="H12" s="40">
        <f t="shared" ref="H12:J12" si="2">AVERAGE(H4:H11)</f>
        <v>24.125</v>
      </c>
      <c r="I12" s="40">
        <f t="shared" si="2"/>
        <v>11.75</v>
      </c>
      <c r="J12" s="40">
        <f t="shared" si="2"/>
        <v>8.625</v>
      </c>
      <c r="L12" s="16"/>
    </row>
    <row r="13">
      <c r="A13" s="30" t="s">
        <v>46</v>
      </c>
      <c r="B13" s="31"/>
      <c r="C13" s="31"/>
      <c r="D13" s="31"/>
      <c r="E13" s="22"/>
      <c r="F13" s="22"/>
      <c r="G13" s="30" t="s">
        <v>47</v>
      </c>
      <c r="H13" s="31"/>
      <c r="I13" s="31"/>
      <c r="J13" s="31"/>
      <c r="L13" s="16"/>
    </row>
    <row r="14">
      <c r="A14" s="32" t="s">
        <v>17</v>
      </c>
      <c r="B14" s="31"/>
      <c r="C14" s="31"/>
      <c r="D14" s="33"/>
      <c r="E14" s="22"/>
      <c r="F14" s="34"/>
      <c r="G14" s="35" t="s">
        <v>18</v>
      </c>
      <c r="H14" s="31"/>
      <c r="I14" s="31"/>
      <c r="J14" s="33"/>
      <c r="L14" s="16"/>
    </row>
    <row r="15">
      <c r="A15" s="36" t="s">
        <v>5</v>
      </c>
      <c r="B15" s="44" t="s">
        <v>6</v>
      </c>
      <c r="C15" s="44" t="s">
        <v>7</v>
      </c>
      <c r="D15" s="44" t="s">
        <v>8</v>
      </c>
      <c r="E15" s="22"/>
      <c r="F15" s="34"/>
      <c r="G15" s="37" t="s">
        <v>5</v>
      </c>
      <c r="H15" s="44" t="s">
        <v>6</v>
      </c>
      <c r="I15" s="44" t="s">
        <v>7</v>
      </c>
      <c r="J15" s="44" t="s">
        <v>8</v>
      </c>
      <c r="L15" s="16"/>
    </row>
    <row r="16">
      <c r="A16" s="38">
        <v>1.0</v>
      </c>
      <c r="B16" s="39">
        <v>21.0</v>
      </c>
      <c r="C16" s="39">
        <v>15.0</v>
      </c>
      <c r="D16" s="39">
        <v>8.0</v>
      </c>
      <c r="E16" s="22"/>
      <c r="F16" s="34"/>
      <c r="G16" s="40">
        <v>1.0</v>
      </c>
      <c r="H16" s="39">
        <v>15.0</v>
      </c>
      <c r="I16" s="39">
        <v>14.0</v>
      </c>
      <c r="J16" s="39">
        <v>7.0</v>
      </c>
      <c r="L16" s="16"/>
    </row>
    <row r="17">
      <c r="A17" s="38">
        <v>2.0</v>
      </c>
      <c r="B17" s="39">
        <v>15.0</v>
      </c>
      <c r="C17" s="39">
        <v>17.0</v>
      </c>
      <c r="D17" s="39">
        <v>3.0</v>
      </c>
      <c r="E17" s="22"/>
      <c r="F17" s="34"/>
      <c r="G17" s="40">
        <v>2.0</v>
      </c>
      <c r="H17" s="39">
        <v>16.0</v>
      </c>
      <c r="I17" s="39">
        <v>10.0</v>
      </c>
      <c r="J17" s="39">
        <v>10.0</v>
      </c>
      <c r="L17" s="16"/>
    </row>
    <row r="18">
      <c r="A18" s="38">
        <v>3.0</v>
      </c>
      <c r="B18" s="39">
        <v>20.0</v>
      </c>
      <c r="C18" s="39">
        <v>15.0</v>
      </c>
      <c r="D18" s="39">
        <v>5.0</v>
      </c>
      <c r="E18" s="22"/>
      <c r="F18" s="34"/>
      <c r="G18" s="40">
        <v>3.0</v>
      </c>
      <c r="H18" s="39">
        <v>22.0</v>
      </c>
      <c r="I18" s="39">
        <v>10.0</v>
      </c>
      <c r="J18" s="39">
        <v>10.0</v>
      </c>
      <c r="L18" s="16"/>
    </row>
    <row r="19">
      <c r="A19" s="38">
        <v>4.0</v>
      </c>
      <c r="B19" s="39">
        <v>26.0</v>
      </c>
      <c r="C19" s="39">
        <v>20.0</v>
      </c>
      <c r="D19" s="39">
        <v>0.0</v>
      </c>
      <c r="E19" s="22"/>
      <c r="F19" s="34"/>
      <c r="G19" s="40">
        <v>4.0</v>
      </c>
      <c r="H19" s="39">
        <v>20.0</v>
      </c>
      <c r="I19" s="39">
        <v>11.0</v>
      </c>
      <c r="J19" s="39">
        <v>7.0</v>
      </c>
      <c r="L19" s="16"/>
    </row>
    <row r="20">
      <c r="A20" s="38">
        <v>5.0</v>
      </c>
      <c r="B20" s="39">
        <v>39.0</v>
      </c>
      <c r="C20" s="39">
        <v>5.0</v>
      </c>
      <c r="D20" s="39">
        <v>18.0</v>
      </c>
      <c r="E20" s="22"/>
      <c r="F20" s="34"/>
      <c r="G20" s="40">
        <v>5.0</v>
      </c>
      <c r="H20" s="39">
        <v>16.0</v>
      </c>
      <c r="I20" s="39">
        <v>18.0</v>
      </c>
      <c r="J20" s="39">
        <v>3.0</v>
      </c>
      <c r="L20" s="16"/>
    </row>
    <row r="21">
      <c r="A21" s="38">
        <v>6.0</v>
      </c>
      <c r="B21" s="39">
        <v>34.0</v>
      </c>
      <c r="C21" s="39">
        <v>9.0</v>
      </c>
      <c r="D21" s="39">
        <v>12.0</v>
      </c>
      <c r="E21" s="22"/>
      <c r="F21" s="34"/>
      <c r="G21" s="40">
        <v>6.0</v>
      </c>
      <c r="H21" s="39">
        <v>24.0</v>
      </c>
      <c r="I21" s="39">
        <v>19.0</v>
      </c>
      <c r="J21" s="39">
        <v>0.0</v>
      </c>
      <c r="L21" s="16"/>
    </row>
    <row r="22">
      <c r="A22" s="38">
        <v>7.0</v>
      </c>
      <c r="B22" s="39">
        <v>23.0</v>
      </c>
      <c r="C22" s="39">
        <v>10.0</v>
      </c>
      <c r="D22" s="39">
        <v>10.0</v>
      </c>
      <c r="E22" s="22"/>
      <c r="F22" s="34"/>
      <c r="G22" s="40">
        <v>7.0</v>
      </c>
      <c r="H22" s="39">
        <v>26.0</v>
      </c>
      <c r="I22" s="39">
        <v>10.0</v>
      </c>
      <c r="J22" s="39">
        <v>10.0</v>
      </c>
      <c r="L22" s="16"/>
    </row>
    <row r="23">
      <c r="A23" s="38">
        <v>8.0</v>
      </c>
      <c r="B23" s="39">
        <v>22.0</v>
      </c>
      <c r="C23" s="39">
        <v>8.0</v>
      </c>
      <c r="D23" s="39">
        <v>13.0</v>
      </c>
      <c r="E23" s="22"/>
      <c r="F23" s="34"/>
      <c r="G23" s="40">
        <v>8.0</v>
      </c>
      <c r="H23" s="39">
        <v>22.0</v>
      </c>
      <c r="I23" s="39">
        <v>16.0</v>
      </c>
      <c r="J23" s="39">
        <v>4.0</v>
      </c>
      <c r="L23" s="16"/>
    </row>
    <row r="24">
      <c r="A24" s="41" t="s">
        <v>14</v>
      </c>
      <c r="B24" s="40">
        <f t="shared" ref="B24:D24" si="3">AVERAGE(B16:B23)</f>
        <v>25</v>
      </c>
      <c r="C24" s="40">
        <f t="shared" si="3"/>
        <v>12.375</v>
      </c>
      <c r="D24" s="40">
        <f t="shared" si="3"/>
        <v>8.625</v>
      </c>
      <c r="E24" s="22"/>
      <c r="F24" s="34"/>
      <c r="G24" s="42" t="s">
        <v>14</v>
      </c>
      <c r="H24" s="40">
        <f t="shared" ref="H24:J24" si="4">AVERAGE(H16:H23)</f>
        <v>20.125</v>
      </c>
      <c r="I24" s="40">
        <f t="shared" si="4"/>
        <v>13.5</v>
      </c>
      <c r="J24" s="40">
        <f t="shared" si="4"/>
        <v>6.375</v>
      </c>
      <c r="L24" s="23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>
      <c r="A26" s="43" t="s">
        <v>48</v>
      </c>
      <c r="E26" s="22"/>
      <c r="F26" s="22"/>
      <c r="G26" s="22"/>
      <c r="H26" s="22"/>
      <c r="I26" s="22"/>
      <c r="J26" s="22"/>
    </row>
    <row r="28">
      <c r="A28" s="9" t="s">
        <v>35</v>
      </c>
      <c r="B28" s="9" t="s">
        <v>49</v>
      </c>
      <c r="C28" s="9" t="s">
        <v>50</v>
      </c>
      <c r="D28" s="9" t="s">
        <v>8</v>
      </c>
    </row>
    <row r="29">
      <c r="A29" s="26">
        <v>1.0</v>
      </c>
      <c r="B29" s="26">
        <v>20.125</v>
      </c>
      <c r="C29" s="26">
        <v>13.625</v>
      </c>
      <c r="D29" s="26">
        <v>7.0</v>
      </c>
    </row>
    <row r="30">
      <c r="A30" s="26">
        <v>2.0</v>
      </c>
      <c r="B30" s="45">
        <v>25.0</v>
      </c>
      <c r="C30" s="26">
        <v>12.375</v>
      </c>
      <c r="D30" s="26">
        <v>8.625</v>
      </c>
    </row>
    <row r="31">
      <c r="A31" s="26">
        <v>4.0</v>
      </c>
      <c r="B31" s="26">
        <v>24.125</v>
      </c>
      <c r="C31" s="26">
        <v>11.75</v>
      </c>
      <c r="D31" s="26">
        <v>8.625</v>
      </c>
    </row>
    <row r="32">
      <c r="A32" s="26">
        <v>8.0</v>
      </c>
      <c r="B32" s="26">
        <v>20.125</v>
      </c>
      <c r="C32" s="26">
        <v>13.5</v>
      </c>
      <c r="D32" s="26">
        <v>6.375</v>
      </c>
    </row>
    <row r="34">
      <c r="A34" s="27" t="s">
        <v>51</v>
      </c>
    </row>
    <row r="36">
      <c r="A36" s="9" t="s">
        <v>35</v>
      </c>
      <c r="B36" s="9" t="s">
        <v>49</v>
      </c>
      <c r="C36" s="9" t="s">
        <v>50</v>
      </c>
      <c r="D36" s="9" t="s">
        <v>8</v>
      </c>
    </row>
    <row r="37">
      <c r="A37" s="26">
        <v>1.0</v>
      </c>
      <c r="B37" s="26">
        <v>1.0</v>
      </c>
      <c r="C37" s="26">
        <v>1.0</v>
      </c>
      <c r="D37" s="26">
        <v>1.0</v>
      </c>
    </row>
    <row r="38">
      <c r="A38" s="26">
        <v>2.0</v>
      </c>
      <c r="B38" s="26">
        <f t="shared" ref="B38:B40" si="5"> 20.125/B30</f>
        <v>0.805</v>
      </c>
      <c r="C38" s="26">
        <f t="shared" ref="C38:C40" si="6">C30/13.625</f>
        <v>0.9082568807</v>
      </c>
      <c r="D38" s="26">
        <f t="shared" ref="D38:D40" si="7"> 7/D30</f>
        <v>0.8115942029</v>
      </c>
    </row>
    <row r="39">
      <c r="A39" s="26">
        <v>4.0</v>
      </c>
      <c r="B39" s="26">
        <f t="shared" si="5"/>
        <v>0.8341968912</v>
      </c>
      <c r="C39" s="26">
        <f t="shared" si="6"/>
        <v>0.8623853211</v>
      </c>
      <c r="D39" s="26">
        <f t="shared" si="7"/>
        <v>0.8115942029</v>
      </c>
    </row>
    <row r="40">
      <c r="A40" s="26">
        <v>8.0</v>
      </c>
      <c r="B40" s="26">
        <f t="shared" si="5"/>
        <v>1</v>
      </c>
      <c r="C40" s="26">
        <f t="shared" si="6"/>
        <v>0.9908256881</v>
      </c>
      <c r="D40" s="26">
        <f t="shared" si="7"/>
        <v>1.098039216</v>
      </c>
    </row>
  </sheetData>
  <mergeCells count="10">
    <mergeCell ref="G13:J13"/>
    <mergeCell ref="G14:J14"/>
    <mergeCell ref="A1:D1"/>
    <mergeCell ref="G1:J1"/>
    <mergeCell ref="A2:D2"/>
    <mergeCell ref="G2:J2"/>
    <mergeCell ref="L3:L24"/>
    <mergeCell ref="A13:D13"/>
    <mergeCell ref="A14:D14"/>
    <mergeCell ref="A26:D26"/>
  </mergeCells>
  <drawing r:id="rId1"/>
</worksheet>
</file>