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45" windowWidth="17955" windowHeight="1155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45621"/>
</workbook>
</file>

<file path=xl/calcChain.xml><?xml version="1.0" encoding="utf-8"?>
<calcChain xmlns="http://schemas.openxmlformats.org/spreadsheetml/2006/main">
  <c r="E104" i="1" l="1"/>
  <c r="G15" i="1" l="1"/>
  <c r="G10" i="1"/>
  <c r="F11" i="1" s="1"/>
  <c r="E9" i="1"/>
  <c r="F7" i="1"/>
  <c r="F10" i="1" s="1"/>
  <c r="F15" i="1" s="1"/>
  <c r="F17" i="1" s="1"/>
  <c r="E6" i="1"/>
  <c r="C4" i="1"/>
  <c r="C3" i="1"/>
  <c r="C2" i="1"/>
  <c r="F12" i="1" l="1"/>
  <c r="G12" i="1" s="1"/>
  <c r="F13" i="1" s="1"/>
  <c r="G13" i="1" s="1"/>
  <c r="G11" i="1"/>
  <c r="F19" i="1"/>
  <c r="G17" i="1"/>
  <c r="G7" i="1"/>
  <c r="F8" i="1" s="1"/>
  <c r="G8" i="1" s="1"/>
  <c r="F21" i="1" l="1"/>
  <c r="G19" i="1"/>
  <c r="G21" i="1" l="1"/>
  <c r="F23" i="1"/>
  <c r="F25" i="1" l="1"/>
  <c r="G23" i="1"/>
  <c r="G25" i="1" l="1"/>
  <c r="F27" i="1"/>
  <c r="F29" i="1" l="1"/>
  <c r="G27" i="1"/>
  <c r="G29" i="1" l="1"/>
  <c r="F31" i="1"/>
  <c r="F33" i="1" l="1"/>
  <c r="G31" i="1"/>
  <c r="F35" i="1" l="1"/>
  <c r="G33" i="1"/>
  <c r="F37" i="1" l="1"/>
  <c r="G35" i="1"/>
  <c r="F39" i="1" l="1"/>
  <c r="G37" i="1"/>
  <c r="G39" i="1" l="1"/>
  <c r="F41" i="1"/>
  <c r="F43" i="1" l="1"/>
  <c r="G41" i="1"/>
  <c r="F45" i="1" l="1"/>
  <c r="G43" i="1"/>
  <c r="F47" i="1" l="1"/>
  <c r="G45" i="1"/>
  <c r="G47" i="1" l="1"/>
  <c r="F49" i="1"/>
  <c r="F51" i="1" l="1"/>
  <c r="G49" i="1"/>
  <c r="F53" i="1" l="1"/>
  <c r="G51" i="1"/>
  <c r="F55" i="1" l="1"/>
  <c r="G53" i="1"/>
  <c r="F57" i="1" l="1"/>
  <c r="G55" i="1"/>
  <c r="F59" i="1" l="1"/>
  <c r="G57" i="1"/>
  <c r="G59" i="1" l="1"/>
  <c r="F61" i="1"/>
  <c r="F63" i="1" l="1"/>
  <c r="G61" i="1"/>
  <c r="F65" i="1" l="1"/>
  <c r="G63" i="1"/>
  <c r="F67" i="1" l="1"/>
  <c r="G65" i="1"/>
  <c r="G67" i="1" l="1"/>
  <c r="F69" i="1"/>
  <c r="F71" i="1" l="1"/>
  <c r="G69" i="1"/>
  <c r="F73" i="1" l="1"/>
  <c r="G71" i="1"/>
  <c r="F75" i="1" l="1"/>
  <c r="G73" i="1"/>
  <c r="G75" i="1" l="1"/>
  <c r="F77" i="1"/>
  <c r="F79" i="1" l="1"/>
  <c r="G77" i="1"/>
  <c r="F81" i="1" l="1"/>
  <c r="G79" i="1"/>
  <c r="F83" i="1" l="1"/>
  <c r="G81" i="1"/>
  <c r="G83" i="1" l="1"/>
  <c r="F85" i="1"/>
  <c r="F87" i="1" l="1"/>
  <c r="G85" i="1"/>
  <c r="F89" i="1" l="1"/>
  <c r="G87" i="1"/>
  <c r="F91" i="1" l="1"/>
  <c r="G89" i="1"/>
  <c r="F93" i="1" l="1"/>
  <c r="G91" i="1"/>
  <c r="F95" i="1" l="1"/>
  <c r="G93" i="1"/>
  <c r="G95" i="1" l="1"/>
  <c r="F97" i="1"/>
  <c r="F99" i="1" l="1"/>
  <c r="G97" i="1"/>
  <c r="F101" i="1" l="1"/>
  <c r="G99" i="1"/>
  <c r="G101" i="1" l="1"/>
  <c r="F103" i="1"/>
  <c r="G103" i="1" l="1"/>
</calcChain>
</file>

<file path=xl/sharedStrings.xml><?xml version="1.0" encoding="utf-8"?>
<sst xmlns="http://schemas.openxmlformats.org/spreadsheetml/2006/main" count="265" uniqueCount="125">
  <si>
    <t>Training Calendar</t>
  </si>
  <si>
    <t>Course Code</t>
  </si>
  <si>
    <t>Start Date</t>
  </si>
  <si>
    <t>End Date</t>
  </si>
  <si>
    <t>#</t>
  </si>
  <si>
    <t>Topic</t>
  </si>
  <si>
    <t>Trainer</t>
  </si>
  <si>
    <t>Format type</t>
  </si>
  <si>
    <t>Learning Time</t>
  </si>
  <si>
    <t>From Date/ Time</t>
  </si>
  <si>
    <t>To Date/ Time</t>
  </si>
  <si>
    <t>Venue</t>
  </si>
  <si>
    <t>Notes</t>
  </si>
  <si>
    <t>DAY 0</t>
  </si>
  <si>
    <t>Class Opening (CLOP)</t>
    <phoneticPr fontId="2"/>
  </si>
  <si>
    <t>TamTTT3</t>
  </si>
  <si>
    <t>Offline</t>
  </si>
  <si>
    <t>S1</t>
  </si>
  <si>
    <t>Review + SelfStudy All subject basic</t>
  </si>
  <si>
    <t>DAY 1</t>
  </si>
  <si>
    <t>FPT-Fsoft Introduction</t>
  </si>
  <si>
    <t>PhuongNT</t>
  </si>
  <si>
    <t>ISM for Newbie (ISM4N)</t>
  </si>
  <si>
    <t>DauNV</t>
  </si>
  <si>
    <t>Working &amp; Communication Environment</t>
  </si>
  <si>
    <t>PhongNH2</t>
  </si>
  <si>
    <t>Meeting</t>
  </si>
  <si>
    <t>TuyenNTT/TamTTT3</t>
  </si>
  <si>
    <t>DAY 2</t>
  </si>
  <si>
    <t>BSQL - Basic SQL - Day 1</t>
  </si>
  <si>
    <t>LiemNV</t>
  </si>
  <si>
    <t>DAY 3</t>
  </si>
  <si>
    <t>BSQL - Basic SQL - Day 2</t>
  </si>
  <si>
    <t>HuyNT2</t>
  </si>
  <si>
    <t>DAY 4</t>
  </si>
  <si>
    <t>BSQL - Basic SQL - Day 3 - Exam SQL basic</t>
  </si>
  <si>
    <t>DAY 5</t>
  </si>
  <si>
    <t>BTJB - Basic Java Day 1 (Java basics)</t>
  </si>
  <si>
    <t>DAY 6</t>
  </si>
  <si>
    <t>BTJB - Basic Java Day 2 (OOP in Java)</t>
  </si>
  <si>
    <t>DAY 7</t>
  </si>
  <si>
    <t>BTJB - Basic Java Day 3 (Advance OOP in Java)</t>
  </si>
  <si>
    <t>DAY 8</t>
  </si>
  <si>
    <t>BTJB - Basic Java Day 4 (Exception Handling &amp; Utility Classes)</t>
  </si>
  <si>
    <t>DAY 9</t>
  </si>
  <si>
    <t>BTJB - Basic Java Day 5 (Database Programming with Java)</t>
  </si>
  <si>
    <t>DAY 10</t>
  </si>
  <si>
    <t>BTJB - Basic Java Day 6 (Java Application Debugging) + BTJB - Basic Java Day 7 - Final Test</t>
  </si>
  <si>
    <t>DAY 11</t>
  </si>
  <si>
    <t>ASQL - Advance SQL - Day 1</t>
  </si>
  <si>
    <t>S2</t>
  </si>
  <si>
    <t>DAY 12</t>
  </si>
  <si>
    <t>ASQL - Advance SQL - Day 2</t>
  </si>
  <si>
    <t>DAY 13</t>
  </si>
  <si>
    <t>ASQL - Advance SQL - Day 3 - Exam</t>
  </si>
  <si>
    <t>TamTTT3/TuyenNTT</t>
  </si>
  <si>
    <t>DAY 14</t>
  </si>
  <si>
    <t>ATJB - Advanced Java Day 1 - Web Design (HTML, CSS)</t>
  </si>
  <si>
    <t>DAY 15</t>
  </si>
  <si>
    <t>ATJB - Advanced Java Day 2 - Web Design JavaScript, jQuery &amp; AJAX)</t>
  </si>
  <si>
    <t>DAY 16</t>
  </si>
  <si>
    <t>ATJB - Advanced Java Day 3 - Servlet &amp; JSP</t>
  </si>
  <si>
    <t>DAY 17</t>
  </si>
  <si>
    <t>ATJB - Advanced Java Day 4 - MVC and JSP Models</t>
  </si>
  <si>
    <t>DAY 18</t>
  </si>
  <si>
    <t>ATJB - Advanced Java Day 5 - Struts 2.0</t>
  </si>
  <si>
    <t>DAY 19</t>
  </si>
  <si>
    <t>ATJB - Advanced Java Day 6 - Struts 2.0 (Cont)</t>
  </si>
  <si>
    <t>DAY 20</t>
  </si>
  <si>
    <t>ATJB - Advanced Java Day 7 - Automated Unit Testing with Junit</t>
  </si>
  <si>
    <t>DAY 21</t>
  </si>
  <si>
    <t>ATJB - Advanced Java Day 8 - Topic Revision &amp; Exam final</t>
  </si>
  <si>
    <t>DAY 22</t>
  </si>
  <si>
    <t>Mock Project 1 - Day 1
(Create Requirement Outline)</t>
  </si>
  <si>
    <t>TamTTT3/NguyetNTM1</t>
  </si>
  <si>
    <t>S3</t>
  </si>
  <si>
    <t>DAY 23</t>
  </si>
  <si>
    <t>DAY 24</t>
  </si>
  <si>
    <t>DAY 25</t>
  </si>
  <si>
    <t>DAY 26</t>
  </si>
  <si>
    <t>DAY 27</t>
  </si>
  <si>
    <t>Mock Project 1 - Day 6
(Create Details Design )</t>
  </si>
  <si>
    <t>DAY 28</t>
  </si>
  <si>
    <t>Mock Project 1 - Day 7
(Create Details Design )</t>
  </si>
  <si>
    <t>DAY 29</t>
  </si>
  <si>
    <t>Mock Project 1 - Day 8
(Create Details Design )</t>
  </si>
  <si>
    <t>DAY 30</t>
  </si>
  <si>
    <t>Mock Project 1 - Day 9
(Write Black Box testcase)</t>
  </si>
  <si>
    <t>DAY 31</t>
  </si>
  <si>
    <t>Mock Project 1 - Day 10
(Write Black Box testcase)</t>
  </si>
  <si>
    <t>DAY 32</t>
  </si>
  <si>
    <t>Mock Project 1 - Day 11
(Coding)</t>
  </si>
  <si>
    <t>DAY 33</t>
  </si>
  <si>
    <t>Mock Project 1 - Day 12
(Coding)</t>
  </si>
  <si>
    <t>DAY 34</t>
  </si>
  <si>
    <t>Mock Project 1 - Day 13
(Coding)</t>
  </si>
  <si>
    <t>DAY 35</t>
  </si>
  <si>
    <t>Mock Project 1 - Day 14
(Coding)</t>
  </si>
  <si>
    <t>DAY 36</t>
  </si>
  <si>
    <t>DAY 37</t>
  </si>
  <si>
    <t>Mock Project 1 - Day 16
(Coding)</t>
  </si>
  <si>
    <t>DAY 38</t>
  </si>
  <si>
    <t>Mock Project 1 - Day 17
(Coding)</t>
  </si>
  <si>
    <t>DAY 39</t>
  </si>
  <si>
    <t>DAY 40</t>
  </si>
  <si>
    <t>Mock Project 1 - Day 19
(Review Code + Fix bug)</t>
  </si>
  <si>
    <t>DAY 41</t>
  </si>
  <si>
    <t>Mock Project 1 - Day 20
(Execute Unit testing)</t>
  </si>
  <si>
    <t>DAY 42</t>
  </si>
  <si>
    <t>DAY 43</t>
  </si>
  <si>
    <t>Mock Project 1 - Day 22
(Integration Code + Fix bug)</t>
  </si>
  <si>
    <t>DAY 44</t>
  </si>
  <si>
    <t>DAY 45</t>
  </si>
  <si>
    <t>Mock Project 1 - Day 24 &lt;Bảo vệ&gt;</t>
  </si>
  <si>
    <t>DAY 46</t>
  </si>
  <si>
    <t>Sumup and Close Class</t>
  </si>
  <si>
    <t>Total learning time</t>
  </si>
  <si>
    <t>Mock Project 1 - Day 21
(Execute Unit testing)</t>
  </si>
  <si>
    <t>Mock Project 1 - Day 18
(Review Code + Fix bug)</t>
  </si>
  <si>
    <t>Mock Project 1 - Day 2
(Create SRS + Prototype+Database)</t>
  </si>
  <si>
    <t>Mock Project 1 - Day 3
(Create SRS + Prototype+Database)</t>
  </si>
  <si>
    <t>Mock Project 1 - Day 5
(Create SRS + Prototype +review Database)</t>
  </si>
  <si>
    <t>Mock Project 1 - Day 4
(Create SRS + Prototype+ Database)</t>
  </si>
  <si>
    <t>Mock Project 1 - Day 15
(Coding) + Thi Final Java Advanced</t>
  </si>
  <si>
    <t>Mock Project 1 - Day 23 &lt;Bảo vệ&gt;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</si>
</sst>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[$-409]d\-mmm\-yy;@"/>
    <numFmt numFmtId="166" formatCode="0.0"/>
    <numFmt numFmtId="167" formatCode="d\-mmm\-yy\ h:mm"/>
  </numFmts>
  <fonts count="10" x14ac:knownFonts="1">
    <font>
      <sz val="11"/>
      <color theme="1"/>
      <name val="Calibri"/>
      <family val="2"/>
      <scheme val="minor"/>
    </font>
    <font>
      <b/>
      <sz val="1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  <charset val="163"/>
    </font>
    <font>
      <sz val="10"/>
      <color rgb="FF0033CC"/>
      <name val="Tahoma"/>
      <family val="2"/>
    </font>
    <font>
      <sz val="10"/>
      <name val="Tahoma"/>
      <family val="2"/>
      <charset val="163"/>
    </font>
    <font>
      <sz val="10"/>
      <color rgb="FF0033CC"/>
      <name val="Tahoma"/>
      <family val="2"/>
      <charset val="163"/>
    </font>
    <font>
      <sz val="14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36">
    <xf numFmtId="0" fontId="0" fillId="0" borderId="0" xfId="0"/>
    <xf numFmtId="0" fontId="1" fillId="2" borderId="0" xfId="0" applyFont="1" applyFill="1" applyAlignment="1" applyProtection="1">
      <alignment vertical="center"/>
    </xf>
    <xf numFmtId="0" fontId="1" fillId="2" borderId="0" xfId="0" applyFont="1" applyFill="1" applyAlignment="1" applyProtection="1">
      <alignment vertical="center"/>
      <protection locked="0"/>
    </xf>
    <xf numFmtId="0" fontId="2" fillId="2" borderId="0" xfId="0" applyFont="1" applyFill="1" applyAlignment="1" applyProtection="1">
      <alignment vertical="center"/>
      <protection locked="0"/>
    </xf>
    <xf numFmtId="0" fontId="2" fillId="2" borderId="0" xfId="0" applyFont="1" applyFill="1" applyAlignment="1" applyProtection="1">
      <alignment vertical="center"/>
    </xf>
    <xf numFmtId="0" fontId="2" fillId="2" borderId="0" xfId="0" applyFont="1" applyFill="1" applyAlignment="1" applyProtection="1">
      <alignment horizontal="left" vertical="center"/>
    </xf>
    <xf numFmtId="0" fontId="2" fillId="3" borderId="0" xfId="0" applyFont="1" applyFill="1" applyAlignment="1" applyProtection="1">
      <alignment horizontal="left" vertical="center"/>
    </xf>
    <xf numFmtId="164" fontId="2" fillId="2" borderId="0" xfId="0" applyNumberFormat="1" applyFont="1" applyFill="1" applyAlignment="1" applyProtection="1">
      <alignment vertical="center"/>
    </xf>
    <xf numFmtId="165" fontId="2" fillId="2" borderId="0" xfId="0" applyNumberFormat="1" applyFont="1" applyFill="1" applyAlignment="1" applyProtection="1">
      <alignment vertical="center"/>
    </xf>
    <xf numFmtId="165" fontId="2" fillId="2" borderId="0" xfId="0" applyNumberFormat="1" applyFont="1" applyFill="1" applyAlignment="1" applyProtection="1">
      <alignment horizontal="left" vertical="center"/>
    </xf>
    <xf numFmtId="15" fontId="2" fillId="3" borderId="0" xfId="0" applyNumberFormat="1" applyFont="1" applyFill="1" applyAlignment="1" applyProtection="1">
      <alignment horizontal="center" vertical="center"/>
    </xf>
    <xf numFmtId="0" fontId="3" fillId="2" borderId="1" xfId="0" applyFont="1" applyFill="1" applyBorder="1" applyAlignment="1" applyProtection="1">
      <alignment horizontal="center" vertical="center" wrapText="1"/>
    </xf>
    <xf numFmtId="165" fontId="3" fillId="2" borderId="1" xfId="0" applyNumberFormat="1" applyFont="1" applyFill="1" applyBorder="1" applyAlignment="1" applyProtection="1">
      <alignment horizontal="center" vertical="center" wrapText="1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3" borderId="2" xfId="0" applyFont="1" applyFill="1" applyBorder="1" applyAlignment="1" applyProtection="1">
      <alignment horizontal="left" vertical="center"/>
      <protection locked="0"/>
    </xf>
    <xf numFmtId="0" fontId="3" fillId="3" borderId="3" xfId="0" applyFont="1" applyFill="1" applyBorder="1" applyAlignment="1" applyProtection="1">
      <alignment horizontal="left" vertical="center"/>
      <protection locked="0"/>
    </xf>
    <xf numFmtId="166" fontId="3" fillId="3" borderId="3" xfId="0" applyNumberFormat="1" applyFont="1" applyFill="1" applyBorder="1" applyAlignment="1" applyProtection="1">
      <alignment horizontal="left" vertical="center"/>
      <protection locked="0"/>
    </xf>
    <xf numFmtId="0" fontId="3" fillId="3" borderId="4" xfId="0" applyFont="1" applyFill="1" applyBorder="1" applyAlignment="1" applyProtection="1">
      <alignment horizontal="left" vertical="center"/>
      <protection locked="0"/>
    </xf>
    <xf numFmtId="0" fontId="2" fillId="0" borderId="1" xfId="0" applyFont="1" applyFill="1" applyBorder="1" applyAlignment="1" applyProtection="1">
      <alignment vertical="center"/>
      <protection locked="0"/>
    </xf>
    <xf numFmtId="0" fontId="5" fillId="0" borderId="1" xfId="1" applyFont="1" applyFill="1" applyBorder="1" applyAlignment="1" applyProtection="1">
      <alignment horizontal="left" vertical="top" wrapText="1"/>
      <protection locked="0"/>
    </xf>
    <xf numFmtId="0" fontId="6" fillId="0" borderId="1" xfId="1" applyFont="1" applyBorder="1" applyAlignment="1" applyProtection="1">
      <alignment vertical="top"/>
      <protection locked="0"/>
    </xf>
    <xf numFmtId="0" fontId="2" fillId="0" borderId="1" xfId="0" applyFont="1" applyFill="1" applyBorder="1" applyAlignment="1" applyProtection="1">
      <alignment horizontal="center" vertical="center"/>
      <protection locked="0"/>
    </xf>
    <xf numFmtId="0" fontId="7" fillId="0" borderId="1" xfId="1" applyFont="1" applyFill="1" applyBorder="1" applyAlignment="1" applyProtection="1">
      <alignment horizontal="center" vertical="top" wrapText="1"/>
      <protection locked="0"/>
    </xf>
    <xf numFmtId="167" fontId="2" fillId="4" borderId="1" xfId="0" applyNumberFormat="1" applyFont="1" applyFill="1" applyBorder="1" applyAlignment="1" applyProtection="1">
      <alignment horizontal="right" vertical="center"/>
      <protection locked="0"/>
    </xf>
    <xf numFmtId="0" fontId="2" fillId="0" borderId="1" xfId="0" applyFont="1" applyFill="1" applyBorder="1" applyAlignment="1" applyProtection="1">
      <alignment horizontal="left" vertical="center"/>
      <protection locked="0"/>
    </xf>
    <xf numFmtId="0" fontId="2" fillId="0" borderId="1" xfId="0" applyFont="1" applyFill="1" applyBorder="1" applyAlignment="1" applyProtection="1">
      <alignment vertical="top" wrapText="1"/>
      <protection locked="0"/>
    </xf>
    <xf numFmtId="0" fontId="6" fillId="0" borderId="1" xfId="1" applyFont="1" applyFill="1" applyBorder="1" applyAlignment="1" applyProtection="1">
      <alignment horizontal="center" vertical="top" wrapText="1"/>
      <protection locked="0"/>
    </xf>
    <xf numFmtId="0" fontId="6" fillId="0" borderId="1" xfId="1" applyFont="1" applyFill="1" applyBorder="1" applyAlignment="1" applyProtection="1">
      <alignment vertical="top" wrapText="1"/>
      <protection locked="0"/>
    </xf>
    <xf numFmtId="0" fontId="3" fillId="5" borderId="2" xfId="0" applyFont="1" applyFill="1" applyBorder="1" applyAlignment="1" applyProtection="1">
      <alignment vertical="center"/>
      <protection locked="0"/>
    </xf>
    <xf numFmtId="0" fontId="3" fillId="5" borderId="3" xfId="0" applyFont="1" applyFill="1" applyBorder="1" applyAlignment="1" applyProtection="1">
      <alignment vertical="center"/>
      <protection locked="0"/>
    </xf>
    <xf numFmtId="0" fontId="3" fillId="5" borderId="1" xfId="0" applyFont="1" applyFill="1" applyBorder="1" applyAlignment="1" applyProtection="1">
      <alignment vertical="center"/>
      <protection locked="0"/>
    </xf>
    <xf numFmtId="166" fontId="3" fillId="5" borderId="1" xfId="0" applyNumberFormat="1" applyFont="1" applyFill="1" applyBorder="1" applyAlignment="1" applyProtection="1">
      <alignment vertical="center"/>
      <protection locked="0"/>
    </xf>
    <xf numFmtId="165" fontId="2" fillId="0" borderId="1" xfId="0" applyNumberFormat="1" applyFont="1" applyFill="1" applyBorder="1" applyAlignment="1" applyProtection="1">
      <alignment horizontal="right" vertical="center"/>
      <protection locked="0"/>
    </xf>
    <xf numFmtId="164" fontId="2" fillId="0" borderId="1" xfId="0" applyNumberFormat="1" applyFont="1" applyFill="1" applyBorder="1" applyAlignment="1" applyProtection="1">
      <alignment horizontal="center" vertical="center"/>
      <protection locked="0"/>
    </xf>
    <xf numFmtId="0" fontId="8" fillId="2" borderId="0" xfId="0" applyFont="1" applyFill="1" applyAlignment="1" applyProtection="1">
      <alignment vertical="center"/>
      <protection locked="0"/>
    </xf>
    <xf numFmtId="0" fontId="9" fillId="0" borderId="1" xfId="0" applyFont="1" applyFill="1" applyBorder="1" applyAlignment="1" applyProtection="1">
      <alignment vertical="top" wrapText="1"/>
      <protection locked="0"/>
    </xf>
  </cellXfs>
  <cellStyles count="2">
    <cellStyle name="Normal" xfId="0" builtinId="0"/>
    <cellStyle name="Normal 2 14" xfId="1"/>
  </cellStyles>
  <dxfs count="1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CD-FR~2/AppData/Local/Temp/Intern_DN17_1_Training%20delivery%20plan_v0.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uideline"/>
      <sheetName val="Overall plan"/>
      <sheetName val="Budget Estimation &amp; Tracking"/>
      <sheetName val="Registration list"/>
      <sheetName val="Training Calendar"/>
      <sheetName val="Event log"/>
      <sheetName val="Training  Feedback"/>
      <sheetName val="Trainer Effort &amp; Evaluation"/>
      <sheetName val="Closure report"/>
      <sheetName val="Preparation"/>
      <sheetName val="Reference"/>
      <sheetName val="Record of changes"/>
      <sheetName val="Draft"/>
    </sheetNames>
    <sheetDataSet>
      <sheetData sheetId="0"/>
      <sheetData sheetId="1">
        <row r="6">
          <cell r="C6" t="str">
            <v>Intern_DN17_1</v>
          </cell>
        </row>
        <row r="12">
          <cell r="C12">
            <v>42738</v>
          </cell>
          <cell r="F12">
            <v>42829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5"/>
  <sheetViews>
    <sheetView tabSelected="1" topLeftCell="A79" workbookViewId="0">
      <selection activeCell="B93" sqref="B93"/>
    </sheetView>
  </sheetViews>
  <sheetFormatPr defaultRowHeight="15" x14ac:dyDescent="0.25"/>
  <cols>
    <col min="2" max="2" width="38.85546875" customWidth="1"/>
    <col min="3" max="3" width="20.85546875" customWidth="1"/>
    <col min="5" max="5" width="8.85546875" customWidth="1"/>
    <col min="6" max="6" width="21.7109375" customWidth="1"/>
    <col min="7" max="7" width="20.5703125" customWidth="1"/>
  </cols>
  <sheetData>
    <row r="1" spans="1:11" ht="23.25" x14ac:dyDescent="0.25">
      <c r="A1" s="1" t="s">
        <v>0</v>
      </c>
      <c r="B1" s="1"/>
      <c r="C1" s="1"/>
      <c r="D1" s="1"/>
      <c r="E1" s="1"/>
      <c r="F1" s="1"/>
      <c r="G1" s="1"/>
      <c r="H1" s="1"/>
      <c r="I1" s="2"/>
      <c r="J1" s="2"/>
      <c r="K1" s="3"/>
    </row>
    <row r="2" spans="1:11" x14ac:dyDescent="0.25">
      <c r="A2" s="4"/>
      <c r="B2" s="5" t="s">
        <v>1</v>
      </c>
      <c r="C2" s="6" t="str">
        <f>'[1]Overall plan'!C6</f>
        <v>Intern_DN17_1</v>
      </c>
      <c r="D2" s="4"/>
      <c r="E2" s="4"/>
      <c r="F2" s="4"/>
      <c r="G2" s="7"/>
      <c r="H2" s="8"/>
      <c r="I2" s="3"/>
      <c r="J2" s="3"/>
      <c r="K2" s="3"/>
    </row>
    <row r="3" spans="1:11" x14ac:dyDescent="0.25">
      <c r="A3" s="4"/>
      <c r="B3" s="9" t="s">
        <v>2</v>
      </c>
      <c r="C3" s="10">
        <f>'[1]Overall plan'!C12</f>
        <v>42738</v>
      </c>
      <c r="D3" s="4"/>
      <c r="E3" s="4"/>
      <c r="F3" s="4"/>
      <c r="G3" s="7"/>
      <c r="H3" s="8"/>
      <c r="I3" s="3"/>
      <c r="J3" s="3"/>
      <c r="K3" s="3"/>
    </row>
    <row r="4" spans="1:11" x14ac:dyDescent="0.25">
      <c r="A4" s="4"/>
      <c r="B4" s="9" t="s">
        <v>3</v>
      </c>
      <c r="C4" s="10">
        <f>'[1]Overall plan'!F12</f>
        <v>42829</v>
      </c>
      <c r="D4" s="4"/>
      <c r="E4" s="4"/>
      <c r="F4" s="4"/>
      <c r="G4" s="7"/>
      <c r="H4" s="8"/>
      <c r="I4" s="3"/>
      <c r="J4" s="3"/>
      <c r="K4" s="3"/>
    </row>
    <row r="5" spans="1:11" ht="38.25" x14ac:dyDescent="0.25">
      <c r="A5" s="11" t="s">
        <v>4</v>
      </c>
      <c r="B5" s="11" t="s">
        <v>5</v>
      </c>
      <c r="C5" s="11" t="s">
        <v>6</v>
      </c>
      <c r="D5" s="11" t="s">
        <v>7</v>
      </c>
      <c r="E5" s="11" t="s">
        <v>8</v>
      </c>
      <c r="F5" s="12" t="s">
        <v>9</v>
      </c>
      <c r="G5" s="11" t="s">
        <v>10</v>
      </c>
      <c r="H5" s="11" t="s">
        <v>11</v>
      </c>
      <c r="I5" s="13" t="s">
        <v>12</v>
      </c>
      <c r="J5" s="3"/>
      <c r="K5" s="3"/>
    </row>
    <row r="6" spans="1:11" x14ac:dyDescent="0.25">
      <c r="A6" s="14" t="s">
        <v>13</v>
      </c>
      <c r="B6" s="15"/>
      <c r="C6" s="15"/>
      <c r="D6" s="15"/>
      <c r="E6" s="16">
        <f>SUM(E7:E8)</f>
        <v>31</v>
      </c>
      <c r="F6" s="15"/>
      <c r="G6" s="15"/>
      <c r="H6" s="15"/>
      <c r="I6" s="17"/>
      <c r="J6" s="3"/>
      <c r="K6" s="3"/>
    </row>
    <row r="7" spans="1:11" x14ac:dyDescent="0.25">
      <c r="A7" s="18">
        <v>1</v>
      </c>
      <c r="B7" s="19" t="s">
        <v>14</v>
      </c>
      <c r="C7" s="20" t="s">
        <v>15</v>
      </c>
      <c r="D7" s="21" t="s">
        <v>16</v>
      </c>
      <c r="E7" s="22">
        <v>1</v>
      </c>
      <c r="F7" s="23">
        <f>C3 + TIME(9,0,0)</f>
        <v>42738.375</v>
      </c>
      <c r="G7" s="23">
        <f>F7+TIME(ROUNDDOWN(E7,0),(E7-ROUNDDOWN(E7,0))*60,0)</f>
        <v>42738.416666666664</v>
      </c>
      <c r="H7" s="24"/>
      <c r="I7" s="24" t="s">
        <v>17</v>
      </c>
      <c r="J7" s="3"/>
      <c r="K7" s="3"/>
    </row>
    <row r="8" spans="1:11" x14ac:dyDescent="0.25">
      <c r="A8" s="18">
        <v>2</v>
      </c>
      <c r="B8" s="25" t="s">
        <v>18</v>
      </c>
      <c r="C8" s="24" t="s">
        <v>15</v>
      </c>
      <c r="D8" s="21" t="s">
        <v>16</v>
      </c>
      <c r="E8" s="26">
        <v>30</v>
      </c>
      <c r="F8" s="23">
        <f>G7</f>
        <v>42738.416666666664</v>
      </c>
      <c r="G8" s="23">
        <f>F8+3+TIME(ROUNDDOWN(E8,0),(E8-ROUNDDOWN(E8,0))*60,0) + TIME(1,0,0)</f>
        <v>42741.708333333328</v>
      </c>
      <c r="H8" s="24"/>
      <c r="I8" s="24" t="s">
        <v>17</v>
      </c>
      <c r="J8" s="3"/>
      <c r="K8" s="3"/>
    </row>
    <row r="9" spans="1:11" x14ac:dyDescent="0.25">
      <c r="A9" s="14" t="s">
        <v>19</v>
      </c>
      <c r="B9" s="15"/>
      <c r="C9" s="15"/>
      <c r="D9" s="15"/>
      <c r="E9" s="16">
        <f>SUM(E10:E13)</f>
        <v>8</v>
      </c>
      <c r="F9" s="15"/>
      <c r="G9" s="15"/>
      <c r="H9" s="15"/>
      <c r="I9" s="17"/>
      <c r="J9" s="3"/>
      <c r="K9" s="3"/>
    </row>
    <row r="10" spans="1:11" x14ac:dyDescent="0.25">
      <c r="A10" s="18">
        <v>1</v>
      </c>
      <c r="B10" s="19" t="s">
        <v>20</v>
      </c>
      <c r="C10" s="20" t="s">
        <v>21</v>
      </c>
      <c r="D10" s="21" t="s">
        <v>16</v>
      </c>
      <c r="E10" s="26">
        <v>2</v>
      </c>
      <c r="F10" s="23">
        <f>F7+ 6 - TIME(1,0,0)</f>
        <v>42744.333333333336</v>
      </c>
      <c r="G10" s="23">
        <f>F10+TIME(ROUNDDOWN(E10,0),(E10-ROUNDDOWN(E10,0))*60,0)</f>
        <v>42744.416666666672</v>
      </c>
      <c r="H10" s="24"/>
      <c r="I10" s="24" t="s">
        <v>17</v>
      </c>
      <c r="J10" s="3"/>
      <c r="K10" s="3"/>
    </row>
    <row r="11" spans="1:11" x14ac:dyDescent="0.25">
      <c r="A11" s="18">
        <v>2</v>
      </c>
      <c r="B11" s="19" t="s">
        <v>22</v>
      </c>
      <c r="C11" s="20" t="s">
        <v>23</v>
      </c>
      <c r="D11" s="21" t="s">
        <v>16</v>
      </c>
      <c r="E11" s="26">
        <v>2</v>
      </c>
      <c r="F11" s="23">
        <f>G10</f>
        <v>42744.416666666672</v>
      </c>
      <c r="G11" s="23">
        <f>F11+TIME(ROUNDDOWN(E11,0),(E11-ROUNDDOWN(E11,0))*60,0)</f>
        <v>42744.500000000007</v>
      </c>
      <c r="H11" s="24"/>
      <c r="I11" s="24" t="s">
        <v>17</v>
      </c>
      <c r="J11" s="3"/>
      <c r="K11" s="3"/>
    </row>
    <row r="12" spans="1:11" x14ac:dyDescent="0.25">
      <c r="A12" s="18">
        <v>3</v>
      </c>
      <c r="B12" s="19" t="s">
        <v>24</v>
      </c>
      <c r="C12" s="20" t="s">
        <v>25</v>
      </c>
      <c r="D12" s="21" t="s">
        <v>16</v>
      </c>
      <c r="E12" s="26">
        <v>2</v>
      </c>
      <c r="F12" s="23">
        <f>F11 + TIME(3,0,0)</f>
        <v>42744.541666666672</v>
      </c>
      <c r="G12" s="23">
        <f>F12+TIME(ROUNDDOWN(E12,0),(E12-ROUNDDOWN(E12,0))*60,0)</f>
        <v>42744.625000000007</v>
      </c>
      <c r="H12" s="24"/>
      <c r="I12" s="24" t="s">
        <v>17</v>
      </c>
      <c r="J12" s="3"/>
      <c r="K12" s="3"/>
    </row>
    <row r="13" spans="1:11" x14ac:dyDescent="0.25">
      <c r="A13" s="18">
        <v>2</v>
      </c>
      <c r="B13" s="25" t="s">
        <v>26</v>
      </c>
      <c r="C13" s="24" t="s">
        <v>27</v>
      </c>
      <c r="D13" s="21" t="s">
        <v>16</v>
      </c>
      <c r="E13" s="26">
        <v>2</v>
      </c>
      <c r="F13" s="23">
        <f>G12</f>
        <v>42744.625000000007</v>
      </c>
      <c r="G13" s="23">
        <f>F13+TIME(ROUNDDOWN(E13,0),(E13-ROUNDDOWN(E13,0))*60,0)</f>
        <v>42744.708333333343</v>
      </c>
      <c r="H13" s="24"/>
      <c r="I13" s="24" t="s">
        <v>17</v>
      </c>
      <c r="J13" s="3"/>
      <c r="K13" s="3"/>
    </row>
    <row r="14" spans="1:11" x14ac:dyDescent="0.25">
      <c r="A14" s="14" t="s">
        <v>28</v>
      </c>
      <c r="B14" s="15"/>
      <c r="C14" s="15"/>
      <c r="D14" s="15"/>
      <c r="E14" s="15">
        <v>8</v>
      </c>
      <c r="F14" s="15"/>
      <c r="G14" s="15"/>
      <c r="H14" s="15"/>
      <c r="I14" s="17"/>
      <c r="J14" s="3"/>
      <c r="K14" s="3"/>
    </row>
    <row r="15" spans="1:11" x14ac:dyDescent="0.25">
      <c r="A15" s="18">
        <v>1</v>
      </c>
      <c r="B15" s="25" t="s">
        <v>29</v>
      </c>
      <c r="C15" s="20" t="s">
        <v>30</v>
      </c>
      <c r="D15" s="21" t="s">
        <v>16</v>
      </c>
      <c r="E15" s="26">
        <v>8</v>
      </c>
      <c r="F15" s="23">
        <f>IF(WEEKDAY(F10)=6,F10+3,F10+1)</f>
        <v>42745.333333333336</v>
      </c>
      <c r="G15" s="23">
        <f>F15+TIME(ROUNDDOWN(E15,0),(E15-ROUNDDOWN(E15,0))*60,0)+TIME(1,0,0)</f>
        <v>42745.708333333336</v>
      </c>
      <c r="H15" s="24"/>
      <c r="I15" s="24" t="s">
        <v>17</v>
      </c>
      <c r="J15" s="3"/>
      <c r="K15" s="3"/>
    </row>
    <row r="16" spans="1:11" x14ac:dyDescent="0.25">
      <c r="A16" s="14" t="s">
        <v>31</v>
      </c>
      <c r="B16" s="15"/>
      <c r="C16" s="15"/>
      <c r="D16" s="15"/>
      <c r="E16" s="15">
        <v>8</v>
      </c>
      <c r="F16" s="15"/>
      <c r="G16" s="15"/>
      <c r="H16" s="15"/>
      <c r="I16" s="17"/>
      <c r="J16" s="3"/>
      <c r="K16" s="3"/>
    </row>
    <row r="17" spans="1:11" x14ac:dyDescent="0.25">
      <c r="A17" s="18">
        <v>1</v>
      </c>
      <c r="B17" s="25" t="s">
        <v>32</v>
      </c>
      <c r="C17" s="20" t="s">
        <v>33</v>
      </c>
      <c r="D17" s="21" t="s">
        <v>16</v>
      </c>
      <c r="E17" s="26">
        <v>8</v>
      </c>
      <c r="F17" s="23">
        <f>IF(WEEKDAY(F15)=6,F15+3,F15+1)</f>
        <v>42746.333333333336</v>
      </c>
      <c r="G17" s="23">
        <f>F17+TIME(ROUNDDOWN(E17,0),(E17-ROUNDDOWN(E17,0))*60,0)+TIME(1,0,0)</f>
        <v>42746.708333333336</v>
      </c>
      <c r="H17" s="24"/>
      <c r="I17" s="24" t="s">
        <v>17</v>
      </c>
      <c r="J17" s="3"/>
      <c r="K17" s="3"/>
    </row>
    <row r="18" spans="1:11" x14ac:dyDescent="0.25">
      <c r="A18" s="14" t="s">
        <v>34</v>
      </c>
      <c r="B18" s="15"/>
      <c r="C18" s="15"/>
      <c r="D18" s="15"/>
      <c r="E18" s="15">
        <v>8</v>
      </c>
      <c r="F18" s="15"/>
      <c r="G18" s="15"/>
      <c r="H18" s="15"/>
      <c r="I18" s="17"/>
      <c r="J18" s="3"/>
      <c r="K18" s="3"/>
    </row>
    <row r="19" spans="1:11" ht="25.5" x14ac:dyDescent="0.25">
      <c r="A19" s="18">
        <v>1</v>
      </c>
      <c r="B19" s="25" t="s">
        <v>35</v>
      </c>
      <c r="C19" s="20" t="s">
        <v>27</v>
      </c>
      <c r="D19" s="21" t="s">
        <v>16</v>
      </c>
      <c r="E19" s="26">
        <v>8</v>
      </c>
      <c r="F19" s="23">
        <f>IF(WEEKDAY(F17)=6,F17+3, F17+1)</f>
        <v>42747.333333333336</v>
      </c>
      <c r="G19" s="23">
        <f>F19+TIME(ROUNDDOWN(E19,0),(E19-ROUNDDOWN(E19,0))*60,0)+TIME(1,0,0)</f>
        <v>42747.708333333336</v>
      </c>
      <c r="H19" s="24"/>
      <c r="I19" s="24" t="s">
        <v>17</v>
      </c>
      <c r="J19" s="3"/>
      <c r="K19" s="3"/>
    </row>
    <row r="20" spans="1:11" x14ac:dyDescent="0.25">
      <c r="A20" s="14" t="s">
        <v>36</v>
      </c>
      <c r="B20" s="15"/>
      <c r="C20" s="15"/>
      <c r="D20" s="15"/>
      <c r="E20" s="15">
        <v>8</v>
      </c>
      <c r="F20" s="15"/>
      <c r="G20" s="15"/>
      <c r="H20" s="15"/>
      <c r="I20" s="17"/>
      <c r="J20" s="3"/>
      <c r="K20" s="3"/>
    </row>
    <row r="21" spans="1:11" x14ac:dyDescent="0.25">
      <c r="A21" s="18">
        <v>1</v>
      </c>
      <c r="B21" s="25" t="s">
        <v>37</v>
      </c>
      <c r="C21" s="20" t="s">
        <v>15</v>
      </c>
      <c r="D21" s="21" t="s">
        <v>16</v>
      </c>
      <c r="E21" s="26">
        <v>8</v>
      </c>
      <c r="F21" s="23">
        <f>IF(WEEKDAY(F19)=6,F19+3, F19+1)</f>
        <v>42748.333333333336</v>
      </c>
      <c r="G21" s="23">
        <f>F21+TIME(ROUNDDOWN(E21,0),(E21-ROUNDDOWN(E21,0))*60,0)+TIME(1,0,0)</f>
        <v>42748.708333333336</v>
      </c>
      <c r="H21" s="24"/>
      <c r="I21" s="24" t="s">
        <v>17</v>
      </c>
      <c r="J21" s="3"/>
      <c r="K21" s="3"/>
    </row>
    <row r="22" spans="1:11" x14ac:dyDescent="0.25">
      <c r="A22" s="14" t="s">
        <v>38</v>
      </c>
      <c r="B22" s="15"/>
      <c r="C22" s="15"/>
      <c r="D22" s="15"/>
      <c r="E22" s="15">
        <v>8</v>
      </c>
      <c r="F22" s="15"/>
      <c r="G22" s="15"/>
      <c r="H22" s="15"/>
      <c r="I22" s="17"/>
      <c r="J22" s="3"/>
      <c r="K22" s="3"/>
    </row>
    <row r="23" spans="1:11" x14ac:dyDescent="0.25">
      <c r="A23" s="18">
        <v>1</v>
      </c>
      <c r="B23" s="25" t="s">
        <v>39</v>
      </c>
      <c r="C23" s="20" t="s">
        <v>15</v>
      </c>
      <c r="D23" s="21" t="s">
        <v>16</v>
      </c>
      <c r="E23" s="26">
        <v>8</v>
      </c>
      <c r="F23" s="23">
        <f>IF(WEEKDAY(F21)=6,F21+24,F21+1)</f>
        <v>42772.333333333336</v>
      </c>
      <c r="G23" s="23">
        <f>F23+TIME(ROUNDDOWN(E23,0),(E23-ROUNDDOWN(E23,0))*60,0)+TIME(1,0,0)</f>
        <v>42772.708333333336</v>
      </c>
      <c r="H23" s="24"/>
      <c r="I23" s="24" t="s">
        <v>17</v>
      </c>
      <c r="J23" s="3"/>
      <c r="K23" s="3"/>
    </row>
    <row r="24" spans="1:11" x14ac:dyDescent="0.25">
      <c r="A24" s="14" t="s">
        <v>40</v>
      </c>
      <c r="B24" s="15"/>
      <c r="C24" s="15"/>
      <c r="D24" s="15"/>
      <c r="E24" s="15">
        <v>8</v>
      </c>
      <c r="F24" s="15"/>
      <c r="G24" s="15"/>
      <c r="H24" s="15"/>
      <c r="I24" s="17"/>
      <c r="J24" s="3"/>
      <c r="K24" s="3"/>
    </row>
    <row r="25" spans="1:11" ht="25.5" x14ac:dyDescent="0.25">
      <c r="A25" s="18">
        <v>1</v>
      </c>
      <c r="B25" s="25" t="s">
        <v>41</v>
      </c>
      <c r="C25" s="20" t="s">
        <v>30</v>
      </c>
      <c r="D25" s="21" t="s">
        <v>16</v>
      </c>
      <c r="E25" s="26">
        <v>8</v>
      </c>
      <c r="F25" s="23">
        <f>IF(WEEKDAY(F23)=6,F23+3, F23+1)</f>
        <v>42773.333333333336</v>
      </c>
      <c r="G25" s="23">
        <f>F25+TIME(ROUNDDOWN(E25,0),(E25-ROUNDDOWN(E25,0))*60,0)+TIME(1,0,0)</f>
        <v>42773.708333333336</v>
      </c>
      <c r="H25" s="24"/>
      <c r="I25" s="24" t="s">
        <v>17</v>
      </c>
      <c r="J25" s="3"/>
      <c r="K25" s="3"/>
    </row>
    <row r="26" spans="1:11" x14ac:dyDescent="0.25">
      <c r="A26" s="14" t="s">
        <v>42</v>
      </c>
      <c r="B26" s="15"/>
      <c r="C26" s="15"/>
      <c r="D26" s="15"/>
      <c r="E26" s="15">
        <v>8</v>
      </c>
      <c r="F26" s="15"/>
      <c r="G26" s="15"/>
      <c r="H26" s="15"/>
      <c r="I26" s="17"/>
      <c r="J26" s="3"/>
      <c r="K26" s="3"/>
    </row>
    <row r="27" spans="1:11" ht="25.5" x14ac:dyDescent="0.25">
      <c r="A27" s="18">
        <v>1</v>
      </c>
      <c r="B27" s="25" t="s">
        <v>43</v>
      </c>
      <c r="C27" s="20" t="s">
        <v>30</v>
      </c>
      <c r="D27" s="21" t="s">
        <v>16</v>
      </c>
      <c r="E27" s="26">
        <v>8</v>
      </c>
      <c r="F27" s="23">
        <f>IF(WEEKDAY(F25)=6,F25+3, F25+1)</f>
        <v>42774.333333333336</v>
      </c>
      <c r="G27" s="23">
        <f>F27+TIME(ROUNDDOWN(E27,0),(E27-ROUNDDOWN(E27,0))*60,0)+TIME(1,0,0)</f>
        <v>42774.708333333336</v>
      </c>
      <c r="H27" s="24"/>
      <c r="I27" s="24" t="s">
        <v>17</v>
      </c>
      <c r="J27" s="3"/>
      <c r="K27" s="3"/>
    </row>
    <row r="28" spans="1:11" x14ac:dyDescent="0.25">
      <c r="A28" s="14" t="s">
        <v>44</v>
      </c>
      <c r="B28" s="15"/>
      <c r="C28" s="15"/>
      <c r="D28" s="15"/>
      <c r="E28" s="15">
        <v>8</v>
      </c>
      <c r="F28" s="15"/>
      <c r="G28" s="15"/>
      <c r="H28" s="15"/>
      <c r="I28" s="17"/>
      <c r="J28" s="3"/>
      <c r="K28" s="3"/>
    </row>
    <row r="29" spans="1:11" ht="25.5" x14ac:dyDescent="0.25">
      <c r="A29" s="18">
        <v>1</v>
      </c>
      <c r="B29" s="25" t="s">
        <v>45</v>
      </c>
      <c r="C29" s="20" t="s">
        <v>15</v>
      </c>
      <c r="D29" s="21" t="s">
        <v>16</v>
      </c>
      <c r="E29" s="26">
        <v>8</v>
      </c>
      <c r="F29" s="23">
        <f>IF(WEEKDAY(F27)=6,F27+3, F27+1)</f>
        <v>42775.333333333336</v>
      </c>
      <c r="G29" s="23">
        <f>F29+TIME(ROUNDDOWN(E29,0),(E29-ROUNDDOWN(E29,0))*60,0)+TIME(1,0,0)</f>
        <v>42775.708333333336</v>
      </c>
      <c r="H29" s="24"/>
      <c r="I29" s="24" t="s">
        <v>17</v>
      </c>
      <c r="J29" s="3"/>
      <c r="K29" s="3"/>
    </row>
    <row r="30" spans="1:11" x14ac:dyDescent="0.25">
      <c r="A30" s="14" t="s">
        <v>46</v>
      </c>
      <c r="B30" s="15"/>
      <c r="C30" s="15"/>
      <c r="D30" s="15"/>
      <c r="E30" s="15">
        <v>8</v>
      </c>
      <c r="F30" s="15"/>
      <c r="G30" s="15"/>
      <c r="H30" s="15"/>
      <c r="I30" s="17"/>
      <c r="J30" s="3"/>
      <c r="K30" s="3"/>
    </row>
    <row r="31" spans="1:11" ht="38.25" x14ac:dyDescent="0.25">
      <c r="A31" s="18">
        <v>1</v>
      </c>
      <c r="B31" s="25" t="s">
        <v>47</v>
      </c>
      <c r="C31" s="20" t="s">
        <v>27</v>
      </c>
      <c r="D31" s="21" t="s">
        <v>16</v>
      </c>
      <c r="E31" s="26">
        <v>8</v>
      </c>
      <c r="F31" s="23">
        <f>IF(WEEKDAY(F29)=6,F29+3,F29+ 1)</f>
        <v>42776.333333333336</v>
      </c>
      <c r="G31" s="23">
        <f>F31+TIME(ROUNDDOWN(E31,0),(E31-ROUNDDOWN(E31,0))*60,0)+TIME(1,0,0)</f>
        <v>42776.708333333336</v>
      </c>
      <c r="H31" s="24"/>
      <c r="I31" s="24" t="s">
        <v>17</v>
      </c>
      <c r="J31" s="3"/>
      <c r="K31" s="3"/>
    </row>
    <row r="32" spans="1:11" x14ac:dyDescent="0.25">
      <c r="A32" s="14" t="s">
        <v>48</v>
      </c>
      <c r="B32" s="15"/>
      <c r="C32" s="15"/>
      <c r="D32" s="15"/>
      <c r="E32" s="15">
        <v>8</v>
      </c>
      <c r="F32" s="15"/>
      <c r="G32" s="15"/>
      <c r="H32" s="15"/>
      <c r="I32" s="17"/>
      <c r="J32" s="3"/>
      <c r="K32" s="3"/>
    </row>
    <row r="33" spans="1:11" x14ac:dyDescent="0.25">
      <c r="A33" s="18">
        <v>1</v>
      </c>
      <c r="B33" s="25" t="s">
        <v>49</v>
      </c>
      <c r="C33" s="20" t="s">
        <v>15</v>
      </c>
      <c r="D33" s="21" t="s">
        <v>16</v>
      </c>
      <c r="E33" s="26">
        <v>8</v>
      </c>
      <c r="F33" s="23">
        <f>IF(WEEKDAY(F31)=6,F31+3,F31+ 1)</f>
        <v>42779.333333333336</v>
      </c>
      <c r="G33" s="23">
        <f>F33+TIME(ROUNDDOWN(E33,0),(E33-ROUNDDOWN(E33,0))*60,0)+TIME(1,0,0)</f>
        <v>42779.708333333336</v>
      </c>
      <c r="H33" s="24"/>
      <c r="I33" s="24" t="s">
        <v>50</v>
      </c>
      <c r="J33" s="3"/>
      <c r="K33" s="3"/>
    </row>
    <row r="34" spans="1:11" x14ac:dyDescent="0.25">
      <c r="A34" s="14" t="s">
        <v>51</v>
      </c>
      <c r="B34" s="15"/>
      <c r="C34" s="15"/>
      <c r="D34" s="15"/>
      <c r="E34" s="15">
        <v>8</v>
      </c>
      <c r="F34" s="15"/>
      <c r="G34" s="15"/>
      <c r="H34" s="15"/>
      <c r="I34" s="17"/>
      <c r="J34" s="3"/>
      <c r="K34" s="3"/>
    </row>
    <row r="35" spans="1:11" x14ac:dyDescent="0.25">
      <c r="A35" s="18">
        <v>1</v>
      </c>
      <c r="B35" s="25" t="s">
        <v>52</v>
      </c>
      <c r="C35" s="20" t="s">
        <v>33</v>
      </c>
      <c r="D35" s="21" t="s">
        <v>16</v>
      </c>
      <c r="E35" s="26">
        <v>8</v>
      </c>
      <c r="F35" s="23">
        <f>IF(WEEKDAY(F33)=6,F33+3, F33+1)</f>
        <v>42780.333333333336</v>
      </c>
      <c r="G35" s="23">
        <f>F35+TIME(ROUNDDOWN(E35,0),(E35-ROUNDDOWN(E35,0))*60,0)+TIME(1,0,0)</f>
        <v>42780.708333333336</v>
      </c>
      <c r="H35" s="24"/>
      <c r="I35" s="24" t="s">
        <v>50</v>
      </c>
      <c r="J35" s="3"/>
      <c r="K35" s="3"/>
    </row>
    <row r="36" spans="1:11" x14ac:dyDescent="0.25">
      <c r="A36" s="14" t="s">
        <v>53</v>
      </c>
      <c r="B36" s="15"/>
      <c r="C36" s="15"/>
      <c r="D36" s="15"/>
      <c r="E36" s="15">
        <v>8</v>
      </c>
      <c r="F36" s="15"/>
      <c r="G36" s="15"/>
      <c r="H36" s="15"/>
      <c r="I36" s="17"/>
      <c r="J36" s="3"/>
      <c r="K36" s="3"/>
    </row>
    <row r="37" spans="1:11" x14ac:dyDescent="0.25">
      <c r="A37" s="18">
        <v>1</v>
      </c>
      <c r="B37" s="25" t="s">
        <v>54</v>
      </c>
      <c r="C37" s="20" t="s">
        <v>55</v>
      </c>
      <c r="D37" s="21" t="s">
        <v>16</v>
      </c>
      <c r="E37" s="26">
        <v>8</v>
      </c>
      <c r="F37" s="23">
        <f>IF(WEEKDAY(F35)=6,F35+3, F35+1)</f>
        <v>42781.333333333336</v>
      </c>
      <c r="G37" s="23">
        <f>F37+TIME(ROUNDDOWN(E37,0),(E37-ROUNDDOWN(E37,0))*60,0)+TIME(1,0,0)</f>
        <v>42781.708333333336</v>
      </c>
      <c r="H37" s="24"/>
      <c r="I37" s="24" t="s">
        <v>50</v>
      </c>
      <c r="J37" s="3"/>
      <c r="K37" s="3"/>
    </row>
    <row r="38" spans="1:11" x14ac:dyDescent="0.25">
      <c r="A38" s="14" t="s">
        <v>56</v>
      </c>
      <c r="B38" s="15"/>
      <c r="C38" s="15"/>
      <c r="D38" s="15"/>
      <c r="E38" s="15">
        <v>8</v>
      </c>
      <c r="F38" s="15"/>
      <c r="G38" s="15"/>
      <c r="H38" s="15"/>
      <c r="I38" s="17"/>
      <c r="J38" s="3"/>
      <c r="K38" s="3"/>
    </row>
    <row r="39" spans="1:11" ht="25.5" x14ac:dyDescent="0.25">
      <c r="A39" s="18">
        <v>1</v>
      </c>
      <c r="B39" s="25" t="s">
        <v>57</v>
      </c>
      <c r="C39" s="20" t="s">
        <v>15</v>
      </c>
      <c r="D39" s="21" t="s">
        <v>16</v>
      </c>
      <c r="E39" s="26">
        <v>8</v>
      </c>
      <c r="F39" s="23">
        <f>IF(WEEKDAY(F37)=6,F37+3, F37+1)</f>
        <v>42782.333333333336</v>
      </c>
      <c r="G39" s="23">
        <f>F39+TIME(ROUNDDOWN(E39,0),(E39-ROUNDDOWN(E39,0))*60,0)+TIME(1,0,0)</f>
        <v>42782.708333333336</v>
      </c>
      <c r="H39" s="24"/>
      <c r="I39" s="24" t="s">
        <v>50</v>
      </c>
      <c r="J39" s="3"/>
      <c r="K39" s="3"/>
    </row>
    <row r="40" spans="1:11" x14ac:dyDescent="0.25">
      <c r="A40" s="14" t="s">
        <v>58</v>
      </c>
      <c r="B40" s="15"/>
      <c r="C40" s="15"/>
      <c r="D40" s="15"/>
      <c r="E40" s="15">
        <v>8</v>
      </c>
      <c r="F40" s="15"/>
      <c r="G40" s="15"/>
      <c r="H40" s="15"/>
      <c r="I40" s="17"/>
      <c r="J40" s="3"/>
      <c r="K40" s="3"/>
    </row>
    <row r="41" spans="1:11" ht="25.5" x14ac:dyDescent="0.25">
      <c r="A41" s="18">
        <v>1</v>
      </c>
      <c r="B41" s="25" t="s">
        <v>59</v>
      </c>
      <c r="C41" s="20" t="s">
        <v>15</v>
      </c>
      <c r="D41" s="21" t="s">
        <v>16</v>
      </c>
      <c r="E41" s="26">
        <v>8</v>
      </c>
      <c r="F41" s="23">
        <f>IF(WEEKDAY(F39)=6,F39+3, F39+1)</f>
        <v>42783.333333333336</v>
      </c>
      <c r="G41" s="23">
        <f>F41+TIME(ROUNDDOWN(E41,0),(E41-ROUNDDOWN(E41,0))*60,0)+TIME(1,0,0)</f>
        <v>42783.708333333336</v>
      </c>
      <c r="H41" s="24"/>
      <c r="I41" s="24" t="s">
        <v>50</v>
      </c>
      <c r="J41" s="3"/>
      <c r="K41" s="3"/>
    </row>
    <row r="42" spans="1:11" x14ac:dyDescent="0.25">
      <c r="A42" s="14" t="s">
        <v>60</v>
      </c>
      <c r="B42" s="15"/>
      <c r="C42" s="15"/>
      <c r="D42" s="15"/>
      <c r="E42" s="15">
        <v>8</v>
      </c>
      <c r="F42" s="15"/>
      <c r="G42" s="15"/>
      <c r="H42" s="15"/>
      <c r="I42" s="17"/>
      <c r="J42" s="3"/>
      <c r="K42" s="3"/>
    </row>
    <row r="43" spans="1:11" x14ac:dyDescent="0.25">
      <c r="A43" s="18">
        <v>1</v>
      </c>
      <c r="B43" s="25" t="s">
        <v>61</v>
      </c>
      <c r="C43" s="20" t="s">
        <v>33</v>
      </c>
      <c r="D43" s="21" t="s">
        <v>16</v>
      </c>
      <c r="E43" s="26">
        <v>8</v>
      </c>
      <c r="F43" s="23">
        <f>IF(WEEKDAY(F41)=6,F41+3, F41+1)</f>
        <v>42786.333333333336</v>
      </c>
      <c r="G43" s="23">
        <f>F43+TIME(ROUNDDOWN(E43,0),(E43-ROUNDDOWN(E43,0))*60,0)+TIME(1,0,0)</f>
        <v>42786.708333333336</v>
      </c>
      <c r="H43" s="24"/>
      <c r="I43" s="24" t="s">
        <v>50</v>
      </c>
      <c r="J43" s="3"/>
      <c r="K43" s="3"/>
    </row>
    <row r="44" spans="1:11" x14ac:dyDescent="0.25">
      <c r="A44" s="14" t="s">
        <v>62</v>
      </c>
      <c r="B44" s="15"/>
      <c r="C44" s="15"/>
      <c r="D44" s="15"/>
      <c r="E44" s="15">
        <v>8</v>
      </c>
      <c r="F44" s="15"/>
      <c r="G44" s="15"/>
      <c r="H44" s="15"/>
      <c r="I44" s="17"/>
      <c r="J44" s="3"/>
      <c r="K44" s="3"/>
    </row>
    <row r="45" spans="1:11" ht="25.5" x14ac:dyDescent="0.25">
      <c r="A45" s="18">
        <v>1</v>
      </c>
      <c r="B45" s="25" t="s">
        <v>63</v>
      </c>
      <c r="C45" s="20" t="s">
        <v>33</v>
      </c>
      <c r="D45" s="21" t="s">
        <v>16</v>
      </c>
      <c r="E45" s="26">
        <v>8</v>
      </c>
      <c r="F45" s="23">
        <f>IF(WEEKDAY(F43)=6,F43+3, F43+1)</f>
        <v>42787.333333333336</v>
      </c>
      <c r="G45" s="23">
        <f>F45+TIME(ROUNDDOWN(E45,0),(E45-ROUNDDOWN(E45,0))*60,0)+TIME(1,0,0)</f>
        <v>42787.708333333336</v>
      </c>
      <c r="H45" s="24"/>
      <c r="I45" s="24" t="s">
        <v>50</v>
      </c>
      <c r="J45" s="3"/>
      <c r="K45" s="3"/>
    </row>
    <row r="46" spans="1:11" x14ac:dyDescent="0.25">
      <c r="A46" s="14" t="s">
        <v>64</v>
      </c>
      <c r="B46" s="15"/>
      <c r="C46" s="15"/>
      <c r="D46" s="15"/>
      <c r="E46" s="15">
        <v>8</v>
      </c>
      <c r="F46" s="15"/>
      <c r="G46" s="15"/>
      <c r="H46" s="15"/>
      <c r="I46" s="17"/>
      <c r="J46" s="3"/>
      <c r="K46" s="3"/>
    </row>
    <row r="47" spans="1:11" x14ac:dyDescent="0.25">
      <c r="A47" s="18">
        <v>1</v>
      </c>
      <c r="B47" s="25" t="s">
        <v>65</v>
      </c>
      <c r="C47" s="20" t="s">
        <v>33</v>
      </c>
      <c r="D47" s="21" t="s">
        <v>16</v>
      </c>
      <c r="E47" s="26">
        <v>8</v>
      </c>
      <c r="F47" s="23">
        <f>IF(WEEKDAY(F45)=6,F45+3, F45+1)</f>
        <v>42788.333333333336</v>
      </c>
      <c r="G47" s="23">
        <f>F47+TIME(ROUNDDOWN(E47,0),(E47-ROUNDDOWN(E47,0))*60,0)+TIME(1,0,0)</f>
        <v>42788.708333333336</v>
      </c>
      <c r="H47" s="24"/>
      <c r="I47" s="24" t="s">
        <v>50</v>
      </c>
      <c r="J47" s="3"/>
      <c r="K47" s="3"/>
    </row>
    <row r="48" spans="1:11" x14ac:dyDescent="0.25">
      <c r="A48" s="14" t="s">
        <v>66</v>
      </c>
      <c r="B48" s="15"/>
      <c r="C48" s="15"/>
      <c r="D48" s="15"/>
      <c r="E48" s="15">
        <v>8</v>
      </c>
      <c r="F48" s="15"/>
      <c r="G48" s="15"/>
      <c r="H48" s="15"/>
      <c r="I48" s="17"/>
      <c r="J48" s="3"/>
      <c r="K48" s="3"/>
    </row>
    <row r="49" spans="1:11" ht="25.5" x14ac:dyDescent="0.25">
      <c r="A49" s="18">
        <v>1</v>
      </c>
      <c r="B49" s="25" t="s">
        <v>67</v>
      </c>
      <c r="C49" s="20" t="s">
        <v>33</v>
      </c>
      <c r="D49" s="21" t="s">
        <v>16</v>
      </c>
      <c r="E49" s="26">
        <v>8</v>
      </c>
      <c r="F49" s="23">
        <f>IF(WEEKDAY(F47)=6,F47+3, F47+1)</f>
        <v>42789.333333333336</v>
      </c>
      <c r="G49" s="23">
        <f>F49+TIME(ROUNDDOWN(E49,0),(E49-ROUNDDOWN(E49,0))*60,0)+TIME(1,0,0)</f>
        <v>42789.708333333336</v>
      </c>
      <c r="H49" s="24"/>
      <c r="I49" s="24" t="s">
        <v>50</v>
      </c>
      <c r="J49" s="3"/>
      <c r="K49" s="3"/>
    </row>
    <row r="50" spans="1:11" x14ac:dyDescent="0.25">
      <c r="A50" s="14" t="s">
        <v>68</v>
      </c>
      <c r="B50" s="15"/>
      <c r="C50" s="15"/>
      <c r="D50" s="15"/>
      <c r="E50" s="15">
        <v>8</v>
      </c>
      <c r="F50" s="15"/>
      <c r="G50" s="15"/>
      <c r="H50" s="15"/>
      <c r="I50" s="17"/>
      <c r="J50" s="3"/>
      <c r="K50" s="3"/>
    </row>
    <row r="51" spans="1:11" ht="25.5" x14ac:dyDescent="0.25">
      <c r="A51" s="18">
        <v>1</v>
      </c>
      <c r="B51" s="25" t="s">
        <v>69</v>
      </c>
      <c r="C51" s="20" t="s">
        <v>33</v>
      </c>
      <c r="D51" s="21" t="s">
        <v>16</v>
      </c>
      <c r="E51" s="26">
        <v>8</v>
      </c>
      <c r="F51" s="23">
        <f>IF(WEEKDAY(F49)=6,F49+3, F49+1)</f>
        <v>42790.333333333336</v>
      </c>
      <c r="G51" s="23">
        <f>F51+TIME(ROUNDDOWN(E51,0),(E51-ROUNDDOWN(E51,0))*60,0)+TIME(1,0,0)</f>
        <v>42790.708333333336</v>
      </c>
      <c r="H51" s="24"/>
      <c r="I51" s="24" t="s">
        <v>50</v>
      </c>
      <c r="J51" s="3"/>
      <c r="K51" s="3"/>
    </row>
    <row r="52" spans="1:11" x14ac:dyDescent="0.25">
      <c r="A52" s="14" t="s">
        <v>70</v>
      </c>
      <c r="B52" s="15"/>
      <c r="C52" s="15"/>
      <c r="D52" s="15"/>
      <c r="E52" s="15">
        <v>8</v>
      </c>
      <c r="F52" s="15"/>
      <c r="G52" s="15"/>
      <c r="H52" s="15"/>
      <c r="I52" s="17"/>
      <c r="J52" s="3"/>
      <c r="K52" s="3"/>
    </row>
    <row r="53" spans="1:11" ht="25.5" x14ac:dyDescent="0.25">
      <c r="A53" s="18">
        <v>1</v>
      </c>
      <c r="B53" s="25" t="s">
        <v>71</v>
      </c>
      <c r="C53" s="20" t="s">
        <v>55</v>
      </c>
      <c r="D53" s="21" t="s">
        <v>16</v>
      </c>
      <c r="E53" s="26">
        <v>8</v>
      </c>
      <c r="F53" s="23">
        <f>IF(WEEKDAY(F51)=6,F51+3, F51+1)</f>
        <v>42793.333333333336</v>
      </c>
      <c r="G53" s="23">
        <f>F53+TIME(ROUNDDOWN(E53,0),(E53-ROUNDDOWN(E53,0))*60,0)+TIME(1,0,0)</f>
        <v>42793.708333333336</v>
      </c>
      <c r="H53" s="24"/>
      <c r="I53" s="24" t="s">
        <v>50</v>
      </c>
      <c r="J53" s="3"/>
      <c r="K53" s="3"/>
    </row>
    <row r="54" spans="1:11" x14ac:dyDescent="0.25">
      <c r="A54" s="14" t="s">
        <v>72</v>
      </c>
      <c r="B54" s="15"/>
      <c r="C54" s="15"/>
      <c r="D54" s="15"/>
      <c r="E54" s="15">
        <v>8</v>
      </c>
      <c r="F54" s="15"/>
      <c r="G54" s="15"/>
      <c r="H54" s="15"/>
      <c r="I54" s="17"/>
      <c r="J54" s="3"/>
      <c r="K54" s="3"/>
    </row>
    <row r="55" spans="1:11" ht="25.5" x14ac:dyDescent="0.25">
      <c r="A55" s="18">
        <v>1</v>
      </c>
      <c r="B55" s="25" t="s">
        <v>73</v>
      </c>
      <c r="C55" s="27" t="s">
        <v>74</v>
      </c>
      <c r="D55" s="21" t="s">
        <v>16</v>
      </c>
      <c r="E55" s="26">
        <v>8</v>
      </c>
      <c r="F55" s="23">
        <f>IF(WEEKDAY(F53)=6,F53+3,F53+ 1)</f>
        <v>42794.333333333336</v>
      </c>
      <c r="G55" s="23">
        <f>F55+TIME(ROUNDDOWN(E55,0),(E55-ROUNDDOWN(E55,0))*60,0)+TIME(1,0,0)</f>
        <v>42794.708333333336</v>
      </c>
      <c r="H55" s="24"/>
      <c r="I55" s="24" t="s">
        <v>75</v>
      </c>
      <c r="J55" s="3"/>
      <c r="K55" s="3"/>
    </row>
    <row r="56" spans="1:11" x14ac:dyDescent="0.25">
      <c r="A56" s="14" t="s">
        <v>76</v>
      </c>
      <c r="B56" s="15"/>
      <c r="C56" s="15"/>
      <c r="D56" s="15"/>
      <c r="E56" s="15">
        <v>8</v>
      </c>
      <c r="F56" s="15"/>
      <c r="G56" s="15"/>
      <c r="H56" s="15"/>
      <c r="I56" s="17"/>
      <c r="J56" s="3"/>
      <c r="K56" s="3"/>
    </row>
    <row r="57" spans="1:11" ht="25.5" x14ac:dyDescent="0.25">
      <c r="A57" s="18">
        <v>1</v>
      </c>
      <c r="B57" s="25" t="s">
        <v>119</v>
      </c>
      <c r="C57" s="27" t="s">
        <v>74</v>
      </c>
      <c r="D57" s="21" t="s">
        <v>16</v>
      </c>
      <c r="E57" s="26">
        <v>8</v>
      </c>
      <c r="F57" s="23">
        <f>IF(WEEKDAY(F55)=6,F55+3, F55+1)</f>
        <v>42795.333333333336</v>
      </c>
      <c r="G57" s="23">
        <f>F57+TIME(ROUNDDOWN(E57,0),(E57-ROUNDDOWN(E57,0))*60,0)+TIME(1,0,0)</f>
        <v>42795.708333333336</v>
      </c>
      <c r="H57" s="24"/>
      <c r="I57" s="24" t="s">
        <v>75</v>
      </c>
      <c r="J57" s="3"/>
      <c r="K57" s="3"/>
    </row>
    <row r="58" spans="1:11" x14ac:dyDescent="0.25">
      <c r="A58" s="14" t="s">
        <v>77</v>
      </c>
      <c r="B58" s="15"/>
      <c r="C58" s="15"/>
      <c r="D58" s="15"/>
      <c r="E58" s="15">
        <v>8</v>
      </c>
      <c r="F58" s="15"/>
      <c r="G58" s="15"/>
      <c r="H58" s="15"/>
      <c r="I58" s="17"/>
      <c r="J58" s="3"/>
      <c r="K58" s="3"/>
    </row>
    <row r="59" spans="1:11" ht="25.5" x14ac:dyDescent="0.25">
      <c r="A59" s="18">
        <v>1</v>
      </c>
      <c r="B59" s="25" t="s">
        <v>120</v>
      </c>
      <c r="C59" s="27" t="s">
        <v>74</v>
      </c>
      <c r="D59" s="21" t="s">
        <v>16</v>
      </c>
      <c r="E59" s="26">
        <v>8</v>
      </c>
      <c r="F59" s="23">
        <f>IF(WEEKDAY(F57)=6,F57+3, F57+1)</f>
        <v>42796.333333333336</v>
      </c>
      <c r="G59" s="23">
        <f>F59+TIME(ROUNDDOWN(E59,0),(E59-ROUNDDOWN(E59,0))*60,0)+TIME(1,0,0)</f>
        <v>42796.708333333336</v>
      </c>
      <c r="H59" s="24"/>
      <c r="I59" s="24" t="s">
        <v>75</v>
      </c>
      <c r="J59" s="3"/>
      <c r="K59" s="3"/>
    </row>
    <row r="60" spans="1:11" x14ac:dyDescent="0.25">
      <c r="A60" s="14" t="s">
        <v>78</v>
      </c>
      <c r="B60" s="15"/>
      <c r="C60" s="15"/>
      <c r="D60" s="15"/>
      <c r="E60" s="15">
        <v>8</v>
      </c>
      <c r="F60" s="15"/>
      <c r="G60" s="15"/>
      <c r="H60" s="15"/>
      <c r="I60" s="17"/>
      <c r="J60" s="3"/>
      <c r="K60" s="3"/>
    </row>
    <row r="61" spans="1:11" ht="25.5" x14ac:dyDescent="0.25">
      <c r="A61" s="18">
        <v>1</v>
      </c>
      <c r="B61" s="25" t="s">
        <v>122</v>
      </c>
      <c r="C61" s="27" t="s">
        <v>74</v>
      </c>
      <c r="D61" s="21" t="s">
        <v>16</v>
      </c>
      <c r="E61" s="26">
        <v>8</v>
      </c>
      <c r="F61" s="23">
        <f>IF(WEEKDAY(F59)=6,F59+3, F59+1)</f>
        <v>42797.333333333336</v>
      </c>
      <c r="G61" s="23">
        <f>F61+TIME(ROUNDDOWN(E61,0),(E61-ROUNDDOWN(E61,0))*60,0)+TIME(1,0,0)</f>
        <v>42797.708333333336</v>
      </c>
      <c r="H61" s="24"/>
      <c r="I61" s="24" t="s">
        <v>75</v>
      </c>
      <c r="J61" s="3"/>
      <c r="K61" s="3"/>
    </row>
    <row r="62" spans="1:11" x14ac:dyDescent="0.25">
      <c r="A62" s="14" t="s">
        <v>79</v>
      </c>
      <c r="B62" s="15"/>
      <c r="C62" s="15"/>
      <c r="D62" s="15"/>
      <c r="E62" s="15">
        <v>8</v>
      </c>
      <c r="F62" s="15"/>
      <c r="G62" s="15"/>
      <c r="H62" s="15"/>
      <c r="I62" s="17"/>
      <c r="J62" s="3"/>
      <c r="K62" s="3"/>
    </row>
    <row r="63" spans="1:11" ht="25.5" x14ac:dyDescent="0.25">
      <c r="A63" s="18">
        <v>1</v>
      </c>
      <c r="B63" s="25" t="s">
        <v>121</v>
      </c>
      <c r="C63" s="27" t="s">
        <v>74</v>
      </c>
      <c r="D63" s="21" t="s">
        <v>16</v>
      </c>
      <c r="E63" s="26">
        <v>8</v>
      </c>
      <c r="F63" s="23">
        <f>IF(WEEKDAY(F61)=6,F61+3, F61+1)</f>
        <v>42800.333333333336</v>
      </c>
      <c r="G63" s="23">
        <f>F63+TIME(ROUNDDOWN(E63,0),(E63-ROUNDDOWN(E63,0))*60,0)+TIME(1,0,0)</f>
        <v>42800.708333333336</v>
      </c>
      <c r="H63" s="24"/>
      <c r="I63" s="24" t="s">
        <v>75</v>
      </c>
      <c r="J63" s="3"/>
      <c r="K63" s="3"/>
    </row>
    <row r="64" spans="1:11" x14ac:dyDescent="0.25">
      <c r="A64" s="14" t="s">
        <v>80</v>
      </c>
      <c r="B64" s="15"/>
      <c r="C64" s="15"/>
      <c r="D64" s="15"/>
      <c r="E64" s="15">
        <v>8</v>
      </c>
      <c r="F64" s="15"/>
      <c r="G64" s="15"/>
      <c r="H64" s="15"/>
      <c r="I64" s="17"/>
      <c r="J64" s="3"/>
      <c r="K64" s="3"/>
    </row>
    <row r="65" spans="1:11" ht="25.5" x14ac:dyDescent="0.25">
      <c r="A65" s="18">
        <v>1</v>
      </c>
      <c r="B65" s="25" t="s">
        <v>81</v>
      </c>
      <c r="C65" s="27" t="s">
        <v>74</v>
      </c>
      <c r="D65" s="21" t="s">
        <v>16</v>
      </c>
      <c r="E65" s="26">
        <v>8</v>
      </c>
      <c r="F65" s="23">
        <f>IF(WEEKDAY(F63)=6,F63+3, F63+1)</f>
        <v>42801.333333333336</v>
      </c>
      <c r="G65" s="23">
        <f>F65+TIME(ROUNDDOWN(E65,0),(E65-ROUNDDOWN(E65,0))*60,0)+TIME(1,0,0)</f>
        <v>42801.708333333336</v>
      </c>
      <c r="H65" s="24"/>
      <c r="I65" s="24" t="s">
        <v>75</v>
      </c>
      <c r="J65" s="3"/>
      <c r="K65" s="3"/>
    </row>
    <row r="66" spans="1:11" x14ac:dyDescent="0.25">
      <c r="A66" s="14" t="s">
        <v>82</v>
      </c>
      <c r="B66" s="15"/>
      <c r="C66" s="15"/>
      <c r="D66" s="15"/>
      <c r="E66" s="15">
        <v>8</v>
      </c>
      <c r="F66" s="15"/>
      <c r="G66" s="15"/>
      <c r="H66" s="15"/>
      <c r="I66" s="17"/>
      <c r="J66" s="3"/>
      <c r="K66" s="3"/>
    </row>
    <row r="67" spans="1:11" ht="25.5" x14ac:dyDescent="0.25">
      <c r="A67" s="18">
        <v>1</v>
      </c>
      <c r="B67" s="25" t="s">
        <v>83</v>
      </c>
      <c r="C67" s="27" t="s">
        <v>74</v>
      </c>
      <c r="D67" s="21" t="s">
        <v>16</v>
      </c>
      <c r="E67" s="26">
        <v>8</v>
      </c>
      <c r="F67" s="23">
        <f>IF(WEEKDAY(F65)=6,F65+3, F65+1)</f>
        <v>42802.333333333336</v>
      </c>
      <c r="G67" s="23">
        <f>F67+TIME(ROUNDDOWN(E67,0),(E67-ROUNDDOWN(E67,0))*60,0)+TIME(1,0,0)</f>
        <v>42802.708333333336</v>
      </c>
      <c r="H67" s="24"/>
      <c r="I67" s="24" t="s">
        <v>75</v>
      </c>
      <c r="J67" s="3"/>
      <c r="K67" s="3"/>
    </row>
    <row r="68" spans="1:11" x14ac:dyDescent="0.25">
      <c r="A68" s="14" t="s">
        <v>84</v>
      </c>
      <c r="B68" s="15"/>
      <c r="C68" s="15"/>
      <c r="D68" s="15"/>
      <c r="E68" s="15">
        <v>8</v>
      </c>
      <c r="F68" s="15"/>
      <c r="G68" s="15"/>
      <c r="H68" s="15"/>
      <c r="I68" s="17"/>
      <c r="J68" s="3"/>
      <c r="K68" s="3"/>
    </row>
    <row r="69" spans="1:11" ht="25.5" x14ac:dyDescent="0.25">
      <c r="A69" s="18">
        <v>1</v>
      </c>
      <c r="B69" s="25" t="s">
        <v>85</v>
      </c>
      <c r="C69" s="27" t="s">
        <v>74</v>
      </c>
      <c r="D69" s="21" t="s">
        <v>16</v>
      </c>
      <c r="E69" s="26">
        <v>8</v>
      </c>
      <c r="F69" s="23">
        <f>IF(WEEKDAY(F67)=6,F67+3, F67+1)</f>
        <v>42803.333333333336</v>
      </c>
      <c r="G69" s="23">
        <f>F69+TIME(ROUNDDOWN(E69,0),(E69-ROUNDDOWN(E69,0))*60,0)+TIME(1,0,0)</f>
        <v>42803.708333333336</v>
      </c>
      <c r="H69" s="24"/>
      <c r="I69" s="24" t="s">
        <v>75</v>
      </c>
      <c r="J69" s="3"/>
      <c r="K69" s="3"/>
    </row>
    <row r="70" spans="1:11" x14ac:dyDescent="0.25">
      <c r="A70" s="14" t="s">
        <v>86</v>
      </c>
      <c r="B70" s="15"/>
      <c r="C70" s="15"/>
      <c r="D70" s="15"/>
      <c r="E70" s="15">
        <v>8</v>
      </c>
      <c r="F70" s="15"/>
      <c r="G70" s="15"/>
      <c r="H70" s="15"/>
      <c r="I70" s="17"/>
      <c r="J70" s="3"/>
      <c r="K70" s="3"/>
    </row>
    <row r="71" spans="1:11" ht="25.5" x14ac:dyDescent="0.25">
      <c r="A71" s="18">
        <v>1</v>
      </c>
      <c r="B71" s="25" t="s">
        <v>87</v>
      </c>
      <c r="C71" s="27" t="s">
        <v>74</v>
      </c>
      <c r="D71" s="21" t="s">
        <v>16</v>
      </c>
      <c r="E71" s="26">
        <v>8</v>
      </c>
      <c r="F71" s="23">
        <f>IF(WEEKDAY(F69)=6,F69+3, F69+1)</f>
        <v>42804.333333333336</v>
      </c>
      <c r="G71" s="23">
        <f>F71+TIME(ROUNDDOWN(E71,0),(E71-ROUNDDOWN(E71,0))*60,0)+TIME(1,0,0)</f>
        <v>42804.708333333336</v>
      </c>
      <c r="H71" s="24"/>
      <c r="I71" s="24" t="s">
        <v>75</v>
      </c>
      <c r="J71" s="3"/>
      <c r="K71" s="3"/>
    </row>
    <row r="72" spans="1:11" x14ac:dyDescent="0.25">
      <c r="A72" s="14" t="s">
        <v>88</v>
      </c>
      <c r="B72" s="15"/>
      <c r="C72" s="15"/>
      <c r="D72" s="15"/>
      <c r="E72" s="15">
        <v>8</v>
      </c>
      <c r="F72" s="15"/>
      <c r="G72" s="15"/>
      <c r="H72" s="15"/>
      <c r="I72" s="17"/>
      <c r="J72" s="3"/>
      <c r="K72" s="3"/>
    </row>
    <row r="73" spans="1:11" ht="25.5" x14ac:dyDescent="0.25">
      <c r="A73" s="18">
        <v>1</v>
      </c>
      <c r="B73" s="25" t="s">
        <v>89</v>
      </c>
      <c r="C73" s="27" t="s">
        <v>74</v>
      </c>
      <c r="D73" s="21" t="s">
        <v>16</v>
      </c>
      <c r="E73" s="26">
        <v>8</v>
      </c>
      <c r="F73" s="23">
        <f>IF(WEEKDAY(F71)=6,F71+3, F71+1)</f>
        <v>42807.333333333336</v>
      </c>
      <c r="G73" s="23">
        <f>F73+TIME(ROUNDDOWN(E73,0),(E73-ROUNDDOWN(E73,0))*60,0)+TIME(1,0,0)</f>
        <v>42807.708333333336</v>
      </c>
      <c r="H73" s="24"/>
      <c r="I73" s="24" t="s">
        <v>75</v>
      </c>
      <c r="J73" s="3"/>
      <c r="K73" s="3"/>
    </row>
    <row r="74" spans="1:11" x14ac:dyDescent="0.25">
      <c r="A74" s="14" t="s">
        <v>90</v>
      </c>
      <c r="B74" s="15"/>
      <c r="C74" s="15"/>
      <c r="D74" s="15"/>
      <c r="E74" s="15">
        <v>8</v>
      </c>
      <c r="F74" s="15"/>
      <c r="G74" s="15"/>
      <c r="H74" s="15"/>
      <c r="I74" s="17"/>
      <c r="J74" s="3"/>
      <c r="K74" s="3"/>
    </row>
    <row r="75" spans="1:11" ht="25.5" x14ac:dyDescent="0.25">
      <c r="A75" s="18">
        <v>1</v>
      </c>
      <c r="B75" s="25" t="s">
        <v>91</v>
      </c>
      <c r="C75" s="27" t="s">
        <v>74</v>
      </c>
      <c r="D75" s="21" t="s">
        <v>16</v>
      </c>
      <c r="E75" s="26">
        <v>8</v>
      </c>
      <c r="F75" s="23">
        <f>IF(WEEKDAY(F73)=6,F73+3, F73+1)</f>
        <v>42808.333333333336</v>
      </c>
      <c r="G75" s="23">
        <f>F75+TIME(ROUNDDOWN(E75,0),(E75-ROUNDDOWN(E75,0))*60,0)+TIME(1,0,0)</f>
        <v>42808.708333333336</v>
      </c>
      <c r="H75" s="24"/>
      <c r="I75" s="24" t="s">
        <v>75</v>
      </c>
      <c r="J75" s="3"/>
      <c r="K75" s="3"/>
    </row>
    <row r="76" spans="1:11" x14ac:dyDescent="0.25">
      <c r="A76" s="14" t="s">
        <v>92</v>
      </c>
      <c r="B76" s="15"/>
      <c r="C76" s="15"/>
      <c r="D76" s="15"/>
      <c r="E76" s="15">
        <v>8</v>
      </c>
      <c r="F76" s="15"/>
      <c r="G76" s="15"/>
      <c r="H76" s="15"/>
      <c r="I76" s="17"/>
      <c r="J76" s="3"/>
      <c r="K76" s="3"/>
    </row>
    <row r="77" spans="1:11" ht="25.5" x14ac:dyDescent="0.25">
      <c r="A77" s="18">
        <v>1</v>
      </c>
      <c r="B77" s="25" t="s">
        <v>93</v>
      </c>
      <c r="C77" s="27" t="s">
        <v>74</v>
      </c>
      <c r="D77" s="21" t="s">
        <v>16</v>
      </c>
      <c r="E77" s="26">
        <v>8</v>
      </c>
      <c r="F77" s="23">
        <f>IF(WEEKDAY(F75)=6,F75+3, F75+1)</f>
        <v>42809.333333333336</v>
      </c>
      <c r="G77" s="23">
        <f>F77+TIME(ROUNDDOWN(E77,0),(E77-ROUNDDOWN(E77,0))*60,0)+TIME(1,0,0)</f>
        <v>42809.708333333336</v>
      </c>
      <c r="H77" s="24"/>
      <c r="I77" s="24" t="s">
        <v>75</v>
      </c>
      <c r="J77" s="3"/>
      <c r="K77" s="3"/>
    </row>
    <row r="78" spans="1:11" x14ac:dyDescent="0.25">
      <c r="A78" s="14" t="s">
        <v>94</v>
      </c>
      <c r="B78" s="15"/>
      <c r="C78" s="15"/>
      <c r="D78" s="15"/>
      <c r="E78" s="15">
        <v>8</v>
      </c>
      <c r="F78" s="15"/>
      <c r="G78" s="15"/>
      <c r="H78" s="15"/>
      <c r="I78" s="17"/>
      <c r="J78" s="3"/>
      <c r="K78" s="3"/>
    </row>
    <row r="79" spans="1:11" ht="25.5" x14ac:dyDescent="0.25">
      <c r="A79" s="18">
        <v>1</v>
      </c>
      <c r="B79" s="25" t="s">
        <v>95</v>
      </c>
      <c r="C79" s="27" t="s">
        <v>74</v>
      </c>
      <c r="D79" s="21" t="s">
        <v>16</v>
      </c>
      <c r="E79" s="26">
        <v>8</v>
      </c>
      <c r="F79" s="23">
        <f>IF(WEEKDAY(F77)=6,F77+3, F77+1)</f>
        <v>42810.333333333336</v>
      </c>
      <c r="G79" s="23">
        <f>F79+TIME(ROUNDDOWN(E79,0),(E79-ROUNDDOWN(E79,0))*60,0)+TIME(1,0,0)</f>
        <v>42810.708333333336</v>
      </c>
      <c r="H79" s="24"/>
      <c r="I79" s="24" t="s">
        <v>75</v>
      </c>
      <c r="J79" s="3"/>
      <c r="K79" s="3"/>
    </row>
    <row r="80" spans="1:11" x14ac:dyDescent="0.25">
      <c r="A80" s="14" t="s">
        <v>96</v>
      </c>
      <c r="B80" s="15"/>
      <c r="C80" s="15"/>
      <c r="D80" s="15"/>
      <c r="E80" s="15">
        <v>8</v>
      </c>
      <c r="F80" s="15"/>
      <c r="G80" s="15"/>
      <c r="H80" s="15"/>
      <c r="I80" s="17"/>
      <c r="J80" s="3"/>
      <c r="K80" s="3"/>
    </row>
    <row r="81" spans="1:11" ht="25.5" x14ac:dyDescent="0.25">
      <c r="A81" s="18">
        <v>1</v>
      </c>
      <c r="B81" s="25" t="s">
        <v>97</v>
      </c>
      <c r="C81" s="27" t="s">
        <v>74</v>
      </c>
      <c r="D81" s="21" t="s">
        <v>16</v>
      </c>
      <c r="E81" s="26">
        <v>8</v>
      </c>
      <c r="F81" s="23">
        <f>IF(WEEKDAY(F79)=6,F79+3, F79+1)</f>
        <v>42811.333333333336</v>
      </c>
      <c r="G81" s="23">
        <f>F81+TIME(ROUNDDOWN(E81,0),(E81-ROUNDDOWN(E81,0))*60,0)+TIME(1,0,0)</f>
        <v>42811.708333333336</v>
      </c>
      <c r="H81" s="24"/>
      <c r="I81" s="24" t="s">
        <v>75</v>
      </c>
      <c r="J81" s="3"/>
      <c r="K81" s="3"/>
    </row>
    <row r="82" spans="1:11" x14ac:dyDescent="0.25">
      <c r="A82" s="14" t="s">
        <v>98</v>
      </c>
      <c r="B82" s="15"/>
      <c r="C82" s="15"/>
      <c r="D82" s="15"/>
      <c r="E82" s="15">
        <v>8</v>
      </c>
      <c r="F82" s="15"/>
      <c r="G82" s="15"/>
      <c r="H82" s="15"/>
      <c r="I82" s="17"/>
      <c r="J82" s="3"/>
      <c r="K82" s="3"/>
    </row>
    <row r="83" spans="1:11" ht="25.5" x14ac:dyDescent="0.25">
      <c r="A83" s="18">
        <v>1</v>
      </c>
      <c r="B83" s="35" t="s">
        <v>123</v>
      </c>
      <c r="C83" s="27" t="s">
        <v>74</v>
      </c>
      <c r="D83" s="21" t="s">
        <v>16</v>
      </c>
      <c r="E83" s="26">
        <v>8</v>
      </c>
      <c r="F83" s="23">
        <f>IF(WEEKDAY(F81)=6,F81+3, F81+1)</f>
        <v>42814.333333333336</v>
      </c>
      <c r="G83" s="23">
        <f>F83+TIME(ROUNDDOWN(E83,0),(E83-ROUNDDOWN(E83,0))*60,0)+TIME(1,0,0)</f>
        <v>42814.708333333336</v>
      </c>
      <c r="H83" s="24"/>
      <c r="I83" s="24" t="s">
        <v>75</v>
      </c>
      <c r="J83" s="3"/>
      <c r="K83" s="3"/>
    </row>
    <row r="84" spans="1:11" x14ac:dyDescent="0.25">
      <c r="A84" s="14" t="s">
        <v>99</v>
      </c>
      <c r="B84" s="15"/>
      <c r="C84" s="15"/>
      <c r="D84" s="15"/>
      <c r="E84" s="15">
        <v>8</v>
      </c>
      <c r="F84" s="15"/>
      <c r="G84" s="15"/>
      <c r="H84" s="15"/>
      <c r="I84" s="17"/>
      <c r="J84" s="3"/>
      <c r="K84" s="3"/>
    </row>
    <row r="85" spans="1:11" ht="25.5" x14ac:dyDescent="0.25">
      <c r="A85" s="18">
        <v>1</v>
      </c>
      <c r="B85" s="25" t="s">
        <v>100</v>
      </c>
      <c r="C85" s="27" t="s">
        <v>74</v>
      </c>
      <c r="D85" s="21" t="s">
        <v>16</v>
      </c>
      <c r="E85" s="26">
        <v>8</v>
      </c>
      <c r="F85" s="23">
        <f>IF(WEEKDAY(F83)=6,F83+3, F83+1)</f>
        <v>42815.333333333336</v>
      </c>
      <c r="G85" s="23">
        <f>F85+TIME(ROUNDDOWN(E85,0),(E85-ROUNDDOWN(E85,0))*60,0)+TIME(1,0,0)</f>
        <v>42815.708333333336</v>
      </c>
      <c r="H85" s="24"/>
      <c r="I85" s="24" t="s">
        <v>75</v>
      </c>
      <c r="J85" s="3"/>
      <c r="K85" s="3"/>
    </row>
    <row r="86" spans="1:11" x14ac:dyDescent="0.25">
      <c r="A86" s="14" t="s">
        <v>101</v>
      </c>
      <c r="B86" s="15"/>
      <c r="C86" s="15"/>
      <c r="D86" s="15"/>
      <c r="E86" s="15">
        <v>8</v>
      </c>
      <c r="F86" s="15"/>
      <c r="G86" s="15"/>
      <c r="H86" s="15"/>
      <c r="I86" s="17"/>
      <c r="J86" s="3"/>
      <c r="K86" s="3"/>
    </row>
    <row r="87" spans="1:11" ht="25.5" x14ac:dyDescent="0.25">
      <c r="A87" s="18">
        <v>1</v>
      </c>
      <c r="B87" s="25" t="s">
        <v>102</v>
      </c>
      <c r="C87" s="27" t="s">
        <v>74</v>
      </c>
      <c r="D87" s="21" t="s">
        <v>16</v>
      </c>
      <c r="E87" s="26">
        <v>8</v>
      </c>
      <c r="F87" s="23">
        <f>IF(WEEKDAY(F85)=6,F85+3, F85+1)</f>
        <v>42816.333333333336</v>
      </c>
      <c r="G87" s="23">
        <f>F87+TIME(ROUNDDOWN(E87,0),(E87-ROUNDDOWN(E87,0))*60,0)+TIME(1,0,0)</f>
        <v>42816.708333333336</v>
      </c>
      <c r="H87" s="24"/>
      <c r="I87" s="24" t="s">
        <v>75</v>
      </c>
      <c r="J87" s="3"/>
      <c r="K87" s="3"/>
    </row>
    <row r="88" spans="1:11" x14ac:dyDescent="0.25">
      <c r="A88" s="14" t="s">
        <v>103</v>
      </c>
      <c r="B88" s="15"/>
      <c r="C88" s="15"/>
      <c r="D88" s="15"/>
      <c r="E88" s="15">
        <v>8</v>
      </c>
      <c r="F88" s="15"/>
      <c r="G88" s="15"/>
      <c r="H88" s="15"/>
      <c r="I88" s="17"/>
      <c r="J88" s="3"/>
      <c r="K88" s="3"/>
    </row>
    <row r="89" spans="1:11" ht="25.5" x14ac:dyDescent="0.25">
      <c r="A89" s="18">
        <v>1</v>
      </c>
      <c r="B89" s="25" t="s">
        <v>118</v>
      </c>
      <c r="C89" s="27" t="s">
        <v>74</v>
      </c>
      <c r="D89" s="21" t="s">
        <v>16</v>
      </c>
      <c r="E89" s="26">
        <v>8</v>
      </c>
      <c r="F89" s="23">
        <f>IF(WEEKDAY(F87)=6,F87+3, F87+1)</f>
        <v>42817.333333333336</v>
      </c>
      <c r="G89" s="23">
        <f>F89+TIME(ROUNDDOWN(E89,0),(E89-ROUNDDOWN(E89,0))*60,0)+TIME(1,0,0)</f>
        <v>42817.708333333336</v>
      </c>
      <c r="H89" s="24"/>
      <c r="I89" s="24" t="s">
        <v>75</v>
      </c>
      <c r="J89" s="3"/>
      <c r="K89" s="3"/>
    </row>
    <row r="90" spans="1:11" x14ac:dyDescent="0.25">
      <c r="A90" s="14" t="s">
        <v>104</v>
      </c>
      <c r="B90" s="15"/>
      <c r="C90" s="15"/>
      <c r="D90" s="15"/>
      <c r="E90" s="15">
        <v>8</v>
      </c>
      <c r="F90" s="15"/>
      <c r="G90" s="15"/>
      <c r="H90" s="15"/>
      <c r="I90" s="17"/>
      <c r="J90" s="3"/>
      <c r="K90" s="3"/>
    </row>
    <row r="91" spans="1:11" ht="25.5" x14ac:dyDescent="0.25">
      <c r="A91" s="18">
        <v>1</v>
      </c>
      <c r="B91" s="25" t="s">
        <v>105</v>
      </c>
      <c r="C91" s="27" t="s">
        <v>74</v>
      </c>
      <c r="D91" s="21" t="s">
        <v>16</v>
      </c>
      <c r="E91" s="26">
        <v>8</v>
      </c>
      <c r="F91" s="23">
        <f>IF(WEEKDAY(F89)=6,F89+3, F89+1)</f>
        <v>42818.333333333336</v>
      </c>
      <c r="G91" s="23">
        <f>F91+TIME(ROUNDDOWN(E91,0),(E91-ROUNDDOWN(E91,0))*60,0)+TIME(1,0,0)</f>
        <v>42818.708333333336</v>
      </c>
      <c r="H91" s="24"/>
      <c r="I91" s="24" t="s">
        <v>75</v>
      </c>
      <c r="J91" s="3"/>
      <c r="K91" s="3"/>
    </row>
    <row r="92" spans="1:11" x14ac:dyDescent="0.25">
      <c r="A92" s="14" t="s">
        <v>106</v>
      </c>
      <c r="B92" s="15"/>
      <c r="C92" s="15"/>
      <c r="D92" s="15"/>
      <c r="E92" s="15">
        <v>8</v>
      </c>
      <c r="F92" s="15"/>
      <c r="G92" s="15"/>
      <c r="H92" s="15"/>
      <c r="I92" s="17"/>
      <c r="J92" s="3"/>
      <c r="K92" s="3"/>
    </row>
    <row r="93" spans="1:11" ht="25.5" x14ac:dyDescent="0.25">
      <c r="A93" s="18">
        <v>1</v>
      </c>
      <c r="B93" s="25" t="s">
        <v>107</v>
      </c>
      <c r="C93" s="27" t="s">
        <v>74</v>
      </c>
      <c r="D93" s="21" t="s">
        <v>16</v>
      </c>
      <c r="E93" s="26">
        <v>8</v>
      </c>
      <c r="F93" s="23">
        <f>IF(WEEKDAY(F91)=6,F91+3, F91+1)</f>
        <v>42821.333333333336</v>
      </c>
      <c r="G93" s="23">
        <f>F93+TIME(ROUNDDOWN(E93,0),(E93-ROUNDDOWN(E93,0))*60,0)+TIME(1,0,0)</f>
        <v>42821.708333333336</v>
      </c>
      <c r="H93" s="24"/>
      <c r="I93" s="24" t="s">
        <v>75</v>
      </c>
      <c r="J93" s="3"/>
      <c r="K93" s="3"/>
    </row>
    <row r="94" spans="1:11" x14ac:dyDescent="0.25">
      <c r="A94" s="14" t="s">
        <v>108</v>
      </c>
      <c r="B94" s="15"/>
      <c r="C94" s="15"/>
      <c r="D94" s="15"/>
      <c r="E94" s="15">
        <v>8</v>
      </c>
      <c r="F94" s="15"/>
      <c r="G94" s="15"/>
      <c r="H94" s="15"/>
      <c r="I94" s="17"/>
      <c r="J94" s="3"/>
      <c r="K94" s="3"/>
    </row>
    <row r="95" spans="1:11" ht="25.5" x14ac:dyDescent="0.25">
      <c r="A95" s="18">
        <v>1</v>
      </c>
      <c r="B95" s="25" t="s">
        <v>117</v>
      </c>
      <c r="C95" s="27" t="s">
        <v>74</v>
      </c>
      <c r="D95" s="21" t="s">
        <v>16</v>
      </c>
      <c r="E95" s="26">
        <v>8</v>
      </c>
      <c r="F95" s="23">
        <f>IF(WEEKDAY(F93)=6,F93+3, F93+1)</f>
        <v>42822.333333333336</v>
      </c>
      <c r="G95" s="23">
        <f>F95+TIME(ROUNDDOWN(E95,0),(E95-ROUNDDOWN(E95,0))*60,0)+TIME(1,0,0)</f>
        <v>42822.708333333336</v>
      </c>
      <c r="H95" s="24"/>
      <c r="I95" s="24" t="s">
        <v>75</v>
      </c>
      <c r="J95" s="3"/>
      <c r="K95" s="3"/>
    </row>
    <row r="96" spans="1:11" x14ac:dyDescent="0.25">
      <c r="A96" s="14" t="s">
        <v>109</v>
      </c>
      <c r="B96" s="15"/>
      <c r="C96" s="15"/>
      <c r="D96" s="15"/>
      <c r="E96" s="15">
        <v>8</v>
      </c>
      <c r="F96" s="15"/>
      <c r="G96" s="15"/>
      <c r="H96" s="15"/>
      <c r="I96" s="17"/>
      <c r="J96" s="3"/>
      <c r="K96" s="3"/>
    </row>
    <row r="97" spans="1:11" ht="25.5" x14ac:dyDescent="0.25">
      <c r="A97" s="18">
        <v>1</v>
      </c>
      <c r="B97" s="25" t="s">
        <v>110</v>
      </c>
      <c r="C97" s="27" t="s">
        <v>74</v>
      </c>
      <c r="D97" s="21" t="s">
        <v>16</v>
      </c>
      <c r="E97" s="26">
        <v>8</v>
      </c>
      <c r="F97" s="23">
        <f>IF(WEEKDAY(F95)=6,F95+3, F95+1)</f>
        <v>42823.333333333336</v>
      </c>
      <c r="G97" s="23">
        <f>F97+TIME(ROUNDDOWN(E97,0),(E97-ROUNDDOWN(E97,0))*60,0)+TIME(1,0,0)</f>
        <v>42823.708333333336</v>
      </c>
      <c r="H97" s="24"/>
      <c r="I97" s="24" t="s">
        <v>75</v>
      </c>
      <c r="J97" s="3"/>
      <c r="K97" s="3"/>
    </row>
    <row r="98" spans="1:11" x14ac:dyDescent="0.25">
      <c r="A98" s="14" t="s">
        <v>111</v>
      </c>
      <c r="B98" s="15"/>
      <c r="C98" s="15"/>
      <c r="D98" s="15"/>
      <c r="E98" s="15">
        <v>8</v>
      </c>
      <c r="F98" s="15"/>
      <c r="G98" s="15"/>
      <c r="H98" s="15"/>
      <c r="I98" s="17"/>
      <c r="J98" s="3"/>
      <c r="K98" s="3"/>
    </row>
    <row r="99" spans="1:11" x14ac:dyDescent="0.25">
      <c r="A99" s="18">
        <v>1</v>
      </c>
      <c r="B99" s="25" t="s">
        <v>124</v>
      </c>
      <c r="C99" s="27" t="s">
        <v>74</v>
      </c>
      <c r="D99" s="21" t="s">
        <v>16</v>
      </c>
      <c r="E99" s="26">
        <v>8</v>
      </c>
      <c r="F99" s="23">
        <f>IF(WEEKDAY(F97)=6,F97+3, F97+1)</f>
        <v>42824.333333333336</v>
      </c>
      <c r="G99" s="23">
        <f>F99+TIME(ROUNDDOWN(E99,0),(E99-ROUNDDOWN(E99,0))*60,0)+TIME(1,0,0)</f>
        <v>42824.708333333336</v>
      </c>
      <c r="H99" s="24"/>
      <c r="I99" s="24" t="s">
        <v>75</v>
      </c>
      <c r="J99" s="3"/>
      <c r="K99" s="3"/>
    </row>
    <row r="100" spans="1:11" x14ac:dyDescent="0.25">
      <c r="A100" s="14" t="s">
        <v>112</v>
      </c>
      <c r="B100" s="15"/>
      <c r="C100" s="15"/>
      <c r="D100" s="15"/>
      <c r="E100" s="15">
        <v>8</v>
      </c>
      <c r="F100" s="15"/>
      <c r="G100" s="15"/>
      <c r="H100" s="15"/>
      <c r="I100" s="17"/>
      <c r="J100" s="3"/>
      <c r="K100" s="3"/>
    </row>
    <row r="101" spans="1:11" x14ac:dyDescent="0.25">
      <c r="A101" s="18">
        <v>1</v>
      </c>
      <c r="B101" s="25" t="s">
        <v>113</v>
      </c>
      <c r="C101" s="27" t="s">
        <v>74</v>
      </c>
      <c r="D101" s="21" t="s">
        <v>16</v>
      </c>
      <c r="E101" s="26">
        <v>8</v>
      </c>
      <c r="F101" s="23">
        <f>IF(WEEKDAY(F99)=6,F99+3, F99+1)</f>
        <v>42825.333333333336</v>
      </c>
      <c r="G101" s="23">
        <f>F101+TIME(ROUNDDOWN(E101,0),(E101-ROUNDDOWN(E101,0))*60,0)+TIME(1,0,0)</f>
        <v>42825.708333333336</v>
      </c>
      <c r="H101" s="24"/>
      <c r="I101" s="24" t="s">
        <v>75</v>
      </c>
      <c r="J101" s="3"/>
      <c r="K101" s="3"/>
    </row>
    <row r="102" spans="1:11" x14ac:dyDescent="0.25">
      <c r="A102" s="14" t="s">
        <v>114</v>
      </c>
      <c r="B102" s="15"/>
      <c r="C102" s="15"/>
      <c r="D102" s="15"/>
      <c r="E102" s="15">
        <v>8</v>
      </c>
      <c r="F102" s="15"/>
      <c r="G102" s="15"/>
      <c r="H102" s="15"/>
      <c r="I102" s="17"/>
      <c r="J102" s="3"/>
      <c r="K102" s="3"/>
    </row>
    <row r="103" spans="1:11" x14ac:dyDescent="0.25">
      <c r="A103" s="18">
        <v>1</v>
      </c>
      <c r="B103" s="25" t="s">
        <v>115</v>
      </c>
      <c r="C103" s="27" t="s">
        <v>74</v>
      </c>
      <c r="D103" s="21" t="s">
        <v>16</v>
      </c>
      <c r="E103" s="26">
        <v>8</v>
      </c>
      <c r="F103" s="23">
        <f>IF(WEEKDAY(F101)=6,F101+3, F101+1)</f>
        <v>42828.333333333336</v>
      </c>
      <c r="G103" s="23">
        <f>F103+TIME(ROUNDDOWN(E103,0),(E103-ROUNDDOWN(E103,0))*60,0)+TIME(1,0,0)</f>
        <v>42828.708333333336</v>
      </c>
      <c r="H103" s="24"/>
      <c r="I103" s="24" t="s">
        <v>75</v>
      </c>
      <c r="J103" s="3"/>
      <c r="K103" s="3"/>
    </row>
    <row r="104" spans="1:11" ht="18" x14ac:dyDescent="0.25">
      <c r="A104" s="28" t="s">
        <v>116</v>
      </c>
      <c r="B104" s="29"/>
      <c r="C104" s="29"/>
      <c r="D104" s="30"/>
      <c r="E104" s="31">
        <f>SUM(E6:E103)/2</f>
        <v>399</v>
      </c>
      <c r="F104" s="32"/>
      <c r="G104" s="33"/>
      <c r="H104" s="33"/>
      <c r="I104" s="33"/>
      <c r="J104" s="34"/>
      <c r="K104" s="34"/>
    </row>
    <row r="105" spans="1:11" ht="18" x14ac:dyDescent="0.25">
      <c r="A105" s="4"/>
      <c r="B105" s="4"/>
      <c r="C105" s="4"/>
      <c r="D105" s="4"/>
      <c r="E105" s="4"/>
      <c r="F105" s="4"/>
      <c r="G105" s="7"/>
      <c r="H105" s="8"/>
      <c r="I105" s="3"/>
      <c r="J105" s="34"/>
      <c r="K105" s="34"/>
    </row>
  </sheetData>
  <conditionalFormatting sqref="F104 F7:G8 F15:G15 F73:G103 F63:G71 F19:G61">
    <cfRule type="expression" dxfId="11" priority="11" stopIfTrue="1">
      <formula>WEEKDAY(F7)=7</formula>
    </cfRule>
    <cfRule type="expression" dxfId="10" priority="12" stopIfTrue="1">
      <formula>WEEKDAY(F7)=1</formula>
    </cfRule>
  </conditionalFormatting>
  <conditionalFormatting sqref="F72:G72">
    <cfRule type="expression" dxfId="9" priority="9" stopIfTrue="1">
      <formula>WEEKDAY(F72)=7</formula>
    </cfRule>
    <cfRule type="expression" dxfId="8" priority="10" stopIfTrue="1">
      <formula>WEEKDAY(F72)=1</formula>
    </cfRule>
  </conditionalFormatting>
  <conditionalFormatting sqref="F62:G62">
    <cfRule type="expression" dxfId="7" priority="7" stopIfTrue="1">
      <formula>WEEKDAY(F62)=7</formula>
    </cfRule>
    <cfRule type="expression" dxfId="6" priority="8" stopIfTrue="1">
      <formula>WEEKDAY(F62)=1</formula>
    </cfRule>
  </conditionalFormatting>
  <conditionalFormatting sqref="G10:G13">
    <cfRule type="expression" dxfId="5" priority="5" stopIfTrue="1">
      <formula>WEEKDAY(G10)=7</formula>
    </cfRule>
    <cfRule type="expression" dxfId="4" priority="6" stopIfTrue="1">
      <formula>WEEKDAY(G10)=1</formula>
    </cfRule>
  </conditionalFormatting>
  <conditionalFormatting sqref="F10:F13">
    <cfRule type="expression" dxfId="3" priority="3" stopIfTrue="1">
      <formula>WEEKDAY(F10)=7</formula>
    </cfRule>
    <cfRule type="expression" dxfId="2" priority="4" stopIfTrue="1">
      <formula>WEEKDAY(F10)=1</formula>
    </cfRule>
  </conditionalFormatting>
  <conditionalFormatting sqref="F17:G17">
    <cfRule type="expression" dxfId="1" priority="1" stopIfTrue="1">
      <formula>WEEKDAY(F17)=7</formula>
    </cfRule>
    <cfRule type="expression" dxfId="0" priority="2" stopIfTrue="1">
      <formula>WEEKDAY(F17)=1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 Thi To Tam (FHO.CTC)</dc:creator>
  <cp:lastModifiedBy>HCD-Fresher159 (FHO.CTC)</cp:lastModifiedBy>
  <dcterms:created xsi:type="dcterms:W3CDTF">2017-02-20T04:38:37Z</dcterms:created>
  <dcterms:modified xsi:type="dcterms:W3CDTF">2017-03-24T02:08:50Z</dcterms:modified>
</cp:coreProperties>
</file>