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0e4aa3140efcd7/Documents/livingexpense/"/>
    </mc:Choice>
  </mc:AlternateContent>
  <xr:revisionPtr revIDLastSave="9" documentId="8_{EA6958AC-E33A-4FB3-8072-D3311064FB78}" xr6:coauthVersionLast="32" xr6:coauthVersionMax="32" xr10:uidLastSave="{AC26163C-1B66-489F-A093-125CEB41950C}"/>
  <bookViews>
    <workbookView xWindow="0" yWindow="0" windowWidth="28800" windowHeight="12225" xr2:uid="{27C785E5-C1FC-4547-993F-FD33DDF72B52}"/>
  </bookViews>
  <sheets>
    <sheet name="Living Expense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B23" i="1"/>
  <c r="A23" i="1"/>
  <c r="F23" i="1"/>
  <c r="F18" i="1" l="1"/>
  <c r="C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C21" i="1" l="1"/>
  <c r="C4" i="1"/>
  <c r="I2" i="1" s="1"/>
  <c r="I3" i="1"/>
  <c r="I6" i="1" l="1"/>
  <c r="H6" i="1"/>
</calcChain>
</file>

<file path=xl/sharedStrings.xml><?xml version="1.0" encoding="utf-8"?>
<sst xmlns="http://schemas.openxmlformats.org/spreadsheetml/2006/main" count="54" uniqueCount="19">
  <si>
    <t>Date</t>
  </si>
  <si>
    <t>Item</t>
  </si>
  <si>
    <t>Raw</t>
  </si>
  <si>
    <t>Div</t>
  </si>
  <si>
    <t>Payer</t>
  </si>
  <si>
    <t>SGD</t>
  </si>
  <si>
    <t>giant-atm</t>
  </si>
  <si>
    <t>Hoang</t>
  </si>
  <si>
    <t>lunch</t>
  </si>
  <si>
    <t>Thanh</t>
  </si>
  <si>
    <t>shopping-atm</t>
  </si>
  <si>
    <t>fairprice</t>
  </si>
  <si>
    <t>Owner</t>
  </si>
  <si>
    <t>fairprice-atm</t>
  </si>
  <si>
    <t>mask</t>
  </si>
  <si>
    <t>dinner</t>
  </si>
  <si>
    <t>grab</t>
  </si>
  <si>
    <t>book dota</t>
  </si>
  <si>
    <t>cinema-atm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</si>
</sst>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SGD]\ * #,##0.00_);_([$SGD]\ * \(#,##0.00\);_([$SGD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5" fontId="0" fillId="0" borderId="0" xfId="0" applyNumberFormat="1"/>
    <xf numFmtId="164" fontId="0" fillId="0" borderId="0" xfId="0" applyNumberFormat="1"/>
    <xf numFmtId="15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5">
    <dxf>
      <numFmt numFmtId="164" formatCode="_([$SGD]\ * #,##0.00_);_([$SGD]\ * \(#,##0.00\);_([$SGD]\ * &quot;-&quot;??_);_(@_)"/>
      <fill>
        <patternFill patternType="none">
          <fgColor indexed="64"/>
          <bgColor indexed="65"/>
        </patternFill>
      </fill>
    </dxf>
    <dxf>
      <numFmt numFmtId="164" formatCode="_([$SGD]\ * #,##0.00_);_([$SGD]\ * \(#,##0.00\);_([$SGD]\ * &quot;-&quot;??_);_(@_)"/>
      <fill>
        <patternFill patternType="none">
          <fgColor indexed="64"/>
          <bgColor indexed="65"/>
        </patternFill>
      </fill>
    </dxf>
    <dxf>
      <numFmt numFmtId="164" formatCode="_([$SGD]\ * #,##0.00_);_([$SGD]\ * \(#,##0.00\);_([$SGD]\ * &quot;-&quot;??_);_(@_)"/>
    </dxf>
    <dxf>
      <numFmt numFmtId="20" formatCode="d\-mmm\-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0e4aa3140efcd7/Documents/Contract/Sal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Sing Expense"/>
      <sheetName val="Living Expense"/>
      <sheetName val="Flight Expense"/>
      <sheetName val="Holiday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21B16-0082-4005-986B-19C0DCA7E1E0}" name="Table2" displayName="Table2" ref="A1:F23" totalsRowShown="0" headerRowCellStyle="Normal" dataCellStyle="Normal">
  <autoFilter ref="A1:F23" xr:uid="{D825A02C-ED34-4917-807B-A7C2801AC5E6}"/>
  <tableColumns count="6">
    <tableColumn id="1" xr3:uid="{2EE9E13C-23BD-456A-B74A-6BED9593666F}" name="Date" dataDxfId="3" dataCellStyle="Normal"/>
    <tableColumn id="2" xr3:uid="{8F7E171B-3BAB-4F62-8F47-069D7D7D4958}" name="Item" dataCellStyle="Normal"/>
    <tableColumn id="3" xr3:uid="{BF2A10E8-55DF-4D8E-BCC4-A87D94D038E4}" name="Raw" dataDxfId="1" dataCellStyle="Normal"/>
    <tableColumn id="5" xr3:uid="{1BE2B602-93AE-440E-9FF7-AC128ACFA70F}" name="Div" dataDxfId="0" dataCellStyle="Normal"/>
    <tableColumn id="4" xr3:uid="{1E8F116E-0743-48B8-8676-6BCCDD2BDD16}" name="Payer" dataCellStyle="Normal"/>
    <tableColumn id="6" xr3:uid="{063010D4-1A55-4BD7-8ADB-C19CB3055E97}" name="SGD" dataDxfId="2" dataCellStyle="Normal">
      <calculatedColumnFormula>[1]!Table2[[#This Row],[Raw]]/[1]!Table2[[#This Row],[Div]]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CE59BF-9E7E-4DDC-B9CA-4E408C0D44B8}" name="Table3" displayName="Table3" ref="H1:I3" totalsRowShown="0">
  <autoFilter ref="H1:I3" xr:uid="{91187505-A908-4B76-99E6-7768155B9541}"/>
  <tableColumns count="2">
    <tableColumn id="1" xr3:uid="{903BACB1-82B9-41E0-BC21-C5206927D753}" name="Payer"/>
    <tableColumn id="2" xr3:uid="{BDCDBCC5-93E3-4285-A96E-8B04E3FA416B}" name="SGD" dataDxfId="4">
      <calculatedColumnFormula>SUMIF(Table2[Payer],Table3[[#This Row],[Payer]],Table2[SGD])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B1CD5A-7453-4723-AC67-8390326C23C3}" name="Table7" displayName="Table7" ref="H5:I6" totalsRowShown="0">
  <autoFilter ref="H5:I6" xr:uid="{08FEFAF3-8634-4097-B3A6-D5D7AECC7086}"/>
  <tableColumns count="2">
    <tableColumn id="1" xr3:uid="{AE03C9C2-8A1E-45E0-B772-69F0BB36F1DB}" name="Owner">
      <calculatedColumnFormula>IF(I2&gt;I3,H2,H3)</calculatedColumnFormula>
    </tableColumn>
    <tableColumn id="2" xr3:uid="{6F0C5B64-F1C3-4C92-9944-1E231DE167A8}" name="SGD">
      <calculatedColumnFormula>ABS(I2-I3)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1B6B-7B12-415F-B435-657621026849}">
  <dimension ref="A1:I23"/>
  <sheetViews>
    <sheetView tabSelected="1" workbookViewId="0">
      <selection activeCell="B23" sqref="B23"/>
    </sheetView>
  </sheetViews>
  <sheetFormatPr defaultRowHeight="15" x14ac:dyDescent="0.25"/>
  <cols>
    <col min="1" max="1" width="10.140625" bestFit="1" customWidth="1"/>
    <col min="2" max="2" width="13.42578125" bestFit="1" customWidth="1"/>
    <col min="3" max="3" width="12" style="5" bestFit="1" customWidth="1"/>
    <col min="4" max="4" width="6.140625" style="1" bestFit="1" customWidth="1"/>
    <col min="6" max="6" width="12" bestFit="1" customWidth="1"/>
  </cols>
  <sheetData>
    <row r="1" spans="1:9" x14ac:dyDescent="0.25">
      <c r="A1" t="s">
        <v>0</v>
      </c>
      <c r="B1" t="s">
        <v>1</v>
      </c>
      <c r="C1" s="5" t="s">
        <v>2</v>
      </c>
      <c r="D1" s="1" t="s">
        <v>3</v>
      </c>
      <c r="E1" t="s">
        <v>4</v>
      </c>
      <c r="F1" s="1" t="s">
        <v>5</v>
      </c>
      <c r="H1" t="s">
        <v>4</v>
      </c>
      <c r="I1" t="s">
        <v>5</v>
      </c>
    </row>
    <row r="2" spans="1:9" x14ac:dyDescent="0.25">
      <c r="A2" s="2">
        <v>43217</v>
      </c>
      <c r="B2" t="s">
        <v>6</v>
      </c>
      <c r="C2" s="5">
        <v>12.5</v>
      </c>
      <c r="D2" s="1">
        <v>2</v>
      </c>
      <c r="E2" t="s">
        <v>7</v>
      </c>
      <c r="F2" s="3">
        <f>[1]!Table2[[#This Row],[Raw]]/[1]!Table2[[#This Row],[Div]]</f>
        <v>6.25</v>
      </c>
      <c r="H2" t="s">
        <v>7</v>
      </c>
      <c r="I2">
        <f>SUMIF(Table2[Payer],Table3[[#This Row],[Payer]],Table2[SGD])</f>
        <v>216.04167000000001</v>
      </c>
    </row>
    <row r="3" spans="1:9" x14ac:dyDescent="0.25">
      <c r="A3" s="4">
        <v>43218</v>
      </c>
      <c r="B3" s="1" t="s">
        <v>8</v>
      </c>
      <c r="C3" s="5">
        <v>8</v>
      </c>
      <c r="D3" s="1">
        <v>2</v>
      </c>
      <c r="E3" s="1" t="s">
        <v>7</v>
      </c>
      <c r="F3" s="3">
        <f>[1]!Table2[[#This Row],[Raw]]/[1]!Table2[[#This Row],[Div]]</f>
        <v>4</v>
      </c>
      <c r="H3" t="s">
        <v>9</v>
      </c>
      <c r="I3">
        <f>SUMIF(Table2[Payer],Table3[[#This Row],[Payer]],Table2[SGD])</f>
        <v>190.79166666666669</v>
      </c>
    </row>
    <row r="4" spans="1:9" x14ac:dyDescent="0.25">
      <c r="A4" s="4">
        <v>43219</v>
      </c>
      <c r="B4" s="1" t="s">
        <v>10</v>
      </c>
      <c r="C4" s="5">
        <f>19.9*2+29.9</f>
        <v>69.699999999999989</v>
      </c>
      <c r="D4" s="1">
        <v>1</v>
      </c>
      <c r="E4" s="1" t="s">
        <v>7</v>
      </c>
      <c r="F4" s="3">
        <f>[1]!Table2[[#This Row],[Raw]]/[1]!Table2[[#This Row],[Div]]</f>
        <v>69.699999999999989</v>
      </c>
    </row>
    <row r="5" spans="1:9" x14ac:dyDescent="0.25">
      <c r="A5" s="4">
        <v>43219</v>
      </c>
      <c r="B5" s="1" t="s">
        <v>11</v>
      </c>
      <c r="C5" s="5">
        <v>222</v>
      </c>
      <c r="D5" s="1">
        <v>2</v>
      </c>
      <c r="E5" s="1" t="s">
        <v>9</v>
      </c>
      <c r="F5" s="3">
        <f>[1]!Table2[[#This Row],[Raw]]/[1]!Table2[[#This Row],[Div]]</f>
        <v>111</v>
      </c>
      <c r="H5" t="s">
        <v>12</v>
      </c>
      <c r="I5" t="s">
        <v>5</v>
      </c>
    </row>
    <row r="6" spans="1:9" x14ac:dyDescent="0.25">
      <c r="A6" s="2">
        <v>43220</v>
      </c>
      <c r="B6" t="s">
        <v>13</v>
      </c>
      <c r="C6" s="5">
        <v>15.05</v>
      </c>
      <c r="D6" s="1">
        <v>2</v>
      </c>
      <c r="E6" s="1" t="s">
        <v>7</v>
      </c>
      <c r="F6" s="3">
        <f>[1]!Table2[[#This Row],[Raw]]/[1]!Table2[[#This Row],[Div]]</f>
        <v>7.5250000000000004</v>
      </c>
      <c r="H6" t="str">
        <f>IF(I2&gt;I3,H2,H3)</f>
        <v>Hoang</v>
      </c>
      <c r="I6">
        <f>ABS(I2-I3)</f>
        <v>25.250003333333325</v>
      </c>
    </row>
    <row r="7" spans="1:9" x14ac:dyDescent="0.25">
      <c r="A7" s="4">
        <v>43220</v>
      </c>
      <c r="B7" s="1" t="s">
        <v>11</v>
      </c>
      <c r="C7" s="5">
        <v>23.7</v>
      </c>
      <c r="D7" s="1">
        <v>2</v>
      </c>
      <c r="E7" s="1" t="s">
        <v>9</v>
      </c>
      <c r="F7" s="3">
        <f>[1]!Table2[[#This Row],[Raw]]/[1]!Table2[[#This Row],[Div]]</f>
        <v>11.85</v>
      </c>
    </row>
    <row r="8" spans="1:9" x14ac:dyDescent="0.25">
      <c r="A8" s="4">
        <v>43221</v>
      </c>
      <c r="B8" s="1" t="s">
        <v>11</v>
      </c>
      <c r="C8" s="5">
        <v>1.8</v>
      </c>
      <c r="D8" s="1">
        <v>2</v>
      </c>
      <c r="E8" s="1" t="s">
        <v>9</v>
      </c>
      <c r="F8" s="3">
        <f>[1]!Table2[[#This Row],[Raw]]/[1]!Table2[[#This Row],[Div]]</f>
        <v>0.9</v>
      </c>
    </row>
    <row r="9" spans="1:9" x14ac:dyDescent="0.25">
      <c r="A9" s="4">
        <v>43221</v>
      </c>
      <c r="B9" s="1" t="s">
        <v>13</v>
      </c>
      <c r="C9" s="5">
        <v>11.9</v>
      </c>
      <c r="D9" s="1">
        <v>2</v>
      </c>
      <c r="E9" s="1" t="s">
        <v>7</v>
      </c>
      <c r="F9" s="3">
        <f>[1]!Table2[[#This Row],[Raw]]/[1]!Table2[[#This Row],[Div]]</f>
        <v>5.95</v>
      </c>
    </row>
    <row r="10" spans="1:9" x14ac:dyDescent="0.25">
      <c r="A10" s="4">
        <v>43221</v>
      </c>
      <c r="B10" s="1" t="s">
        <v>14</v>
      </c>
      <c r="C10" s="5">
        <v>15.966666666666701</v>
      </c>
      <c r="D10" s="1">
        <v>1</v>
      </c>
      <c r="E10" s="1" t="s">
        <v>9</v>
      </c>
      <c r="F10" s="3">
        <f>[1]!Table2[[#This Row],[Raw]]/[1]!Table2[[#This Row],[Div]]</f>
        <v>15.966666666666701</v>
      </c>
    </row>
    <row r="11" spans="1:9" x14ac:dyDescent="0.25">
      <c r="A11" s="4">
        <v>43222</v>
      </c>
      <c r="B11" s="1" t="s">
        <v>15</v>
      </c>
      <c r="C11" s="5">
        <v>10</v>
      </c>
      <c r="D11" s="1">
        <v>2</v>
      </c>
      <c r="E11" s="1" t="s">
        <v>7</v>
      </c>
      <c r="F11" s="3">
        <f>[1]!Table2[[#This Row],[Raw]]/[1]!Table2[[#This Row],[Div]]</f>
        <v>5</v>
      </c>
    </row>
    <row r="12" spans="1:9" x14ac:dyDescent="0.25">
      <c r="A12" s="4">
        <v>43223</v>
      </c>
      <c r="B12" s="1" t="s">
        <v>15</v>
      </c>
      <c r="C12" s="5">
        <v>13.9</v>
      </c>
      <c r="D12" s="1">
        <v>2</v>
      </c>
      <c r="E12" s="1" t="s">
        <v>7</v>
      </c>
      <c r="F12" s="3">
        <f>[1]!Table2[[#This Row],[Raw]]/[1]!Table2[[#This Row],[Div]]</f>
        <v>6.95</v>
      </c>
    </row>
    <row r="13" spans="1:9" x14ac:dyDescent="0.25">
      <c r="A13" s="4">
        <v>43223</v>
      </c>
      <c r="B13" s="1" t="s">
        <v>13</v>
      </c>
      <c r="C13" s="5">
        <v>5.05</v>
      </c>
      <c r="D13" s="1">
        <v>2</v>
      </c>
      <c r="E13" s="1" t="s">
        <v>7</v>
      </c>
      <c r="F13" s="3">
        <f>[1]!Table2[[#This Row],[Raw]]/[1]!Table2[[#This Row],[Div]]</f>
        <v>2.5249999999999999</v>
      </c>
    </row>
    <row r="14" spans="1:9" x14ac:dyDescent="0.25">
      <c r="A14" s="4">
        <v>43227</v>
      </c>
      <c r="B14" s="1" t="s">
        <v>16</v>
      </c>
      <c r="C14" s="5">
        <v>14</v>
      </c>
      <c r="D14" s="1">
        <v>2</v>
      </c>
      <c r="E14" s="1" t="s">
        <v>7</v>
      </c>
      <c r="F14" s="3">
        <f>[1]!Table2[[#This Row],[Raw]]/[1]!Table2[[#This Row],[Div]]</f>
        <v>7</v>
      </c>
    </row>
    <row r="15" spans="1:9" x14ac:dyDescent="0.25">
      <c r="A15" s="4">
        <v>43227</v>
      </c>
      <c r="B15" s="1" t="s">
        <v>13</v>
      </c>
      <c r="C15" s="5">
        <v>109</v>
      </c>
      <c r="D15" s="1">
        <v>2</v>
      </c>
      <c r="E15" s="1" t="s">
        <v>7</v>
      </c>
      <c r="F15" s="3">
        <f>[1]!Table2[[#This Row],[Raw]]/[1]!Table2[[#This Row],[Div]]</f>
        <v>54.5</v>
      </c>
    </row>
    <row r="16" spans="1:9" x14ac:dyDescent="0.25">
      <c r="A16" s="4">
        <v>43232</v>
      </c>
      <c r="B16" s="1" t="s">
        <v>11</v>
      </c>
      <c r="C16" s="5">
        <v>5.75</v>
      </c>
      <c r="D16" s="1">
        <v>2</v>
      </c>
      <c r="E16" s="1" t="s">
        <v>9</v>
      </c>
      <c r="F16" s="3">
        <f>[1]!Table2[[#This Row],[Raw]]/[1]!Table2[[#This Row],[Div]]</f>
        <v>2.875</v>
      </c>
    </row>
    <row r="17" spans="1:6" x14ac:dyDescent="0.25">
      <c r="A17" s="4">
        <v>43233</v>
      </c>
      <c r="B17" s="1" t="s">
        <v>11</v>
      </c>
      <c r="C17" s="5">
        <v>71.75</v>
      </c>
      <c r="D17" s="1">
        <v>2</v>
      </c>
      <c r="E17" s="1" t="s">
        <v>9</v>
      </c>
      <c r="F17" s="3">
        <f>[1]!Table2[[#This Row],[Raw]]/[1]!Table2[[#This Row],[Div]]</f>
        <v>35.875</v>
      </c>
    </row>
    <row r="18" spans="1:6" x14ac:dyDescent="0.25">
      <c r="A18" s="4">
        <v>43233</v>
      </c>
      <c r="B18" s="1" t="s">
        <v>17</v>
      </c>
      <c r="C18" s="5">
        <f>13.19-0.49333</f>
        <v>12.696669999999999</v>
      </c>
      <c r="D18" s="1">
        <v>1</v>
      </c>
      <c r="E18" s="1" t="s">
        <v>7</v>
      </c>
      <c r="F18" s="3">
        <f>[1]!Table2[[#This Row],[Raw]]/[1]!Table2[[#This Row],[Div]]</f>
        <v>12.696669999999999</v>
      </c>
    </row>
    <row r="19" spans="1:6" x14ac:dyDescent="0.25">
      <c r="A19" s="4">
        <v>43234</v>
      </c>
      <c r="B19" s="1" t="s">
        <v>11</v>
      </c>
      <c r="C19" s="5">
        <v>4.6500000000000004</v>
      </c>
      <c r="D19" s="1">
        <v>2</v>
      </c>
      <c r="E19" s="1" t="s">
        <v>9</v>
      </c>
      <c r="F19" s="5">
        <f>[1]!Table2[[#This Row],[Raw]]/[1]!Table2[[#This Row],[Div]]</f>
        <v>2.3250000000000002</v>
      </c>
    </row>
    <row r="20" spans="1:6" x14ac:dyDescent="0.25">
      <c r="A20" s="4">
        <v>43235</v>
      </c>
      <c r="B20" s="1" t="s">
        <v>8</v>
      </c>
      <c r="C20" s="5">
        <v>5.5</v>
      </c>
      <c r="D20" s="1">
        <v>1</v>
      </c>
      <c r="E20" s="1" t="s">
        <v>7</v>
      </c>
      <c r="F20" s="5">
        <f>[1]!Table2[[#This Row],[Raw]]/[1]!Table2[[#This Row],[Div]]</f>
        <v>5.5</v>
      </c>
    </row>
    <row r="21" spans="1:6" x14ac:dyDescent="0.25">
      <c r="A21" s="4">
        <v>43236</v>
      </c>
      <c r="B21" s="1" t="s">
        <v>6</v>
      </c>
      <c r="C21" s="5">
        <f>38.44+1.95</f>
        <v>40.39</v>
      </c>
      <c r="D21" s="1">
        <v>2</v>
      </c>
      <c r="E21" s="1" t="s">
        <v>7</v>
      </c>
      <c r="F21" s="5">
        <f>[1]!Table2[[#This Row],[Raw]]/[1]!Table2[[#This Row],[Div]]</f>
        <v>20.195</v>
      </c>
    </row>
    <row r="22" spans="1:6" x14ac:dyDescent="0.25">
      <c r="A22" s="4">
        <v>43236</v>
      </c>
      <c r="B22" s="1" t="s">
        <v>18</v>
      </c>
      <c r="C22" s="5">
        <v>10</v>
      </c>
      <c r="D22" s="1">
        <v>1</v>
      </c>
      <c r="E22" s="1" t="s">
        <v>9</v>
      </c>
      <c r="F22" s="5">
        <f>[1]!Table2[[#This Row],[Raw]]/[1]!Table2[[#This Row],[Div]]</f>
        <v>10</v>
      </c>
    </row>
    <row r="23" spans="1:6" x14ac:dyDescent="0.25">
      <c r="A23" s="4">
        <f>[1]!Table2[[#This Row],[Date]]</f>
        <v>43238</v>
      </c>
      <c r="B23" s="1" t="str">
        <f>[1]!Table2[[#This Row],[Item]]</f>
        <v>pizza-atm</v>
      </c>
      <c r="C23" s="5">
        <f>[1]!Table2[[#This Row],[Raw]]</f>
        <v>16.5</v>
      </c>
      <c r="D23" s="1">
        <f>[1]!Table2[[#This Row],[Div]]</f>
        <v>2</v>
      </c>
      <c r="E23" s="1" t="str">
        <f>[1]!Table2[[#This Row],[Payer]]</f>
        <v>Hoang</v>
      </c>
      <c r="F23" s="5">
        <f>[1]!Table2[[#This Row],[Raw]]/[1]!Table2[[#This Row],[Div]]</f>
        <v>8.25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Hoang Nguyen</dc:creator>
  <cp:lastModifiedBy>Huy Hoang Nguyen</cp:lastModifiedBy>
  <dcterms:created xsi:type="dcterms:W3CDTF">2018-05-17T14:30:13Z</dcterms:created>
  <dcterms:modified xsi:type="dcterms:W3CDTF">2018-05-18T11:52:01Z</dcterms:modified>
</cp:coreProperties>
</file>