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QuanLyNhanSu-Master\bin\Release\Template\"/>
    </mc:Choice>
  </mc:AlternateContent>
  <bookViews>
    <workbookView xWindow="0" yWindow="0" windowWidth="11352" windowHeight="9840"/>
  </bookViews>
  <sheets>
    <sheet name="Sheet 1" sheetId="1" r:id="rId1"/>
  </sheets>
  <calcPr calcId="162913"/>
  <customWorkbookViews>
    <customWorkbookView name="Hoang Tu - Dạng xem cá nhân" guid="{8F574306-E751-48D2-953F-593A81803148}" mergeInterval="0" personalView="1" xWindow="160" yWindow="160" windowWidth="1440" windowHeight="7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" i="1" l="1"/>
  <c r="Y71" i="1"/>
  <c r="W71" i="1"/>
  <c r="V71" i="1"/>
  <c r="U71" i="1"/>
  <c r="T71" i="1"/>
  <c r="S71" i="1"/>
  <c r="R71" i="1"/>
  <c r="Q71" i="1"/>
  <c r="P71" i="1"/>
  <c r="O71" i="1"/>
  <c r="N71" i="1"/>
  <c r="M71" i="1"/>
  <c r="K71" i="1"/>
  <c r="Y70" i="1"/>
  <c r="W70" i="1"/>
  <c r="V70" i="1"/>
  <c r="U70" i="1"/>
  <c r="T70" i="1"/>
  <c r="S70" i="1"/>
  <c r="R70" i="1"/>
  <c r="Q70" i="1"/>
  <c r="P70" i="1"/>
  <c r="O70" i="1"/>
  <c r="N70" i="1"/>
  <c r="M70" i="1"/>
  <c r="K70" i="1"/>
  <c r="Y69" i="1"/>
  <c r="W69" i="1"/>
  <c r="V69" i="1"/>
  <c r="U69" i="1"/>
  <c r="T69" i="1"/>
  <c r="S69" i="1"/>
  <c r="R69" i="1"/>
  <c r="Q69" i="1"/>
  <c r="P69" i="1"/>
  <c r="O69" i="1"/>
  <c r="N69" i="1"/>
  <c r="M69" i="1"/>
  <c r="K69" i="1"/>
  <c r="Y68" i="1"/>
  <c r="W68" i="1"/>
  <c r="V68" i="1"/>
  <c r="U68" i="1"/>
  <c r="T68" i="1"/>
  <c r="S68" i="1"/>
  <c r="R68" i="1"/>
  <c r="Q68" i="1"/>
  <c r="P68" i="1"/>
  <c r="O68" i="1"/>
  <c r="N68" i="1"/>
  <c r="M68" i="1"/>
  <c r="K68" i="1"/>
  <c r="Y67" i="1"/>
  <c r="W67" i="1"/>
  <c r="V67" i="1"/>
  <c r="U67" i="1"/>
  <c r="T67" i="1"/>
  <c r="S67" i="1"/>
  <c r="R67" i="1"/>
  <c r="Q67" i="1"/>
  <c r="P67" i="1"/>
  <c r="O67" i="1"/>
  <c r="N67" i="1"/>
  <c r="M67" i="1"/>
  <c r="K67" i="1"/>
  <c r="Y66" i="1"/>
  <c r="W66" i="1"/>
  <c r="V66" i="1"/>
  <c r="U66" i="1"/>
  <c r="T66" i="1"/>
  <c r="S66" i="1"/>
  <c r="R66" i="1"/>
  <c r="Q66" i="1"/>
  <c r="P66" i="1"/>
  <c r="O66" i="1"/>
  <c r="N66" i="1"/>
  <c r="M66" i="1"/>
  <c r="K66" i="1"/>
  <c r="Y65" i="1"/>
  <c r="W65" i="1"/>
  <c r="V65" i="1"/>
  <c r="U65" i="1"/>
  <c r="T65" i="1"/>
  <c r="S65" i="1"/>
  <c r="R65" i="1"/>
  <c r="Q65" i="1"/>
  <c r="P65" i="1"/>
  <c r="O65" i="1"/>
  <c r="N65" i="1"/>
  <c r="M65" i="1"/>
  <c r="K65" i="1"/>
  <c r="Y64" i="1"/>
  <c r="W64" i="1"/>
  <c r="V64" i="1"/>
  <c r="U64" i="1"/>
  <c r="T64" i="1"/>
  <c r="S64" i="1"/>
  <c r="R64" i="1"/>
  <c r="Q64" i="1"/>
  <c r="P64" i="1"/>
  <c r="O64" i="1"/>
  <c r="N64" i="1"/>
  <c r="M64" i="1"/>
  <c r="K64" i="1"/>
  <c r="Y63" i="1"/>
  <c r="W63" i="1"/>
  <c r="V63" i="1"/>
  <c r="U63" i="1"/>
  <c r="T63" i="1"/>
  <c r="S63" i="1"/>
  <c r="R63" i="1"/>
  <c r="Q63" i="1"/>
  <c r="P63" i="1"/>
  <c r="O63" i="1"/>
  <c r="N63" i="1"/>
  <c r="M63" i="1"/>
  <c r="K63" i="1"/>
  <c r="Y62" i="1"/>
  <c r="W62" i="1"/>
  <c r="V62" i="1"/>
  <c r="U62" i="1"/>
  <c r="T62" i="1"/>
  <c r="S62" i="1"/>
  <c r="R62" i="1"/>
  <c r="Q62" i="1"/>
  <c r="P62" i="1"/>
  <c r="O62" i="1"/>
  <c r="N62" i="1"/>
  <c r="M62" i="1"/>
  <c r="K62" i="1"/>
  <c r="Y61" i="1"/>
  <c r="W61" i="1"/>
  <c r="V61" i="1"/>
  <c r="U61" i="1"/>
  <c r="T61" i="1"/>
  <c r="S61" i="1"/>
  <c r="R61" i="1"/>
  <c r="Q61" i="1"/>
  <c r="P61" i="1"/>
  <c r="O61" i="1"/>
  <c r="N61" i="1"/>
  <c r="M61" i="1"/>
  <c r="K61" i="1"/>
  <c r="Y60" i="1"/>
  <c r="W60" i="1"/>
  <c r="V60" i="1"/>
  <c r="U60" i="1"/>
  <c r="T60" i="1"/>
  <c r="S60" i="1"/>
  <c r="R60" i="1"/>
  <c r="Q60" i="1"/>
  <c r="P60" i="1"/>
  <c r="O60" i="1"/>
  <c r="N60" i="1"/>
  <c r="M60" i="1"/>
  <c r="K60" i="1"/>
  <c r="Y59" i="1"/>
  <c r="W59" i="1"/>
  <c r="V59" i="1"/>
  <c r="U59" i="1"/>
  <c r="T59" i="1"/>
  <c r="S59" i="1"/>
  <c r="R59" i="1"/>
  <c r="Q59" i="1"/>
  <c r="P59" i="1"/>
  <c r="O59" i="1"/>
  <c r="N59" i="1"/>
  <c r="M59" i="1"/>
  <c r="K59" i="1"/>
  <c r="Y58" i="1"/>
  <c r="W58" i="1"/>
  <c r="V58" i="1"/>
  <c r="U58" i="1"/>
  <c r="T58" i="1"/>
  <c r="S58" i="1"/>
  <c r="R58" i="1"/>
  <c r="Q58" i="1"/>
  <c r="P58" i="1"/>
  <c r="O58" i="1"/>
  <c r="N58" i="1"/>
  <c r="M58" i="1"/>
  <c r="K58" i="1"/>
  <c r="Y57" i="1"/>
  <c r="W57" i="1"/>
  <c r="V57" i="1"/>
  <c r="U57" i="1"/>
  <c r="T57" i="1"/>
  <c r="S57" i="1"/>
  <c r="R57" i="1"/>
  <c r="Q57" i="1"/>
  <c r="P57" i="1"/>
  <c r="O57" i="1"/>
  <c r="N57" i="1"/>
  <c r="M57" i="1"/>
  <c r="K57" i="1"/>
  <c r="Y56" i="1"/>
  <c r="W56" i="1"/>
  <c r="V56" i="1"/>
  <c r="U56" i="1"/>
  <c r="T56" i="1"/>
  <c r="S56" i="1"/>
  <c r="R56" i="1"/>
  <c r="Q56" i="1"/>
  <c r="P56" i="1"/>
  <c r="O56" i="1"/>
  <c r="N56" i="1"/>
  <c r="M56" i="1"/>
  <c r="K56" i="1"/>
  <c r="Y55" i="1"/>
  <c r="W55" i="1"/>
  <c r="V55" i="1"/>
  <c r="U55" i="1"/>
  <c r="T55" i="1"/>
  <c r="S55" i="1"/>
  <c r="R55" i="1"/>
  <c r="Q55" i="1"/>
  <c r="P55" i="1"/>
  <c r="O55" i="1"/>
  <c r="N55" i="1"/>
  <c r="M55" i="1"/>
  <c r="K55" i="1"/>
  <c r="Y54" i="1"/>
  <c r="W54" i="1"/>
  <c r="V54" i="1"/>
  <c r="U54" i="1"/>
  <c r="T54" i="1"/>
  <c r="S54" i="1"/>
  <c r="R54" i="1"/>
  <c r="Q54" i="1"/>
  <c r="P54" i="1"/>
  <c r="O54" i="1"/>
  <c r="N54" i="1"/>
  <c r="M54" i="1"/>
  <c r="K54" i="1"/>
  <c r="Y53" i="1"/>
  <c r="W53" i="1"/>
  <c r="V53" i="1"/>
  <c r="U53" i="1"/>
  <c r="T53" i="1"/>
  <c r="S53" i="1"/>
  <c r="R53" i="1"/>
  <c r="Q53" i="1"/>
  <c r="P53" i="1"/>
  <c r="O53" i="1"/>
  <c r="N53" i="1"/>
  <c r="M53" i="1"/>
  <c r="K53" i="1"/>
  <c r="Y52" i="1"/>
  <c r="W52" i="1"/>
  <c r="V52" i="1"/>
  <c r="U52" i="1"/>
  <c r="T52" i="1"/>
  <c r="S52" i="1"/>
  <c r="R52" i="1"/>
  <c r="Q52" i="1"/>
  <c r="P52" i="1"/>
  <c r="O52" i="1"/>
  <c r="N52" i="1"/>
  <c r="M52" i="1"/>
  <c r="K52" i="1"/>
  <c r="Y51" i="1"/>
  <c r="W51" i="1"/>
  <c r="V51" i="1"/>
  <c r="U51" i="1"/>
  <c r="T51" i="1"/>
  <c r="S51" i="1"/>
  <c r="R51" i="1"/>
  <c r="Q51" i="1"/>
  <c r="P51" i="1"/>
  <c r="O51" i="1"/>
  <c r="N51" i="1"/>
  <c r="M51" i="1"/>
  <c r="K51" i="1"/>
  <c r="Y50" i="1"/>
  <c r="W50" i="1"/>
  <c r="V50" i="1"/>
  <c r="U50" i="1"/>
  <c r="T50" i="1"/>
  <c r="S50" i="1"/>
  <c r="R50" i="1"/>
  <c r="Q50" i="1"/>
  <c r="P50" i="1"/>
  <c r="O50" i="1"/>
  <c r="N50" i="1"/>
  <c r="M50" i="1"/>
  <c r="K50" i="1"/>
  <c r="Y49" i="1"/>
  <c r="W49" i="1"/>
  <c r="V49" i="1"/>
  <c r="U49" i="1"/>
  <c r="T49" i="1"/>
  <c r="S49" i="1"/>
  <c r="R49" i="1"/>
  <c r="Q49" i="1"/>
  <c r="P49" i="1"/>
  <c r="O49" i="1"/>
  <c r="N49" i="1"/>
  <c r="M49" i="1"/>
  <c r="K49" i="1"/>
  <c r="Y48" i="1"/>
  <c r="W48" i="1"/>
  <c r="V48" i="1"/>
  <c r="U48" i="1"/>
  <c r="T48" i="1"/>
  <c r="S48" i="1"/>
  <c r="R48" i="1"/>
  <c r="Q48" i="1"/>
  <c r="P48" i="1"/>
  <c r="O48" i="1"/>
  <c r="N48" i="1"/>
  <c r="M48" i="1"/>
  <c r="K48" i="1"/>
  <c r="Y47" i="1"/>
  <c r="W47" i="1"/>
  <c r="V47" i="1"/>
  <c r="U47" i="1"/>
  <c r="T47" i="1"/>
  <c r="S47" i="1"/>
  <c r="R47" i="1"/>
  <c r="Q47" i="1"/>
  <c r="P47" i="1"/>
  <c r="O47" i="1"/>
  <c r="N47" i="1"/>
  <c r="M47" i="1"/>
  <c r="K47" i="1"/>
  <c r="Y46" i="1"/>
  <c r="W46" i="1"/>
  <c r="V46" i="1"/>
  <c r="U46" i="1"/>
  <c r="T46" i="1"/>
  <c r="S46" i="1"/>
  <c r="R46" i="1"/>
  <c r="Q46" i="1"/>
  <c r="P46" i="1"/>
  <c r="O46" i="1"/>
  <c r="N46" i="1"/>
  <c r="M46" i="1"/>
  <c r="K46" i="1"/>
  <c r="Y45" i="1"/>
  <c r="W45" i="1"/>
  <c r="V45" i="1"/>
  <c r="U45" i="1"/>
  <c r="T45" i="1"/>
  <c r="S45" i="1"/>
  <c r="R45" i="1"/>
  <c r="Q45" i="1"/>
  <c r="P45" i="1"/>
  <c r="O45" i="1"/>
  <c r="N45" i="1"/>
  <c r="M45" i="1"/>
  <c r="K45" i="1"/>
  <c r="Y44" i="1"/>
  <c r="W44" i="1"/>
  <c r="V44" i="1"/>
  <c r="U44" i="1"/>
  <c r="T44" i="1"/>
  <c r="S44" i="1"/>
  <c r="R44" i="1"/>
  <c r="Q44" i="1"/>
  <c r="P44" i="1"/>
  <c r="O44" i="1"/>
  <c r="N44" i="1"/>
  <c r="M44" i="1"/>
  <c r="K44" i="1"/>
  <c r="Y43" i="1"/>
  <c r="W43" i="1"/>
  <c r="V43" i="1"/>
  <c r="U43" i="1"/>
  <c r="T43" i="1"/>
  <c r="S43" i="1"/>
  <c r="R43" i="1"/>
  <c r="Q43" i="1"/>
  <c r="P43" i="1"/>
  <c r="O43" i="1"/>
  <c r="N43" i="1"/>
  <c r="M43" i="1"/>
  <c r="K43" i="1"/>
  <c r="Y42" i="1"/>
  <c r="W42" i="1"/>
  <c r="V42" i="1"/>
  <c r="U42" i="1"/>
  <c r="T42" i="1"/>
  <c r="S42" i="1"/>
  <c r="R42" i="1"/>
  <c r="Q42" i="1"/>
  <c r="P42" i="1"/>
  <c r="O42" i="1"/>
  <c r="N42" i="1"/>
  <c r="M42" i="1"/>
  <c r="K42" i="1"/>
  <c r="Y41" i="1"/>
  <c r="W41" i="1"/>
  <c r="V41" i="1"/>
  <c r="U41" i="1"/>
  <c r="T41" i="1"/>
  <c r="S41" i="1"/>
  <c r="R41" i="1"/>
  <c r="Q41" i="1"/>
  <c r="P41" i="1"/>
  <c r="O41" i="1"/>
  <c r="N41" i="1"/>
  <c r="M41" i="1"/>
  <c r="K41" i="1"/>
  <c r="Y40" i="1"/>
  <c r="W40" i="1"/>
  <c r="V40" i="1"/>
  <c r="U40" i="1"/>
  <c r="T40" i="1"/>
  <c r="S40" i="1"/>
  <c r="R40" i="1"/>
  <c r="Q40" i="1"/>
  <c r="P40" i="1"/>
  <c r="O40" i="1"/>
  <c r="N40" i="1"/>
  <c r="M40" i="1"/>
  <c r="K40" i="1"/>
  <c r="Y39" i="1"/>
  <c r="W39" i="1"/>
  <c r="V39" i="1"/>
  <c r="U39" i="1"/>
  <c r="T39" i="1"/>
  <c r="S39" i="1"/>
  <c r="R39" i="1"/>
  <c r="Q39" i="1"/>
  <c r="P39" i="1"/>
  <c r="O39" i="1"/>
  <c r="N39" i="1"/>
  <c r="M39" i="1"/>
  <c r="K39" i="1"/>
  <c r="Y38" i="1"/>
  <c r="W38" i="1"/>
  <c r="V38" i="1"/>
  <c r="U38" i="1"/>
  <c r="T38" i="1"/>
  <c r="S38" i="1"/>
  <c r="R38" i="1"/>
  <c r="Q38" i="1"/>
  <c r="P38" i="1"/>
  <c r="O38" i="1"/>
  <c r="N38" i="1"/>
  <c r="M38" i="1"/>
  <c r="K38" i="1"/>
  <c r="Y37" i="1"/>
  <c r="W37" i="1"/>
  <c r="V37" i="1"/>
  <c r="U37" i="1"/>
  <c r="T37" i="1"/>
  <c r="S37" i="1"/>
  <c r="R37" i="1"/>
  <c r="Q37" i="1"/>
  <c r="P37" i="1"/>
  <c r="O37" i="1"/>
  <c r="N37" i="1"/>
  <c r="M37" i="1"/>
  <c r="K37" i="1"/>
  <c r="Y36" i="1"/>
  <c r="W36" i="1"/>
  <c r="V36" i="1"/>
  <c r="U36" i="1"/>
  <c r="T36" i="1"/>
  <c r="S36" i="1"/>
  <c r="R36" i="1"/>
  <c r="Q36" i="1"/>
  <c r="P36" i="1"/>
  <c r="O36" i="1"/>
  <c r="N36" i="1"/>
  <c r="M36" i="1"/>
  <c r="K36" i="1"/>
  <c r="Y35" i="1"/>
  <c r="W35" i="1"/>
  <c r="V35" i="1"/>
  <c r="U35" i="1"/>
  <c r="T35" i="1"/>
  <c r="S35" i="1"/>
  <c r="R35" i="1"/>
  <c r="Q35" i="1"/>
  <c r="P35" i="1"/>
  <c r="O35" i="1"/>
  <c r="N35" i="1"/>
  <c r="M35" i="1"/>
  <c r="K35" i="1"/>
  <c r="Y34" i="1"/>
  <c r="W34" i="1"/>
  <c r="V34" i="1"/>
  <c r="U34" i="1"/>
  <c r="T34" i="1"/>
  <c r="S34" i="1"/>
  <c r="R34" i="1"/>
  <c r="Q34" i="1"/>
  <c r="P34" i="1"/>
  <c r="O34" i="1"/>
  <c r="N34" i="1"/>
  <c r="M34" i="1"/>
  <c r="K34" i="1"/>
  <c r="Y33" i="1"/>
  <c r="W33" i="1"/>
  <c r="V33" i="1"/>
  <c r="U33" i="1"/>
  <c r="T33" i="1"/>
  <c r="S33" i="1"/>
  <c r="R33" i="1"/>
  <c r="Q33" i="1"/>
  <c r="P33" i="1"/>
  <c r="O33" i="1"/>
  <c r="N33" i="1"/>
  <c r="M33" i="1"/>
  <c r="K33" i="1"/>
  <c r="Y32" i="1"/>
  <c r="W32" i="1"/>
  <c r="V32" i="1"/>
  <c r="U32" i="1"/>
  <c r="T32" i="1"/>
  <c r="S32" i="1"/>
  <c r="R32" i="1"/>
  <c r="Q32" i="1"/>
  <c r="P32" i="1"/>
  <c r="O32" i="1"/>
  <c r="N32" i="1"/>
  <c r="M32" i="1"/>
  <c r="K32" i="1"/>
  <c r="Y31" i="1"/>
  <c r="W31" i="1"/>
  <c r="V31" i="1"/>
  <c r="U31" i="1"/>
  <c r="T31" i="1"/>
  <c r="S31" i="1"/>
  <c r="R31" i="1"/>
  <c r="Q31" i="1"/>
  <c r="P31" i="1"/>
  <c r="O31" i="1"/>
  <c r="N31" i="1"/>
  <c r="M31" i="1"/>
  <c r="K31" i="1"/>
  <c r="Y30" i="1"/>
  <c r="W30" i="1"/>
  <c r="V30" i="1"/>
  <c r="U30" i="1"/>
  <c r="T30" i="1"/>
  <c r="S30" i="1"/>
  <c r="R30" i="1"/>
  <c r="Q30" i="1"/>
  <c r="P30" i="1"/>
  <c r="O30" i="1"/>
  <c r="N30" i="1"/>
  <c r="M30" i="1"/>
  <c r="K30" i="1"/>
  <c r="Y29" i="1"/>
  <c r="W29" i="1"/>
  <c r="V29" i="1"/>
  <c r="U29" i="1"/>
  <c r="T29" i="1"/>
  <c r="S29" i="1"/>
  <c r="R29" i="1"/>
  <c r="Q29" i="1"/>
  <c r="P29" i="1"/>
  <c r="O29" i="1"/>
  <c r="N29" i="1"/>
  <c r="M29" i="1"/>
  <c r="K29" i="1"/>
  <c r="Y28" i="1"/>
  <c r="W28" i="1"/>
  <c r="V28" i="1"/>
  <c r="U28" i="1"/>
  <c r="T28" i="1"/>
  <c r="S28" i="1"/>
  <c r="R28" i="1"/>
  <c r="Q28" i="1"/>
  <c r="P28" i="1"/>
  <c r="O28" i="1"/>
  <c r="N28" i="1"/>
  <c r="M28" i="1"/>
  <c r="K28" i="1"/>
  <c r="Y27" i="1"/>
  <c r="W27" i="1"/>
  <c r="V27" i="1"/>
  <c r="U27" i="1"/>
  <c r="T27" i="1"/>
  <c r="S27" i="1"/>
  <c r="R27" i="1"/>
  <c r="Q27" i="1"/>
  <c r="P27" i="1"/>
  <c r="O27" i="1"/>
  <c r="N27" i="1"/>
  <c r="M27" i="1"/>
  <c r="K27" i="1"/>
  <c r="Y26" i="1"/>
  <c r="W26" i="1"/>
  <c r="V26" i="1"/>
  <c r="U26" i="1"/>
  <c r="T26" i="1"/>
  <c r="S26" i="1"/>
  <c r="R26" i="1"/>
  <c r="Q26" i="1"/>
  <c r="P26" i="1"/>
  <c r="O26" i="1"/>
  <c r="N26" i="1"/>
  <c r="M26" i="1"/>
  <c r="K26" i="1"/>
  <c r="Y25" i="1"/>
  <c r="W25" i="1"/>
  <c r="V25" i="1"/>
  <c r="U25" i="1"/>
  <c r="T25" i="1"/>
  <c r="S25" i="1"/>
  <c r="R25" i="1"/>
  <c r="Q25" i="1"/>
  <c r="P25" i="1"/>
  <c r="O25" i="1"/>
  <c r="N25" i="1"/>
  <c r="M25" i="1"/>
  <c r="K25" i="1"/>
  <c r="Y24" i="1"/>
  <c r="W24" i="1"/>
  <c r="V24" i="1"/>
  <c r="U24" i="1"/>
  <c r="T24" i="1"/>
  <c r="S24" i="1"/>
  <c r="R24" i="1"/>
  <c r="Q24" i="1"/>
  <c r="P24" i="1"/>
  <c r="O24" i="1"/>
  <c r="N24" i="1"/>
  <c r="M24" i="1"/>
  <c r="K24" i="1"/>
  <c r="Y23" i="1"/>
  <c r="W23" i="1"/>
  <c r="V23" i="1"/>
  <c r="U23" i="1"/>
  <c r="T23" i="1"/>
  <c r="S23" i="1"/>
  <c r="R23" i="1"/>
  <c r="Q23" i="1"/>
  <c r="P23" i="1"/>
  <c r="O23" i="1"/>
  <c r="N23" i="1"/>
  <c r="M23" i="1"/>
  <c r="K23" i="1"/>
  <c r="Y22" i="1"/>
  <c r="W22" i="1"/>
  <c r="V22" i="1"/>
  <c r="U22" i="1"/>
  <c r="T22" i="1"/>
  <c r="S22" i="1"/>
  <c r="R22" i="1"/>
  <c r="Q22" i="1"/>
  <c r="P22" i="1"/>
  <c r="O22" i="1"/>
  <c r="N22" i="1"/>
  <c r="M22" i="1"/>
  <c r="K22" i="1"/>
  <c r="Y21" i="1"/>
  <c r="W21" i="1"/>
  <c r="V21" i="1"/>
  <c r="U21" i="1"/>
  <c r="T21" i="1"/>
  <c r="S21" i="1"/>
  <c r="R21" i="1"/>
  <c r="Q21" i="1"/>
  <c r="P21" i="1"/>
  <c r="O21" i="1"/>
  <c r="N21" i="1"/>
  <c r="M21" i="1"/>
  <c r="K21" i="1"/>
  <c r="Y20" i="1"/>
  <c r="W20" i="1"/>
  <c r="V20" i="1"/>
  <c r="U20" i="1"/>
  <c r="T20" i="1"/>
  <c r="S20" i="1"/>
  <c r="R20" i="1"/>
  <c r="Q20" i="1"/>
  <c r="P20" i="1"/>
  <c r="O20" i="1"/>
  <c r="N20" i="1"/>
  <c r="M20" i="1"/>
  <c r="K20" i="1"/>
  <c r="Y19" i="1"/>
  <c r="W19" i="1"/>
  <c r="V19" i="1"/>
  <c r="U19" i="1"/>
  <c r="T19" i="1"/>
  <c r="S19" i="1"/>
  <c r="R19" i="1"/>
  <c r="Q19" i="1"/>
  <c r="P19" i="1"/>
  <c r="O19" i="1"/>
  <c r="N19" i="1"/>
  <c r="M19" i="1"/>
  <c r="K19" i="1"/>
  <c r="Y18" i="1"/>
  <c r="W18" i="1"/>
  <c r="V18" i="1"/>
  <c r="U18" i="1"/>
  <c r="T18" i="1"/>
  <c r="S18" i="1"/>
  <c r="R18" i="1"/>
  <c r="Q18" i="1"/>
  <c r="P18" i="1"/>
  <c r="O18" i="1"/>
  <c r="N18" i="1"/>
  <c r="M18" i="1"/>
  <c r="K18" i="1"/>
  <c r="Y17" i="1"/>
  <c r="W17" i="1"/>
  <c r="V17" i="1"/>
  <c r="U17" i="1"/>
  <c r="T17" i="1"/>
  <c r="S17" i="1"/>
  <c r="R17" i="1"/>
  <c r="Q17" i="1"/>
  <c r="P17" i="1"/>
  <c r="O17" i="1"/>
  <c r="N17" i="1"/>
  <c r="M17" i="1"/>
  <c r="K17" i="1"/>
  <c r="Y16" i="1"/>
  <c r="W16" i="1"/>
  <c r="V16" i="1"/>
  <c r="U16" i="1"/>
  <c r="T16" i="1"/>
  <c r="S16" i="1"/>
  <c r="R16" i="1"/>
  <c r="Q16" i="1"/>
  <c r="P16" i="1"/>
  <c r="O16" i="1"/>
  <c r="N16" i="1"/>
  <c r="M16" i="1"/>
  <c r="K16" i="1"/>
  <c r="Y15" i="1"/>
  <c r="W15" i="1"/>
  <c r="V15" i="1"/>
  <c r="U15" i="1"/>
  <c r="T15" i="1"/>
  <c r="S15" i="1"/>
  <c r="R15" i="1"/>
  <c r="Q15" i="1"/>
  <c r="P15" i="1"/>
  <c r="O15" i="1"/>
  <c r="N15" i="1"/>
  <c r="M15" i="1"/>
  <c r="K15" i="1"/>
  <c r="Y14" i="1"/>
  <c r="W14" i="1"/>
  <c r="V14" i="1"/>
  <c r="U14" i="1"/>
  <c r="T14" i="1"/>
  <c r="S14" i="1"/>
  <c r="R14" i="1"/>
  <c r="Q14" i="1"/>
  <c r="P14" i="1"/>
  <c r="O14" i="1"/>
  <c r="N14" i="1"/>
  <c r="M14" i="1"/>
  <c r="K14" i="1"/>
  <c r="Y13" i="1"/>
  <c r="W13" i="1"/>
  <c r="V13" i="1"/>
  <c r="U13" i="1"/>
  <c r="T13" i="1"/>
  <c r="S13" i="1"/>
  <c r="R13" i="1"/>
  <c r="Q13" i="1"/>
  <c r="P13" i="1"/>
  <c r="O13" i="1"/>
  <c r="N13" i="1"/>
  <c r="M13" i="1"/>
  <c r="K13" i="1"/>
  <c r="Y12" i="1"/>
  <c r="W12" i="1"/>
  <c r="V12" i="1"/>
  <c r="U12" i="1"/>
  <c r="T12" i="1"/>
  <c r="S12" i="1"/>
  <c r="R12" i="1"/>
  <c r="Q12" i="1"/>
  <c r="P12" i="1"/>
  <c r="O12" i="1"/>
  <c r="N12" i="1"/>
  <c r="M12" i="1"/>
  <c r="K12" i="1"/>
  <c r="Y11" i="1"/>
  <c r="W11" i="1"/>
  <c r="V11" i="1"/>
  <c r="U11" i="1"/>
  <c r="T11" i="1"/>
  <c r="S11" i="1"/>
  <c r="R11" i="1"/>
  <c r="Q11" i="1"/>
  <c r="P11" i="1"/>
  <c r="O11" i="1"/>
  <c r="N11" i="1"/>
  <c r="M11" i="1"/>
  <c r="K11" i="1"/>
  <c r="Y10" i="1"/>
  <c r="W10" i="1"/>
  <c r="V10" i="1"/>
  <c r="U10" i="1"/>
  <c r="T10" i="1"/>
  <c r="S10" i="1"/>
  <c r="R10" i="1"/>
  <c r="Q10" i="1"/>
  <c r="P10" i="1"/>
  <c r="O10" i="1"/>
  <c r="N10" i="1"/>
  <c r="M10" i="1"/>
  <c r="K10" i="1"/>
  <c r="Y9" i="1"/>
  <c r="W9" i="1"/>
  <c r="V9" i="1"/>
  <c r="U9" i="1"/>
  <c r="T9" i="1"/>
  <c r="S9" i="1"/>
  <c r="R9" i="1"/>
  <c r="Q9" i="1"/>
  <c r="P9" i="1"/>
  <c r="O9" i="1"/>
  <c r="N9" i="1"/>
  <c r="M9" i="1"/>
  <c r="K9" i="1"/>
</calcChain>
</file>

<file path=xl/sharedStrings.xml><?xml version="1.0" encoding="utf-8"?>
<sst xmlns="http://schemas.openxmlformats.org/spreadsheetml/2006/main" count="190" uniqueCount="104">
  <si>
    <t>Ngân hàng thương mại cổ phần Á Châu</t>
  </si>
  <si>
    <t>442 Nguyễn Thị Minh Khai, Phường 05, Quận 3, Tp. Hồ Chí Minh</t>
  </si>
  <si>
    <t>MST: 0301452948</t>
  </si>
  <si>
    <t>STT</t>
  </si>
  <si>
    <t>Họ và tên</t>
  </si>
  <si>
    <t>Mã nhân viên</t>
  </si>
  <si>
    <t>Chức vụ</t>
  </si>
  <si>
    <t>Lương chính</t>
  </si>
  <si>
    <t>Phụ cấp</t>
  </si>
  <si>
    <t>Thu Nhập Danh Nghĩa</t>
  </si>
  <si>
    <t>Tổng lương thực tế</t>
  </si>
  <si>
    <t>Lương đóng bảo hiểm</t>
  </si>
  <si>
    <t>Các khoản trích vào chi phí doanh nghiệp</t>
  </si>
  <si>
    <t>Các khoản trích trừ vào lương</t>
  </si>
  <si>
    <t>Tạm ứng</t>
  </si>
  <si>
    <t>Thực lĩnh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</si>
  <si>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</si>
  <si>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</si>
  <si>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</si>
  <si>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</si>
  <si>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</si>
  <si>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</si>
  <si>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</si>
  <si>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</si>
  <si>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</si>
  <si>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</si>
  <si>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</si>
  <si>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</si>
  <si>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>Ngày công</t>
  </si>
  <si>
    <t>BẢNG CHI LƯƠNG THÁNG 11/2020</t>
  </si>
  <si>
    <t>Nguyễn Hoàng Tú</t>
  </si>
  <si>
    <t>Giám đốc</t>
  </si>
  <si>
    <t>23,5</t>
  </si>
  <si>
    <t>Lê Văn Luyện</t>
  </si>
  <si>
    <t>Nhân viên</t>
  </si>
  <si>
    <t>22,5</t>
  </si>
  <si>
    <t>Lê Ngọc Hương</t>
  </si>
  <si>
    <t>Đoàn Thị Hoa</t>
  </si>
  <si>
    <t>Lê Văn Thành</t>
  </si>
  <si>
    <t>20,5</t>
  </si>
  <si>
    <t>Đoàn Công Toàn</t>
  </si>
  <si>
    <t>Nguyễn Ngọc Công</t>
  </si>
  <si>
    <t>21,5</t>
  </si>
  <si>
    <t>Đoàn Thanh Lam</t>
  </si>
  <si>
    <t>Đoàn Công Thắng</t>
  </si>
  <si>
    <t>Nguyễn Ngọc Vui</t>
  </si>
  <si>
    <t>24,5</t>
  </si>
  <si>
    <t>Đoàn Ngọc Bằng</t>
  </si>
  <si>
    <t>Nguyễn Công Thắng</t>
  </si>
  <si>
    <t>Nguyễn Thái Yến</t>
  </si>
  <si>
    <t>Thực tập sinh</t>
  </si>
  <si>
    <t>Nguyễn Thái An</t>
  </si>
  <si>
    <t>Nguyễn Thị Hương</t>
  </si>
  <si>
    <t>Nguyễn Bảo Ngọc</t>
  </si>
  <si>
    <t>Nguyễn Linh Lan</t>
  </si>
  <si>
    <t>Nguyễn Diệp Chi</t>
  </si>
  <si>
    <t>Nguyễn Ngọc Mai</t>
  </si>
  <si>
    <t>Nguyễn Mai Thảo</t>
  </si>
  <si>
    <t>Nguyễn Hoàng Mai Anh</t>
  </si>
  <si>
    <t>Nguyễn Bá Hoàng</t>
  </si>
  <si>
    <t>Lê Minh Ngọc</t>
  </si>
  <si>
    <t>Phương Văn Kha</t>
  </si>
  <si>
    <t>Đặng Trúc Lâm</t>
  </si>
  <si>
    <t>Lê Đan Tú</t>
  </si>
  <si>
    <t>Phạm Hoàng Anh</t>
  </si>
  <si>
    <t>Đặng Trúc Linh</t>
  </si>
  <si>
    <t>Nguyễn Thành Danh</t>
  </si>
  <si>
    <t>Lê Bảo Ngọc</t>
  </si>
  <si>
    <t>Đặng Huy Hoàng</t>
  </si>
  <si>
    <t>Đặng Gia Phát</t>
  </si>
  <si>
    <t>Lê Anh Thư</t>
  </si>
  <si>
    <t>Đặng Minh Khang</t>
  </si>
  <si>
    <t>Đăng Văn Khôi</t>
  </si>
  <si>
    <t>Lê Uyển Nhi</t>
  </si>
  <si>
    <t>Lê Nguyễn Hoàng An</t>
  </si>
  <si>
    <t>Lê Ngọc Đan Tâm</t>
  </si>
  <si>
    <t>Lê Tú Linh</t>
  </si>
  <si>
    <t>Lê Ngọc Lan Chi</t>
  </si>
  <si>
    <t>Lê thị Ngọc Loan</t>
  </si>
  <si>
    <t>Lê Đức Minh</t>
  </si>
  <si>
    <t>Lê Ngọc Dương</t>
  </si>
  <si>
    <t>Phạm Tuấn Thành</t>
  </si>
  <si>
    <t>Trưởng phòng</t>
  </si>
  <si>
    <t>Trần Thị Liên</t>
  </si>
  <si>
    <t>Lê Hoàng Lan</t>
  </si>
  <si>
    <t>Phạm Mỹ Duyên</t>
  </si>
  <si>
    <t>Đỗ Quỳnh Chi</t>
  </si>
  <si>
    <t>Đỗ Nhật Hạ</t>
  </si>
  <si>
    <t>Phạm Phương Khánh</t>
  </si>
  <si>
    <t>Đỗ Thái Dương</t>
  </si>
  <si>
    <t>Phạm Thị Liên</t>
  </si>
  <si>
    <t>Phạm Thành Bưởi</t>
  </si>
  <si>
    <t>Phạm Than Văn</t>
  </si>
  <si>
    <t>Nguyễn Mỹ Hiếu</t>
  </si>
  <si>
    <t>Phạm Thanh Toan</t>
  </si>
  <si>
    <t>Nguyễn Thành Công</t>
  </si>
  <si>
    <t xml:space="preserve">Đặng Thiên Bá </t>
  </si>
  <si>
    <t>Nguyễn Văn Thanh</t>
  </si>
  <si>
    <t>Nguyễn Ngọc Thanh Thảo</t>
  </si>
  <si>
    <t>Nguyễn Thành Hói</t>
  </si>
  <si>
    <t>Nguyễn Đình Tâm</t>
  </si>
  <si>
    <t>Đặng Trung Kiên</t>
  </si>
  <si>
    <t>TỔNG</t>
  </si>
  <si>
    <t>TP HCM, ngày 11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</si>
</sst>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3"/>
      <scheme val="minor"/>
    </font>
    <font>
      <sz val="14"/>
      <color rgb="FF00000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charset val="163"/>
      <scheme val="minor"/>
    </font>
    <font>
      <sz val="8"/>
      <name val="Arial"/>
      <family val="2"/>
    </font>
    <font>
      <sz val="8"/>
      <color theme="1"/>
      <name val="Calibri"/>
      <family val="2"/>
      <charset val="163"/>
      <scheme val="minor"/>
    </font>
    <font>
      <i/>
      <u/>
      <sz val="8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rgb="FFEA99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41">
    <xf numFmtId="0" fontId="0" fillId="0" borderId="0" xfId="0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49" fontId="3" fillId="3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49" fontId="4" fillId="0" borderId="0" xfId="0" applyNumberFormat="1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2" fillId="0" borderId="8" xfId="0" applyFont="1" applyBorder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6" fillId="0" borderId="6" xfId="0" applyFont="1" applyBorder="1" applyAlignment="1">
      <alignment horizontal="center" vertical="center" wrapText="1"/>
    </xf>
    <xf numFmtId="0" fontId="10" fillId="0" borderId="0" xfId="0" applyFont="1" applyAlignment="1"/>
    <xf numFmtId="49" fontId="9" fillId="0" borderId="0" xfId="0" applyNumberFormat="1" applyFont="1" applyAlignment="1"/>
    <xf numFmtId="0" fontId="12" fillId="0" borderId="0" xfId="0" applyFont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10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/>
    <xf numFmtId="0" fontId="7" fillId="0" borderId="3" xfId="0" applyFont="1" applyBorder="1" applyAlignment="1"/>
    <xf numFmtId="49" fontId="6" fillId="0" borderId="6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 applyAlignment="1"/>
    <xf numFmtId="3" fontId="9" fillId="0" borderId="12" xfId="0" applyNumberFormat="1" applyFont="1" applyBorder="1" applyAlignment="1"/>
    <xf numFmtId="0" fontId="0" fillId="0" borderId="12" xfId="0" applyFont="1" applyBorder="1" applyAlignment="1"/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/>
    <xf numFmtId="49" fontId="9" fillId="0" borderId="12" xfId="0" applyNumberFormat="1" applyFont="1" applyBorder="1" applyAlignment="1"/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/>
    <xf numFmtId="49" fontId="9" fillId="4" borderId="12" xfId="0" applyNumberFormat="1" applyFont="1" applyFill="1" applyBorder="1" applyAlignment="1"/>
    <xf numFmtId="3" fontId="10" fillId="0" borderId="12" xfId="0" applyNumberFormat="1" applyFont="1" applyBorder="1" applyAlignment="1"/>
    <xf numFmtId="0" fontId="8" fillId="0" borderId="0" xfId="0" applyFont="1" applyAlignment="1">
      <alignment horizontal="center"/>
    </xf>
  </cellXfs>
  <cellStyles count="1">
    <cellStyle name="Bình thường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B1ABA3-3ACC-4D4D-8DFB-438B158E611E}">
  <header guid="{BFB1ABA3-3ACC-4D4D-8DFB-438B158E611E}" dateTime="2020-12-25T20:20:57" maxSheetId="2" userName="Hoang Tu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7"/>
  <sheetViews>
    <sheetView tabSelected="1" zoomScale="70" zoomScaleNormal="70" workbookViewId="0">
      <selection activeCell="L11" sqref="L11"/>
    </sheetView>
  </sheetViews>
  <sheetFormatPr defaultColWidth="14.44140625" defaultRowHeight="14.4" x14ac:dyDescent="0.3"/>
  <cols>
    <col min="1" max="1" width="4.6640625" style="6" customWidth="1"/>
    <col min="2" max="2" width="12.21875" style="6" customWidth="1"/>
    <col min="3" max="5" width="7.33203125" style="6" customWidth="1"/>
    <col min="6" max="6" width="7.21875" style="6" customWidth="1"/>
    <col min="7" max="10" width="6.21875" style="6" customWidth="1"/>
    <col min="11" max="11" width="7.33203125" style="6" customWidth="1"/>
    <col min="12" max="12" width="5.44140625" style="6" customWidth="1"/>
    <col min="13" max="24" width="7.33203125" style="6" customWidth="1"/>
    <col min="25" max="25" width="8.5546875" style="6" customWidth="1"/>
    <col min="26" max="16384" width="14.44140625" style="6"/>
  </cols>
  <sheetData>
    <row r="1" spans="1:27" ht="21" customHeight="1" x14ac:dyDescent="0.3">
      <c r="A1" s="14" t="s">
        <v>0</v>
      </c>
    </row>
    <row r="2" spans="1:27" ht="16.8" customHeight="1" x14ac:dyDescent="0.3">
      <c r="A2" s="14" t="s">
        <v>1</v>
      </c>
    </row>
    <row r="3" spans="1:27" ht="17.399999999999999" customHeight="1" x14ac:dyDescent="0.3">
      <c r="A3" s="14" t="s">
        <v>2</v>
      </c>
    </row>
    <row r="4" spans="1:27" ht="28.8" customHeight="1" x14ac:dyDescent="0.3">
      <c r="A4" s="1"/>
    </row>
    <row r="5" spans="1:27" ht="36" customHeight="1" x14ac:dyDescent="0.3">
      <c r="A5" s="17" t="s">
        <v>29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2"/>
    </row>
    <row r="6" spans="1:27" ht="30" customHeight="1" x14ac:dyDescent="0.3">
      <c r="A6" s="3"/>
      <c r="B6" s="4"/>
      <c r="C6" s="4"/>
      <c r="D6" s="4"/>
      <c r="E6" s="4"/>
      <c r="F6" s="7"/>
      <c r="G6" s="7"/>
      <c r="H6" s="7"/>
      <c r="I6" s="7"/>
      <c r="J6" s="7"/>
      <c r="K6" s="4"/>
      <c r="L6" s="4"/>
      <c r="M6" s="4"/>
      <c r="N6" s="4"/>
      <c r="O6" s="7"/>
      <c r="P6" s="7"/>
      <c r="Q6" s="7"/>
      <c r="R6" s="7"/>
      <c r="S6" s="7"/>
      <c r="T6" s="7"/>
      <c r="U6" s="7"/>
      <c r="V6" s="7"/>
      <c r="W6" s="7"/>
      <c r="X6" s="4"/>
      <c r="Y6" s="8"/>
      <c r="Z6" s="2"/>
    </row>
    <row r="7" spans="1:27" s="10" customFormat="1" ht="30" customHeight="1" x14ac:dyDescent="0.25">
      <c r="A7" s="25" t="s">
        <v>3</v>
      </c>
      <c r="B7" s="20" t="s">
        <v>4</v>
      </c>
      <c r="C7" s="20" t="s">
        <v>5</v>
      </c>
      <c r="D7" s="20" t="s">
        <v>6</v>
      </c>
      <c r="E7" s="20" t="s">
        <v>7</v>
      </c>
      <c r="F7" s="22" t="s">
        <v>8</v>
      </c>
      <c r="G7" s="23"/>
      <c r="H7" s="23"/>
      <c r="I7" s="23"/>
      <c r="J7" s="24"/>
      <c r="K7" s="20" t="s">
        <v>9</v>
      </c>
      <c r="L7" s="20" t="s">
        <v>28</v>
      </c>
      <c r="M7" s="20" t="s">
        <v>10</v>
      </c>
      <c r="N7" s="20" t="s">
        <v>11</v>
      </c>
      <c r="O7" s="22" t="s">
        <v>12</v>
      </c>
      <c r="P7" s="23"/>
      <c r="Q7" s="23"/>
      <c r="R7" s="23"/>
      <c r="S7" s="24"/>
      <c r="T7" s="22" t="s">
        <v>13</v>
      </c>
      <c r="U7" s="23"/>
      <c r="V7" s="23"/>
      <c r="W7" s="24"/>
      <c r="X7" s="20" t="s">
        <v>14</v>
      </c>
      <c r="Y7" s="15" t="s">
        <v>15</v>
      </c>
      <c r="Z7" s="9"/>
    </row>
    <row r="8" spans="1:27" s="10" customFormat="1" ht="27.75" customHeight="1" x14ac:dyDescent="0.25">
      <c r="A8" s="21"/>
      <c r="B8" s="21"/>
      <c r="C8" s="26"/>
      <c r="D8" s="21"/>
      <c r="E8" s="21"/>
      <c r="F8" s="11" t="s">
        <v>16</v>
      </c>
      <c r="G8" s="11" t="s">
        <v>17</v>
      </c>
      <c r="H8" s="11" t="s">
        <v>18</v>
      </c>
      <c r="I8" s="11" t="s">
        <v>19</v>
      </c>
      <c r="J8" s="11" t="s">
        <v>20</v>
      </c>
      <c r="K8" s="21"/>
      <c r="L8" s="21"/>
      <c r="M8" s="21"/>
      <c r="N8" s="21"/>
      <c r="O8" s="11" t="s">
        <v>21</v>
      </c>
      <c r="P8" s="11" t="s">
        <v>22</v>
      </c>
      <c r="Q8" s="11" t="s">
        <v>23</v>
      </c>
      <c r="R8" s="11" t="s">
        <v>24</v>
      </c>
      <c r="S8" s="11" t="s">
        <v>25</v>
      </c>
      <c r="T8" s="11" t="s">
        <v>26</v>
      </c>
      <c r="U8" s="11" t="s">
        <v>27</v>
      </c>
      <c r="V8" s="11" t="s">
        <v>24</v>
      </c>
      <c r="W8" s="11" t="s">
        <v>25</v>
      </c>
      <c r="X8" s="21"/>
      <c r="Y8" s="16"/>
    </row>
    <row r="9" spans="1:27" x14ac:dyDescent="0.3">
      <c r="A9" s="28">
        <v>0</v>
      </c>
      <c r="B9" s="29" t="s">
        <v>30</v>
      </c>
      <c r="C9" s="30">
        <v>2005001</v>
      </c>
      <c r="D9" s="29" t="s">
        <v>31</v>
      </c>
      <c r="E9" s="31">
        <v>7000000</v>
      </c>
      <c r="F9" s="31">
        <v>0</v>
      </c>
      <c r="G9" s="31">
        <v>500000</v>
      </c>
      <c r="H9" s="31"/>
      <c r="I9" s="31">
        <v>500000</v>
      </c>
      <c r="J9" s="31"/>
      <c r="K9" s="31">
        <f>SUM(E9:J9)</f>
        <v>8000000</v>
      </c>
      <c r="L9" s="31" t="s">
        <v>32</v>
      </c>
      <c r="M9" s="31">
        <f xml:space="preserve"> K9 / 24 * L9</f>
        <v>7833333.333333333</v>
      </c>
      <c r="N9" s="31">
        <f>SUM(E9:F9)</f>
        <v>7000000</v>
      </c>
      <c r="O9" s="31">
        <f>N9 * 0.02</f>
        <v>140000</v>
      </c>
      <c r="P9" s="31">
        <f>N9 *0.175</f>
        <v>1225000</v>
      </c>
      <c r="Q9" s="31">
        <f>N9 *0.003</f>
        <v>21000</v>
      </c>
      <c r="R9" s="31">
        <f>N9 *0.001</f>
        <v>7000</v>
      </c>
      <c r="S9" s="31">
        <f>SUM(O9:R9)</f>
        <v>1393000</v>
      </c>
      <c r="T9" s="31">
        <f>N9 *0.08</f>
        <v>560000</v>
      </c>
      <c r="U9" s="31">
        <f>N9 *0.015</f>
        <v>105000</v>
      </c>
      <c r="V9" s="31">
        <f>N9 *0.01</f>
        <v>70000</v>
      </c>
      <c r="W9" s="31">
        <f>SUM(T9:V9)</f>
        <v>735000</v>
      </c>
      <c r="X9" s="32"/>
      <c r="Y9" s="31">
        <f>M9-W9-X9</f>
        <v>7098333.333333333</v>
      </c>
      <c r="Z9" s="12"/>
      <c r="AA9" s="12"/>
    </row>
    <row r="10" spans="1:27" x14ac:dyDescent="0.3">
      <c r="A10" s="28">
        <v>1</v>
      </c>
      <c r="B10" s="29" t="s">
        <v>33</v>
      </c>
      <c r="C10" s="30">
        <v>2005002</v>
      </c>
      <c r="D10" s="29" t="s">
        <v>34</v>
      </c>
      <c r="E10" s="31">
        <v>7000000</v>
      </c>
      <c r="F10" s="31">
        <v>0</v>
      </c>
      <c r="G10" s="31">
        <v>500000</v>
      </c>
      <c r="H10" s="31"/>
      <c r="I10" s="31">
        <v>500000</v>
      </c>
      <c r="J10" s="31"/>
      <c r="K10" s="31">
        <f>SUM(E10:J10)</f>
        <v>8000000</v>
      </c>
      <c r="L10" s="31" t="s">
        <v>35</v>
      </c>
      <c r="M10" s="31">
        <f xml:space="preserve"> K10 / 24 * L10</f>
        <v>7500000</v>
      </c>
      <c r="N10" s="31">
        <f>SUM(E10:F10)</f>
        <v>7000000</v>
      </c>
      <c r="O10" s="31">
        <f>N10 * 0.02</f>
        <v>140000</v>
      </c>
      <c r="P10" s="31">
        <f>N10 *0.175</f>
        <v>1225000</v>
      </c>
      <c r="Q10" s="31">
        <f>N10 *0.003</f>
        <v>21000</v>
      </c>
      <c r="R10" s="31">
        <f>N10 *0.001</f>
        <v>7000</v>
      </c>
      <c r="S10" s="31">
        <f>SUM(O10:R10)</f>
        <v>1393000</v>
      </c>
      <c r="T10" s="31">
        <f>N10 *0.08</f>
        <v>560000</v>
      </c>
      <c r="U10" s="31">
        <f>N10 *0.015</f>
        <v>105000</v>
      </c>
      <c r="V10" s="31">
        <f>N10 *0.01</f>
        <v>70000</v>
      </c>
      <c r="W10" s="31">
        <f>SUM(T10:V10)</f>
        <v>735000</v>
      </c>
      <c r="X10" s="31"/>
      <c r="Y10" s="31">
        <f>M10-W10-X10</f>
        <v>6765000</v>
      </c>
      <c r="Z10" s="12"/>
      <c r="AA10" s="12"/>
    </row>
    <row r="11" spans="1:27" x14ac:dyDescent="0.3">
      <c r="A11" s="28">
        <v>2</v>
      </c>
      <c r="B11" s="29" t="s">
        <v>36</v>
      </c>
      <c r="C11" s="30">
        <v>2005003</v>
      </c>
      <c r="D11" s="29" t="s">
        <v>34</v>
      </c>
      <c r="E11" s="31">
        <v>7000000</v>
      </c>
      <c r="F11" s="31">
        <v>0</v>
      </c>
      <c r="G11" s="31">
        <v>500000</v>
      </c>
      <c r="H11" s="31"/>
      <c r="I11" s="31">
        <v>500000</v>
      </c>
      <c r="J11" s="31"/>
      <c r="K11" s="31">
        <f>SUM(E11:J11)</f>
        <v>8000000</v>
      </c>
      <c r="L11" s="31">
        <v>24</v>
      </c>
      <c r="M11" s="31">
        <f xml:space="preserve"> K11 / 24 * L11</f>
        <v>8000000</v>
      </c>
      <c r="N11" s="31">
        <f>SUM(E11:F11)</f>
        <v>7000000</v>
      </c>
      <c r="O11" s="31">
        <f>N11 * 0.02</f>
        <v>140000</v>
      </c>
      <c r="P11" s="31">
        <f>N11 *0.175</f>
        <v>1225000</v>
      </c>
      <c r="Q11" s="31">
        <f>N11 *0.003</f>
        <v>21000</v>
      </c>
      <c r="R11" s="31">
        <f>N11 *0.001</f>
        <v>7000</v>
      </c>
      <c r="S11" s="31">
        <f>SUM(O11:R11)</f>
        <v>1393000</v>
      </c>
      <c r="T11" s="31">
        <f>N11 *0.08</f>
        <v>560000</v>
      </c>
      <c r="U11" s="31">
        <f>N11 *0.015</f>
        <v>105000</v>
      </c>
      <c r="V11" s="31">
        <f>N11 *0.01</f>
        <v>70000</v>
      </c>
      <c r="W11" s="31">
        <f>SUM(T11:V11)</f>
        <v>735000</v>
      </c>
      <c r="X11" s="31"/>
      <c r="Y11" s="31">
        <f>M11-W11-X11</f>
        <v>7265000</v>
      </c>
      <c r="Z11" s="12"/>
      <c r="AA11" s="12"/>
    </row>
    <row r="12" spans="1:27" x14ac:dyDescent="0.3">
      <c r="A12" s="28">
        <v>3</v>
      </c>
      <c r="B12" s="29" t="s">
        <v>37</v>
      </c>
      <c r="C12" s="30">
        <v>2005004</v>
      </c>
      <c r="D12" s="29" t="s">
        <v>34</v>
      </c>
      <c r="E12" s="31">
        <v>7000000</v>
      </c>
      <c r="F12" s="31">
        <v>0</v>
      </c>
      <c r="G12" s="31">
        <v>500000</v>
      </c>
      <c r="H12" s="31"/>
      <c r="I12" s="31">
        <v>500000</v>
      </c>
      <c r="J12" s="31"/>
      <c r="K12" s="31">
        <f>SUM(E12:J12)</f>
        <v>8000000</v>
      </c>
      <c r="L12" s="31">
        <v>22</v>
      </c>
      <c r="M12" s="31">
        <f xml:space="preserve"> K12 / 24 * L12</f>
        <v>7333333.333333333</v>
      </c>
      <c r="N12" s="31">
        <f>SUM(E12:F12)</f>
        <v>7000000</v>
      </c>
      <c r="O12" s="31">
        <f>N12 * 0.02</f>
        <v>140000</v>
      </c>
      <c r="P12" s="31">
        <f>N12 *0.175</f>
        <v>1225000</v>
      </c>
      <c r="Q12" s="31">
        <f>N12 *0.003</f>
        <v>21000</v>
      </c>
      <c r="R12" s="31">
        <f>N12 *0.001</f>
        <v>7000</v>
      </c>
      <c r="S12" s="31">
        <f>SUM(O12:R12)</f>
        <v>1393000</v>
      </c>
      <c r="T12" s="31">
        <f>N12 *0.08</f>
        <v>560000</v>
      </c>
      <c r="U12" s="31">
        <f>N12 *0.015</f>
        <v>105000</v>
      </c>
      <c r="V12" s="31">
        <f>N12 *0.01</f>
        <v>70000</v>
      </c>
      <c r="W12" s="31">
        <f>SUM(T12:V12)</f>
        <v>735000</v>
      </c>
      <c r="X12" s="31"/>
      <c r="Y12" s="31">
        <f>M12-W12-X12</f>
        <v>6598333.333333333</v>
      </c>
      <c r="Z12" s="12"/>
      <c r="AA12" s="12"/>
    </row>
    <row r="13" spans="1:27" x14ac:dyDescent="0.3">
      <c r="A13" s="28">
        <v>4</v>
      </c>
      <c r="B13" s="29" t="s">
        <v>38</v>
      </c>
      <c r="C13" s="30">
        <v>2005005</v>
      </c>
      <c r="D13" s="29" t="s">
        <v>34</v>
      </c>
      <c r="E13" s="31">
        <v>7000000</v>
      </c>
      <c r="F13" s="31">
        <v>0</v>
      </c>
      <c r="G13" s="31">
        <v>500000</v>
      </c>
      <c r="H13" s="31"/>
      <c r="I13" s="31">
        <v>500000</v>
      </c>
      <c r="J13" s="31"/>
      <c r="K13" s="31">
        <f>SUM(E13:J13)</f>
        <v>8000000</v>
      </c>
      <c r="L13" s="31" t="s">
        <v>39</v>
      </c>
      <c r="M13" s="31">
        <f xml:space="preserve"> K13 / 24 * L13</f>
        <v>6833333.333333333</v>
      </c>
      <c r="N13" s="31">
        <f>SUM(E13:F13)</f>
        <v>7000000</v>
      </c>
      <c r="O13" s="31">
        <f>N13 * 0.02</f>
        <v>140000</v>
      </c>
      <c r="P13" s="31">
        <f>N13 *0.175</f>
        <v>1225000</v>
      </c>
      <c r="Q13" s="31">
        <f>N13 *0.003</f>
        <v>21000</v>
      </c>
      <c r="R13" s="31">
        <f>N13 *0.001</f>
        <v>7000</v>
      </c>
      <c r="S13" s="31">
        <f>SUM(O13:R13)</f>
        <v>1393000</v>
      </c>
      <c r="T13" s="31">
        <f>N13 *0.08</f>
        <v>560000</v>
      </c>
      <c r="U13" s="31">
        <f>N13 *0.015</f>
        <v>105000</v>
      </c>
      <c r="V13" s="31">
        <f>N13 *0.01</f>
        <v>70000</v>
      </c>
      <c r="W13" s="31">
        <f>SUM(T13:V13)</f>
        <v>735000</v>
      </c>
      <c r="X13" s="31"/>
      <c r="Y13" s="31">
        <f>M13-W13-X13</f>
        <v>6098333.333333333</v>
      </c>
      <c r="Z13" s="12"/>
      <c r="AA13" s="12"/>
    </row>
    <row r="14" spans="1:27" x14ac:dyDescent="0.3">
      <c r="A14" s="28">
        <v>5</v>
      </c>
      <c r="B14" s="29" t="s">
        <v>40</v>
      </c>
      <c r="C14" s="30">
        <v>2005007</v>
      </c>
      <c r="D14" s="29" t="s">
        <v>34</v>
      </c>
      <c r="E14" s="31">
        <v>7000000</v>
      </c>
      <c r="F14" s="31">
        <v>0</v>
      </c>
      <c r="G14" s="31">
        <v>500000</v>
      </c>
      <c r="H14" s="31"/>
      <c r="I14" s="31">
        <v>500000</v>
      </c>
      <c r="J14" s="31"/>
      <c r="K14" s="31">
        <f>SUM(E14:J14)</f>
        <v>8000000</v>
      </c>
      <c r="L14" s="31" t="s">
        <v>32</v>
      </c>
      <c r="M14" s="31">
        <f xml:space="preserve"> K14 / 24 * L14</f>
        <v>7833333.333333333</v>
      </c>
      <c r="N14" s="31">
        <f>SUM(E14:F14)</f>
        <v>7000000</v>
      </c>
      <c r="O14" s="31">
        <f>N14 * 0.02</f>
        <v>140000</v>
      </c>
      <c r="P14" s="31">
        <f>N14 *0.175</f>
        <v>1225000</v>
      </c>
      <c r="Q14" s="31">
        <f>N14 *0.003</f>
        <v>21000</v>
      </c>
      <c r="R14" s="31">
        <f>N14 *0.001</f>
        <v>7000</v>
      </c>
      <c r="S14" s="31">
        <f>SUM(O14:R14)</f>
        <v>1393000</v>
      </c>
      <c r="T14" s="31">
        <f>N14 *0.08</f>
        <v>560000</v>
      </c>
      <c r="U14" s="31">
        <f>N14 *0.015</f>
        <v>105000</v>
      </c>
      <c r="V14" s="31">
        <f>N14 *0.01</f>
        <v>70000</v>
      </c>
      <c r="W14" s="31">
        <f>SUM(T14:V14)</f>
        <v>735000</v>
      </c>
      <c r="X14" s="31"/>
      <c r="Y14" s="31">
        <f>M14-W14-X14</f>
        <v>7098333.333333333</v>
      </c>
      <c r="Z14" s="12"/>
      <c r="AA14" s="12"/>
    </row>
    <row r="15" spans="1:27" x14ac:dyDescent="0.3">
      <c r="A15" s="28">
        <v>6</v>
      </c>
      <c r="B15" s="29" t="s">
        <v>41</v>
      </c>
      <c r="C15" s="30">
        <v>2005008</v>
      </c>
      <c r="D15" s="29" t="s">
        <v>34</v>
      </c>
      <c r="E15" s="31">
        <v>7000000</v>
      </c>
      <c r="F15" s="31">
        <v>0</v>
      </c>
      <c r="G15" s="31">
        <v>500000</v>
      </c>
      <c r="H15" s="31"/>
      <c r="I15" s="31">
        <v>500000</v>
      </c>
      <c r="J15" s="31"/>
      <c r="K15" s="31">
        <f>SUM(E15:J15)</f>
        <v>8000000</v>
      </c>
      <c r="L15" s="31" t="s">
        <v>42</v>
      </c>
      <c r="M15" s="31">
        <f xml:space="preserve"> K15 / 24 * L15</f>
        <v>7166666.666666666</v>
      </c>
      <c r="N15" s="31">
        <f>SUM(E15:F15)</f>
        <v>7000000</v>
      </c>
      <c r="O15" s="31">
        <f>N15 * 0.02</f>
        <v>140000</v>
      </c>
      <c r="P15" s="31">
        <f>N15 *0.175</f>
        <v>1225000</v>
      </c>
      <c r="Q15" s="31">
        <f>N15 *0.003</f>
        <v>21000</v>
      </c>
      <c r="R15" s="31">
        <f>N15 *0.001</f>
        <v>7000</v>
      </c>
      <c r="S15" s="31">
        <f>SUM(O15:R15)</f>
        <v>1393000</v>
      </c>
      <c r="T15" s="31">
        <f>N15 *0.08</f>
        <v>560000</v>
      </c>
      <c r="U15" s="31">
        <f>N15 *0.015</f>
        <v>105000</v>
      </c>
      <c r="V15" s="31">
        <f>N15 *0.01</f>
        <v>70000</v>
      </c>
      <c r="W15" s="31">
        <f>SUM(T15:V15)</f>
        <v>735000</v>
      </c>
      <c r="X15" s="31"/>
      <c r="Y15" s="31">
        <f>M15-W15-X15</f>
        <v>6431666.666666666</v>
      </c>
      <c r="Z15" s="12"/>
      <c r="AA15" s="12"/>
    </row>
    <row r="16" spans="1:27" x14ac:dyDescent="0.3">
      <c r="A16" s="28">
        <v>7</v>
      </c>
      <c r="B16" s="29" t="s">
        <v>43</v>
      </c>
      <c r="C16" s="30">
        <v>2005009</v>
      </c>
      <c r="D16" s="29" t="s">
        <v>34</v>
      </c>
      <c r="E16" s="31">
        <v>7000000</v>
      </c>
      <c r="F16" s="31">
        <v>0</v>
      </c>
      <c r="G16" s="31">
        <v>500000</v>
      </c>
      <c r="H16" s="31"/>
      <c r="I16" s="31">
        <v>500000</v>
      </c>
      <c r="J16" s="31"/>
      <c r="K16" s="31">
        <f>SUM(E16:J16)</f>
        <v>8000000</v>
      </c>
      <c r="L16" s="31">
        <v>23</v>
      </c>
      <c r="M16" s="31">
        <f xml:space="preserve"> K16 / 24 * L16</f>
        <v>7666666.666666666</v>
      </c>
      <c r="N16" s="31">
        <f>SUM(E16:F16)</f>
        <v>7000000</v>
      </c>
      <c r="O16" s="31">
        <f>N16 * 0.02</f>
        <v>140000</v>
      </c>
      <c r="P16" s="31">
        <f>N16 *0.175</f>
        <v>1225000</v>
      </c>
      <c r="Q16" s="31">
        <f>N16 *0.003</f>
        <v>21000</v>
      </c>
      <c r="R16" s="31">
        <f>N16 *0.001</f>
        <v>7000</v>
      </c>
      <c r="S16" s="31">
        <f>SUM(O16:R16)</f>
        <v>1393000</v>
      </c>
      <c r="T16" s="31">
        <f>N16 *0.08</f>
        <v>560000</v>
      </c>
      <c r="U16" s="31">
        <f>N16 *0.015</f>
        <v>105000</v>
      </c>
      <c r="V16" s="31">
        <f>N16 *0.01</f>
        <v>70000</v>
      </c>
      <c r="W16" s="31">
        <f>SUM(T16:V16)</f>
        <v>735000</v>
      </c>
      <c r="X16" s="31"/>
      <c r="Y16" s="31">
        <f>M16-W16-X16</f>
        <v>6931666.666666666</v>
      </c>
      <c r="Z16" s="12"/>
      <c r="AA16" s="12"/>
    </row>
    <row r="17" spans="1:27" x14ac:dyDescent="0.3">
      <c r="A17" s="28">
        <v>8</v>
      </c>
      <c r="B17" s="29" t="s">
        <v>44</v>
      </c>
      <c r="C17" s="30">
        <v>2005010</v>
      </c>
      <c r="D17" s="29" t="s">
        <v>34</v>
      </c>
      <c r="E17" s="31">
        <v>7000000</v>
      </c>
      <c r="F17" s="31">
        <v>0</v>
      </c>
      <c r="G17" s="31">
        <v>500000</v>
      </c>
      <c r="H17" s="31"/>
      <c r="I17" s="31">
        <v>500000</v>
      </c>
      <c r="J17" s="31"/>
      <c r="K17" s="31">
        <f>SUM(E17:J17)</f>
        <v>8000000</v>
      </c>
      <c r="L17" s="31" t="s">
        <v>35</v>
      </c>
      <c r="M17" s="31">
        <f xml:space="preserve"> K17 / 24 * L17</f>
        <v>7500000</v>
      </c>
      <c r="N17" s="31">
        <f>SUM(E17:F17)</f>
        <v>7000000</v>
      </c>
      <c r="O17" s="31">
        <f>N17 * 0.02</f>
        <v>140000</v>
      </c>
      <c r="P17" s="31">
        <f>N17 *0.175</f>
        <v>1225000</v>
      </c>
      <c r="Q17" s="31">
        <f>N17 *0.003</f>
        <v>21000</v>
      </c>
      <c r="R17" s="31">
        <f>N17 *0.001</f>
        <v>7000</v>
      </c>
      <c r="S17" s="31">
        <f>SUM(O17:R17)</f>
        <v>1393000</v>
      </c>
      <c r="T17" s="31">
        <f>N17 *0.08</f>
        <v>560000</v>
      </c>
      <c r="U17" s="31">
        <f>N17 *0.015</f>
        <v>105000</v>
      </c>
      <c r="V17" s="31">
        <f>N17 *0.01</f>
        <v>70000</v>
      </c>
      <c r="W17" s="31">
        <f>SUM(T17:V17)</f>
        <v>735000</v>
      </c>
      <c r="X17" s="31"/>
      <c r="Y17" s="31">
        <f>M17-W17-X17</f>
        <v>6765000</v>
      </c>
      <c r="Z17" s="12"/>
      <c r="AA17" s="12"/>
    </row>
    <row r="18" spans="1:27" x14ac:dyDescent="0.3">
      <c r="A18" s="28">
        <v>9</v>
      </c>
      <c r="B18" s="29" t="s">
        <v>45</v>
      </c>
      <c r="C18" s="30">
        <v>2005011</v>
      </c>
      <c r="D18" s="29" t="s">
        <v>34</v>
      </c>
      <c r="E18" s="31">
        <v>7000000</v>
      </c>
      <c r="F18" s="31">
        <v>0</v>
      </c>
      <c r="G18" s="31">
        <v>500000</v>
      </c>
      <c r="H18" s="31"/>
      <c r="I18" s="31">
        <v>500000</v>
      </c>
      <c r="J18" s="31"/>
      <c r="K18" s="31">
        <f>SUM(E18:J18)</f>
        <v>8000000</v>
      </c>
      <c r="L18" s="31" t="s">
        <v>46</v>
      </c>
      <c r="M18" s="31">
        <f xml:space="preserve"> K18 / 24 * L18</f>
        <v>8166666.666666666</v>
      </c>
      <c r="N18" s="31">
        <f>SUM(E18:F18)</f>
        <v>7000000</v>
      </c>
      <c r="O18" s="31">
        <f>N18 * 0.02</f>
        <v>140000</v>
      </c>
      <c r="P18" s="31">
        <f>N18 *0.175</f>
        <v>1225000</v>
      </c>
      <c r="Q18" s="31">
        <f>N18 *0.003</f>
        <v>21000</v>
      </c>
      <c r="R18" s="31">
        <f>N18 *0.001</f>
        <v>7000</v>
      </c>
      <c r="S18" s="31">
        <f>SUM(O18:R18)</f>
        <v>1393000</v>
      </c>
      <c r="T18" s="31">
        <f>N18 *0.08</f>
        <v>560000</v>
      </c>
      <c r="U18" s="31">
        <f>N18 *0.015</f>
        <v>105000</v>
      </c>
      <c r="V18" s="31">
        <f>N18 *0.01</f>
        <v>70000</v>
      </c>
      <c r="W18" s="31">
        <f>SUM(T18:V18)</f>
        <v>735000</v>
      </c>
      <c r="X18" s="31"/>
      <c r="Y18" s="31">
        <f>M18-W18-X18</f>
        <v>7431666.666666666</v>
      </c>
      <c r="Z18" s="12"/>
      <c r="AA18" s="12"/>
    </row>
    <row r="19" spans="1:27" x14ac:dyDescent="0.3">
      <c r="A19" s="28">
        <v>10</v>
      </c>
      <c r="B19" s="29" t="s">
        <v>47</v>
      </c>
      <c r="C19" s="30">
        <v>2005012</v>
      </c>
      <c r="D19" s="29" t="s">
        <v>34</v>
      </c>
      <c r="E19" s="31">
        <v>7000000</v>
      </c>
      <c r="F19" s="31">
        <v>0</v>
      </c>
      <c r="G19" s="31">
        <v>500000</v>
      </c>
      <c r="H19" s="31"/>
      <c r="I19" s="31">
        <v>500000</v>
      </c>
      <c r="J19" s="31"/>
      <c r="K19" s="31">
        <f>SUM(E19:J19)</f>
        <v>8000000</v>
      </c>
      <c r="L19" s="31">
        <v>23</v>
      </c>
      <c r="M19" s="31">
        <f xml:space="preserve"> K19 / 24 * L19</f>
        <v>7666666.666666666</v>
      </c>
      <c r="N19" s="31">
        <f>SUM(E19:F19)</f>
        <v>7000000</v>
      </c>
      <c r="O19" s="31">
        <f>N19 * 0.02</f>
        <v>140000</v>
      </c>
      <c r="P19" s="31">
        <f>N19 *0.175</f>
        <v>1225000</v>
      </c>
      <c r="Q19" s="31">
        <f>N19 *0.003</f>
        <v>21000</v>
      </c>
      <c r="R19" s="31">
        <f>N19 *0.001</f>
        <v>7000</v>
      </c>
      <c r="S19" s="31">
        <f>SUM(O19:R19)</f>
        <v>1393000</v>
      </c>
      <c r="T19" s="31">
        <f>N19 *0.08</f>
        <v>560000</v>
      </c>
      <c r="U19" s="31">
        <f>N19 *0.015</f>
        <v>105000</v>
      </c>
      <c r="V19" s="31">
        <f>N19 *0.01</f>
        <v>70000</v>
      </c>
      <c r="W19" s="31">
        <f>SUM(T19:V19)</f>
        <v>735000</v>
      </c>
      <c r="X19" s="31"/>
      <c r="Y19" s="31">
        <f>M19-W19-X19</f>
        <v>6931666.666666666</v>
      </c>
      <c r="Z19" s="12"/>
      <c r="AA19" s="12"/>
    </row>
    <row r="20" spans="1:27" x14ac:dyDescent="0.3">
      <c r="A20" s="28">
        <v>11</v>
      </c>
      <c r="B20" s="29" t="s">
        <v>48</v>
      </c>
      <c r="C20" s="30">
        <v>2005013</v>
      </c>
      <c r="D20" s="29" t="s">
        <v>34</v>
      </c>
      <c r="E20" s="31">
        <v>7000000</v>
      </c>
      <c r="F20" s="31">
        <v>0</v>
      </c>
      <c r="G20" s="31">
        <v>500000</v>
      </c>
      <c r="H20" s="31"/>
      <c r="I20" s="31">
        <v>500000</v>
      </c>
      <c r="J20" s="31"/>
      <c r="K20" s="31">
        <f>SUM(E20:J20)</f>
        <v>8000000</v>
      </c>
      <c r="L20" s="31" t="s">
        <v>42</v>
      </c>
      <c r="M20" s="31">
        <f xml:space="preserve"> K20 / 24 * L20</f>
        <v>7166666.666666666</v>
      </c>
      <c r="N20" s="31">
        <f>SUM(E20:F20)</f>
        <v>7000000</v>
      </c>
      <c r="O20" s="31">
        <f>N20 * 0.02</f>
        <v>140000</v>
      </c>
      <c r="P20" s="31">
        <f>N20 *0.175</f>
        <v>1225000</v>
      </c>
      <c r="Q20" s="31">
        <f>N20 *0.003</f>
        <v>21000</v>
      </c>
      <c r="R20" s="31">
        <f>N20 *0.001</f>
        <v>7000</v>
      </c>
      <c r="S20" s="31">
        <f>SUM(O20:R20)</f>
        <v>1393000</v>
      </c>
      <c r="T20" s="31">
        <f>N20 *0.08</f>
        <v>560000</v>
      </c>
      <c r="U20" s="31">
        <f>N20 *0.015</f>
        <v>105000</v>
      </c>
      <c r="V20" s="31">
        <f>N20 *0.01</f>
        <v>70000</v>
      </c>
      <c r="W20" s="31">
        <f>SUM(T20:V20)</f>
        <v>735000</v>
      </c>
      <c r="X20" s="31"/>
      <c r="Y20" s="31">
        <f>M20-W20-X20</f>
        <v>6431666.666666666</v>
      </c>
      <c r="Z20" s="12"/>
      <c r="AA20" s="12"/>
    </row>
    <row r="21" spans="1:27" x14ac:dyDescent="0.3">
      <c r="A21" s="28">
        <v>12</v>
      </c>
      <c r="B21" s="29" t="s">
        <v>49</v>
      </c>
      <c r="C21" s="30">
        <v>2005014</v>
      </c>
      <c r="D21" s="29" t="s">
        <v>50</v>
      </c>
      <c r="E21" s="31">
        <v>7000000</v>
      </c>
      <c r="F21" s="31">
        <v>0</v>
      </c>
      <c r="G21" s="31">
        <v>500000</v>
      </c>
      <c r="H21" s="31"/>
      <c r="I21" s="31">
        <v>500000</v>
      </c>
      <c r="J21" s="31"/>
      <c r="K21" s="31">
        <f>SUM(E21:J21)</f>
        <v>8000000</v>
      </c>
      <c r="L21" s="31" t="s">
        <v>32</v>
      </c>
      <c r="M21" s="31">
        <f xml:space="preserve"> K21 / 24 * L21</f>
        <v>7833333.333333333</v>
      </c>
      <c r="N21" s="31">
        <f>SUM(E21:F21)</f>
        <v>7000000</v>
      </c>
      <c r="O21" s="31">
        <f>N21 * 0.02</f>
        <v>140000</v>
      </c>
      <c r="P21" s="31">
        <f>N21 *0.175</f>
        <v>1225000</v>
      </c>
      <c r="Q21" s="31">
        <f>N21 *0.003</f>
        <v>21000</v>
      </c>
      <c r="R21" s="31">
        <f>N21 *0.001</f>
        <v>7000</v>
      </c>
      <c r="S21" s="31">
        <f>SUM(O21:R21)</f>
        <v>1393000</v>
      </c>
      <c r="T21" s="31">
        <f>N21 *0.08</f>
        <v>560000</v>
      </c>
      <c r="U21" s="31">
        <f>N21 *0.015</f>
        <v>105000</v>
      </c>
      <c r="V21" s="31">
        <f>N21 *0.01</f>
        <v>70000</v>
      </c>
      <c r="W21" s="31">
        <f>SUM(T21:V21)</f>
        <v>735000</v>
      </c>
      <c r="X21" s="31"/>
      <c r="Y21" s="31">
        <f>M21-W21-X21</f>
        <v>7098333.333333333</v>
      </c>
      <c r="Z21" s="12"/>
      <c r="AA21" s="12"/>
    </row>
    <row r="22" spans="1:27" x14ac:dyDescent="0.3">
      <c r="A22" s="28">
        <v>13</v>
      </c>
      <c r="B22" s="29" t="s">
        <v>51</v>
      </c>
      <c r="C22" s="30">
        <v>2005015</v>
      </c>
      <c r="D22" s="29" t="s">
        <v>34</v>
      </c>
      <c r="E22" s="31">
        <v>7000000</v>
      </c>
      <c r="F22" s="31">
        <v>0</v>
      </c>
      <c r="G22" s="31">
        <v>500000</v>
      </c>
      <c r="H22" s="31"/>
      <c r="I22" s="31">
        <v>500000</v>
      </c>
      <c r="J22" s="31"/>
      <c r="K22" s="31">
        <f>SUM(E22:J22)</f>
        <v>8000000</v>
      </c>
      <c r="L22" s="31" t="s">
        <v>42</v>
      </c>
      <c r="M22" s="31">
        <f xml:space="preserve"> K22 / 24 * L22</f>
        <v>7166666.666666666</v>
      </c>
      <c r="N22" s="31">
        <f>SUM(E22:F22)</f>
        <v>7000000</v>
      </c>
      <c r="O22" s="31">
        <f>N22 * 0.02</f>
        <v>140000</v>
      </c>
      <c r="P22" s="31">
        <f>N22 *0.175</f>
        <v>1225000</v>
      </c>
      <c r="Q22" s="31">
        <f>N22 *0.003</f>
        <v>21000</v>
      </c>
      <c r="R22" s="31">
        <f>N22 *0.001</f>
        <v>7000</v>
      </c>
      <c r="S22" s="31">
        <f>SUM(O22:R22)</f>
        <v>1393000</v>
      </c>
      <c r="T22" s="31">
        <f>N22 *0.08</f>
        <v>560000</v>
      </c>
      <c r="U22" s="31">
        <f>N22 *0.015</f>
        <v>105000</v>
      </c>
      <c r="V22" s="31">
        <f>N22 *0.01</f>
        <v>70000</v>
      </c>
      <c r="W22" s="31">
        <f>SUM(T22:V22)</f>
        <v>735000</v>
      </c>
      <c r="X22" s="31"/>
      <c r="Y22" s="31">
        <f>M22-W22-X22</f>
        <v>6431666.666666666</v>
      </c>
      <c r="Z22" s="12"/>
      <c r="AA22" s="12"/>
    </row>
    <row r="23" spans="1:27" x14ac:dyDescent="0.3">
      <c r="A23" s="28">
        <v>14</v>
      </c>
      <c r="B23" s="29" t="s">
        <v>52</v>
      </c>
      <c r="C23" s="30">
        <v>2005017</v>
      </c>
      <c r="D23" s="29" t="s">
        <v>50</v>
      </c>
      <c r="E23" s="31">
        <v>7000000</v>
      </c>
      <c r="F23" s="31">
        <v>0</v>
      </c>
      <c r="G23" s="31">
        <v>500000</v>
      </c>
      <c r="H23" s="31"/>
      <c r="I23" s="31">
        <v>500000</v>
      </c>
      <c r="J23" s="31"/>
      <c r="K23" s="31">
        <f>SUM(E23:J23)</f>
        <v>8000000</v>
      </c>
      <c r="L23" s="31">
        <v>24</v>
      </c>
      <c r="M23" s="31">
        <f xml:space="preserve"> K23 / 24 * L23</f>
        <v>8000000</v>
      </c>
      <c r="N23" s="31">
        <f>SUM(E23:F23)</f>
        <v>7000000</v>
      </c>
      <c r="O23" s="31">
        <f>N23 * 0.02</f>
        <v>140000</v>
      </c>
      <c r="P23" s="31">
        <f>N23 *0.175</f>
        <v>1225000</v>
      </c>
      <c r="Q23" s="31">
        <f>N23 *0.003</f>
        <v>21000</v>
      </c>
      <c r="R23" s="31">
        <f>N23 *0.001</f>
        <v>7000</v>
      </c>
      <c r="S23" s="31">
        <f>SUM(O23:R23)</f>
        <v>1393000</v>
      </c>
      <c r="T23" s="31">
        <f>N23 *0.08</f>
        <v>560000</v>
      </c>
      <c r="U23" s="31">
        <f>N23 *0.015</f>
        <v>105000</v>
      </c>
      <c r="V23" s="31">
        <f>N23 *0.01</f>
        <v>70000</v>
      </c>
      <c r="W23" s="31">
        <f>SUM(T23:V23)</f>
        <v>735000</v>
      </c>
      <c r="X23" s="31"/>
      <c r="Y23" s="31">
        <f>M23-W23-X23</f>
        <v>7265000</v>
      </c>
      <c r="Z23" s="12"/>
      <c r="AA23" s="12"/>
    </row>
    <row r="24" spans="1:27" x14ac:dyDescent="0.3">
      <c r="A24" s="28">
        <v>15</v>
      </c>
      <c r="B24" s="29" t="s">
        <v>53</v>
      </c>
      <c r="C24" s="30">
        <v>2005018</v>
      </c>
      <c r="D24" s="29" t="s">
        <v>34</v>
      </c>
      <c r="E24" s="31">
        <v>7000000</v>
      </c>
      <c r="F24" s="31">
        <v>0</v>
      </c>
      <c r="G24" s="31">
        <v>500000</v>
      </c>
      <c r="H24" s="31"/>
      <c r="I24" s="31">
        <v>500000</v>
      </c>
      <c r="J24" s="31"/>
      <c r="K24" s="31">
        <f>SUM(E24:J24)</f>
        <v>8000000</v>
      </c>
      <c r="L24" s="31" t="s">
        <v>42</v>
      </c>
      <c r="M24" s="31">
        <f xml:space="preserve"> K24 / 24 * L24</f>
        <v>7166666.666666666</v>
      </c>
      <c r="N24" s="31">
        <f>SUM(E24:F24)</f>
        <v>7000000</v>
      </c>
      <c r="O24" s="31">
        <f>N24 * 0.02</f>
        <v>140000</v>
      </c>
      <c r="P24" s="31">
        <f>N24 *0.175</f>
        <v>1225000</v>
      </c>
      <c r="Q24" s="31">
        <f>N24 *0.003</f>
        <v>21000</v>
      </c>
      <c r="R24" s="31">
        <f>N24 *0.001</f>
        <v>7000</v>
      </c>
      <c r="S24" s="31">
        <f>SUM(O24:R24)</f>
        <v>1393000</v>
      </c>
      <c r="T24" s="31">
        <f>N24 *0.08</f>
        <v>560000</v>
      </c>
      <c r="U24" s="31">
        <f>N24 *0.015</f>
        <v>105000</v>
      </c>
      <c r="V24" s="31">
        <f>N24 *0.01</f>
        <v>70000</v>
      </c>
      <c r="W24" s="31">
        <f>SUM(T24:V24)</f>
        <v>735000</v>
      </c>
      <c r="X24" s="31"/>
      <c r="Y24" s="31">
        <f>M24-W24-X24</f>
        <v>6431666.666666666</v>
      </c>
      <c r="Z24" s="12"/>
      <c r="AA24" s="12"/>
    </row>
    <row r="25" spans="1:27" x14ac:dyDescent="0.3">
      <c r="A25" s="28">
        <v>16</v>
      </c>
      <c r="B25" s="29" t="s">
        <v>54</v>
      </c>
      <c r="C25" s="30">
        <v>2005019</v>
      </c>
      <c r="D25" s="29" t="s">
        <v>50</v>
      </c>
      <c r="E25" s="31">
        <v>7000000</v>
      </c>
      <c r="F25" s="31">
        <v>0</v>
      </c>
      <c r="G25" s="31">
        <v>500000</v>
      </c>
      <c r="H25" s="31"/>
      <c r="I25" s="31">
        <v>500000</v>
      </c>
      <c r="J25" s="31"/>
      <c r="K25" s="31">
        <f>SUM(E25:J25)</f>
        <v>8000000</v>
      </c>
      <c r="L25" s="31" t="s">
        <v>35</v>
      </c>
      <c r="M25" s="31">
        <f xml:space="preserve"> K25 / 24 * L25</f>
        <v>7500000</v>
      </c>
      <c r="N25" s="31">
        <f>SUM(E25:F25)</f>
        <v>7000000</v>
      </c>
      <c r="O25" s="31">
        <f>N25 * 0.02</f>
        <v>140000</v>
      </c>
      <c r="P25" s="31">
        <f>N25 *0.175</f>
        <v>1225000</v>
      </c>
      <c r="Q25" s="31">
        <f>N25 *0.003</f>
        <v>21000</v>
      </c>
      <c r="R25" s="31">
        <f>N25 *0.001</f>
        <v>7000</v>
      </c>
      <c r="S25" s="31">
        <f>SUM(O25:R25)</f>
        <v>1393000</v>
      </c>
      <c r="T25" s="31">
        <f>N25 *0.08</f>
        <v>560000</v>
      </c>
      <c r="U25" s="31">
        <f>N25 *0.015</f>
        <v>105000</v>
      </c>
      <c r="V25" s="31">
        <f>N25 *0.01</f>
        <v>70000</v>
      </c>
      <c r="W25" s="31">
        <f>SUM(T25:V25)</f>
        <v>735000</v>
      </c>
      <c r="X25" s="31"/>
      <c r="Y25" s="31">
        <f>M25-W25-X25</f>
        <v>6765000</v>
      </c>
      <c r="Z25" s="12"/>
      <c r="AA25" s="12"/>
    </row>
    <row r="26" spans="1:27" x14ac:dyDescent="0.3">
      <c r="A26" s="28">
        <v>17</v>
      </c>
      <c r="B26" s="29" t="s">
        <v>55</v>
      </c>
      <c r="C26" s="30">
        <v>2005020</v>
      </c>
      <c r="D26" s="29" t="s">
        <v>50</v>
      </c>
      <c r="E26" s="31">
        <v>7000000</v>
      </c>
      <c r="F26" s="31">
        <v>0</v>
      </c>
      <c r="G26" s="31">
        <v>500000</v>
      </c>
      <c r="H26" s="31"/>
      <c r="I26" s="31">
        <v>500000</v>
      </c>
      <c r="J26" s="31"/>
      <c r="K26" s="31">
        <f>SUM(E26:J26)</f>
        <v>8000000</v>
      </c>
      <c r="L26" s="31">
        <v>24</v>
      </c>
      <c r="M26" s="31">
        <f xml:space="preserve"> K26 / 24 * L26</f>
        <v>8000000</v>
      </c>
      <c r="N26" s="31">
        <f>SUM(E26:F26)</f>
        <v>7000000</v>
      </c>
      <c r="O26" s="31">
        <f>N26 * 0.02</f>
        <v>140000</v>
      </c>
      <c r="P26" s="31">
        <f>N26 *0.175</f>
        <v>1225000</v>
      </c>
      <c r="Q26" s="31">
        <f>N26 *0.003</f>
        <v>21000</v>
      </c>
      <c r="R26" s="31">
        <f>N26 *0.001</f>
        <v>7000</v>
      </c>
      <c r="S26" s="31">
        <f>SUM(O26:R26)</f>
        <v>1393000</v>
      </c>
      <c r="T26" s="31">
        <f>N26 *0.08</f>
        <v>560000</v>
      </c>
      <c r="U26" s="31">
        <f>N26 *0.015</f>
        <v>105000</v>
      </c>
      <c r="V26" s="31">
        <f>N26 *0.01</f>
        <v>70000</v>
      </c>
      <c r="W26" s="31">
        <f>SUM(T26:V26)</f>
        <v>735000</v>
      </c>
      <c r="X26" s="31"/>
      <c r="Y26" s="31">
        <f>M26-W26-X26</f>
        <v>7265000</v>
      </c>
      <c r="Z26" s="12"/>
      <c r="AA26" s="12"/>
    </row>
    <row r="27" spans="1:27" x14ac:dyDescent="0.3">
      <c r="A27" s="28">
        <v>18</v>
      </c>
      <c r="B27" s="29" t="s">
        <v>56</v>
      </c>
      <c r="C27" s="30">
        <v>2005021</v>
      </c>
      <c r="D27" s="29" t="s">
        <v>34</v>
      </c>
      <c r="E27" s="31">
        <v>7000000</v>
      </c>
      <c r="F27" s="31">
        <v>0</v>
      </c>
      <c r="G27" s="31">
        <v>500000</v>
      </c>
      <c r="H27" s="31"/>
      <c r="I27" s="31">
        <v>500000</v>
      </c>
      <c r="J27" s="31"/>
      <c r="K27" s="31">
        <f>SUM(E27:J27)</f>
        <v>8000000</v>
      </c>
      <c r="L27" s="31">
        <v>23</v>
      </c>
      <c r="M27" s="31">
        <f xml:space="preserve"> K27 / 24 * L27</f>
        <v>7666666.666666666</v>
      </c>
      <c r="N27" s="31">
        <f>SUM(E27:F27)</f>
        <v>7000000</v>
      </c>
      <c r="O27" s="31">
        <f>N27 * 0.02</f>
        <v>140000</v>
      </c>
      <c r="P27" s="31">
        <f>N27 *0.175</f>
        <v>1225000</v>
      </c>
      <c r="Q27" s="31">
        <f>N27 *0.003</f>
        <v>21000</v>
      </c>
      <c r="R27" s="31">
        <f>N27 *0.001</f>
        <v>7000</v>
      </c>
      <c r="S27" s="31">
        <f>SUM(O27:R27)</f>
        <v>1393000</v>
      </c>
      <c r="T27" s="31">
        <f>N27 *0.08</f>
        <v>560000</v>
      </c>
      <c r="U27" s="31">
        <f>N27 *0.015</f>
        <v>105000</v>
      </c>
      <c r="V27" s="31">
        <f>N27 *0.01</f>
        <v>70000</v>
      </c>
      <c r="W27" s="31">
        <f>SUM(T27:V27)</f>
        <v>735000</v>
      </c>
      <c r="X27" s="31"/>
      <c r="Y27" s="31">
        <f>M27-W27-X27</f>
        <v>6931666.666666666</v>
      </c>
      <c r="Z27" s="12"/>
      <c r="AA27" s="12"/>
    </row>
    <row r="28" spans="1:27" x14ac:dyDescent="0.3">
      <c r="A28" s="28">
        <v>19</v>
      </c>
      <c r="B28" s="29" t="s">
        <v>57</v>
      </c>
      <c r="C28" s="30">
        <v>2005022</v>
      </c>
      <c r="D28" s="29" t="s">
        <v>34</v>
      </c>
      <c r="E28" s="31">
        <v>7000000</v>
      </c>
      <c r="F28" s="31">
        <v>0</v>
      </c>
      <c r="G28" s="31">
        <v>500000</v>
      </c>
      <c r="H28" s="31"/>
      <c r="I28" s="31">
        <v>500000</v>
      </c>
      <c r="J28" s="31"/>
      <c r="K28" s="31">
        <f>SUM(E28:J28)</f>
        <v>8000000</v>
      </c>
      <c r="L28" s="31" t="s">
        <v>42</v>
      </c>
      <c r="M28" s="31">
        <f xml:space="preserve"> K28 / 24 * L28</f>
        <v>7166666.666666666</v>
      </c>
      <c r="N28" s="31">
        <f>SUM(E28:F28)</f>
        <v>7000000</v>
      </c>
      <c r="O28" s="31">
        <f>N28 * 0.02</f>
        <v>140000</v>
      </c>
      <c r="P28" s="31">
        <f>N28 *0.175</f>
        <v>1225000</v>
      </c>
      <c r="Q28" s="31">
        <f>N28 *0.003</f>
        <v>21000</v>
      </c>
      <c r="R28" s="31">
        <f>N28 *0.001</f>
        <v>7000</v>
      </c>
      <c r="S28" s="31">
        <f>SUM(O28:R28)</f>
        <v>1393000</v>
      </c>
      <c r="T28" s="31">
        <f>N28 *0.08</f>
        <v>560000</v>
      </c>
      <c r="U28" s="31">
        <f>N28 *0.015</f>
        <v>105000</v>
      </c>
      <c r="V28" s="31">
        <f>N28 *0.01</f>
        <v>70000</v>
      </c>
      <c r="W28" s="31">
        <f>SUM(T28:V28)</f>
        <v>735000</v>
      </c>
      <c r="X28" s="31"/>
      <c r="Y28" s="31">
        <f>M28-W28-X28</f>
        <v>6431666.666666666</v>
      </c>
      <c r="Z28" s="12"/>
      <c r="AA28" s="12"/>
    </row>
    <row r="29" spans="1:27" x14ac:dyDescent="0.3">
      <c r="A29" s="28">
        <v>20</v>
      </c>
      <c r="B29" s="29" t="s">
        <v>58</v>
      </c>
      <c r="C29" s="30">
        <v>2005023</v>
      </c>
      <c r="D29" s="29" t="s">
        <v>34</v>
      </c>
      <c r="E29" s="31">
        <v>7000000</v>
      </c>
      <c r="F29" s="31">
        <v>0</v>
      </c>
      <c r="G29" s="31">
        <v>500000</v>
      </c>
      <c r="H29" s="31"/>
      <c r="I29" s="31">
        <v>500000</v>
      </c>
      <c r="J29" s="31"/>
      <c r="K29" s="31">
        <f>SUM(E29:J29)</f>
        <v>8000000</v>
      </c>
      <c r="L29" s="31" t="s">
        <v>35</v>
      </c>
      <c r="M29" s="31">
        <f xml:space="preserve"> K29 / 24 * L29</f>
        <v>7500000</v>
      </c>
      <c r="N29" s="31">
        <f>SUM(E29:F29)</f>
        <v>7000000</v>
      </c>
      <c r="O29" s="31">
        <f>N29 * 0.02</f>
        <v>140000</v>
      </c>
      <c r="P29" s="31">
        <f>N29 *0.175</f>
        <v>1225000</v>
      </c>
      <c r="Q29" s="31">
        <f>N29 *0.003</f>
        <v>21000</v>
      </c>
      <c r="R29" s="31">
        <f>N29 *0.001</f>
        <v>7000</v>
      </c>
      <c r="S29" s="31">
        <f>SUM(O29:R29)</f>
        <v>1393000</v>
      </c>
      <c r="T29" s="31">
        <f>N29 *0.08</f>
        <v>560000</v>
      </c>
      <c r="U29" s="31">
        <f>N29 *0.015</f>
        <v>105000</v>
      </c>
      <c r="V29" s="31">
        <f>N29 *0.01</f>
        <v>70000</v>
      </c>
      <c r="W29" s="31">
        <f>SUM(T29:V29)</f>
        <v>735000</v>
      </c>
      <c r="X29" s="31"/>
      <c r="Y29" s="31">
        <f>M29-W29-X29</f>
        <v>6765000</v>
      </c>
      <c r="Z29" s="12"/>
      <c r="AA29" s="12"/>
    </row>
    <row r="30" spans="1:27" x14ac:dyDescent="0.3">
      <c r="A30" s="28">
        <v>21</v>
      </c>
      <c r="B30" s="29" t="s">
        <v>59</v>
      </c>
      <c r="C30" s="30">
        <v>2005024</v>
      </c>
      <c r="D30" s="29" t="s">
        <v>34</v>
      </c>
      <c r="E30" s="31">
        <v>7000000</v>
      </c>
      <c r="F30" s="31">
        <v>0</v>
      </c>
      <c r="G30" s="31">
        <v>500000</v>
      </c>
      <c r="H30" s="31"/>
      <c r="I30" s="31">
        <v>500000</v>
      </c>
      <c r="J30" s="31"/>
      <c r="K30" s="31">
        <f>SUM(E30:J30)</f>
        <v>8000000</v>
      </c>
      <c r="L30" s="31" t="s">
        <v>35</v>
      </c>
      <c r="M30" s="31">
        <f xml:space="preserve"> K30 / 24 * L30</f>
        <v>7500000</v>
      </c>
      <c r="N30" s="31">
        <f>SUM(E30:F30)</f>
        <v>7000000</v>
      </c>
      <c r="O30" s="31">
        <f>N30 * 0.02</f>
        <v>140000</v>
      </c>
      <c r="P30" s="31">
        <f>N30 *0.175</f>
        <v>1225000</v>
      </c>
      <c r="Q30" s="31">
        <f>N30 *0.003</f>
        <v>21000</v>
      </c>
      <c r="R30" s="31">
        <f>N30 *0.001</f>
        <v>7000</v>
      </c>
      <c r="S30" s="31">
        <f>SUM(O30:R30)</f>
        <v>1393000</v>
      </c>
      <c r="T30" s="31">
        <f>N30 *0.08</f>
        <v>560000</v>
      </c>
      <c r="U30" s="31">
        <f>N30 *0.015</f>
        <v>105000</v>
      </c>
      <c r="V30" s="31">
        <f>N30 *0.01</f>
        <v>70000</v>
      </c>
      <c r="W30" s="31">
        <f>SUM(T30:V30)</f>
        <v>735000</v>
      </c>
      <c r="X30" s="31"/>
      <c r="Y30" s="31">
        <f>M30-W30-X30</f>
        <v>6765000</v>
      </c>
      <c r="Z30" s="12"/>
      <c r="AA30" s="12"/>
    </row>
    <row r="31" spans="1:27" x14ac:dyDescent="0.3">
      <c r="A31" s="28">
        <v>22</v>
      </c>
      <c r="B31" s="29" t="s">
        <v>60</v>
      </c>
      <c r="C31" s="30">
        <v>2005206</v>
      </c>
      <c r="D31" s="29" t="s">
        <v>34</v>
      </c>
      <c r="E31" s="31">
        <v>7000000</v>
      </c>
      <c r="F31" s="31">
        <v>0</v>
      </c>
      <c r="G31" s="31">
        <v>500000</v>
      </c>
      <c r="H31" s="31"/>
      <c r="I31" s="31">
        <v>500000</v>
      </c>
      <c r="J31" s="31"/>
      <c r="K31" s="31">
        <f>SUM(E31:J31)</f>
        <v>8000000</v>
      </c>
      <c r="L31" s="31">
        <v>23</v>
      </c>
      <c r="M31" s="31">
        <f xml:space="preserve"> K31 / 24 * L31</f>
        <v>7666666.666666666</v>
      </c>
      <c r="N31" s="31">
        <f>SUM(E31:F31)</f>
        <v>7000000</v>
      </c>
      <c r="O31" s="31">
        <f>N31 * 0.02</f>
        <v>140000</v>
      </c>
      <c r="P31" s="31">
        <f>N31 *0.175</f>
        <v>1225000</v>
      </c>
      <c r="Q31" s="31">
        <f>N31 *0.003</f>
        <v>21000</v>
      </c>
      <c r="R31" s="31">
        <f>N31 *0.001</f>
        <v>7000</v>
      </c>
      <c r="S31" s="31">
        <f>SUM(O31:R31)</f>
        <v>1393000</v>
      </c>
      <c r="T31" s="31">
        <f>N31 *0.08</f>
        <v>560000</v>
      </c>
      <c r="U31" s="31">
        <f>N31 *0.015</f>
        <v>105000</v>
      </c>
      <c r="V31" s="31">
        <f>N31 *0.01</f>
        <v>70000</v>
      </c>
      <c r="W31" s="31">
        <f>SUM(T31:V31)</f>
        <v>735000</v>
      </c>
      <c r="X31" s="31"/>
      <c r="Y31" s="31">
        <f>M31-W31-X31</f>
        <v>6931666.666666666</v>
      </c>
      <c r="Z31" s="12"/>
      <c r="AA31" s="12"/>
    </row>
    <row r="32" spans="1:27" x14ac:dyDescent="0.3">
      <c r="A32" s="28">
        <v>23</v>
      </c>
      <c r="B32" s="29" t="s">
        <v>61</v>
      </c>
      <c r="C32" s="30">
        <v>2005207</v>
      </c>
      <c r="D32" s="29" t="s">
        <v>34</v>
      </c>
      <c r="E32" s="31">
        <v>7000000</v>
      </c>
      <c r="F32" s="31">
        <v>0</v>
      </c>
      <c r="G32" s="31">
        <v>500000</v>
      </c>
      <c r="H32" s="31"/>
      <c r="I32" s="31">
        <v>500000</v>
      </c>
      <c r="J32" s="31"/>
      <c r="K32" s="31">
        <f>SUM(E32:J32)</f>
        <v>8000000</v>
      </c>
      <c r="L32" s="31">
        <v>22</v>
      </c>
      <c r="M32" s="31">
        <f xml:space="preserve"> K32 / 24 * L32</f>
        <v>7333333.333333333</v>
      </c>
      <c r="N32" s="31">
        <f>SUM(E32:F32)</f>
        <v>7000000</v>
      </c>
      <c r="O32" s="31">
        <f>N32 * 0.02</f>
        <v>140000</v>
      </c>
      <c r="P32" s="31">
        <f>N32 *0.175</f>
        <v>1225000</v>
      </c>
      <c r="Q32" s="31">
        <f>N32 *0.003</f>
        <v>21000</v>
      </c>
      <c r="R32" s="31">
        <f>N32 *0.001</f>
        <v>7000</v>
      </c>
      <c r="S32" s="31">
        <f>SUM(O32:R32)</f>
        <v>1393000</v>
      </c>
      <c r="T32" s="31">
        <f>N32 *0.08</f>
        <v>560000</v>
      </c>
      <c r="U32" s="31">
        <f>N32 *0.015</f>
        <v>105000</v>
      </c>
      <c r="V32" s="31">
        <f>N32 *0.01</f>
        <v>70000</v>
      </c>
      <c r="W32" s="31">
        <f>SUM(T32:V32)</f>
        <v>735000</v>
      </c>
      <c r="X32" s="31"/>
      <c r="Y32" s="31">
        <f>M32-W32-X32</f>
        <v>6598333.333333333</v>
      </c>
      <c r="Z32" s="12"/>
      <c r="AA32" s="12"/>
    </row>
    <row r="33" spans="1:27" x14ac:dyDescent="0.3">
      <c r="A33" s="28">
        <v>24</v>
      </c>
      <c r="B33" s="29" t="s">
        <v>62</v>
      </c>
      <c r="C33" s="30">
        <v>2005208</v>
      </c>
      <c r="D33" s="29" t="s">
        <v>34</v>
      </c>
      <c r="E33" s="31">
        <v>7000000</v>
      </c>
      <c r="F33" s="31">
        <v>0</v>
      </c>
      <c r="G33" s="31">
        <v>500000</v>
      </c>
      <c r="H33" s="31"/>
      <c r="I33" s="31">
        <v>500000</v>
      </c>
      <c r="J33" s="31"/>
      <c r="K33" s="31">
        <f>SUM(E33:J33)</f>
        <v>8000000</v>
      </c>
      <c r="L33" s="31">
        <v>22</v>
      </c>
      <c r="M33" s="31">
        <f xml:space="preserve"> K33 / 24 * L33</f>
        <v>7333333.333333333</v>
      </c>
      <c r="N33" s="31">
        <f>SUM(E33:F33)</f>
        <v>7000000</v>
      </c>
      <c r="O33" s="31">
        <f>N33 * 0.02</f>
        <v>140000</v>
      </c>
      <c r="P33" s="31">
        <f>N33 *0.175</f>
        <v>1225000</v>
      </c>
      <c r="Q33" s="31">
        <f>N33 *0.003</f>
        <v>21000</v>
      </c>
      <c r="R33" s="31">
        <f>N33 *0.001</f>
        <v>7000</v>
      </c>
      <c r="S33" s="31">
        <f>SUM(O33:R33)</f>
        <v>1393000</v>
      </c>
      <c r="T33" s="31">
        <f>N33 *0.08</f>
        <v>560000</v>
      </c>
      <c r="U33" s="31">
        <f>N33 *0.015</f>
        <v>105000</v>
      </c>
      <c r="V33" s="31">
        <f>N33 *0.01</f>
        <v>70000</v>
      </c>
      <c r="W33" s="31">
        <f>SUM(T33:V33)</f>
        <v>735000</v>
      </c>
      <c r="X33" s="31"/>
      <c r="Y33" s="31">
        <f>M33-W33-X33</f>
        <v>6598333.333333333</v>
      </c>
      <c r="Z33" s="12"/>
      <c r="AA33" s="12"/>
    </row>
    <row r="34" spans="1:27" x14ac:dyDescent="0.3">
      <c r="A34" s="28">
        <v>25</v>
      </c>
      <c r="B34" s="29" t="s">
        <v>63</v>
      </c>
      <c r="C34" s="30">
        <v>2005209</v>
      </c>
      <c r="D34" s="30" t="s">
        <v>34</v>
      </c>
      <c r="E34" s="30">
        <v>7000000</v>
      </c>
      <c r="F34" s="30">
        <v>0</v>
      </c>
      <c r="G34" s="30">
        <v>500000</v>
      </c>
      <c r="H34" s="30"/>
      <c r="I34" s="30">
        <v>500000</v>
      </c>
      <c r="J34" s="30"/>
      <c r="K34" s="30">
        <f>SUM(E34:J34)</f>
        <v>8000000</v>
      </c>
      <c r="L34" s="30" t="s">
        <v>35</v>
      </c>
      <c r="M34" s="30">
        <f xml:space="preserve"> K34 / 24 * L34</f>
        <v>7500000</v>
      </c>
      <c r="N34" s="30">
        <f>SUM(E34:F34)</f>
        <v>7000000</v>
      </c>
      <c r="O34" s="30">
        <f>N34 * 0.02</f>
        <v>140000</v>
      </c>
      <c r="P34" s="30">
        <f>N34 *0.175</f>
        <v>1225000</v>
      </c>
      <c r="Q34" s="30">
        <f>N34 *0.003</f>
        <v>21000</v>
      </c>
      <c r="R34" s="30">
        <f>N34 *0.001</f>
        <v>7000</v>
      </c>
      <c r="S34" s="30">
        <f>SUM(O34:R34)</f>
        <v>1393000</v>
      </c>
      <c r="T34" s="30">
        <f>N34 *0.08</f>
        <v>560000</v>
      </c>
      <c r="U34" s="30">
        <f>N34 *0.015</f>
        <v>105000</v>
      </c>
      <c r="V34" s="30">
        <f>N34 *0.01</f>
        <v>70000</v>
      </c>
      <c r="W34" s="30">
        <f>SUM(T34:V34)</f>
        <v>735000</v>
      </c>
      <c r="X34" s="30"/>
      <c r="Y34" s="30">
        <f>M34-W34-X34</f>
        <v>6765000</v>
      </c>
      <c r="Z34" s="12"/>
      <c r="AA34" s="12"/>
    </row>
    <row r="35" spans="1:27" x14ac:dyDescent="0.3">
      <c r="A35" s="28">
        <v>26</v>
      </c>
      <c r="B35" s="33" t="s">
        <v>64</v>
      </c>
      <c r="C35" s="34">
        <v>2005210</v>
      </c>
      <c r="D35" s="34" t="s">
        <v>34</v>
      </c>
      <c r="E35" s="34">
        <v>7000000</v>
      </c>
      <c r="F35" s="34">
        <v>0</v>
      </c>
      <c r="G35" s="34">
        <v>500000</v>
      </c>
      <c r="H35" s="34"/>
      <c r="I35" s="34">
        <v>500000</v>
      </c>
      <c r="J35" s="34"/>
      <c r="K35" s="34">
        <f>SUM(E35:J35)</f>
        <v>8000000</v>
      </c>
      <c r="L35" s="34" t="s">
        <v>35</v>
      </c>
      <c r="M35" s="34">
        <f xml:space="preserve"> K35 / 24 * L35</f>
        <v>7500000</v>
      </c>
      <c r="N35" s="34">
        <f>SUM(E35:F35)</f>
        <v>7000000</v>
      </c>
      <c r="O35" s="34">
        <f>N35 * 0.02</f>
        <v>140000</v>
      </c>
      <c r="P35" s="34">
        <f>N35 *0.175</f>
        <v>1225000</v>
      </c>
      <c r="Q35" s="34">
        <f>N35 *0.003</f>
        <v>21000</v>
      </c>
      <c r="R35" s="34">
        <f>N35 *0.001</f>
        <v>7000</v>
      </c>
      <c r="S35" s="34">
        <f>SUM(O35:R35)</f>
        <v>1393000</v>
      </c>
      <c r="T35" s="34">
        <f>N35 *0.08</f>
        <v>560000</v>
      </c>
      <c r="U35" s="34">
        <f>N35 *0.015</f>
        <v>105000</v>
      </c>
      <c r="V35" s="34">
        <f>N35 *0.01</f>
        <v>70000</v>
      </c>
      <c r="W35" s="34">
        <f>SUM(T35:V35)</f>
        <v>735000</v>
      </c>
      <c r="X35" s="34"/>
      <c r="Y35" s="34">
        <f>M35-W35-X35</f>
        <v>6765000</v>
      </c>
      <c r="Z35" s="12"/>
      <c r="AA35" s="12"/>
    </row>
    <row r="36" spans="1:27" x14ac:dyDescent="0.3">
      <c r="A36" s="28">
        <v>27</v>
      </c>
      <c r="B36" s="33" t="s">
        <v>65</v>
      </c>
      <c r="C36" s="34">
        <v>2005211</v>
      </c>
      <c r="D36" s="34" t="s">
        <v>34</v>
      </c>
      <c r="E36" s="34">
        <v>7000000</v>
      </c>
      <c r="F36" s="34">
        <v>0</v>
      </c>
      <c r="G36" s="34">
        <v>500000</v>
      </c>
      <c r="H36" s="34"/>
      <c r="I36" s="34">
        <v>500000</v>
      </c>
      <c r="J36" s="34"/>
      <c r="K36" s="34">
        <f>SUM(E36:J36)</f>
        <v>8000000</v>
      </c>
      <c r="L36" s="34">
        <v>24</v>
      </c>
      <c r="M36" s="34">
        <f xml:space="preserve"> K36 / 24 * L36</f>
        <v>8000000</v>
      </c>
      <c r="N36" s="34">
        <f>SUM(E36:F36)</f>
        <v>7000000</v>
      </c>
      <c r="O36" s="34">
        <f>N36 * 0.02</f>
        <v>140000</v>
      </c>
      <c r="P36" s="34">
        <f>N36 *0.175</f>
        <v>1225000</v>
      </c>
      <c r="Q36" s="34">
        <f>N36 *0.003</f>
        <v>21000</v>
      </c>
      <c r="R36" s="34">
        <f>N36 *0.001</f>
        <v>7000</v>
      </c>
      <c r="S36" s="34">
        <f>SUM(O36:R36)</f>
        <v>1393000</v>
      </c>
      <c r="T36" s="34">
        <f>N36 *0.08</f>
        <v>560000</v>
      </c>
      <c r="U36" s="34">
        <f>N36 *0.015</f>
        <v>105000</v>
      </c>
      <c r="V36" s="34">
        <f>N36 *0.01</f>
        <v>70000</v>
      </c>
      <c r="W36" s="34">
        <f>SUM(T36:V36)</f>
        <v>735000</v>
      </c>
      <c r="X36" s="34"/>
      <c r="Y36" s="34">
        <f>M36-W36-X36</f>
        <v>7265000</v>
      </c>
      <c r="Z36" s="12"/>
      <c r="AA36" s="12"/>
    </row>
    <row r="37" spans="1:27" x14ac:dyDescent="0.3">
      <c r="A37" s="35">
        <v>28</v>
      </c>
      <c r="B37" s="36" t="s">
        <v>66</v>
      </c>
      <c r="C37" s="37">
        <v>2005212</v>
      </c>
      <c r="D37" s="34" t="s">
        <v>34</v>
      </c>
      <c r="E37" s="34">
        <v>7000000</v>
      </c>
      <c r="F37" s="34">
        <v>0</v>
      </c>
      <c r="G37" s="34">
        <v>500000</v>
      </c>
      <c r="H37" s="34"/>
      <c r="I37" s="34">
        <v>500000</v>
      </c>
      <c r="J37" s="34"/>
      <c r="K37" s="34">
        <f>SUM(E37:J37)</f>
        <v>8000000</v>
      </c>
      <c r="L37" s="34" t="s">
        <v>35</v>
      </c>
      <c r="M37" s="34">
        <f xml:space="preserve"> K37 / 24 * L37</f>
        <v>7500000</v>
      </c>
      <c r="N37" s="34">
        <f>SUM(E37:F37)</f>
        <v>7000000</v>
      </c>
      <c r="O37" s="34">
        <f>N37 * 0.02</f>
        <v>140000</v>
      </c>
      <c r="P37" s="34">
        <f>N37 *0.175</f>
        <v>1225000</v>
      </c>
      <c r="Q37" s="34">
        <f>N37 *0.003</f>
        <v>21000</v>
      </c>
      <c r="R37" s="34">
        <f>N37 *0.001</f>
        <v>7000</v>
      </c>
      <c r="S37" s="34">
        <f>SUM(O37:R37)</f>
        <v>1393000</v>
      </c>
      <c r="T37" s="34">
        <f>N37 *0.08</f>
        <v>560000</v>
      </c>
      <c r="U37" s="34">
        <f>N37 *0.015</f>
        <v>105000</v>
      </c>
      <c r="V37" s="34">
        <f>N37 *0.01</f>
        <v>70000</v>
      </c>
      <c r="W37" s="34">
        <f>SUM(T37:V37)</f>
        <v>735000</v>
      </c>
      <c r="X37" s="34"/>
      <c r="Y37" s="34">
        <f>M37-W37-X37</f>
        <v>6765000</v>
      </c>
      <c r="Z37" s="12"/>
      <c r="AA37" s="12"/>
    </row>
    <row r="38" spans="1:27" x14ac:dyDescent="0.3">
      <c r="A38" s="35">
        <v>29</v>
      </c>
      <c r="B38" s="33" t="s">
        <v>67</v>
      </c>
      <c r="C38" s="34">
        <v>2005213</v>
      </c>
      <c r="D38" s="34" t="s">
        <v>34</v>
      </c>
      <c r="E38" s="34">
        <v>7000000</v>
      </c>
      <c r="F38" s="34">
        <v>0</v>
      </c>
      <c r="G38" s="34">
        <v>500000</v>
      </c>
      <c r="H38" s="34"/>
      <c r="I38" s="34">
        <v>500000</v>
      </c>
      <c r="J38" s="34"/>
      <c r="K38" s="34">
        <f>SUM(E38:J38)</f>
        <v>8000000</v>
      </c>
      <c r="L38" s="34">
        <v>23</v>
      </c>
      <c r="M38" s="34">
        <f xml:space="preserve"> K38 / 24 * L38</f>
        <v>7666666.666666666</v>
      </c>
      <c r="N38" s="34">
        <f>SUM(E38:F38)</f>
        <v>7000000</v>
      </c>
      <c r="O38" s="34">
        <f>N38 * 0.02</f>
        <v>140000</v>
      </c>
      <c r="P38" s="34">
        <f>N38 *0.175</f>
        <v>1225000</v>
      </c>
      <c r="Q38" s="34">
        <f>N38 *0.003</f>
        <v>21000</v>
      </c>
      <c r="R38" s="34">
        <f>N38 *0.001</f>
        <v>7000</v>
      </c>
      <c r="S38" s="34">
        <f>SUM(O38:R38)</f>
        <v>1393000</v>
      </c>
      <c r="T38" s="34">
        <f>N38 *0.08</f>
        <v>560000</v>
      </c>
      <c r="U38" s="34">
        <f>N38 *0.015</f>
        <v>105000</v>
      </c>
      <c r="V38" s="34">
        <f>N38 *0.01</f>
        <v>70000</v>
      </c>
      <c r="W38" s="34">
        <f>SUM(T38:V38)</f>
        <v>735000</v>
      </c>
      <c r="X38" s="34"/>
      <c r="Y38" s="34">
        <f>M38-W38-X38</f>
        <v>6931666.666666666</v>
      </c>
      <c r="Z38" s="12"/>
      <c r="AA38" s="12"/>
    </row>
    <row r="39" spans="1:27" x14ac:dyDescent="0.3">
      <c r="A39" s="35">
        <v>30</v>
      </c>
      <c r="B39" s="33" t="s">
        <v>68</v>
      </c>
      <c r="C39" s="34">
        <v>2005214</v>
      </c>
      <c r="D39" s="34" t="s">
        <v>34</v>
      </c>
      <c r="E39" s="34">
        <v>7000000</v>
      </c>
      <c r="F39" s="34">
        <v>0</v>
      </c>
      <c r="G39" s="34">
        <v>500000</v>
      </c>
      <c r="H39" s="34"/>
      <c r="I39" s="34">
        <v>500000</v>
      </c>
      <c r="J39" s="34"/>
      <c r="K39" s="34">
        <f>SUM(E39:J39)</f>
        <v>8000000</v>
      </c>
      <c r="L39" s="34" t="s">
        <v>42</v>
      </c>
      <c r="M39" s="34">
        <f xml:space="preserve"> K39 / 24 * L39</f>
        <v>7166666.666666666</v>
      </c>
      <c r="N39" s="34">
        <f>SUM(E39:F39)</f>
        <v>7000000</v>
      </c>
      <c r="O39" s="34">
        <f>N39 * 0.02</f>
        <v>140000</v>
      </c>
      <c r="P39" s="34">
        <f>N39 *0.175</f>
        <v>1225000</v>
      </c>
      <c r="Q39" s="34">
        <f>N39 *0.003</f>
        <v>21000</v>
      </c>
      <c r="R39" s="34">
        <f>N39 *0.001</f>
        <v>7000</v>
      </c>
      <c r="S39" s="34">
        <f>SUM(O39:R39)</f>
        <v>1393000</v>
      </c>
      <c r="T39" s="34">
        <f>N39 *0.08</f>
        <v>560000</v>
      </c>
      <c r="U39" s="34">
        <f>N39 *0.015</f>
        <v>105000</v>
      </c>
      <c r="V39" s="34">
        <f>N39 *0.01</f>
        <v>70000</v>
      </c>
      <c r="W39" s="34">
        <f>SUM(T39:V39)</f>
        <v>735000</v>
      </c>
      <c r="X39" s="34"/>
      <c r="Y39" s="34">
        <f>M39-W39-X39</f>
        <v>6431666.666666666</v>
      </c>
      <c r="Z39" s="12"/>
      <c r="AA39" s="12"/>
    </row>
    <row r="40" spans="1:27" x14ac:dyDescent="0.3">
      <c r="A40" s="35">
        <v>31</v>
      </c>
      <c r="B40" s="33" t="s">
        <v>69</v>
      </c>
      <c r="C40" s="34">
        <v>2005215</v>
      </c>
      <c r="D40" s="34" t="s">
        <v>34</v>
      </c>
      <c r="E40" s="34">
        <v>7000000</v>
      </c>
      <c r="F40" s="34">
        <v>0</v>
      </c>
      <c r="G40" s="34">
        <v>500000</v>
      </c>
      <c r="H40" s="34"/>
      <c r="I40" s="34">
        <v>500000</v>
      </c>
      <c r="J40" s="34"/>
      <c r="K40" s="34">
        <f>SUM(E40:J40)</f>
        <v>8000000</v>
      </c>
      <c r="L40" s="34" t="s">
        <v>39</v>
      </c>
      <c r="M40" s="34">
        <f xml:space="preserve"> K40 / 24 * L40</f>
        <v>6833333.333333333</v>
      </c>
      <c r="N40" s="34">
        <f>SUM(E40:F40)</f>
        <v>7000000</v>
      </c>
      <c r="O40" s="34">
        <f>N40 * 0.02</f>
        <v>140000</v>
      </c>
      <c r="P40" s="34">
        <f>N40 *0.175</f>
        <v>1225000</v>
      </c>
      <c r="Q40" s="34">
        <f>N40 *0.003</f>
        <v>21000</v>
      </c>
      <c r="R40" s="34">
        <f>N40 *0.001</f>
        <v>7000</v>
      </c>
      <c r="S40" s="34">
        <f>SUM(O40:R40)</f>
        <v>1393000</v>
      </c>
      <c r="T40" s="34">
        <f>N40 *0.08</f>
        <v>560000</v>
      </c>
      <c r="U40" s="34">
        <f>N40 *0.015</f>
        <v>105000</v>
      </c>
      <c r="V40" s="34">
        <f>N40 *0.01</f>
        <v>70000</v>
      </c>
      <c r="W40" s="34">
        <f>SUM(T40:V40)</f>
        <v>735000</v>
      </c>
      <c r="X40" s="34"/>
      <c r="Y40" s="34">
        <f>M40-W40-X40</f>
        <v>6098333.333333333</v>
      </c>
      <c r="Z40" s="12"/>
      <c r="AA40" s="12"/>
    </row>
    <row r="41" spans="1:27" x14ac:dyDescent="0.3">
      <c r="A41" s="35">
        <v>32</v>
      </c>
      <c r="B41" s="33" t="s">
        <v>70</v>
      </c>
      <c r="C41" s="34">
        <v>2005216</v>
      </c>
      <c r="D41" s="34" t="s">
        <v>34</v>
      </c>
      <c r="E41" s="34">
        <v>7000000</v>
      </c>
      <c r="F41" s="34">
        <v>0</v>
      </c>
      <c r="G41" s="34">
        <v>500000</v>
      </c>
      <c r="H41" s="34"/>
      <c r="I41" s="34">
        <v>500000</v>
      </c>
      <c r="J41" s="34"/>
      <c r="K41" s="34">
        <f>SUM(E41:J41)</f>
        <v>8000000</v>
      </c>
      <c r="L41" s="34">
        <v>21</v>
      </c>
      <c r="M41" s="34">
        <f xml:space="preserve"> K41 / 24 * L41</f>
        <v>7000000</v>
      </c>
      <c r="N41" s="34">
        <f>SUM(E41:F41)</f>
        <v>7000000</v>
      </c>
      <c r="O41" s="34">
        <f>N41 * 0.02</f>
        <v>140000</v>
      </c>
      <c r="P41" s="34">
        <f>N41 *0.175</f>
        <v>1225000</v>
      </c>
      <c r="Q41" s="34">
        <f>N41 *0.003</f>
        <v>21000</v>
      </c>
      <c r="R41" s="34">
        <f>N41 *0.001</f>
        <v>7000</v>
      </c>
      <c r="S41" s="34">
        <f>SUM(O41:R41)</f>
        <v>1393000</v>
      </c>
      <c r="T41" s="34">
        <f>N41 *0.08</f>
        <v>560000</v>
      </c>
      <c r="U41" s="34">
        <f>N41 *0.015</f>
        <v>105000</v>
      </c>
      <c r="V41" s="34">
        <f>N41 *0.01</f>
        <v>70000</v>
      </c>
      <c r="W41" s="34">
        <f>SUM(T41:V41)</f>
        <v>735000</v>
      </c>
      <c r="X41" s="34"/>
      <c r="Y41" s="34">
        <f>M41-W41-X41</f>
        <v>6265000</v>
      </c>
      <c r="Z41" s="12"/>
      <c r="AA41" s="12"/>
    </row>
    <row r="42" spans="1:27" x14ac:dyDescent="0.3">
      <c r="A42" s="35">
        <v>33</v>
      </c>
      <c r="B42" s="33" t="s">
        <v>71</v>
      </c>
      <c r="C42" s="34">
        <v>2005217</v>
      </c>
      <c r="D42" s="34" t="s">
        <v>34</v>
      </c>
      <c r="E42" s="34">
        <v>7000000</v>
      </c>
      <c r="F42" s="34">
        <v>0</v>
      </c>
      <c r="G42" s="34">
        <v>500000</v>
      </c>
      <c r="H42" s="34"/>
      <c r="I42" s="34">
        <v>500000</v>
      </c>
      <c r="J42" s="34"/>
      <c r="K42" s="34">
        <f>SUM(E42:J42)</f>
        <v>8000000</v>
      </c>
      <c r="L42" s="34">
        <v>23</v>
      </c>
      <c r="M42" s="34">
        <f xml:space="preserve"> K42 / 24 * L42</f>
        <v>7666666.666666666</v>
      </c>
      <c r="N42" s="34">
        <f>SUM(E42:F42)</f>
        <v>7000000</v>
      </c>
      <c r="O42" s="34">
        <f>N42 * 0.02</f>
        <v>140000</v>
      </c>
      <c r="P42" s="34">
        <f>N42 *0.175</f>
        <v>1225000</v>
      </c>
      <c r="Q42" s="34">
        <f>N42 *0.003</f>
        <v>21000</v>
      </c>
      <c r="R42" s="34">
        <f>N42 *0.001</f>
        <v>7000</v>
      </c>
      <c r="S42" s="34">
        <f>SUM(O42:R42)</f>
        <v>1393000</v>
      </c>
      <c r="T42" s="34">
        <f>N42 *0.08</f>
        <v>560000</v>
      </c>
      <c r="U42" s="34">
        <f>N42 *0.015</f>
        <v>105000</v>
      </c>
      <c r="V42" s="34">
        <f>N42 *0.01</f>
        <v>70000</v>
      </c>
      <c r="W42" s="34">
        <f>SUM(T42:V42)</f>
        <v>735000</v>
      </c>
      <c r="X42" s="34"/>
      <c r="Y42" s="34">
        <f>M42-W42-X42</f>
        <v>6931666.666666666</v>
      </c>
      <c r="Z42" s="12"/>
      <c r="AA42" s="12"/>
    </row>
    <row r="43" spans="1:27" x14ac:dyDescent="0.3">
      <c r="A43" s="35">
        <v>34</v>
      </c>
      <c r="B43" s="33" t="s">
        <v>72</v>
      </c>
      <c r="C43" s="34">
        <v>2005218</v>
      </c>
      <c r="D43" s="34" t="s">
        <v>34</v>
      </c>
      <c r="E43" s="34">
        <v>7000000</v>
      </c>
      <c r="F43" s="34">
        <v>0</v>
      </c>
      <c r="G43" s="34">
        <v>500000</v>
      </c>
      <c r="H43" s="34"/>
      <c r="I43" s="34">
        <v>500000</v>
      </c>
      <c r="J43" s="34"/>
      <c r="K43" s="34">
        <f>SUM(E43:J43)</f>
        <v>8000000</v>
      </c>
      <c r="L43" s="34">
        <v>23</v>
      </c>
      <c r="M43" s="34">
        <f xml:space="preserve"> K43 / 24 * L43</f>
        <v>7666666.666666666</v>
      </c>
      <c r="N43" s="34">
        <f>SUM(E43:F43)</f>
        <v>7000000</v>
      </c>
      <c r="O43" s="34">
        <f>N43 * 0.02</f>
        <v>140000</v>
      </c>
      <c r="P43" s="34">
        <f>N43 *0.175</f>
        <v>1225000</v>
      </c>
      <c r="Q43" s="34">
        <f>N43 *0.003</f>
        <v>21000</v>
      </c>
      <c r="R43" s="34">
        <f>N43 *0.001</f>
        <v>7000</v>
      </c>
      <c r="S43" s="34">
        <f>SUM(O43:R43)</f>
        <v>1393000</v>
      </c>
      <c r="T43" s="34">
        <f>N43 *0.08</f>
        <v>560000</v>
      </c>
      <c r="U43" s="34">
        <f>N43 *0.015</f>
        <v>105000</v>
      </c>
      <c r="V43" s="34">
        <f>N43 *0.01</f>
        <v>70000</v>
      </c>
      <c r="W43" s="34">
        <f>SUM(T43:V43)</f>
        <v>735000</v>
      </c>
      <c r="X43" s="34"/>
      <c r="Y43" s="34">
        <f>M43-W43-X43</f>
        <v>6931666.666666666</v>
      </c>
      <c r="Z43" s="12"/>
      <c r="AA43" s="12"/>
    </row>
    <row r="44" spans="1:27" x14ac:dyDescent="0.3">
      <c r="A44" s="35">
        <v>35</v>
      </c>
      <c r="B44" s="33" t="s">
        <v>73</v>
      </c>
      <c r="C44" s="34">
        <v>2005219</v>
      </c>
      <c r="D44" s="34" t="s">
        <v>34</v>
      </c>
      <c r="E44" s="34">
        <v>7000000</v>
      </c>
      <c r="F44" s="34">
        <v>0</v>
      </c>
      <c r="G44" s="34">
        <v>500000</v>
      </c>
      <c r="H44" s="34"/>
      <c r="I44" s="34">
        <v>500000</v>
      </c>
      <c r="J44" s="34"/>
      <c r="K44" s="34">
        <f>SUM(E44:J44)</f>
        <v>8000000</v>
      </c>
      <c r="L44" s="34">
        <v>23</v>
      </c>
      <c r="M44" s="34">
        <f xml:space="preserve"> K44 / 24 * L44</f>
        <v>7666666.666666666</v>
      </c>
      <c r="N44" s="34">
        <f>SUM(E44:F44)</f>
        <v>7000000</v>
      </c>
      <c r="O44" s="34">
        <f>N44 * 0.02</f>
        <v>140000</v>
      </c>
      <c r="P44" s="34">
        <f>N44 *0.175</f>
        <v>1225000</v>
      </c>
      <c r="Q44" s="34">
        <f>N44 *0.003</f>
        <v>21000</v>
      </c>
      <c r="R44" s="34">
        <f>N44 *0.001</f>
        <v>7000</v>
      </c>
      <c r="S44" s="34">
        <f>SUM(O44:R44)</f>
        <v>1393000</v>
      </c>
      <c r="T44" s="34">
        <f>N44 *0.08</f>
        <v>560000</v>
      </c>
      <c r="U44" s="34">
        <f>N44 *0.015</f>
        <v>105000</v>
      </c>
      <c r="V44" s="34">
        <f>N44 *0.01</f>
        <v>70000</v>
      </c>
      <c r="W44" s="34">
        <f>SUM(T44:V44)</f>
        <v>735000</v>
      </c>
      <c r="X44" s="34"/>
      <c r="Y44" s="34">
        <f>M44-W44-X44</f>
        <v>6931666.666666666</v>
      </c>
      <c r="Z44" s="12"/>
      <c r="AA44" s="12"/>
    </row>
    <row r="45" spans="1:27" x14ac:dyDescent="0.3">
      <c r="A45" s="35">
        <v>36</v>
      </c>
      <c r="B45" s="33" t="s">
        <v>74</v>
      </c>
      <c r="C45" s="34">
        <v>2005220</v>
      </c>
      <c r="D45" s="34" t="s">
        <v>34</v>
      </c>
      <c r="E45" s="34">
        <v>7000000</v>
      </c>
      <c r="F45" s="34">
        <v>0</v>
      </c>
      <c r="G45" s="34">
        <v>500000</v>
      </c>
      <c r="H45" s="34"/>
      <c r="I45" s="34">
        <v>500000</v>
      </c>
      <c r="J45" s="34"/>
      <c r="K45" s="34">
        <f>SUM(E45:J45)</f>
        <v>8000000</v>
      </c>
      <c r="L45" s="34" t="s">
        <v>42</v>
      </c>
      <c r="M45" s="34">
        <f xml:space="preserve"> K45 / 24 * L45</f>
        <v>7166666.666666666</v>
      </c>
      <c r="N45" s="34">
        <f>SUM(E45:F45)</f>
        <v>7000000</v>
      </c>
      <c r="O45" s="34">
        <f>N45 * 0.02</f>
        <v>140000</v>
      </c>
      <c r="P45" s="34">
        <f>N45 *0.175</f>
        <v>1225000</v>
      </c>
      <c r="Q45" s="34">
        <f>N45 *0.003</f>
        <v>21000</v>
      </c>
      <c r="R45" s="34">
        <f>N45 *0.001</f>
        <v>7000</v>
      </c>
      <c r="S45" s="34">
        <f>SUM(O45:R45)</f>
        <v>1393000</v>
      </c>
      <c r="T45" s="34">
        <f>N45 *0.08</f>
        <v>560000</v>
      </c>
      <c r="U45" s="34">
        <f>N45 *0.015</f>
        <v>105000</v>
      </c>
      <c r="V45" s="34">
        <f>N45 *0.01</f>
        <v>70000</v>
      </c>
      <c r="W45" s="34">
        <f>SUM(T45:V45)</f>
        <v>735000</v>
      </c>
      <c r="X45" s="34"/>
      <c r="Y45" s="34">
        <f>M45-W45-X45</f>
        <v>6431666.666666666</v>
      </c>
      <c r="Z45" s="12"/>
      <c r="AA45" s="12"/>
    </row>
    <row r="46" spans="1:27" x14ac:dyDescent="0.3">
      <c r="A46" s="35">
        <v>37</v>
      </c>
      <c r="B46" s="33" t="s">
        <v>75</v>
      </c>
      <c r="C46" s="34">
        <v>2005221</v>
      </c>
      <c r="D46" s="34" t="s">
        <v>34</v>
      </c>
      <c r="E46" s="34">
        <v>7000000</v>
      </c>
      <c r="F46" s="34">
        <v>0</v>
      </c>
      <c r="G46" s="34">
        <v>500000</v>
      </c>
      <c r="H46" s="34"/>
      <c r="I46" s="34">
        <v>500000</v>
      </c>
      <c r="J46" s="34"/>
      <c r="K46" s="34">
        <f>SUM(E46:J46)</f>
        <v>8000000</v>
      </c>
      <c r="L46" s="34">
        <v>22</v>
      </c>
      <c r="M46" s="34">
        <f xml:space="preserve"> K46 / 24 * L46</f>
        <v>7333333.333333333</v>
      </c>
      <c r="N46" s="34">
        <f>SUM(E46:F46)</f>
        <v>7000000</v>
      </c>
      <c r="O46" s="34">
        <f>N46 * 0.02</f>
        <v>140000</v>
      </c>
      <c r="P46" s="34">
        <f>N46 *0.175</f>
        <v>1225000</v>
      </c>
      <c r="Q46" s="34">
        <f>N46 *0.003</f>
        <v>21000</v>
      </c>
      <c r="R46" s="34">
        <f>N46 *0.001</f>
        <v>7000</v>
      </c>
      <c r="S46" s="34">
        <f>SUM(O46:R46)</f>
        <v>1393000</v>
      </c>
      <c r="T46" s="34">
        <f>N46 *0.08</f>
        <v>560000</v>
      </c>
      <c r="U46" s="34">
        <f>N46 *0.015</f>
        <v>105000</v>
      </c>
      <c r="V46" s="34">
        <f>N46 *0.01</f>
        <v>70000</v>
      </c>
      <c r="W46" s="34">
        <f>SUM(T46:V46)</f>
        <v>735000</v>
      </c>
      <c r="X46" s="34"/>
      <c r="Y46" s="34">
        <f>M46-W46-X46</f>
        <v>6598333.333333333</v>
      </c>
      <c r="Z46" s="12"/>
      <c r="AA46" s="12"/>
    </row>
    <row r="47" spans="1:27" x14ac:dyDescent="0.3">
      <c r="A47" s="35">
        <v>38</v>
      </c>
      <c r="B47" s="33" t="s">
        <v>76</v>
      </c>
      <c r="C47" s="34">
        <v>2005222</v>
      </c>
      <c r="D47" s="34" t="s">
        <v>34</v>
      </c>
      <c r="E47" s="34">
        <v>7000000</v>
      </c>
      <c r="F47" s="34">
        <v>0</v>
      </c>
      <c r="G47" s="34">
        <v>500000</v>
      </c>
      <c r="H47" s="34"/>
      <c r="I47" s="34">
        <v>500000</v>
      </c>
      <c r="J47" s="34"/>
      <c r="K47" s="34">
        <f>SUM(E47:J47)</f>
        <v>8000000</v>
      </c>
      <c r="L47" s="34">
        <v>23</v>
      </c>
      <c r="M47" s="34">
        <f xml:space="preserve"> K47 / 24 * L47</f>
        <v>7666666.666666666</v>
      </c>
      <c r="N47" s="34">
        <f>SUM(E47:F47)</f>
        <v>7000000</v>
      </c>
      <c r="O47" s="34">
        <f>N47 * 0.02</f>
        <v>140000</v>
      </c>
      <c r="P47" s="34">
        <f>N47 *0.175</f>
        <v>1225000</v>
      </c>
      <c r="Q47" s="34">
        <f>N47 *0.003</f>
        <v>21000</v>
      </c>
      <c r="R47" s="34">
        <f>N47 *0.001</f>
        <v>7000</v>
      </c>
      <c r="S47" s="34">
        <f>SUM(O47:R47)</f>
        <v>1393000</v>
      </c>
      <c r="T47" s="34">
        <f>N47 *0.08</f>
        <v>560000</v>
      </c>
      <c r="U47" s="34">
        <f>N47 *0.015</f>
        <v>105000</v>
      </c>
      <c r="V47" s="34">
        <f>N47 *0.01</f>
        <v>70000</v>
      </c>
      <c r="W47" s="34">
        <f>SUM(T47:V47)</f>
        <v>735000</v>
      </c>
      <c r="X47" s="34"/>
      <c r="Y47" s="34">
        <f>M47-W47-X47</f>
        <v>6931666.666666666</v>
      </c>
      <c r="Z47" s="12"/>
      <c r="AA47" s="12"/>
    </row>
    <row r="48" spans="1:27" x14ac:dyDescent="0.3">
      <c r="A48" s="35">
        <v>39</v>
      </c>
      <c r="B48" s="33" t="s">
        <v>77</v>
      </c>
      <c r="C48" s="34">
        <v>2005223</v>
      </c>
      <c r="D48" s="34" t="s">
        <v>34</v>
      </c>
      <c r="E48" s="34">
        <v>7000000</v>
      </c>
      <c r="F48" s="34">
        <v>0</v>
      </c>
      <c r="G48" s="34">
        <v>500000</v>
      </c>
      <c r="H48" s="34"/>
      <c r="I48" s="34">
        <v>500000</v>
      </c>
      <c r="J48" s="34"/>
      <c r="K48" s="34">
        <f>SUM(E48:J48)</f>
        <v>8000000</v>
      </c>
      <c r="L48" s="34" t="s">
        <v>46</v>
      </c>
      <c r="M48" s="34">
        <f xml:space="preserve"> K48 / 24 * L48</f>
        <v>8166666.666666666</v>
      </c>
      <c r="N48" s="34">
        <f>SUM(E48:F48)</f>
        <v>7000000</v>
      </c>
      <c r="O48" s="34">
        <f>N48 * 0.02</f>
        <v>140000</v>
      </c>
      <c r="P48" s="34">
        <f>N48 *0.175</f>
        <v>1225000</v>
      </c>
      <c r="Q48" s="34">
        <f>N48 *0.003</f>
        <v>21000</v>
      </c>
      <c r="R48" s="34">
        <f>N48 *0.001</f>
        <v>7000</v>
      </c>
      <c r="S48" s="34">
        <f>SUM(O48:R48)</f>
        <v>1393000</v>
      </c>
      <c r="T48" s="34">
        <f>N48 *0.08</f>
        <v>560000</v>
      </c>
      <c r="U48" s="34">
        <f>N48 *0.015</f>
        <v>105000</v>
      </c>
      <c r="V48" s="34">
        <f>N48 *0.01</f>
        <v>70000</v>
      </c>
      <c r="W48" s="34">
        <f>SUM(T48:V48)</f>
        <v>735000</v>
      </c>
      <c r="X48" s="34"/>
      <c r="Y48" s="34">
        <f>M48-W48-X48</f>
        <v>7431666.666666666</v>
      </c>
      <c r="Z48" s="12"/>
      <c r="AA48" s="12"/>
    </row>
    <row r="49" spans="1:27" x14ac:dyDescent="0.3">
      <c r="A49" s="35">
        <v>40</v>
      </c>
      <c r="B49" s="33" t="s">
        <v>78</v>
      </c>
      <c r="C49" s="34">
        <v>2005224</v>
      </c>
      <c r="D49" s="34" t="s">
        <v>34</v>
      </c>
      <c r="E49" s="34">
        <v>7000000</v>
      </c>
      <c r="F49" s="34">
        <v>0</v>
      </c>
      <c r="G49" s="34">
        <v>500000</v>
      </c>
      <c r="H49" s="34"/>
      <c r="I49" s="34">
        <v>500000</v>
      </c>
      <c r="J49" s="34"/>
      <c r="K49" s="34">
        <f>SUM(E49:J49)</f>
        <v>8000000</v>
      </c>
      <c r="L49" s="34">
        <v>23</v>
      </c>
      <c r="M49" s="34">
        <f xml:space="preserve"> K49 / 24 * L49</f>
        <v>7666666.666666666</v>
      </c>
      <c r="N49" s="34">
        <f>SUM(E49:F49)</f>
        <v>7000000</v>
      </c>
      <c r="O49" s="34">
        <f>N49 * 0.02</f>
        <v>140000</v>
      </c>
      <c r="P49" s="34">
        <f>N49 *0.175</f>
        <v>1225000</v>
      </c>
      <c r="Q49" s="34">
        <f>N49 *0.003</f>
        <v>21000</v>
      </c>
      <c r="R49" s="34">
        <f>N49 *0.001</f>
        <v>7000</v>
      </c>
      <c r="S49" s="34">
        <f>SUM(O49:R49)</f>
        <v>1393000</v>
      </c>
      <c r="T49" s="34">
        <f>N49 *0.08</f>
        <v>560000</v>
      </c>
      <c r="U49" s="34">
        <f>N49 *0.015</f>
        <v>105000</v>
      </c>
      <c r="V49" s="34">
        <f>N49 *0.01</f>
        <v>70000</v>
      </c>
      <c r="W49" s="34">
        <f>SUM(T49:V49)</f>
        <v>735000</v>
      </c>
      <c r="X49" s="34"/>
      <c r="Y49" s="34">
        <f>M49-W49-X49</f>
        <v>6931666.666666666</v>
      </c>
      <c r="Z49" s="12"/>
      <c r="AA49" s="12"/>
    </row>
    <row r="50" spans="1:27" x14ac:dyDescent="0.3">
      <c r="A50" s="35">
        <v>41</v>
      </c>
      <c r="B50" s="33" t="s">
        <v>79</v>
      </c>
      <c r="C50" s="34">
        <v>2005225</v>
      </c>
      <c r="D50" s="34" t="s">
        <v>34</v>
      </c>
      <c r="E50" s="34">
        <v>7000000</v>
      </c>
      <c r="F50" s="34">
        <v>0</v>
      </c>
      <c r="G50" s="34">
        <v>500000</v>
      </c>
      <c r="H50" s="34"/>
      <c r="I50" s="34">
        <v>500000</v>
      </c>
      <c r="J50" s="34"/>
      <c r="K50" s="34">
        <f>SUM(E50:J50)</f>
        <v>8000000</v>
      </c>
      <c r="L50" s="34" t="s">
        <v>32</v>
      </c>
      <c r="M50" s="34">
        <f xml:space="preserve"> K50 / 24 * L50</f>
        <v>7833333.333333333</v>
      </c>
      <c r="N50" s="34">
        <f>SUM(E50:F50)</f>
        <v>7000000</v>
      </c>
      <c r="O50" s="34">
        <f>N50 * 0.02</f>
        <v>140000</v>
      </c>
      <c r="P50" s="34">
        <f>N50 *0.175</f>
        <v>1225000</v>
      </c>
      <c r="Q50" s="34">
        <f>N50 *0.003</f>
        <v>21000</v>
      </c>
      <c r="R50" s="34">
        <f>N50 *0.001</f>
        <v>7000</v>
      </c>
      <c r="S50" s="34">
        <f>SUM(O50:R50)</f>
        <v>1393000</v>
      </c>
      <c r="T50" s="34">
        <f>N50 *0.08</f>
        <v>560000</v>
      </c>
      <c r="U50" s="34">
        <f>N50 *0.015</f>
        <v>105000</v>
      </c>
      <c r="V50" s="34">
        <f>N50 *0.01</f>
        <v>70000</v>
      </c>
      <c r="W50" s="34">
        <f>SUM(T50:V50)</f>
        <v>735000</v>
      </c>
      <c r="X50" s="34"/>
      <c r="Y50" s="34">
        <f>M50-W50-X50</f>
        <v>7098333.333333333</v>
      </c>
      <c r="Z50" s="12"/>
      <c r="AA50" s="12"/>
    </row>
    <row r="51" spans="1:27" x14ac:dyDescent="0.3">
      <c r="A51" s="35">
        <v>42</v>
      </c>
      <c r="B51" s="33" t="s">
        <v>80</v>
      </c>
      <c r="C51" s="34">
        <v>2005226</v>
      </c>
      <c r="D51" s="34" t="s">
        <v>34</v>
      </c>
      <c r="E51" s="34">
        <v>7000000</v>
      </c>
      <c r="F51" s="34">
        <v>0</v>
      </c>
      <c r="G51" s="34">
        <v>500000</v>
      </c>
      <c r="H51" s="34"/>
      <c r="I51" s="34">
        <v>500000</v>
      </c>
      <c r="J51" s="34"/>
      <c r="K51" s="34">
        <f>SUM(E51:J51)</f>
        <v>8000000</v>
      </c>
      <c r="L51" s="34">
        <v>24</v>
      </c>
      <c r="M51" s="34">
        <f xml:space="preserve"> K51 / 24 * L51</f>
        <v>8000000</v>
      </c>
      <c r="N51" s="34">
        <f>SUM(E51:F51)</f>
        <v>7000000</v>
      </c>
      <c r="O51" s="34">
        <f>N51 * 0.02</f>
        <v>140000</v>
      </c>
      <c r="P51" s="34">
        <f>N51 *0.175</f>
        <v>1225000</v>
      </c>
      <c r="Q51" s="34">
        <f>N51 *0.003</f>
        <v>21000</v>
      </c>
      <c r="R51" s="34">
        <f>N51 *0.001</f>
        <v>7000</v>
      </c>
      <c r="S51" s="34">
        <f>SUM(O51:R51)</f>
        <v>1393000</v>
      </c>
      <c r="T51" s="34">
        <f>N51 *0.08</f>
        <v>560000</v>
      </c>
      <c r="U51" s="34">
        <f>N51 *0.015</f>
        <v>105000</v>
      </c>
      <c r="V51" s="34">
        <f>N51 *0.01</f>
        <v>70000</v>
      </c>
      <c r="W51" s="34">
        <f>SUM(T51:V51)</f>
        <v>735000</v>
      </c>
      <c r="X51" s="34"/>
      <c r="Y51" s="34">
        <f>M51-W51-X51</f>
        <v>7265000</v>
      </c>
      <c r="Z51" s="12"/>
      <c r="AA51" s="12"/>
    </row>
    <row r="52" spans="1:27" x14ac:dyDescent="0.3">
      <c r="A52" s="35">
        <v>43</v>
      </c>
      <c r="B52" s="33" t="s">
        <v>81</v>
      </c>
      <c r="C52" s="34">
        <v>2005227</v>
      </c>
      <c r="D52" s="34" t="s">
        <v>82</v>
      </c>
      <c r="E52" s="34">
        <v>7000000</v>
      </c>
      <c r="F52" s="34">
        <v>0</v>
      </c>
      <c r="G52" s="34">
        <v>500000</v>
      </c>
      <c r="H52" s="34"/>
      <c r="I52" s="34">
        <v>500000</v>
      </c>
      <c r="J52" s="34"/>
      <c r="K52" s="34">
        <f>SUM(E52:J52)</f>
        <v>8000000</v>
      </c>
      <c r="L52" s="34" t="s">
        <v>35</v>
      </c>
      <c r="M52" s="34">
        <f xml:space="preserve"> K52 / 24 * L52</f>
        <v>7500000</v>
      </c>
      <c r="N52" s="34">
        <f>SUM(E52:F52)</f>
        <v>7000000</v>
      </c>
      <c r="O52" s="34">
        <f>N52 * 0.02</f>
        <v>140000</v>
      </c>
      <c r="P52" s="34">
        <f>N52 *0.175</f>
        <v>1225000</v>
      </c>
      <c r="Q52" s="34">
        <f>N52 *0.003</f>
        <v>21000</v>
      </c>
      <c r="R52" s="34">
        <f>N52 *0.001</f>
        <v>7000</v>
      </c>
      <c r="S52" s="34">
        <f>SUM(O52:R52)</f>
        <v>1393000</v>
      </c>
      <c r="T52" s="34">
        <f>N52 *0.08</f>
        <v>560000</v>
      </c>
      <c r="U52" s="34">
        <f>N52 *0.015</f>
        <v>105000</v>
      </c>
      <c r="V52" s="34">
        <f>N52 *0.01</f>
        <v>70000</v>
      </c>
      <c r="W52" s="34">
        <f>SUM(T52:V52)</f>
        <v>735000</v>
      </c>
      <c r="X52" s="34"/>
      <c r="Y52" s="34">
        <f>M52-W52-X52</f>
        <v>6765000</v>
      </c>
      <c r="Z52" s="12"/>
      <c r="AA52" s="12"/>
    </row>
    <row r="53" spans="1:27" x14ac:dyDescent="0.3">
      <c r="A53" s="35">
        <v>44</v>
      </c>
      <c r="B53" s="33" t="s">
        <v>83</v>
      </c>
      <c r="C53" s="34">
        <v>2005228</v>
      </c>
      <c r="D53" s="34" t="s">
        <v>34</v>
      </c>
      <c r="E53" s="34">
        <v>7000000</v>
      </c>
      <c r="F53" s="34">
        <v>0</v>
      </c>
      <c r="G53" s="34">
        <v>500000</v>
      </c>
      <c r="H53" s="34"/>
      <c r="I53" s="34">
        <v>500000</v>
      </c>
      <c r="J53" s="34"/>
      <c r="K53" s="34">
        <f>SUM(E53:J53)</f>
        <v>8000000</v>
      </c>
      <c r="L53" s="34">
        <v>24</v>
      </c>
      <c r="M53" s="34">
        <f xml:space="preserve"> K53 / 24 * L53</f>
        <v>8000000</v>
      </c>
      <c r="N53" s="34">
        <f>SUM(E53:F53)</f>
        <v>7000000</v>
      </c>
      <c r="O53" s="34">
        <f>N53 * 0.02</f>
        <v>140000</v>
      </c>
      <c r="P53" s="34">
        <f>N53 *0.175</f>
        <v>1225000</v>
      </c>
      <c r="Q53" s="34">
        <f>N53 *0.003</f>
        <v>21000</v>
      </c>
      <c r="R53" s="34">
        <f>N53 *0.001</f>
        <v>7000</v>
      </c>
      <c r="S53" s="34">
        <f>SUM(O53:R53)</f>
        <v>1393000</v>
      </c>
      <c r="T53" s="34">
        <f>N53 *0.08</f>
        <v>560000</v>
      </c>
      <c r="U53" s="34">
        <f>N53 *0.015</f>
        <v>105000</v>
      </c>
      <c r="V53" s="34">
        <f>N53 *0.01</f>
        <v>70000</v>
      </c>
      <c r="W53" s="34">
        <f>SUM(T53:V53)</f>
        <v>735000</v>
      </c>
      <c r="X53" s="34"/>
      <c r="Y53" s="34">
        <f>M53-W53-X53</f>
        <v>7265000</v>
      </c>
      <c r="Z53" s="12"/>
      <c r="AA53" s="12"/>
    </row>
    <row r="54" spans="1:27" x14ac:dyDescent="0.3">
      <c r="A54" s="35">
        <v>45</v>
      </c>
      <c r="B54" s="33" t="s">
        <v>84</v>
      </c>
      <c r="C54" s="34">
        <v>2005229</v>
      </c>
      <c r="D54" s="34" t="s">
        <v>34</v>
      </c>
      <c r="E54" s="34">
        <v>7000000</v>
      </c>
      <c r="F54" s="34">
        <v>0</v>
      </c>
      <c r="G54" s="34">
        <v>500000</v>
      </c>
      <c r="H54" s="34"/>
      <c r="I54" s="34">
        <v>500000</v>
      </c>
      <c r="J54" s="34"/>
      <c r="K54" s="34">
        <f>SUM(E54:J54)</f>
        <v>8000000</v>
      </c>
      <c r="L54" s="34">
        <v>22</v>
      </c>
      <c r="M54" s="34">
        <f xml:space="preserve"> K54 / 24 * L54</f>
        <v>7333333.333333333</v>
      </c>
      <c r="N54" s="34">
        <f>SUM(E54:F54)</f>
        <v>7000000</v>
      </c>
      <c r="O54" s="34">
        <f>N54 * 0.02</f>
        <v>140000</v>
      </c>
      <c r="P54" s="34">
        <f>N54 *0.175</f>
        <v>1225000</v>
      </c>
      <c r="Q54" s="34">
        <f>N54 *0.003</f>
        <v>21000</v>
      </c>
      <c r="R54" s="34">
        <f>N54 *0.001</f>
        <v>7000</v>
      </c>
      <c r="S54" s="34">
        <f>SUM(O54:R54)</f>
        <v>1393000</v>
      </c>
      <c r="T54" s="34">
        <f>N54 *0.08</f>
        <v>560000</v>
      </c>
      <c r="U54" s="34">
        <f>N54 *0.015</f>
        <v>105000</v>
      </c>
      <c r="V54" s="34">
        <f>N54 *0.01</f>
        <v>70000</v>
      </c>
      <c r="W54" s="34">
        <f>SUM(T54:V54)</f>
        <v>735000</v>
      </c>
      <c r="X54" s="34"/>
      <c r="Y54" s="34">
        <f>M54-W54-X54</f>
        <v>6598333.333333333</v>
      </c>
      <c r="Z54" s="12"/>
      <c r="AA54" s="12"/>
    </row>
    <row r="55" spans="1:27" x14ac:dyDescent="0.3">
      <c r="A55" s="35">
        <v>46</v>
      </c>
      <c r="B55" s="33" t="s">
        <v>85</v>
      </c>
      <c r="C55" s="34">
        <v>2005230</v>
      </c>
      <c r="D55" s="34" t="s">
        <v>34</v>
      </c>
      <c r="E55" s="34">
        <v>7000000</v>
      </c>
      <c r="F55" s="34">
        <v>0</v>
      </c>
      <c r="G55" s="34">
        <v>500000</v>
      </c>
      <c r="H55" s="34"/>
      <c r="I55" s="34">
        <v>500000</v>
      </c>
      <c r="J55" s="34"/>
      <c r="K55" s="34">
        <f>SUM(E55:J55)</f>
        <v>8000000</v>
      </c>
      <c r="L55" s="34">
        <v>22</v>
      </c>
      <c r="M55" s="34">
        <f xml:space="preserve"> K55 / 24 * L55</f>
        <v>7333333.333333333</v>
      </c>
      <c r="N55" s="34">
        <f>SUM(E55:F55)</f>
        <v>7000000</v>
      </c>
      <c r="O55" s="34">
        <f>N55 * 0.02</f>
        <v>140000</v>
      </c>
      <c r="P55" s="34">
        <f>N55 *0.175</f>
        <v>1225000</v>
      </c>
      <c r="Q55" s="34">
        <f>N55 *0.003</f>
        <v>21000</v>
      </c>
      <c r="R55" s="34">
        <f>N55 *0.001</f>
        <v>7000</v>
      </c>
      <c r="S55" s="34">
        <f>SUM(O55:R55)</f>
        <v>1393000</v>
      </c>
      <c r="T55" s="34">
        <f>N55 *0.08</f>
        <v>560000</v>
      </c>
      <c r="U55" s="34">
        <f>N55 *0.015</f>
        <v>105000</v>
      </c>
      <c r="V55" s="34">
        <f>N55 *0.01</f>
        <v>70000</v>
      </c>
      <c r="W55" s="34">
        <f>SUM(T55:V55)</f>
        <v>735000</v>
      </c>
      <c r="X55" s="34"/>
      <c r="Y55" s="34">
        <f>M55-W55-X55</f>
        <v>6598333.333333333</v>
      </c>
      <c r="Z55" s="12"/>
      <c r="AA55" s="12"/>
    </row>
    <row r="56" spans="1:27" x14ac:dyDescent="0.3">
      <c r="A56" s="35">
        <v>47</v>
      </c>
      <c r="B56" s="33" t="s">
        <v>86</v>
      </c>
      <c r="C56" s="34">
        <v>2005231</v>
      </c>
      <c r="D56" s="34" t="s">
        <v>34</v>
      </c>
      <c r="E56" s="34">
        <v>7000000</v>
      </c>
      <c r="F56" s="34">
        <v>0</v>
      </c>
      <c r="G56" s="34">
        <v>500000</v>
      </c>
      <c r="H56" s="34"/>
      <c r="I56" s="34">
        <v>500000</v>
      </c>
      <c r="J56" s="34"/>
      <c r="K56" s="34">
        <f>SUM(E56:J56)</f>
        <v>8000000</v>
      </c>
      <c r="L56" s="34">
        <v>21</v>
      </c>
      <c r="M56" s="34">
        <f xml:space="preserve"> K56 / 24 * L56</f>
        <v>7000000</v>
      </c>
      <c r="N56" s="34">
        <f>SUM(E56:F56)</f>
        <v>7000000</v>
      </c>
      <c r="O56" s="34">
        <f>N56 * 0.02</f>
        <v>140000</v>
      </c>
      <c r="P56" s="34">
        <f>N56 *0.175</f>
        <v>1225000</v>
      </c>
      <c r="Q56" s="34">
        <f>N56 *0.003</f>
        <v>21000</v>
      </c>
      <c r="R56" s="34">
        <f>N56 *0.001</f>
        <v>7000</v>
      </c>
      <c r="S56" s="34">
        <f>SUM(O56:R56)</f>
        <v>1393000</v>
      </c>
      <c r="T56" s="34">
        <f>N56 *0.08</f>
        <v>560000</v>
      </c>
      <c r="U56" s="34">
        <f>N56 *0.015</f>
        <v>105000</v>
      </c>
      <c r="V56" s="34">
        <f>N56 *0.01</f>
        <v>70000</v>
      </c>
      <c r="W56" s="34">
        <f>SUM(T56:V56)</f>
        <v>735000</v>
      </c>
      <c r="X56" s="34"/>
      <c r="Y56" s="34">
        <f>M56-W56-X56</f>
        <v>6265000</v>
      </c>
      <c r="Z56" s="12"/>
      <c r="AA56" s="12"/>
    </row>
    <row r="57" spans="1:27" x14ac:dyDescent="0.3">
      <c r="A57" s="35">
        <v>48</v>
      </c>
      <c r="B57" s="33" t="s">
        <v>87</v>
      </c>
      <c r="C57" s="34">
        <v>2005232</v>
      </c>
      <c r="D57" s="34" t="s">
        <v>34</v>
      </c>
      <c r="E57" s="34">
        <v>7000000</v>
      </c>
      <c r="F57" s="34">
        <v>0</v>
      </c>
      <c r="G57" s="34">
        <v>500000</v>
      </c>
      <c r="H57" s="34"/>
      <c r="I57" s="34">
        <v>500000</v>
      </c>
      <c r="J57" s="34"/>
      <c r="K57" s="34">
        <f>SUM(E57:J57)</f>
        <v>8000000</v>
      </c>
      <c r="L57" s="34">
        <v>22</v>
      </c>
      <c r="M57" s="34">
        <f xml:space="preserve"> K57 / 24 * L57</f>
        <v>7333333.333333333</v>
      </c>
      <c r="N57" s="34">
        <f>SUM(E57:F57)</f>
        <v>7000000</v>
      </c>
      <c r="O57" s="34">
        <f>N57 * 0.02</f>
        <v>140000</v>
      </c>
      <c r="P57" s="34">
        <f>N57 *0.175</f>
        <v>1225000</v>
      </c>
      <c r="Q57" s="34">
        <f>N57 *0.003</f>
        <v>21000</v>
      </c>
      <c r="R57" s="34">
        <f>N57 *0.001</f>
        <v>7000</v>
      </c>
      <c r="S57" s="34">
        <f>SUM(O57:R57)</f>
        <v>1393000</v>
      </c>
      <c r="T57" s="34">
        <f>N57 *0.08</f>
        <v>560000</v>
      </c>
      <c r="U57" s="34">
        <f>N57 *0.015</f>
        <v>105000</v>
      </c>
      <c r="V57" s="34">
        <f>N57 *0.01</f>
        <v>70000</v>
      </c>
      <c r="W57" s="34">
        <f>SUM(T57:V57)</f>
        <v>735000</v>
      </c>
      <c r="X57" s="34"/>
      <c r="Y57" s="34">
        <f>M57-W57-X57</f>
        <v>6598333.333333333</v>
      </c>
      <c r="Z57" s="12"/>
      <c r="AA57" s="12"/>
    </row>
    <row r="58" spans="1:27" x14ac:dyDescent="0.3">
      <c r="A58" s="35">
        <v>49</v>
      </c>
      <c r="B58" s="33" t="s">
        <v>88</v>
      </c>
      <c r="C58" s="34">
        <v>2005233</v>
      </c>
      <c r="D58" s="34" t="s">
        <v>34</v>
      </c>
      <c r="E58" s="34">
        <v>7000000</v>
      </c>
      <c r="F58" s="34">
        <v>0</v>
      </c>
      <c r="G58" s="34">
        <v>500000</v>
      </c>
      <c r="H58" s="34"/>
      <c r="I58" s="34">
        <v>500000</v>
      </c>
      <c r="J58" s="34"/>
      <c r="K58" s="34">
        <f>SUM(E58:J58)</f>
        <v>8000000</v>
      </c>
      <c r="L58" s="34" t="s">
        <v>32</v>
      </c>
      <c r="M58" s="34">
        <f xml:space="preserve"> K58 / 24 * L58</f>
        <v>7833333.333333333</v>
      </c>
      <c r="N58" s="34">
        <f>SUM(E58:F58)</f>
        <v>7000000</v>
      </c>
      <c r="O58" s="34">
        <f>N58 * 0.02</f>
        <v>140000</v>
      </c>
      <c r="P58" s="34">
        <f>N58 *0.175</f>
        <v>1225000</v>
      </c>
      <c r="Q58" s="34">
        <f>N58 *0.003</f>
        <v>21000</v>
      </c>
      <c r="R58" s="34">
        <f>N58 *0.001</f>
        <v>7000</v>
      </c>
      <c r="S58" s="34">
        <f>SUM(O58:R58)</f>
        <v>1393000</v>
      </c>
      <c r="T58" s="34">
        <f>N58 *0.08</f>
        <v>560000</v>
      </c>
      <c r="U58" s="34">
        <f>N58 *0.015</f>
        <v>105000</v>
      </c>
      <c r="V58" s="34">
        <f>N58 *0.01</f>
        <v>70000</v>
      </c>
      <c r="W58" s="34">
        <f>SUM(T58:V58)</f>
        <v>735000</v>
      </c>
      <c r="X58" s="34"/>
      <c r="Y58" s="34">
        <f>M58-W58-X58</f>
        <v>7098333.333333333</v>
      </c>
      <c r="Z58" s="12"/>
      <c r="AA58" s="12"/>
    </row>
    <row r="59" spans="1:27" x14ac:dyDescent="0.3">
      <c r="A59" s="35">
        <v>50</v>
      </c>
      <c r="B59" s="33" t="s">
        <v>89</v>
      </c>
      <c r="C59" s="34">
        <v>2005234</v>
      </c>
      <c r="D59" s="34" t="s">
        <v>34</v>
      </c>
      <c r="E59" s="34">
        <v>7000000</v>
      </c>
      <c r="F59" s="34">
        <v>0</v>
      </c>
      <c r="G59" s="34">
        <v>500000</v>
      </c>
      <c r="H59" s="34"/>
      <c r="I59" s="34">
        <v>500000</v>
      </c>
      <c r="J59" s="34"/>
      <c r="K59" s="34">
        <f>SUM(E59:J59)</f>
        <v>8000000</v>
      </c>
      <c r="L59" s="34" t="s">
        <v>39</v>
      </c>
      <c r="M59" s="34">
        <f xml:space="preserve"> K59 / 24 * L59</f>
        <v>6833333.333333333</v>
      </c>
      <c r="N59" s="34">
        <f>SUM(E59:F59)</f>
        <v>7000000</v>
      </c>
      <c r="O59" s="34">
        <f>N59 * 0.02</f>
        <v>140000</v>
      </c>
      <c r="P59" s="34">
        <f>N59 *0.175</f>
        <v>1225000</v>
      </c>
      <c r="Q59" s="34">
        <f>N59 *0.003</f>
        <v>21000</v>
      </c>
      <c r="R59" s="34">
        <f>N59 *0.001</f>
        <v>7000</v>
      </c>
      <c r="S59" s="34">
        <f>SUM(O59:R59)</f>
        <v>1393000</v>
      </c>
      <c r="T59" s="34">
        <f>N59 *0.08</f>
        <v>560000</v>
      </c>
      <c r="U59" s="34">
        <f>N59 *0.015</f>
        <v>105000</v>
      </c>
      <c r="V59" s="34">
        <f>N59 *0.01</f>
        <v>70000</v>
      </c>
      <c r="W59" s="34">
        <f>SUM(T59:V59)</f>
        <v>735000</v>
      </c>
      <c r="X59" s="34"/>
      <c r="Y59" s="34">
        <f>M59-W59-X59</f>
        <v>6098333.333333333</v>
      </c>
      <c r="Z59" s="12"/>
      <c r="AA59" s="12"/>
    </row>
    <row r="60" spans="1:27" x14ac:dyDescent="0.3">
      <c r="A60" s="35">
        <v>51</v>
      </c>
      <c r="B60" s="33" t="s">
        <v>90</v>
      </c>
      <c r="C60" s="34">
        <v>2005235</v>
      </c>
      <c r="D60" s="34" t="s">
        <v>34</v>
      </c>
      <c r="E60" s="34">
        <v>7000000</v>
      </c>
      <c r="F60" s="34">
        <v>0</v>
      </c>
      <c r="G60" s="34">
        <v>500000</v>
      </c>
      <c r="H60" s="34"/>
      <c r="I60" s="34">
        <v>500000</v>
      </c>
      <c r="J60" s="34"/>
      <c r="K60" s="34">
        <f>SUM(E60:J60)</f>
        <v>8000000</v>
      </c>
      <c r="L60" s="34">
        <v>23</v>
      </c>
      <c r="M60" s="34">
        <f xml:space="preserve"> K60 / 24 * L60</f>
        <v>7666666.666666666</v>
      </c>
      <c r="N60" s="34">
        <f>SUM(E60:F60)</f>
        <v>7000000</v>
      </c>
      <c r="O60" s="34">
        <f>N60 * 0.02</f>
        <v>140000</v>
      </c>
      <c r="P60" s="34">
        <f>N60 *0.175</f>
        <v>1225000</v>
      </c>
      <c r="Q60" s="34">
        <f>N60 *0.003</f>
        <v>21000</v>
      </c>
      <c r="R60" s="34">
        <f>N60 *0.001</f>
        <v>7000</v>
      </c>
      <c r="S60" s="34">
        <f>SUM(O60:R60)</f>
        <v>1393000</v>
      </c>
      <c r="T60" s="34">
        <f>N60 *0.08</f>
        <v>560000</v>
      </c>
      <c r="U60" s="34">
        <f>N60 *0.015</f>
        <v>105000</v>
      </c>
      <c r="V60" s="34">
        <f>N60 *0.01</f>
        <v>70000</v>
      </c>
      <c r="W60" s="34">
        <f>SUM(T60:V60)</f>
        <v>735000</v>
      </c>
      <c r="X60" s="34"/>
      <c r="Y60" s="34">
        <f>M60-W60-X60</f>
        <v>6931666.666666666</v>
      </c>
      <c r="Z60" s="12"/>
      <c r="AA60" s="12"/>
    </row>
    <row r="61" spans="1:27" x14ac:dyDescent="0.3">
      <c r="A61" s="35">
        <v>52</v>
      </c>
      <c r="B61" s="33" t="s">
        <v>91</v>
      </c>
      <c r="C61" s="34">
        <v>2005236</v>
      </c>
      <c r="D61" s="34" t="s">
        <v>34</v>
      </c>
      <c r="E61" s="34">
        <v>7000000</v>
      </c>
      <c r="F61" s="34">
        <v>0</v>
      </c>
      <c r="G61" s="34">
        <v>500000</v>
      </c>
      <c r="H61" s="34"/>
      <c r="I61" s="34">
        <v>500000</v>
      </c>
      <c r="J61" s="34"/>
      <c r="K61" s="34">
        <f>SUM(E61:J61)</f>
        <v>8000000</v>
      </c>
      <c r="L61" s="34">
        <v>23</v>
      </c>
      <c r="M61" s="34">
        <f xml:space="preserve"> K61 / 24 * L61</f>
        <v>7666666.666666666</v>
      </c>
      <c r="N61" s="34">
        <f>SUM(E61:F61)</f>
        <v>7000000</v>
      </c>
      <c r="O61" s="34">
        <f>N61 * 0.02</f>
        <v>140000</v>
      </c>
      <c r="P61" s="34">
        <f>N61 *0.175</f>
        <v>1225000</v>
      </c>
      <c r="Q61" s="34">
        <f>N61 *0.003</f>
        <v>21000</v>
      </c>
      <c r="R61" s="34">
        <f>N61 *0.001</f>
        <v>7000</v>
      </c>
      <c r="S61" s="34">
        <f>SUM(O61:R61)</f>
        <v>1393000</v>
      </c>
      <c r="T61" s="34">
        <f>N61 *0.08</f>
        <v>560000</v>
      </c>
      <c r="U61" s="34">
        <f>N61 *0.015</f>
        <v>105000</v>
      </c>
      <c r="V61" s="34">
        <f>N61 *0.01</f>
        <v>70000</v>
      </c>
      <c r="W61" s="34">
        <f>SUM(T61:V61)</f>
        <v>735000</v>
      </c>
      <c r="X61" s="34"/>
      <c r="Y61" s="34">
        <f>M61-W61-X61</f>
        <v>6931666.666666666</v>
      </c>
      <c r="Z61" s="12"/>
      <c r="AA61" s="12"/>
    </row>
    <row r="62" spans="1:27" x14ac:dyDescent="0.3">
      <c r="A62" s="35">
        <v>53</v>
      </c>
      <c r="B62" s="33" t="s">
        <v>92</v>
      </c>
      <c r="C62" s="34">
        <v>2005417</v>
      </c>
      <c r="D62" s="34" t="s">
        <v>34</v>
      </c>
      <c r="E62" s="34">
        <v>7000000</v>
      </c>
      <c r="F62" s="34">
        <v>0</v>
      </c>
      <c r="G62" s="34">
        <v>500000</v>
      </c>
      <c r="H62" s="34"/>
      <c r="I62" s="34">
        <v>500000</v>
      </c>
      <c r="J62" s="34"/>
      <c r="K62" s="34">
        <f>SUM(E62:J62)</f>
        <v>8000000</v>
      </c>
      <c r="L62" s="34">
        <v>23</v>
      </c>
      <c r="M62" s="34">
        <f xml:space="preserve"> K62 / 24 * L62</f>
        <v>7666666.666666666</v>
      </c>
      <c r="N62" s="34">
        <f>SUM(E62:F62)</f>
        <v>7000000</v>
      </c>
      <c r="O62" s="34">
        <f>N62 * 0.02</f>
        <v>140000</v>
      </c>
      <c r="P62" s="34">
        <f>N62 *0.175</f>
        <v>1225000</v>
      </c>
      <c r="Q62" s="34">
        <f>N62 *0.003</f>
        <v>21000</v>
      </c>
      <c r="R62" s="34">
        <f>N62 *0.001</f>
        <v>7000</v>
      </c>
      <c r="S62" s="34">
        <f>SUM(O62:R62)</f>
        <v>1393000</v>
      </c>
      <c r="T62" s="34">
        <f>N62 *0.08</f>
        <v>560000</v>
      </c>
      <c r="U62" s="34">
        <f>N62 *0.015</f>
        <v>105000</v>
      </c>
      <c r="V62" s="34">
        <f>N62 *0.01</f>
        <v>70000</v>
      </c>
      <c r="W62" s="34">
        <f>SUM(T62:V62)</f>
        <v>735000</v>
      </c>
      <c r="X62" s="34"/>
      <c r="Y62" s="34">
        <f>M62-W62-X62</f>
        <v>6931666.666666666</v>
      </c>
      <c r="Z62" s="12"/>
      <c r="AA62" s="12"/>
    </row>
    <row r="63" spans="1:27" x14ac:dyDescent="0.3">
      <c r="A63" s="35">
        <v>54</v>
      </c>
      <c r="B63" s="33" t="s">
        <v>93</v>
      </c>
      <c r="C63" s="34">
        <v>2005418</v>
      </c>
      <c r="D63" s="34" t="s">
        <v>34</v>
      </c>
      <c r="E63" s="34">
        <v>7000000</v>
      </c>
      <c r="F63" s="34">
        <v>0</v>
      </c>
      <c r="G63" s="34">
        <v>500000</v>
      </c>
      <c r="H63" s="34"/>
      <c r="I63" s="34">
        <v>500000</v>
      </c>
      <c r="J63" s="34"/>
      <c r="K63" s="34">
        <f>SUM(E63:J63)</f>
        <v>8000000</v>
      </c>
      <c r="L63" s="34">
        <v>24</v>
      </c>
      <c r="M63" s="34">
        <f xml:space="preserve"> K63 / 24 * L63</f>
        <v>8000000</v>
      </c>
      <c r="N63" s="34">
        <f>SUM(E63:F63)</f>
        <v>7000000</v>
      </c>
      <c r="O63" s="34">
        <f>N63 * 0.02</f>
        <v>140000</v>
      </c>
      <c r="P63" s="34">
        <f>N63 *0.175</f>
        <v>1225000</v>
      </c>
      <c r="Q63" s="34">
        <f>N63 *0.003</f>
        <v>21000</v>
      </c>
      <c r="R63" s="34">
        <f>N63 *0.001</f>
        <v>7000</v>
      </c>
      <c r="S63" s="34">
        <f>SUM(O63:R63)</f>
        <v>1393000</v>
      </c>
      <c r="T63" s="34">
        <f>N63 *0.08</f>
        <v>560000</v>
      </c>
      <c r="U63" s="34">
        <f>N63 *0.015</f>
        <v>105000</v>
      </c>
      <c r="V63" s="34">
        <f>N63 *0.01</f>
        <v>70000</v>
      </c>
      <c r="W63" s="34">
        <f>SUM(T63:V63)</f>
        <v>735000</v>
      </c>
      <c r="X63" s="34"/>
      <c r="Y63" s="34">
        <f>M63-W63-X63</f>
        <v>7265000</v>
      </c>
      <c r="Z63" s="12"/>
      <c r="AA63" s="12"/>
    </row>
    <row r="64" spans="1:27" x14ac:dyDescent="0.3">
      <c r="A64" s="35">
        <v>55</v>
      </c>
      <c r="B64" s="33" t="s">
        <v>94</v>
      </c>
      <c r="C64" s="34">
        <v>2005419</v>
      </c>
      <c r="D64" s="34" t="s">
        <v>34</v>
      </c>
      <c r="E64" s="34">
        <v>7000000</v>
      </c>
      <c r="F64" s="34">
        <v>0</v>
      </c>
      <c r="G64" s="34">
        <v>500000</v>
      </c>
      <c r="H64" s="34"/>
      <c r="I64" s="34">
        <v>500000</v>
      </c>
      <c r="J64" s="34"/>
      <c r="K64" s="34">
        <f>SUM(E64:J64)</f>
        <v>8000000</v>
      </c>
      <c r="L64" s="34">
        <v>24</v>
      </c>
      <c r="M64" s="34">
        <f xml:space="preserve"> K64 / 24 * L64</f>
        <v>8000000</v>
      </c>
      <c r="N64" s="34">
        <f>SUM(E64:F64)</f>
        <v>7000000</v>
      </c>
      <c r="O64" s="34">
        <f>N64 * 0.02</f>
        <v>140000</v>
      </c>
      <c r="P64" s="34">
        <f>N64 *0.175</f>
        <v>1225000</v>
      </c>
      <c r="Q64" s="34">
        <f>N64 *0.003</f>
        <v>21000</v>
      </c>
      <c r="R64" s="34">
        <f>N64 *0.001</f>
        <v>7000</v>
      </c>
      <c r="S64" s="34">
        <f>SUM(O64:R64)</f>
        <v>1393000</v>
      </c>
      <c r="T64" s="34">
        <f>N64 *0.08</f>
        <v>560000</v>
      </c>
      <c r="U64" s="34">
        <f>N64 *0.015</f>
        <v>105000</v>
      </c>
      <c r="V64" s="34">
        <f>N64 *0.01</f>
        <v>70000</v>
      </c>
      <c r="W64" s="34">
        <f>SUM(T64:V64)</f>
        <v>735000</v>
      </c>
      <c r="X64" s="34"/>
      <c r="Y64" s="34">
        <f>M64-W64-X64</f>
        <v>7265000</v>
      </c>
      <c r="Z64" s="12"/>
      <c r="AA64" s="12"/>
    </row>
    <row r="65" spans="1:27" x14ac:dyDescent="0.3">
      <c r="A65" s="35">
        <v>56</v>
      </c>
      <c r="B65" s="33" t="s">
        <v>95</v>
      </c>
      <c r="C65" s="34">
        <v>2005420</v>
      </c>
      <c r="D65" s="34" t="s">
        <v>34</v>
      </c>
      <c r="E65" s="34">
        <v>7000000</v>
      </c>
      <c r="F65" s="34">
        <v>0</v>
      </c>
      <c r="G65" s="34">
        <v>500000</v>
      </c>
      <c r="H65" s="34"/>
      <c r="I65" s="34">
        <v>500000</v>
      </c>
      <c r="J65" s="34"/>
      <c r="K65" s="34">
        <f>SUM(E65:J65)</f>
        <v>8000000</v>
      </c>
      <c r="L65" s="34">
        <v>25</v>
      </c>
      <c r="M65" s="34">
        <f xml:space="preserve"> K65 / 24 * L65</f>
        <v>8333333.333333333</v>
      </c>
      <c r="N65" s="34">
        <f>SUM(E65:F65)</f>
        <v>7000000</v>
      </c>
      <c r="O65" s="34">
        <f>N65 * 0.02</f>
        <v>140000</v>
      </c>
      <c r="P65" s="34">
        <f>N65 *0.175</f>
        <v>1225000</v>
      </c>
      <c r="Q65" s="34">
        <f>N65 *0.003</f>
        <v>21000</v>
      </c>
      <c r="R65" s="34">
        <f>N65 *0.001</f>
        <v>7000</v>
      </c>
      <c r="S65" s="34">
        <f>SUM(O65:R65)</f>
        <v>1393000</v>
      </c>
      <c r="T65" s="34">
        <f>N65 *0.08</f>
        <v>560000</v>
      </c>
      <c r="U65" s="34">
        <f>N65 *0.015</f>
        <v>105000</v>
      </c>
      <c r="V65" s="34">
        <f>N65 *0.01</f>
        <v>70000</v>
      </c>
      <c r="W65" s="34">
        <f>SUM(T65:V65)</f>
        <v>735000</v>
      </c>
      <c r="X65" s="34"/>
      <c r="Y65" s="34">
        <f>M65-W65-X65</f>
        <v>7598333.333333333</v>
      </c>
      <c r="Z65" s="12"/>
      <c r="AA65" s="12"/>
    </row>
    <row r="66" spans="1:27" x14ac:dyDescent="0.3">
      <c r="A66" s="35">
        <v>57</v>
      </c>
      <c r="B66" s="33" t="s">
        <v>96</v>
      </c>
      <c r="C66" s="34">
        <v>2005421</v>
      </c>
      <c r="D66" s="34" t="s">
        <v>34</v>
      </c>
      <c r="E66" s="34">
        <v>7000000</v>
      </c>
      <c r="F66" s="34">
        <v>0</v>
      </c>
      <c r="G66" s="34">
        <v>500000</v>
      </c>
      <c r="H66" s="34"/>
      <c r="I66" s="34">
        <v>500000</v>
      </c>
      <c r="J66" s="34"/>
      <c r="K66" s="34">
        <f>SUM(E66:J66)</f>
        <v>8000000</v>
      </c>
      <c r="L66" s="34" t="s">
        <v>35</v>
      </c>
      <c r="M66" s="34">
        <f xml:space="preserve"> K66 / 24 * L66</f>
        <v>7500000</v>
      </c>
      <c r="N66" s="34">
        <f>SUM(E66:F66)</f>
        <v>7000000</v>
      </c>
      <c r="O66" s="34">
        <f>N66 * 0.02</f>
        <v>140000</v>
      </c>
      <c r="P66" s="34">
        <f>N66 *0.175</f>
        <v>1225000</v>
      </c>
      <c r="Q66" s="34">
        <f>N66 *0.003</f>
        <v>21000</v>
      </c>
      <c r="R66" s="34">
        <f>N66 *0.001</f>
        <v>7000</v>
      </c>
      <c r="S66" s="34">
        <f>SUM(O66:R66)</f>
        <v>1393000</v>
      </c>
      <c r="T66" s="34">
        <f>N66 *0.08</f>
        <v>560000</v>
      </c>
      <c r="U66" s="34">
        <f>N66 *0.015</f>
        <v>105000</v>
      </c>
      <c r="V66" s="34">
        <f>N66 *0.01</f>
        <v>70000</v>
      </c>
      <c r="W66" s="34">
        <f>SUM(T66:V66)</f>
        <v>735000</v>
      </c>
      <c r="X66" s="34"/>
      <c r="Y66" s="34">
        <f>M66-W66-X66</f>
        <v>6765000</v>
      </c>
      <c r="Z66" s="12"/>
      <c r="AA66" s="12"/>
    </row>
    <row r="67" spans="1:27" x14ac:dyDescent="0.3">
      <c r="A67" s="35">
        <v>58</v>
      </c>
      <c r="B67" s="33" t="s">
        <v>97</v>
      </c>
      <c r="C67" s="34">
        <v>2005422</v>
      </c>
      <c r="D67" s="34" t="s">
        <v>34</v>
      </c>
      <c r="E67" s="34">
        <v>7000000</v>
      </c>
      <c r="F67" s="34">
        <v>0</v>
      </c>
      <c r="G67" s="34">
        <v>500000</v>
      </c>
      <c r="H67" s="34"/>
      <c r="I67" s="34">
        <v>500000</v>
      </c>
      <c r="J67" s="34"/>
      <c r="K67" s="34">
        <f>SUM(E67:J67)</f>
        <v>8000000</v>
      </c>
      <c r="L67" s="34" t="s">
        <v>35</v>
      </c>
      <c r="M67" s="34">
        <f xml:space="preserve"> K67 / 24 * L67</f>
        <v>7500000</v>
      </c>
      <c r="N67" s="34">
        <f>SUM(E67:F67)</f>
        <v>7000000</v>
      </c>
      <c r="O67" s="34">
        <f>N67 * 0.02</f>
        <v>140000</v>
      </c>
      <c r="P67" s="34">
        <f>N67 *0.175</f>
        <v>1225000</v>
      </c>
      <c r="Q67" s="34">
        <f>N67 *0.003</f>
        <v>21000</v>
      </c>
      <c r="R67" s="34">
        <f>N67 *0.001</f>
        <v>7000</v>
      </c>
      <c r="S67" s="34">
        <f>SUM(O67:R67)</f>
        <v>1393000</v>
      </c>
      <c r="T67" s="34">
        <f>N67 *0.08</f>
        <v>560000</v>
      </c>
      <c r="U67" s="34">
        <f>N67 *0.015</f>
        <v>105000</v>
      </c>
      <c r="V67" s="34">
        <f>N67 *0.01</f>
        <v>70000</v>
      </c>
      <c r="W67" s="34">
        <f>SUM(T67:V67)</f>
        <v>735000</v>
      </c>
      <c r="X67" s="34"/>
      <c r="Y67" s="34">
        <f>M67-W67-X67</f>
        <v>6765000</v>
      </c>
      <c r="Z67" s="12"/>
      <c r="AA67" s="12"/>
    </row>
    <row r="68" spans="1:27" x14ac:dyDescent="0.3">
      <c r="A68" s="35">
        <v>59</v>
      </c>
      <c r="B68" s="33" t="s">
        <v>98</v>
      </c>
      <c r="C68" s="34">
        <v>2005600</v>
      </c>
      <c r="D68" s="34" t="s">
        <v>50</v>
      </c>
      <c r="E68" s="34">
        <v>7000000</v>
      </c>
      <c r="F68" s="34">
        <v>0</v>
      </c>
      <c r="G68" s="34">
        <v>500000</v>
      </c>
      <c r="H68" s="34"/>
      <c r="I68" s="34">
        <v>500000</v>
      </c>
      <c r="J68" s="34"/>
      <c r="K68" s="34">
        <f>SUM(E68:J68)</f>
        <v>8000000</v>
      </c>
      <c r="L68" s="34">
        <v>25</v>
      </c>
      <c r="M68" s="34">
        <f xml:space="preserve"> K68 / 24 * L68</f>
        <v>8333333.333333333</v>
      </c>
      <c r="N68" s="34">
        <f>SUM(E68:F68)</f>
        <v>7000000</v>
      </c>
      <c r="O68" s="34">
        <f>N68 * 0.02</f>
        <v>140000</v>
      </c>
      <c r="P68" s="34">
        <f>N68 *0.175</f>
        <v>1225000</v>
      </c>
      <c r="Q68" s="34">
        <f>N68 *0.003</f>
        <v>21000</v>
      </c>
      <c r="R68" s="34">
        <f>N68 *0.001</f>
        <v>7000</v>
      </c>
      <c r="S68" s="34">
        <f>SUM(O68:R68)</f>
        <v>1393000</v>
      </c>
      <c r="T68" s="34">
        <f>N68 *0.08</f>
        <v>560000</v>
      </c>
      <c r="U68" s="34">
        <f>N68 *0.015</f>
        <v>105000</v>
      </c>
      <c r="V68" s="34">
        <f>N68 *0.01</f>
        <v>70000</v>
      </c>
      <c r="W68" s="34">
        <f>SUM(T68:V68)</f>
        <v>735000</v>
      </c>
      <c r="X68" s="34"/>
      <c r="Y68" s="34">
        <f>M68-W68-X68</f>
        <v>7598333.333333333</v>
      </c>
      <c r="Z68" s="12"/>
      <c r="AA68" s="12"/>
    </row>
    <row r="69" spans="1:27" x14ac:dyDescent="0.3">
      <c r="A69" s="35">
        <v>60</v>
      </c>
      <c r="B69" s="33" t="s">
        <v>99</v>
      </c>
      <c r="C69" s="34">
        <v>2005601</v>
      </c>
      <c r="D69" s="34" t="s">
        <v>82</v>
      </c>
      <c r="E69" s="34">
        <v>7000000</v>
      </c>
      <c r="F69" s="34">
        <v>0</v>
      </c>
      <c r="G69" s="34">
        <v>500000</v>
      </c>
      <c r="H69" s="34"/>
      <c r="I69" s="34">
        <v>500000</v>
      </c>
      <c r="J69" s="34"/>
      <c r="K69" s="34">
        <f>SUM(E69:J69)</f>
        <v>8000000</v>
      </c>
      <c r="L69" s="34">
        <v>24</v>
      </c>
      <c r="M69" s="34">
        <f xml:space="preserve"> K69 / 24 * L69</f>
        <v>8000000</v>
      </c>
      <c r="N69" s="34">
        <f>SUM(E69:F69)</f>
        <v>7000000</v>
      </c>
      <c r="O69" s="34">
        <f>N69 * 0.02</f>
        <v>140000</v>
      </c>
      <c r="P69" s="34">
        <f>N69 *0.175</f>
        <v>1225000</v>
      </c>
      <c r="Q69" s="34">
        <f>N69 *0.003</f>
        <v>21000</v>
      </c>
      <c r="R69" s="34">
        <f>N69 *0.001</f>
        <v>7000</v>
      </c>
      <c r="S69" s="34">
        <f>SUM(O69:R69)</f>
        <v>1393000</v>
      </c>
      <c r="T69" s="34">
        <f>N69 *0.08</f>
        <v>560000</v>
      </c>
      <c r="U69" s="34">
        <f>N69 *0.015</f>
        <v>105000</v>
      </c>
      <c r="V69" s="34">
        <f>N69 *0.01</f>
        <v>70000</v>
      </c>
      <c r="W69" s="34">
        <f>SUM(T69:V69)</f>
        <v>735000</v>
      </c>
      <c r="X69" s="34"/>
      <c r="Y69" s="34">
        <f>M69-W69-X69</f>
        <v>7265000</v>
      </c>
      <c r="Z69" s="12"/>
      <c r="AA69" s="12"/>
    </row>
    <row r="70" spans="1:27" x14ac:dyDescent="0.3">
      <c r="A70" s="35">
        <v>61</v>
      </c>
      <c r="B70" s="33" t="s">
        <v>100</v>
      </c>
      <c r="C70" s="34">
        <v>2005602</v>
      </c>
      <c r="D70" s="34" t="s">
        <v>82</v>
      </c>
      <c r="E70" s="34">
        <v>7000000</v>
      </c>
      <c r="F70" s="34">
        <v>0</v>
      </c>
      <c r="G70" s="34">
        <v>500000</v>
      </c>
      <c r="H70" s="34"/>
      <c r="I70" s="34">
        <v>500000</v>
      </c>
      <c r="J70" s="34"/>
      <c r="K70" s="34">
        <f>SUM(E70:J70)</f>
        <v>8000000</v>
      </c>
      <c r="L70" s="34" t="s">
        <v>32</v>
      </c>
      <c r="M70" s="34">
        <f xml:space="preserve"> K70 / 24 * L70</f>
        <v>7833333.333333333</v>
      </c>
      <c r="N70" s="34">
        <f>SUM(E70:F70)</f>
        <v>7000000</v>
      </c>
      <c r="O70" s="34">
        <f>N70 * 0.02</f>
        <v>140000</v>
      </c>
      <c r="P70" s="34">
        <f>N70 *0.175</f>
        <v>1225000</v>
      </c>
      <c r="Q70" s="34">
        <f>N70 *0.003</f>
        <v>21000</v>
      </c>
      <c r="R70" s="34">
        <f>N70 *0.001</f>
        <v>7000</v>
      </c>
      <c r="S70" s="34">
        <f>SUM(O70:R70)</f>
        <v>1393000</v>
      </c>
      <c r="T70" s="34">
        <f>N70 *0.08</f>
        <v>560000</v>
      </c>
      <c r="U70" s="34">
        <f>N70 *0.015</f>
        <v>105000</v>
      </c>
      <c r="V70" s="34">
        <f>N70 *0.01</f>
        <v>70000</v>
      </c>
      <c r="W70" s="34">
        <f>SUM(T70:V70)</f>
        <v>735000</v>
      </c>
      <c r="X70" s="34"/>
      <c r="Y70" s="34">
        <f>M70-W70-X70</f>
        <v>7098333.333333333</v>
      </c>
      <c r="Z70" s="12"/>
      <c r="AA70" s="12"/>
    </row>
    <row r="71" spans="1:27" x14ac:dyDescent="0.3">
      <c r="A71" s="35">
        <v>62</v>
      </c>
      <c r="B71" s="33" t="s">
        <v>101</v>
      </c>
      <c r="C71" s="34">
        <v>2005769</v>
      </c>
      <c r="D71" s="34" t="s">
        <v>34</v>
      </c>
      <c r="E71" s="34">
        <v>7000000</v>
      </c>
      <c r="F71" s="34">
        <v>0</v>
      </c>
      <c r="G71" s="34">
        <v>500000</v>
      </c>
      <c r="H71" s="34"/>
      <c r="I71" s="34">
        <v>500000</v>
      </c>
      <c r="J71" s="34"/>
      <c r="K71" s="34">
        <f>SUM(E71:J71)</f>
        <v>8000000</v>
      </c>
      <c r="L71" s="34">
        <v>25</v>
      </c>
      <c r="M71" s="34">
        <f xml:space="preserve"> K71 / 24 * L71</f>
        <v>8333333.333333333</v>
      </c>
      <c r="N71" s="34">
        <f>SUM(E71:F71)</f>
        <v>7000000</v>
      </c>
      <c r="O71" s="34">
        <f>N71 * 0.02</f>
        <v>140000</v>
      </c>
      <c r="P71" s="34">
        <f>N71 *0.175</f>
        <v>1225000</v>
      </c>
      <c r="Q71" s="34">
        <f>N71 *0.003</f>
        <v>21000</v>
      </c>
      <c r="R71" s="34">
        <f>N71 *0.001</f>
        <v>7000</v>
      </c>
      <c r="S71" s="34">
        <f>SUM(O71:R71)</f>
        <v>1393000</v>
      </c>
      <c r="T71" s="34">
        <f>N71 *0.08</f>
        <v>560000</v>
      </c>
      <c r="U71" s="34">
        <f>N71 *0.015</f>
        <v>105000</v>
      </c>
      <c r="V71" s="34">
        <f>N71 *0.01</f>
        <v>70000</v>
      </c>
      <c r="W71" s="34">
        <f>SUM(T71:V71)</f>
        <v>735000</v>
      </c>
      <c r="X71" s="34"/>
      <c r="Y71" s="34">
        <f>M71-W71-X71</f>
        <v>7598333.333333333</v>
      </c>
      <c r="Z71" s="12"/>
      <c r="AA71" s="12"/>
    </row>
    <row r="72" spans="1:27" x14ac:dyDescent="0.3">
      <c r="A72" s="38" t="s">
        <v>102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9">
        <f>SUM(Y9:Y71)</f>
        <v>432194999.99999988</v>
      </c>
      <c r="Z72" s="12"/>
      <c r="AA72" s="12"/>
    </row>
    <row r="73" spans="1:27" x14ac:dyDescent="0.3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3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7" t="s">
        <v>103</v>
      </c>
      <c r="W74" s="12"/>
      <c r="X74" s="12"/>
      <c r="Y74" s="12"/>
      <c r="Z74" s="12"/>
      <c r="AA74" s="12"/>
    </row>
    <row r="75" spans="1:27" x14ac:dyDescent="0.3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40" t="s">
        <v>31</v>
      </c>
      <c r="W75" s="12"/>
      <c r="X75" s="12"/>
      <c r="Y75" s="12"/>
      <c r="Z75" s="12"/>
      <c r="AA75" s="12"/>
    </row>
    <row r="76" spans="1:27" x14ac:dyDescent="0.3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3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3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3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3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3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3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3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3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3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3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3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3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3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3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3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3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3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3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3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3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3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3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3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3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3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3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3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3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3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3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3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3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3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3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3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3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3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3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3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3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3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3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3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3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3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3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3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3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3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3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</sheetData>
  <customSheetViews>
    <customSheetView guid="{8F574306-E751-48D2-953F-593A81803148}" scale="70" showPageBreaks="1">
      <selection activeCell="L11" sqref="L11"/>
      <pageMargins left="0.7" right="0.7" top="0.75" bottom="0.75" header="0.3" footer="0.3"/>
      <pageSetup paperSize="8" orientation="landscape" r:id="rId1"/>
    </customSheetView>
  </customSheetViews>
  <mergeCells count="16">
    <mergeCell ref="A72:X72"/>
    <mergeCell ref="Y7:Y8"/>
    <mergeCell ref="A5:Y5"/>
    <mergeCell ref="N7:N8"/>
    <mergeCell ref="O7:S7"/>
    <mergeCell ref="T7:W7"/>
    <mergeCell ref="X7:X8"/>
    <mergeCell ref="A7:A8"/>
    <mergeCell ref="B7:B8"/>
    <mergeCell ref="C7:C8"/>
    <mergeCell ref="D7:D8"/>
    <mergeCell ref="E7:E8"/>
    <mergeCell ref="F7:J7"/>
    <mergeCell ref="K7:K8"/>
    <mergeCell ref="L7:L8"/>
    <mergeCell ref="M7:M8"/>
  </mergeCells>
  <pageMargins left="0.7" right="0.7" top="0.75" bottom="0.75" header="0.3" footer="0.3"/>
  <pageSetup paperSize="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cp:lastPrinted>2020-12-25T13:20:57Z</cp:lastPrinted>
  <dcterms:created xsi:type="dcterms:W3CDTF">2020-12-16T10:30:35Z</dcterms:created>
  <dcterms:modified xsi:type="dcterms:W3CDTF">2020-12-25T13:20:57Z</dcterms:modified>
</cp:coreProperties>
</file>