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á složka (2)\Nová složka\DO SERVRU\RD U Hrnčíř 615\"/>
    </mc:Choice>
  </mc:AlternateContent>
  <xr:revisionPtr revIDLastSave="0" documentId="13_ncr:1_{FCEC44DA-2572-4891-A681-B39AD28A89D4}" xr6:coauthVersionLast="47" xr6:coauthVersionMax="47" xr10:uidLastSave="{00000000-0000-0000-0000-000000000000}"/>
  <bookViews>
    <workbookView xWindow="-28920" yWindow="-120" windowWidth="29040" windowHeight="15840" xr2:uid="{E3938654-F672-4D9D-B8EC-128DE63E324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5" i="1"/>
  <c r="D21" i="1"/>
  <c r="F21" i="1" s="1"/>
  <c r="F27" i="1"/>
  <c r="F5" i="1"/>
  <c r="D13" i="1"/>
  <c r="F13" i="1" s="1"/>
  <c r="F14" i="1"/>
  <c r="F19" i="1"/>
  <c r="F20" i="1"/>
  <c r="F24" i="1"/>
  <c r="D22" i="1"/>
  <c r="F22" i="1" s="1"/>
  <c r="D11" i="1"/>
  <c r="D18" i="1" s="1"/>
  <c r="F18" i="1" s="1"/>
  <c r="D8" i="1"/>
  <c r="F8" i="1" s="1"/>
  <c r="D7" i="1"/>
  <c r="F7" i="1" s="1"/>
  <c r="D6" i="1"/>
  <c r="F6" i="1" s="1"/>
  <c r="F12" i="1" l="1"/>
  <c r="E26" i="1" s="1"/>
  <c r="F26" i="1" s="1"/>
  <c r="F29" i="1" s="1"/>
  <c r="D23" i="1"/>
  <c r="F23" i="1" s="1"/>
  <c r="D9" i="1"/>
  <c r="D10" i="1" s="1"/>
  <c r="D16" i="1"/>
  <c r="F16" i="1" s="1"/>
  <c r="D17" i="1"/>
  <c r="F17" i="1" s="1"/>
  <c r="F11" i="1"/>
  <c r="D15" i="1"/>
  <c r="F15" i="1" s="1"/>
  <c r="F9" i="1" l="1"/>
  <c r="F10" i="1"/>
</calcChain>
</file>

<file path=xl/sharedStrings.xml><?xml version="1.0" encoding="utf-8"?>
<sst xmlns="http://schemas.openxmlformats.org/spreadsheetml/2006/main" count="60" uniqueCount="43">
  <si>
    <t xml:space="preserve">Položkový rozpočet </t>
  </si>
  <si>
    <t>S:</t>
  </si>
  <si>
    <t>O:</t>
  </si>
  <si>
    <t>P.č.</t>
  </si>
  <si>
    <t>Název položky</t>
  </si>
  <si>
    <t>MJ</t>
  </si>
  <si>
    <t>množství</t>
  </si>
  <si>
    <t>cena / MJ</t>
  </si>
  <si>
    <t>Celkem</t>
  </si>
  <si>
    <t>m3</t>
  </si>
  <si>
    <t>Strojní výkop základového pasu, 0,5x0,4</t>
  </si>
  <si>
    <t>Ruční výkop základových patek 0,4x0,4x0,5</t>
  </si>
  <si>
    <t>Přesun zeminy ze staveniště</t>
  </si>
  <si>
    <t>Příplatek za uložení zeminy na skládku</t>
  </si>
  <si>
    <t>m2</t>
  </si>
  <si>
    <t>Stěna z tvárnic BEST - LUNETA I přirodní , zalití tvárnic betonem C 20/25</t>
  </si>
  <si>
    <t>ks</t>
  </si>
  <si>
    <t>Ocelové U patky pro dřevěné sloupy včetně uložení</t>
  </si>
  <si>
    <t xml:space="preserve">Zhutnění zeminy </t>
  </si>
  <si>
    <t>Drcené kamenivo FR. 16/32 tl. 200mm + zhutnění</t>
  </si>
  <si>
    <t>Drcené kamenivo FR. 8/16 tl. 100mm + zhutnění</t>
  </si>
  <si>
    <t>Kladecí vrstva Fr. 4/8 tl. 30mm</t>
  </si>
  <si>
    <t>kpl</t>
  </si>
  <si>
    <t>Pojistná hydroizolace střechy, včetně montáže</t>
  </si>
  <si>
    <t>Klempířské prvky, lemování, okapový systém</t>
  </si>
  <si>
    <t>Montáž svislých dřevěných hoblovaných konstrukcí sloupků a pásků, včetně materiál</t>
  </si>
  <si>
    <t>Montáž vodorovných dřevěných konstrukcí pozednic a vazných trámů (hoblované), včetně materiál</t>
  </si>
  <si>
    <t>Montáž dřevěné konstrukce půltové střechy, hoblované</t>
  </si>
  <si>
    <t>Strojní skrývka ornice, odh. Tloušťa 150mm + přesun</t>
  </si>
  <si>
    <t>Demontáž stávajícího plotu z pletiva</t>
  </si>
  <si>
    <t>m</t>
  </si>
  <si>
    <t>Přesun hmot</t>
  </si>
  <si>
    <t>t</t>
  </si>
  <si>
    <t>Celková cena</t>
  </si>
  <si>
    <t>Betonová zámková dlažba tl. 80mm, přírodní, včetně pokládky</t>
  </si>
  <si>
    <t>Pomocné lešení</t>
  </si>
  <si>
    <t>Koordinační práce technika</t>
  </si>
  <si>
    <t>h</t>
  </si>
  <si>
    <t>Plechová antracitová střešní krytina, + příslušenství + montáž</t>
  </si>
  <si>
    <t>Kontejner na směsný odpad 3m3</t>
  </si>
  <si>
    <t>Garáže</t>
  </si>
  <si>
    <t>U Hrnčíř 615, Jesenice - Zdiměřice</t>
  </si>
  <si>
    <t>Betonování Základů + základy pátky , beton prostý C16/20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</si>
</sst>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Arial CE"/>
      <charset val="238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/>
    <xf numFmtId="0" fontId="2" fillId="0" borderId="0" xfId="0" applyFont="1"/>
    <xf numFmtId="44" fontId="2" fillId="0" borderId="0" xfId="0" applyNumberFormat="1" applyFont="1"/>
    <xf numFmtId="0" fontId="0" fillId="0" borderId="2" xfId="0" applyBorder="1" applyAlignment="1"/>
    <xf numFmtId="0" fontId="0" fillId="0" borderId="2" xfId="0" applyBorder="1"/>
    <xf numFmtId="44" fontId="0" fillId="0" borderId="2" xfId="1" applyFont="1" applyBorder="1"/>
    <xf numFmtId="44" fontId="0" fillId="0" borderId="0" xfId="0" applyNumberFormat="1"/>
    <xf numFmtId="0" fontId="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ěna" xfId="1" builtinId="4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0FB7-D0BD-4A22-9ABB-066A1880F014}">
  <dimension ref="A1:G30"/>
  <sheetViews>
    <sheetView tabSelected="1" workbookViewId="0">
      <selection sqref="A1:F1"/>
    </sheetView>
  </sheetViews>
  <sheetFormatPr defaultColWidth="8.77734375" defaultRowHeight="14.4" x14ac:dyDescent="0.3"/>
  <cols>
    <col min="2" max="2" width="60.109375" customWidth="1"/>
    <col min="5" max="5" width="12.44140625" bestFit="1" customWidth="1"/>
    <col min="6" max="6" width="15.77734375" customWidth="1"/>
    <col min="7" max="7" width="11.77734375" bestFit="1" customWidth="1"/>
  </cols>
  <sheetData>
    <row r="1" spans="1:7" ht="15.6" x14ac:dyDescent="0.3">
      <c r="A1" s="13" t="s">
        <v>0</v>
      </c>
      <c r="B1" s="13"/>
      <c r="C1" s="13"/>
      <c r="D1" s="13"/>
      <c r="E1" s="13"/>
      <c r="F1" s="13"/>
    </row>
    <row r="2" spans="1:7" x14ac:dyDescent="0.3">
      <c r="A2" s="1" t="s">
        <v>1</v>
      </c>
      <c r="B2" s="14" t="s">
        <v>40</v>
      </c>
      <c r="C2" s="15"/>
      <c r="D2" s="15"/>
      <c r="E2" s="15"/>
      <c r="F2" s="15"/>
    </row>
    <row r="3" spans="1:7" x14ac:dyDescent="0.3">
      <c r="A3" s="1" t="s">
        <v>2</v>
      </c>
      <c r="B3" s="14" t="s">
        <v>41</v>
      </c>
      <c r="C3" s="15"/>
      <c r="D3" s="15"/>
      <c r="E3" s="15"/>
      <c r="F3" s="15"/>
    </row>
    <row r="4" spans="1:7" x14ac:dyDescent="0.3">
      <c r="A4" s="2" t="s">
        <v>3</v>
      </c>
      <c r="B4" s="3" t="s">
        <v>4</v>
      </c>
      <c r="C4" s="2" t="s">
        <v>5</v>
      </c>
      <c r="D4" s="2" t="s">
        <v>6</v>
      </c>
      <c r="E4" s="2" t="s">
        <v>7</v>
      </c>
      <c r="F4" s="2" t="s">
        <v>8</v>
      </c>
    </row>
    <row r="5" spans="1:7" x14ac:dyDescent="0.3">
      <c r="A5">
        <v>1</v>
      </c>
      <c r="B5" t="s">
        <v>29</v>
      </c>
      <c r="C5" t="s">
        <v>30</v>
      </c>
      <c r="D5">
        <v>8.5</v>
      </c>
      <c r="E5" s="6">
        <v>360</v>
      </c>
      <c r="F5" s="6">
        <f>E5*D5</f>
        <v>3060</v>
      </c>
    </row>
    <row r="6" spans="1:7" x14ac:dyDescent="0.3">
      <c r="A6">
        <v>2</v>
      </c>
      <c r="B6" t="s">
        <v>28</v>
      </c>
      <c r="C6" t="s">
        <v>9</v>
      </c>
      <c r="D6">
        <f>8*6*0.15</f>
        <v>7.1999999999999993</v>
      </c>
      <c r="E6" s="6">
        <v>1100</v>
      </c>
      <c r="F6" s="6">
        <f>E6*D6</f>
        <v>7919.9999999999991</v>
      </c>
    </row>
    <row r="7" spans="1:7" x14ac:dyDescent="0.3">
      <c r="A7">
        <v>3</v>
      </c>
      <c r="B7" t="s">
        <v>10</v>
      </c>
      <c r="C7" t="s">
        <v>9</v>
      </c>
      <c r="D7">
        <f>8.1*0.5*0.4</f>
        <v>1.62</v>
      </c>
      <c r="E7" s="6">
        <v>3250</v>
      </c>
      <c r="F7" s="6">
        <f t="shared" ref="F7:F28" si="0">E7*D7</f>
        <v>5265</v>
      </c>
    </row>
    <row r="8" spans="1:7" x14ac:dyDescent="0.3">
      <c r="A8">
        <v>4</v>
      </c>
      <c r="B8" t="s">
        <v>11</v>
      </c>
      <c r="C8" t="s">
        <v>9</v>
      </c>
      <c r="D8">
        <f>8*0.4*0.4*0.5</f>
        <v>0.64000000000000012</v>
      </c>
      <c r="E8" s="6">
        <v>2560</v>
      </c>
      <c r="F8" s="6">
        <f t="shared" si="0"/>
        <v>1638.4000000000003</v>
      </c>
    </row>
    <row r="9" spans="1:7" x14ac:dyDescent="0.3">
      <c r="A9">
        <v>5</v>
      </c>
      <c r="B9" t="s">
        <v>12</v>
      </c>
      <c r="C9" t="s">
        <v>9</v>
      </c>
      <c r="D9">
        <f>8*6*0.15+D7+D8</f>
        <v>9.4600000000000009</v>
      </c>
      <c r="E9" s="6">
        <v>560</v>
      </c>
      <c r="F9" s="6">
        <f t="shared" si="0"/>
        <v>5297.6</v>
      </c>
    </row>
    <row r="10" spans="1:7" x14ac:dyDescent="0.3">
      <c r="A10">
        <v>6</v>
      </c>
      <c r="B10" t="s">
        <v>13</v>
      </c>
      <c r="C10" t="s">
        <v>32</v>
      </c>
      <c r="D10">
        <f>D9*1.75</f>
        <v>16.555</v>
      </c>
      <c r="E10" s="6">
        <v>250</v>
      </c>
      <c r="F10" s="6">
        <f t="shared" si="0"/>
        <v>4138.75</v>
      </c>
    </row>
    <row r="11" spans="1:7" x14ac:dyDescent="0.3">
      <c r="A11">
        <v>7</v>
      </c>
      <c r="B11" t="s">
        <v>18</v>
      </c>
      <c r="C11" t="s">
        <v>14</v>
      </c>
      <c r="D11">
        <f>8*6</f>
        <v>48</v>
      </c>
      <c r="E11" s="6">
        <v>156</v>
      </c>
      <c r="F11" s="6">
        <f t="shared" si="0"/>
        <v>7488</v>
      </c>
    </row>
    <row r="12" spans="1:7" x14ac:dyDescent="0.3">
      <c r="A12">
        <v>8</v>
      </c>
      <c r="B12" t="s">
        <v>42</v>
      </c>
      <c r="C12" t="s">
        <v>9</v>
      </c>
      <c r="D12" s="12">
        <v>3.46</v>
      </c>
      <c r="E12" s="6">
        <v>2880</v>
      </c>
      <c r="F12" s="6">
        <f t="shared" si="0"/>
        <v>9964.7999999999993</v>
      </c>
    </row>
    <row r="13" spans="1:7" x14ac:dyDescent="0.3">
      <c r="A13">
        <v>9</v>
      </c>
      <c r="B13" s="5" t="s">
        <v>15</v>
      </c>
      <c r="C13" t="s">
        <v>14</v>
      </c>
      <c r="D13">
        <f>8.1*2.5*1.1</f>
        <v>22.275000000000002</v>
      </c>
      <c r="E13" s="6">
        <v>2160</v>
      </c>
      <c r="F13" s="6">
        <f t="shared" si="0"/>
        <v>48114.000000000007</v>
      </c>
    </row>
    <row r="14" spans="1:7" x14ac:dyDescent="0.3">
      <c r="A14">
        <v>10</v>
      </c>
      <c r="B14" s="5" t="s">
        <v>17</v>
      </c>
      <c r="C14" t="s">
        <v>16</v>
      </c>
      <c r="D14">
        <v>8</v>
      </c>
      <c r="E14" s="6">
        <v>550</v>
      </c>
      <c r="F14" s="6">
        <f t="shared" si="0"/>
        <v>4400</v>
      </c>
      <c r="G14" s="12"/>
    </row>
    <row r="15" spans="1:7" x14ac:dyDescent="0.3">
      <c r="A15">
        <v>11</v>
      </c>
      <c r="B15" s="5" t="s">
        <v>19</v>
      </c>
      <c r="C15" t="s">
        <v>9</v>
      </c>
      <c r="D15">
        <f>D11*0.2</f>
        <v>9.6000000000000014</v>
      </c>
      <c r="E15" s="6">
        <v>2120</v>
      </c>
      <c r="F15" s="6">
        <f t="shared" si="0"/>
        <v>20352.000000000004</v>
      </c>
      <c r="G15" s="12"/>
    </row>
    <row r="16" spans="1:7" x14ac:dyDescent="0.3">
      <c r="A16">
        <v>12</v>
      </c>
      <c r="B16" s="5" t="s">
        <v>20</v>
      </c>
      <c r="C16" t="s">
        <v>9</v>
      </c>
      <c r="D16">
        <f>D11*0.1</f>
        <v>4.8000000000000007</v>
      </c>
      <c r="E16" s="6">
        <v>2320</v>
      </c>
      <c r="F16" s="6">
        <f t="shared" si="0"/>
        <v>11136.000000000002</v>
      </c>
      <c r="G16" s="12"/>
    </row>
    <row r="17" spans="1:7" x14ac:dyDescent="0.3">
      <c r="A17">
        <v>13</v>
      </c>
      <c r="B17" s="5" t="s">
        <v>21</v>
      </c>
      <c r="C17" t="s">
        <v>9</v>
      </c>
      <c r="D17">
        <f>D11*0.03</f>
        <v>1.44</v>
      </c>
      <c r="E17" s="6">
        <v>2550</v>
      </c>
      <c r="F17" s="6">
        <f t="shared" si="0"/>
        <v>3672</v>
      </c>
      <c r="G17" s="12"/>
    </row>
    <row r="18" spans="1:7" x14ac:dyDescent="0.3">
      <c r="A18">
        <v>14</v>
      </c>
      <c r="B18" s="5" t="s">
        <v>34</v>
      </c>
      <c r="C18" t="s">
        <v>14</v>
      </c>
      <c r="D18">
        <f>D11*1.05</f>
        <v>50.400000000000006</v>
      </c>
      <c r="E18" s="6">
        <v>650</v>
      </c>
      <c r="F18" s="6">
        <f t="shared" si="0"/>
        <v>32760.000000000004</v>
      </c>
      <c r="G18" s="12"/>
    </row>
    <row r="19" spans="1:7" ht="28.8" x14ac:dyDescent="0.3">
      <c r="A19">
        <v>15</v>
      </c>
      <c r="B19" s="4" t="s">
        <v>25</v>
      </c>
      <c r="C19" t="s">
        <v>22</v>
      </c>
      <c r="D19">
        <v>1</v>
      </c>
      <c r="E19" s="6">
        <v>12640</v>
      </c>
      <c r="F19" s="6">
        <f t="shared" si="0"/>
        <v>12640</v>
      </c>
      <c r="G19" s="12"/>
    </row>
    <row r="20" spans="1:7" ht="28.8" x14ac:dyDescent="0.3">
      <c r="A20">
        <v>16</v>
      </c>
      <c r="B20" s="4" t="s">
        <v>26</v>
      </c>
      <c r="C20" t="s">
        <v>22</v>
      </c>
      <c r="D20">
        <v>1</v>
      </c>
      <c r="E20" s="6">
        <v>8450</v>
      </c>
      <c r="F20" s="6">
        <f t="shared" si="0"/>
        <v>8450</v>
      </c>
    </row>
    <row r="21" spans="1:7" x14ac:dyDescent="0.3">
      <c r="A21">
        <v>17</v>
      </c>
      <c r="B21" s="5" t="s">
        <v>27</v>
      </c>
      <c r="C21" t="s">
        <v>14</v>
      </c>
      <c r="D21">
        <f>D22</f>
        <v>54.780000000000008</v>
      </c>
      <c r="E21" s="6">
        <v>1220</v>
      </c>
      <c r="F21" s="6">
        <f t="shared" si="0"/>
        <v>66831.600000000006</v>
      </c>
    </row>
    <row r="22" spans="1:7" x14ac:dyDescent="0.3">
      <c r="A22">
        <v>18</v>
      </c>
      <c r="B22" s="5" t="s">
        <v>23</v>
      </c>
      <c r="C22" t="s">
        <v>14</v>
      </c>
      <c r="D22">
        <f>8.3*6*1.1</f>
        <v>54.780000000000008</v>
      </c>
      <c r="E22" s="6">
        <v>145</v>
      </c>
      <c r="F22" s="6">
        <f t="shared" si="0"/>
        <v>7943.1000000000013</v>
      </c>
    </row>
    <row r="23" spans="1:7" x14ac:dyDescent="0.3">
      <c r="A23">
        <v>19</v>
      </c>
      <c r="B23" s="5" t="s">
        <v>38</v>
      </c>
      <c r="C23" t="s">
        <v>14</v>
      </c>
      <c r="D23">
        <f>D22</f>
        <v>54.780000000000008</v>
      </c>
      <c r="E23" s="6">
        <v>940</v>
      </c>
      <c r="F23" s="6">
        <f t="shared" si="0"/>
        <v>51493.200000000004</v>
      </c>
    </row>
    <row r="24" spans="1:7" x14ac:dyDescent="0.3">
      <c r="A24">
        <v>20</v>
      </c>
      <c r="B24" s="5" t="s">
        <v>24</v>
      </c>
      <c r="C24" t="s">
        <v>22</v>
      </c>
      <c r="D24">
        <v>1</v>
      </c>
      <c r="E24" s="6">
        <v>17650</v>
      </c>
      <c r="F24" s="6">
        <f t="shared" si="0"/>
        <v>17650</v>
      </c>
    </row>
    <row r="25" spans="1:7" x14ac:dyDescent="0.3">
      <c r="A25">
        <v>21</v>
      </c>
      <c r="B25" s="5" t="s">
        <v>35</v>
      </c>
      <c r="C25" t="s">
        <v>22</v>
      </c>
      <c r="D25">
        <v>1</v>
      </c>
      <c r="E25" s="6">
        <v>6500</v>
      </c>
      <c r="F25" s="6">
        <f t="shared" ref="F25" si="1">E25*D25</f>
        <v>6500</v>
      </c>
    </row>
    <row r="26" spans="1:7" x14ac:dyDescent="0.3">
      <c r="A26">
        <v>22</v>
      </c>
      <c r="B26" s="5" t="s">
        <v>31</v>
      </c>
      <c r="C26" t="s">
        <v>22</v>
      </c>
      <c r="D26">
        <v>1</v>
      </c>
      <c r="E26" s="6">
        <f>SUM(F5:F25)*0.05</f>
        <v>16835.7225</v>
      </c>
      <c r="F26" s="6">
        <f t="shared" si="0"/>
        <v>16835.7225</v>
      </c>
    </row>
    <row r="27" spans="1:7" x14ac:dyDescent="0.3">
      <c r="A27">
        <v>23</v>
      </c>
      <c r="B27" s="5" t="s">
        <v>39</v>
      </c>
      <c r="C27" t="s">
        <v>16</v>
      </c>
      <c r="D27">
        <v>3</v>
      </c>
      <c r="E27" s="6">
        <v>3200</v>
      </c>
      <c r="F27" s="6">
        <f t="shared" si="0"/>
        <v>9600</v>
      </c>
    </row>
    <row r="28" spans="1:7" ht="15" thickBot="1" x14ac:dyDescent="0.35">
      <c r="A28" s="10">
        <v>24</v>
      </c>
      <c r="B28" s="9" t="s">
        <v>36</v>
      </c>
      <c r="C28" s="10" t="s">
        <v>37</v>
      </c>
      <c r="D28" s="10">
        <v>40</v>
      </c>
      <c r="E28" s="11">
        <v>550</v>
      </c>
      <c r="F28" s="11">
        <f t="shared" si="0"/>
        <v>22000</v>
      </c>
    </row>
    <row r="29" spans="1:7" x14ac:dyDescent="0.3">
      <c r="B29" s="7" t="s">
        <v>33</v>
      </c>
      <c r="C29" s="7"/>
      <c r="D29" s="7"/>
      <c r="E29" s="7"/>
      <c r="F29" s="8">
        <f>SUM(F5:F28)</f>
        <v>385150.17249999999</v>
      </c>
    </row>
    <row r="30" spans="1:7" x14ac:dyDescent="0.3">
      <c r="B30" s="5"/>
      <c r="E30" s="6"/>
      <c r="F30" s="6"/>
    </row>
  </sheetData>
  <mergeCells count="3">
    <mergeCell ref="A1:F1"/>
    <mergeCell ref="B2:F2"/>
    <mergeCell ref="B3:F3"/>
  </mergeCells>
  <phoneticPr fontId="4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 Tan Nguyen</dc:creator>
  <cp:lastModifiedBy>Huu Tan Nguyen</cp:lastModifiedBy>
  <dcterms:created xsi:type="dcterms:W3CDTF">2021-06-26T08:35:36Z</dcterms:created>
  <dcterms:modified xsi:type="dcterms:W3CDTF">2021-06-26T12:43:11Z</dcterms:modified>
</cp:coreProperties>
</file>