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PT\S5\Software Requirement\Assigment2\"/>
    </mc:Choice>
  </mc:AlternateContent>
  <xr:revisionPtr revIDLastSave="0" documentId="10_ncr:100000_{64B0990F-5BBF-4BC3-8A1D-70F9CF22450A}" xr6:coauthVersionLast="31" xr6:coauthVersionMax="31" xr10:uidLastSave="{00000000-0000-0000-0000-000000000000}"/>
  <bookViews>
    <workbookView xWindow="0" yWindow="0" windowWidth="20490" windowHeight="7545" firstSheet="1" activeTab="2" xr2:uid="{00000000-000D-0000-FFFF-FFFF00000000}"/>
  </bookViews>
  <sheets>
    <sheet name="Description" sheetId="1" r:id="rId1"/>
    <sheet name="Multiple Stakeholders" sheetId="4" r:id="rId2"/>
    <sheet name="Traceability matrix" sheetId="5" r:id="rId3"/>
    <sheet name="2-way tracebility matrix" sheetId="6" r:id="rId4"/>
  </sheets>
  <calcPr calcId="179017"/>
</workbook>
</file>

<file path=xl/calcChain.xml><?xml version="1.0" encoding="utf-8"?>
<calcChain xmlns="http://schemas.openxmlformats.org/spreadsheetml/2006/main">
  <c r="B8" i="5" l="1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7" i="5"/>
  <c r="B6" i="5"/>
  <c r="B5" i="5"/>
  <c r="B4" i="5"/>
  <c r="B3" i="5"/>
  <c r="B2" i="5"/>
  <c r="C2" i="6" l="1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B2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3" i="6"/>
  <c r="M5" i="4" l="1"/>
  <c r="M6" i="4"/>
  <c r="M7" i="4"/>
  <c r="M8" i="4"/>
  <c r="M9" i="4"/>
  <c r="M10" i="4"/>
  <c r="M11" i="4"/>
  <c r="M4" i="4"/>
  <c r="L5" i="4"/>
  <c r="N5" i="4" s="1"/>
  <c r="L6" i="4"/>
  <c r="L7" i="4"/>
  <c r="L8" i="4"/>
  <c r="L9" i="4"/>
  <c r="N9" i="4" s="1"/>
  <c r="L10" i="4"/>
  <c r="L11" i="4"/>
  <c r="L4" i="4"/>
  <c r="K12" i="4"/>
  <c r="J12" i="4"/>
  <c r="I12" i="4"/>
  <c r="H12" i="4"/>
  <c r="G12" i="4"/>
  <c r="F12" i="4"/>
  <c r="E12" i="4"/>
  <c r="D12" i="4"/>
  <c r="P12" i="4"/>
  <c r="Q4" i="4" s="1"/>
  <c r="R12" i="4"/>
  <c r="S4" i="4" s="1"/>
  <c r="C12" i="4"/>
  <c r="B12" i="4"/>
  <c r="N11" i="4" l="1"/>
  <c r="N7" i="4"/>
  <c r="M12" i="4"/>
  <c r="N10" i="4"/>
  <c r="N6" i="4"/>
  <c r="N8" i="4"/>
  <c r="Q11" i="4"/>
  <c r="Q9" i="4"/>
  <c r="Q5" i="4"/>
  <c r="L12" i="4"/>
  <c r="S10" i="4"/>
  <c r="Q6" i="4"/>
  <c r="S11" i="4"/>
  <c r="Q10" i="4"/>
  <c r="N4" i="4"/>
  <c r="Q8" i="4"/>
  <c r="Q7" i="4"/>
  <c r="S9" i="4"/>
  <c r="S8" i="4"/>
  <c r="S7" i="4"/>
  <c r="S6" i="4"/>
  <c r="S5" i="4"/>
  <c r="Q12" i="4" l="1"/>
  <c r="N12" i="4"/>
  <c r="O4" i="4" s="1"/>
  <c r="T4" i="4" s="1"/>
  <c r="S12" i="4"/>
  <c r="O6" i="4" l="1"/>
  <c r="T6" i="4" s="1"/>
  <c r="O5" i="4"/>
  <c r="T5" i="4" s="1"/>
  <c r="O8" i="4"/>
  <c r="T8" i="4" s="1"/>
  <c r="O9" i="4"/>
  <c r="T9" i="4" s="1"/>
  <c r="O7" i="4"/>
  <c r="T7" i="4" s="1"/>
  <c r="O10" i="4"/>
  <c r="T10" i="4" s="1"/>
  <c r="O11" i="4"/>
  <c r="T11" i="4" s="1"/>
  <c r="O12" i="4" l="1"/>
</calcChain>
</file>

<file path=xl/sharedStrings.xml><?xml version="1.0" encoding="utf-8"?>
<sst xmlns="http://schemas.openxmlformats.org/spreadsheetml/2006/main" count="189" uniqueCount="142">
  <si>
    <t>Requirements Prioritization Model</t>
  </si>
  <si>
    <t>Karl Wiegers</t>
  </si>
  <si>
    <t>This spreadsheet contains a simple model for estimating the relative priorities of implementing</t>
  </si>
  <si>
    <t>specific features or requirements in a software system. The "Example" worksheet contains an</t>
  </si>
  <si>
    <t>example, from a project called the Chemical Tracking System. The worksheet called</t>
  </si>
  <si>
    <t>"Template" contains several blank rows that contain all the formulas. To use this tool, copy</t>
  </si>
  <si>
    <t>the "Template" worksheet into a new spreadsheet file and enter your own items to be prioritized,</t>
  </si>
  <si>
    <t>copying and inserting blank rows as necessary to get enough space to handle all the items you</t>
  </si>
  <si>
    <t>wish to prioritize in one pass.</t>
  </si>
  <si>
    <t>The priority is considered to be a function of how desirable it is to include a specific feature</t>
  </si>
  <si>
    <t>(where desirability considers both the benefit the feature would provide to the customer, and</t>
  </si>
  <si>
    <t>the penalty you might incur in the customer's eyes if the feature is omitted), and both the</t>
  </si>
  <si>
    <t>relative cost and technical risk associated with implementing the feature. Every proposed feature</t>
  </si>
  <si>
    <t>is rated for each of the four dimensions (benefit, penalty, cost, risk) on a relative scale</t>
  </si>
  <si>
    <t>if you feel that benefit is twice as important as penalty, which is the same importance as cost,</t>
  </si>
  <si>
    <t>but risk is only half as important as cost, then you would use weighting factors (in row 1 of the</t>
  </si>
  <si>
    <t>example) of 2, 1, 1, and 0.5, respectively.</t>
  </si>
  <si>
    <t>After entering the relative numbers for all the features, the relative priority for each</t>
  </si>
  <si>
    <t>feature is calculated by considering the percentage of the weighted feature desirability</t>
  </si>
  <si>
    <t>(or value), cost, and risk attributable to each feature. If you sort the list of features</t>
  </si>
  <si>
    <t>descending by the "Priority" column, the top priority items are at the top of the list.</t>
  </si>
  <si>
    <t>You would not use this approach to estimate priorities for features that you know must be included,</t>
  </si>
  <si>
    <t>for any reason (political, competitive advantage, regulatory or contractual requirement, etc.). Only</t>
  </si>
  <si>
    <t>use this tool as a way to differentiate among requirements that are not on the list of "absolutely</t>
  </si>
  <si>
    <t>must do"s.</t>
  </si>
  <si>
    <t>Permission  is granted to use, modify, and distribute this spreadsheet file.</t>
  </si>
  <si>
    <t>Relative Weights:</t>
  </si>
  <si>
    <t>Feature</t>
  </si>
  <si>
    <t>Relative Benefit</t>
  </si>
  <si>
    <t>Relative Penalty</t>
  </si>
  <si>
    <t>Total Value</t>
  </si>
  <si>
    <t>Value %</t>
  </si>
  <si>
    <t>Relative Cost</t>
  </si>
  <si>
    <t>Cost %</t>
  </si>
  <si>
    <t>Relative Risk</t>
  </si>
  <si>
    <t>Risk %</t>
  </si>
  <si>
    <t>Priority</t>
  </si>
  <si>
    <t>Totals</t>
  </si>
  <si>
    <t>Total Benefit</t>
  </si>
  <si>
    <t>Total Penalty</t>
  </si>
  <si>
    <t>The "Multiple Stakeholders" worksheet illustrates a refinement of the basic spreadsheet that accommodates</t>
  </si>
  <si>
    <t>multiple stakeholders or user classes who have different ideas about requirement priorities. This example</t>
  </si>
  <si>
    <t>handles three stakeholders. Each stakeholder has a separate pair of columns for rating benefit and penalty.</t>
  </si>
  <si>
    <t>The numbers in row 1 indicate the relative weight that each stakeholder gets in the decision-making process.</t>
  </si>
  <si>
    <t>Favored user classes get higher weighting factors. The spreadsheet incorporates those weights when it</t>
  </si>
  <si>
    <t>calculates the overall benefit and penalty numbers for each proposed requirement. You can experiment</t>
  </si>
  <si>
    <t>with the benefit and penalty values, and the weighting factors, in this worksheet to see the effect of different</t>
  </si>
  <si>
    <t>stakeholder evaluations on the calculated priority numbers.</t>
  </si>
  <si>
    <t>of 1-9 (9 is high). You can also adjust the weighting factors for each of these four dimensions. For example,</t>
  </si>
  <si>
    <r>
      <t xml:space="preserve">More information about the model can be found in </t>
    </r>
    <r>
      <rPr>
        <i/>
        <sz val="10"/>
        <rFont val="Arial"/>
        <family val="2"/>
      </rPr>
      <t>Software Requirements, 3rd Edition</t>
    </r>
    <r>
      <rPr>
        <sz val="10"/>
        <rFont val="Arial"/>
        <family val="2"/>
      </rPr>
      <t xml:space="preserve"> by Karl Wiegers and Joy Beatty,</t>
    </r>
  </si>
  <si>
    <t>Microsoft Press, 2013</t>
  </si>
  <si>
    <t>This spreadsheet is Copyright © 2013 by Karl Wiegers and Seilevel.</t>
  </si>
  <si>
    <t>Login</t>
  </si>
  <si>
    <t>Logout</t>
  </si>
  <si>
    <t>Manage staffs</t>
  </si>
  <si>
    <t>Manage policies</t>
  </si>
  <si>
    <t>Produce statistic data on promotion policy</t>
  </si>
  <si>
    <t>Producing statistics on product sales of each store</t>
  </si>
  <si>
    <t>Recording transactions’ information when completing a transaction</t>
  </si>
  <si>
    <t>Manage product list in warehouse</t>
  </si>
  <si>
    <t>HR Manager</t>
  </si>
  <si>
    <t>Sale &amp; marketing manager</t>
  </si>
  <si>
    <t>Warehouse manager</t>
  </si>
  <si>
    <t>Executives</t>
  </si>
  <si>
    <t>Salesman supervisor</t>
  </si>
  <si>
    <t>User requirement</t>
  </si>
  <si>
    <t>UC-1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</si>
  <si>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</si>
  <si>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</si>
  <si>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</si>
  <si>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</si>
  <si>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</si>
  <si>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</si>
  <si>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</si>
  <si>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</si>
  <si>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</si>
  <si>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</si>
  <si>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</si>
  <si>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</si>
  <si>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</si>
  <si>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</si>
  <si>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</si>
  <si>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</si>
  <si>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</si>
  <si>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</si>
  <si>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</si>
  <si>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</si>
  <si>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Functional requirement</t>
  </si>
  <si>
    <t>Design element</t>
  </si>
  <si>
    <t>Code element</t>
  </si>
  <si>
    <t>checkLogin()</t>
  </si>
  <si>
    <t>logout.button</t>
  </si>
  <si>
    <t>clearSession()</t>
  </si>
  <si>
    <t>class Staff
class StaffList</t>
  </si>
  <si>
    <t>addStaff()</t>
  </si>
  <si>
    <t>removeStaff()</t>
  </si>
  <si>
    <t>getStaff()</t>
  </si>
  <si>
    <t>policy.apply</t>
  </si>
  <si>
    <t>class Policy</t>
  </si>
  <si>
    <t>applyPolicy()</t>
  </si>
  <si>
    <t>policy.applyPromotion</t>
  </si>
  <si>
    <t>applyPromotion()</t>
  </si>
  <si>
    <t>policy.view</t>
  </si>
  <si>
    <t>getPolicyAndPromotion()</t>
  </si>
  <si>
    <t>policy.statistic</t>
  </si>
  <si>
    <t>getStatisticPolicyAndPromotion()</t>
  </si>
  <si>
    <t>class Statistic</t>
  </si>
  <si>
    <t>getStatisticRevenue()</t>
  </si>
  <si>
    <t>statistic.revenue</t>
  </si>
  <si>
    <t>statistic.sale</t>
  </si>
  <si>
    <t>getStatisticSale()</t>
  </si>
  <si>
    <t>bill.create</t>
  </si>
  <si>
    <t>createBill()</t>
  </si>
  <si>
    <t>bill.applyPaymentByCash</t>
  </si>
  <si>
    <t>applyPaymentByCash()</t>
  </si>
  <si>
    <t>bill.applyPaymentByCard</t>
  </si>
  <si>
    <t>applyPaymentByCard()</t>
  </si>
  <si>
    <t>bill.viewBill</t>
  </si>
  <si>
    <t>getBill()</t>
  </si>
  <si>
    <t>bill.disableBill</t>
  </si>
  <si>
    <t>disableBill()</t>
  </si>
  <si>
    <t>Class Bill
Class BillList</t>
  </si>
  <si>
    <t>product.add</t>
  </si>
  <si>
    <t>product.remove</t>
  </si>
  <si>
    <t>product.view</t>
  </si>
  <si>
    <t>Class Product
Class ProductList</t>
  </si>
  <si>
    <t>addProduct()</t>
  </si>
  <si>
    <t>removeProduct()</t>
  </si>
  <si>
    <t>getProduct()</t>
  </si>
  <si>
    <t>product.viewHistory</t>
  </si>
  <si>
    <t>getHistoryProduct()</t>
  </si>
  <si>
    <t>revenue.view</t>
  </si>
  <si>
    <t>Class Revenue</t>
  </si>
  <si>
    <t>getRevenue()</t>
  </si>
  <si>
    <t>class Login</t>
  </si>
  <si>
    <t>class Logout</t>
  </si>
  <si>
    <t>X</t>
  </si>
  <si>
    <t>USE CASE</t>
  </si>
  <si>
    <t>login.form
2.login.submit
3.login.message</t>
  </si>
  <si>
    <t>5.staff.form
6.staff.manage.add</t>
  </si>
  <si>
    <t>5.staff.form
7.staff.manage.remove</t>
  </si>
  <si>
    <t>5.staff.form
8.staff.manage.view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</si>
</sst>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/>
    <xf numFmtId="0" fontId="4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9" xfId="0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13" workbookViewId="0">
      <selection activeCell="A47" sqref="A47"/>
    </sheetView>
  </sheetViews>
  <sheetFormatPr defaultRowHeight="12.75" x14ac:dyDescent="0.2"/>
  <sheetData>
    <row r="1" spans="1:2" s="1" customFormat="1" x14ac:dyDescent="0.2">
      <c r="A1" s="1" t="s">
        <v>0</v>
      </c>
    </row>
    <row r="2" spans="1:2" x14ac:dyDescent="0.2"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1" x14ac:dyDescent="0.2">
      <c r="A17" t="s">
        <v>48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2" spans="1:1" x14ac:dyDescent="0.2">
      <c r="A32" t="s">
        <v>40</v>
      </c>
    </row>
    <row r="33" spans="1:1" x14ac:dyDescent="0.2">
      <c r="A33" t="s">
        <v>41</v>
      </c>
    </row>
    <row r="34" spans="1:1" x14ac:dyDescent="0.2">
      <c r="A34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37" spans="1:1" x14ac:dyDescent="0.2">
      <c r="A37" t="s">
        <v>45</v>
      </c>
    </row>
    <row r="38" spans="1:1" x14ac:dyDescent="0.2">
      <c r="A38" t="s">
        <v>46</v>
      </c>
    </row>
    <row r="39" spans="1:1" x14ac:dyDescent="0.2">
      <c r="A39" t="s">
        <v>47</v>
      </c>
    </row>
    <row r="41" spans="1:1" x14ac:dyDescent="0.2">
      <c r="A41" s="7" t="s">
        <v>51</v>
      </c>
    </row>
    <row r="42" spans="1:1" x14ac:dyDescent="0.2">
      <c r="A42" t="s">
        <v>25</v>
      </c>
    </row>
    <row r="43" spans="1:1" x14ac:dyDescent="0.2">
      <c r="A43" s="7" t="s">
        <v>49</v>
      </c>
    </row>
    <row r="44" spans="1:1" x14ac:dyDescent="0.2">
      <c r="A44" s="7" t="s">
        <v>50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&amp;CCopyright © 2013 by Karl Wiegers and Seilevel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4"/>
  <sheetViews>
    <sheetView workbookViewId="0">
      <selection activeCell="A14" sqref="A14"/>
    </sheetView>
  </sheetViews>
  <sheetFormatPr defaultRowHeight="12.75" x14ac:dyDescent="0.2"/>
  <cols>
    <col min="1" max="1" width="56.5703125" customWidth="1"/>
    <col min="2" max="11" width="9.140625" style="2"/>
    <col min="12" max="13" width="9.140625" style="4"/>
    <col min="14" max="14" width="10.28515625" style="2" bestFit="1" customWidth="1"/>
    <col min="15" max="20" width="9.140625" style="2"/>
  </cols>
  <sheetData>
    <row r="1" spans="1:21" x14ac:dyDescent="0.2">
      <c r="A1" t="s">
        <v>26</v>
      </c>
      <c r="B1" s="45">
        <v>1</v>
      </c>
      <c r="C1" s="45"/>
      <c r="D1" s="45">
        <v>2</v>
      </c>
      <c r="E1" s="45"/>
      <c r="F1" s="45">
        <v>2</v>
      </c>
      <c r="G1" s="45"/>
      <c r="H1" s="45">
        <v>3</v>
      </c>
      <c r="I1" s="45"/>
      <c r="J1" s="45">
        <v>1.5</v>
      </c>
      <c r="K1" s="45"/>
      <c r="L1" s="4">
        <v>1</v>
      </c>
      <c r="M1" s="4">
        <v>1</v>
      </c>
      <c r="P1" s="4">
        <v>1.5</v>
      </c>
      <c r="R1" s="4">
        <v>1</v>
      </c>
    </row>
    <row r="2" spans="1:21" ht="25.5" customHeight="1" x14ac:dyDescent="0.2">
      <c r="A2" s="9"/>
      <c r="B2" s="46" t="s">
        <v>60</v>
      </c>
      <c r="C2" s="46"/>
      <c r="D2" s="44" t="s">
        <v>61</v>
      </c>
      <c r="E2" s="44"/>
      <c r="F2" s="44" t="s">
        <v>62</v>
      </c>
      <c r="G2" s="44"/>
      <c r="H2" s="44" t="s">
        <v>63</v>
      </c>
      <c r="I2" s="44"/>
      <c r="J2" s="44" t="s">
        <v>64</v>
      </c>
      <c r="K2" s="44"/>
      <c r="L2" s="10"/>
      <c r="M2" s="10"/>
      <c r="N2" s="9"/>
      <c r="O2" s="9"/>
      <c r="P2" s="9"/>
      <c r="Q2" s="9"/>
      <c r="R2" s="9"/>
      <c r="S2" s="9"/>
      <c r="T2" s="9"/>
    </row>
    <row r="3" spans="1:21" s="3" customFormat="1" ht="25.5" x14ac:dyDescent="0.2">
      <c r="A3" s="11" t="s">
        <v>27</v>
      </c>
      <c r="B3" s="11" t="s">
        <v>28</v>
      </c>
      <c r="C3" s="11" t="s">
        <v>29</v>
      </c>
      <c r="D3" s="12" t="s">
        <v>28</v>
      </c>
      <c r="E3" s="11" t="s">
        <v>29</v>
      </c>
      <c r="F3" s="11" t="s">
        <v>28</v>
      </c>
      <c r="G3" s="11" t="s">
        <v>29</v>
      </c>
      <c r="H3" s="11" t="s">
        <v>28</v>
      </c>
      <c r="I3" s="11" t="s">
        <v>29</v>
      </c>
      <c r="J3" s="11" t="s">
        <v>28</v>
      </c>
      <c r="K3" s="11" t="s">
        <v>29</v>
      </c>
      <c r="L3" s="13" t="s">
        <v>38</v>
      </c>
      <c r="M3" s="13" t="s">
        <v>39</v>
      </c>
      <c r="N3" s="11" t="s">
        <v>30</v>
      </c>
      <c r="O3" s="11" t="s">
        <v>31</v>
      </c>
      <c r="P3" s="11" t="s">
        <v>32</v>
      </c>
      <c r="Q3" s="11" t="s">
        <v>33</v>
      </c>
      <c r="R3" s="11" t="s">
        <v>34</v>
      </c>
      <c r="S3" s="11" t="s">
        <v>35</v>
      </c>
      <c r="T3" s="11" t="s">
        <v>36</v>
      </c>
    </row>
    <row r="4" spans="1:21" x14ac:dyDescent="0.2">
      <c r="A4" s="18" t="s">
        <v>54</v>
      </c>
      <c r="B4" s="9">
        <v>9</v>
      </c>
      <c r="C4" s="9">
        <v>7</v>
      </c>
      <c r="D4" s="9">
        <v>3</v>
      </c>
      <c r="E4" s="9">
        <v>1</v>
      </c>
      <c r="F4" s="9">
        <v>4</v>
      </c>
      <c r="G4" s="9">
        <v>2</v>
      </c>
      <c r="H4" s="9">
        <v>5</v>
      </c>
      <c r="I4" s="9">
        <v>6</v>
      </c>
      <c r="J4" s="9">
        <v>4</v>
      </c>
      <c r="K4" s="9">
        <v>3</v>
      </c>
      <c r="L4" s="10">
        <f>(B4*$B$1+D4*$D$1+F4*$F$1+H4*$H$1+J4*$J$1)/($B$1+$D$1+$F$1+$H$1+$J$1)</f>
        <v>4.6315789473684212</v>
      </c>
      <c r="M4" s="10">
        <f>(C4*$B$1+E4*$D$1+G4*$F$1+I4*$H$1+K4*$J$1)/($B$1+$D$1+$F$1+$H$1+$J$1)</f>
        <v>3.736842105263158</v>
      </c>
      <c r="N4" s="10">
        <f>L4*$L$1+M4*$M$1</f>
        <v>8.3684210526315788</v>
      </c>
      <c r="O4" s="10">
        <f t="shared" ref="O4:O11" si="0">100*N4/$N$12</f>
        <v>10.01890359168242</v>
      </c>
      <c r="P4" s="9">
        <v>6</v>
      </c>
      <c r="Q4" s="10">
        <f t="shared" ref="Q4:Q11" si="1">100*P4/$P$12</f>
        <v>12.5</v>
      </c>
      <c r="R4" s="9">
        <v>1</v>
      </c>
      <c r="S4" s="10">
        <f t="shared" ref="S4:S11" si="2">100*R4/$R$12</f>
        <v>4.166666666666667</v>
      </c>
      <c r="T4" s="14">
        <f t="shared" ref="T4:T11" si="3">O4/(Q4*$P$1+S4*$R$1)</f>
        <v>0.43718852036432376</v>
      </c>
      <c r="U4" s="5"/>
    </row>
    <row r="5" spans="1:21" x14ac:dyDescent="0.2">
      <c r="A5" s="18" t="s">
        <v>55</v>
      </c>
      <c r="B5" s="9">
        <v>2</v>
      </c>
      <c r="C5" s="9">
        <v>1</v>
      </c>
      <c r="D5" s="9">
        <v>8</v>
      </c>
      <c r="E5" s="9">
        <v>8</v>
      </c>
      <c r="F5" s="9">
        <v>4</v>
      </c>
      <c r="G5" s="9">
        <v>5</v>
      </c>
      <c r="H5" s="9">
        <v>6</v>
      </c>
      <c r="I5" s="9">
        <v>7</v>
      </c>
      <c r="J5" s="9">
        <v>7</v>
      </c>
      <c r="K5" s="9">
        <v>6</v>
      </c>
      <c r="L5" s="10">
        <f t="shared" ref="L5:L11" si="4">(B5*$B$1+D5*$D$1+F5*$F$1+H5*$H$1+J5*$J$1)/($B$1+$D$1+$F$1+$H$1+$J$1)</f>
        <v>5.7368421052631575</v>
      </c>
      <c r="M5" s="10">
        <f t="shared" ref="M5:M11" si="5">(C5*$B$1+E5*$D$1+G5*$F$1+I5*$H$1+K5*$J$1)/($B$1+$D$1+$F$1+$H$1+$J$1)</f>
        <v>6</v>
      </c>
      <c r="N5" s="10">
        <f t="shared" ref="N5:N11" si="6">L5*$L$1+M5*$M$1</f>
        <v>11.736842105263158</v>
      </c>
      <c r="O5" s="10">
        <f t="shared" si="0"/>
        <v>14.051669817265282</v>
      </c>
      <c r="P5" s="9">
        <v>7</v>
      </c>
      <c r="Q5" s="10">
        <f t="shared" si="1"/>
        <v>14.583333333333334</v>
      </c>
      <c r="R5" s="9">
        <v>3</v>
      </c>
      <c r="S5" s="10">
        <f t="shared" si="2"/>
        <v>12.5</v>
      </c>
      <c r="T5" s="14">
        <f t="shared" si="3"/>
        <v>0.40877584922953547</v>
      </c>
      <c r="U5" s="5"/>
    </row>
    <row r="6" spans="1:21" x14ac:dyDescent="0.2">
      <c r="A6" s="18" t="s">
        <v>59</v>
      </c>
      <c r="B6" s="9">
        <v>3</v>
      </c>
      <c r="C6" s="9">
        <v>1</v>
      </c>
      <c r="D6" s="9">
        <v>1</v>
      </c>
      <c r="E6" s="9">
        <v>2</v>
      </c>
      <c r="F6" s="9">
        <v>10</v>
      </c>
      <c r="G6" s="9">
        <v>9</v>
      </c>
      <c r="H6" s="9">
        <v>8</v>
      </c>
      <c r="I6" s="9">
        <v>6</v>
      </c>
      <c r="J6" s="9">
        <v>6</v>
      </c>
      <c r="K6" s="9">
        <v>5</v>
      </c>
      <c r="L6" s="10">
        <f t="shared" si="4"/>
        <v>6.1052631578947372</v>
      </c>
      <c r="M6" s="10">
        <f t="shared" si="5"/>
        <v>5.1052631578947372</v>
      </c>
      <c r="N6" s="10">
        <f t="shared" si="6"/>
        <v>11.210526315789474</v>
      </c>
      <c r="O6" s="10">
        <f t="shared" si="0"/>
        <v>13.42155009451796</v>
      </c>
      <c r="P6" s="9">
        <v>7</v>
      </c>
      <c r="Q6" s="10">
        <f t="shared" si="1"/>
        <v>14.583333333333334</v>
      </c>
      <c r="R6" s="9">
        <v>2</v>
      </c>
      <c r="S6" s="10">
        <f t="shared" si="2"/>
        <v>8.3333333333333339</v>
      </c>
      <c r="T6" s="14">
        <f t="shared" si="3"/>
        <v>0.44429958933576691</v>
      </c>
      <c r="U6" s="5"/>
    </row>
    <row r="7" spans="1:21" x14ac:dyDescent="0.2">
      <c r="A7" s="18" t="s">
        <v>56</v>
      </c>
      <c r="B7" s="9">
        <v>2</v>
      </c>
      <c r="C7" s="9">
        <v>0</v>
      </c>
      <c r="D7" s="9">
        <v>9</v>
      </c>
      <c r="E7" s="9">
        <v>5</v>
      </c>
      <c r="F7" s="9">
        <v>5</v>
      </c>
      <c r="G7" s="9">
        <v>3</v>
      </c>
      <c r="H7" s="9">
        <v>8</v>
      </c>
      <c r="I7" s="9">
        <v>5</v>
      </c>
      <c r="J7" s="9">
        <v>7</v>
      </c>
      <c r="K7" s="9">
        <v>6</v>
      </c>
      <c r="L7" s="10">
        <f t="shared" si="4"/>
        <v>6.7894736842105265</v>
      </c>
      <c r="M7" s="10">
        <f t="shared" si="5"/>
        <v>4.2105263157894735</v>
      </c>
      <c r="N7" s="10">
        <f t="shared" si="6"/>
        <v>11</v>
      </c>
      <c r="O7" s="10">
        <f t="shared" si="0"/>
        <v>13.169502205419029</v>
      </c>
      <c r="P7" s="9">
        <v>8</v>
      </c>
      <c r="Q7" s="10">
        <f t="shared" si="1"/>
        <v>16.666666666666668</v>
      </c>
      <c r="R7" s="9">
        <v>1</v>
      </c>
      <c r="S7" s="10">
        <f t="shared" si="2"/>
        <v>4.166666666666667</v>
      </c>
      <c r="T7" s="14">
        <f t="shared" si="3"/>
        <v>0.45152578990008096</v>
      </c>
      <c r="U7" s="5"/>
    </row>
    <row r="8" spans="1:21" x14ac:dyDescent="0.2">
      <c r="A8" s="18" t="s">
        <v>57</v>
      </c>
      <c r="B8" s="9">
        <v>1</v>
      </c>
      <c r="C8" s="9">
        <v>1</v>
      </c>
      <c r="D8" s="9">
        <v>8</v>
      </c>
      <c r="E8" s="9">
        <v>6</v>
      </c>
      <c r="F8" s="9">
        <v>6</v>
      </c>
      <c r="G8" s="9">
        <v>6</v>
      </c>
      <c r="H8" s="9">
        <v>9</v>
      </c>
      <c r="I8" s="9">
        <v>7</v>
      </c>
      <c r="J8" s="9">
        <v>7</v>
      </c>
      <c r="K8" s="9">
        <v>6</v>
      </c>
      <c r="L8" s="10">
        <f t="shared" si="4"/>
        <v>7</v>
      </c>
      <c r="M8" s="10">
        <f t="shared" si="5"/>
        <v>5.7894736842105265</v>
      </c>
      <c r="N8" s="10">
        <f t="shared" si="6"/>
        <v>12.789473684210527</v>
      </c>
      <c r="O8" s="10">
        <f t="shared" si="0"/>
        <v>15.311909262759926</v>
      </c>
      <c r="P8" s="9">
        <v>8</v>
      </c>
      <c r="Q8" s="10">
        <f t="shared" si="1"/>
        <v>16.666666666666668</v>
      </c>
      <c r="R8" s="9">
        <v>4</v>
      </c>
      <c r="S8" s="10">
        <f t="shared" si="2"/>
        <v>16.666666666666668</v>
      </c>
      <c r="T8" s="14">
        <f t="shared" si="3"/>
        <v>0.36748582230623816</v>
      </c>
      <c r="U8" s="5"/>
    </row>
    <row r="9" spans="1:21" x14ac:dyDescent="0.2">
      <c r="A9" s="18" t="s">
        <v>58</v>
      </c>
      <c r="B9" s="9">
        <v>1</v>
      </c>
      <c r="C9" s="9">
        <v>1</v>
      </c>
      <c r="D9" s="9">
        <v>7</v>
      </c>
      <c r="E9" s="9">
        <v>7</v>
      </c>
      <c r="F9" s="9">
        <v>3</v>
      </c>
      <c r="G9" s="9">
        <v>2</v>
      </c>
      <c r="H9" s="9">
        <v>7</v>
      </c>
      <c r="I9" s="9">
        <v>8</v>
      </c>
      <c r="J9" s="9">
        <v>9</v>
      </c>
      <c r="K9" s="9">
        <v>6</v>
      </c>
      <c r="L9" s="10">
        <f t="shared" si="4"/>
        <v>5.8421052631578947</v>
      </c>
      <c r="M9" s="10">
        <f t="shared" si="5"/>
        <v>5.4736842105263159</v>
      </c>
      <c r="N9" s="10">
        <f t="shared" si="6"/>
        <v>11.315789473684211</v>
      </c>
      <c r="O9" s="10">
        <f t="shared" si="0"/>
        <v>13.547574039067422</v>
      </c>
      <c r="P9" s="9">
        <v>7</v>
      </c>
      <c r="Q9" s="10">
        <f t="shared" si="1"/>
        <v>14.583333333333334</v>
      </c>
      <c r="R9" s="9">
        <v>2</v>
      </c>
      <c r="S9" s="10">
        <f t="shared" si="2"/>
        <v>8.3333333333333339</v>
      </c>
      <c r="T9" s="14">
        <f t="shared" si="3"/>
        <v>0.44847141646568017</v>
      </c>
      <c r="U9" s="5"/>
    </row>
    <row r="10" spans="1:21" x14ac:dyDescent="0.2">
      <c r="A10" s="18" t="s">
        <v>52</v>
      </c>
      <c r="B10" s="9">
        <v>2</v>
      </c>
      <c r="C10" s="9">
        <v>1</v>
      </c>
      <c r="D10" s="9">
        <v>3</v>
      </c>
      <c r="E10" s="9">
        <v>2</v>
      </c>
      <c r="F10" s="9">
        <v>6</v>
      </c>
      <c r="G10" s="9">
        <v>4</v>
      </c>
      <c r="H10" s="9">
        <v>4</v>
      </c>
      <c r="I10" s="9">
        <v>7</v>
      </c>
      <c r="J10" s="9">
        <v>6</v>
      </c>
      <c r="K10" s="9">
        <v>2</v>
      </c>
      <c r="L10" s="10">
        <f t="shared" si="4"/>
        <v>4.3157894736842106</v>
      </c>
      <c r="M10" s="10">
        <f t="shared" si="5"/>
        <v>3.8947368421052633</v>
      </c>
      <c r="N10" s="10">
        <f t="shared" si="6"/>
        <v>8.2105263157894743</v>
      </c>
      <c r="O10" s="10">
        <f t="shared" si="0"/>
        <v>9.8298676748582228</v>
      </c>
      <c r="P10" s="9">
        <v>3</v>
      </c>
      <c r="Q10" s="10">
        <f t="shared" si="1"/>
        <v>6.25</v>
      </c>
      <c r="R10" s="9">
        <v>3</v>
      </c>
      <c r="S10" s="10">
        <f t="shared" si="2"/>
        <v>12.5</v>
      </c>
      <c r="T10" s="14">
        <f t="shared" si="3"/>
        <v>0.44936537942209021</v>
      </c>
      <c r="U10" s="5"/>
    </row>
    <row r="11" spans="1:21" x14ac:dyDescent="0.2">
      <c r="A11" s="18" t="s">
        <v>53</v>
      </c>
      <c r="B11" s="9">
        <v>2</v>
      </c>
      <c r="C11" s="9">
        <v>1</v>
      </c>
      <c r="D11" s="9">
        <v>3</v>
      </c>
      <c r="E11" s="9">
        <v>4</v>
      </c>
      <c r="F11" s="9">
        <v>5</v>
      </c>
      <c r="G11" s="9">
        <v>4</v>
      </c>
      <c r="H11" s="9">
        <v>3</v>
      </c>
      <c r="I11" s="9">
        <v>8</v>
      </c>
      <c r="J11" s="9">
        <v>4</v>
      </c>
      <c r="K11" s="9">
        <v>7</v>
      </c>
      <c r="L11" s="10">
        <f t="shared" si="4"/>
        <v>3.4736842105263159</v>
      </c>
      <c r="M11" s="10">
        <f t="shared" si="5"/>
        <v>5.4210526315789478</v>
      </c>
      <c r="N11" s="10">
        <f t="shared" si="6"/>
        <v>8.8947368421052637</v>
      </c>
      <c r="O11" s="10">
        <f t="shared" si="0"/>
        <v>10.649023314429742</v>
      </c>
      <c r="P11" s="9">
        <v>2</v>
      </c>
      <c r="Q11" s="10">
        <f t="shared" si="1"/>
        <v>4.166666666666667</v>
      </c>
      <c r="R11" s="9">
        <v>8</v>
      </c>
      <c r="S11" s="10">
        <f t="shared" si="2"/>
        <v>33.333333333333336</v>
      </c>
      <c r="T11" s="14">
        <f t="shared" si="3"/>
        <v>0.26902795741717245</v>
      </c>
      <c r="U11" s="5"/>
    </row>
    <row r="12" spans="1:21" s="6" customFormat="1" x14ac:dyDescent="0.2">
      <c r="A12" s="19" t="s">
        <v>37</v>
      </c>
      <c r="B12" s="15">
        <f t="shared" ref="B12:S12" si="7">SUM(B4:B11)</f>
        <v>22</v>
      </c>
      <c r="C12" s="15">
        <f t="shared" si="7"/>
        <v>13</v>
      </c>
      <c r="D12" s="15">
        <f t="shared" si="7"/>
        <v>42</v>
      </c>
      <c r="E12" s="15">
        <f t="shared" si="7"/>
        <v>35</v>
      </c>
      <c r="F12" s="15">
        <f t="shared" si="7"/>
        <v>43</v>
      </c>
      <c r="G12" s="15">
        <f t="shared" si="7"/>
        <v>35</v>
      </c>
      <c r="H12" s="15">
        <f t="shared" si="7"/>
        <v>50</v>
      </c>
      <c r="I12" s="15">
        <f t="shared" si="7"/>
        <v>54</v>
      </c>
      <c r="J12" s="15">
        <f t="shared" si="7"/>
        <v>50</v>
      </c>
      <c r="K12" s="15">
        <f t="shared" si="7"/>
        <v>41</v>
      </c>
      <c r="L12" s="16">
        <f t="shared" si="7"/>
        <v>43.894736842105267</v>
      </c>
      <c r="M12" s="16">
        <f t="shared" si="7"/>
        <v>39.631578947368418</v>
      </c>
      <c r="N12" s="15">
        <f t="shared" si="7"/>
        <v>83.526315789473685</v>
      </c>
      <c r="O12" s="16">
        <f t="shared" si="7"/>
        <v>100.00000000000001</v>
      </c>
      <c r="P12" s="15">
        <f t="shared" si="7"/>
        <v>48</v>
      </c>
      <c r="Q12" s="16">
        <f t="shared" si="7"/>
        <v>100.00000000000001</v>
      </c>
      <c r="R12" s="15">
        <f t="shared" si="7"/>
        <v>24</v>
      </c>
      <c r="S12" s="16">
        <f t="shared" si="7"/>
        <v>100</v>
      </c>
      <c r="T12" s="17"/>
    </row>
    <row r="15" spans="1:21" x14ac:dyDescent="0.2">
      <c r="B15" s="4"/>
      <c r="C15" s="4"/>
      <c r="D15" s="4"/>
      <c r="E15" s="4"/>
      <c r="F15" s="4"/>
      <c r="G15" s="4"/>
      <c r="H15" s="8"/>
      <c r="I15" s="8"/>
      <c r="J15" s="8"/>
      <c r="K15" s="8"/>
    </row>
    <row r="16" spans="1:21" x14ac:dyDescent="0.2">
      <c r="B16" s="4"/>
      <c r="C16" s="4"/>
      <c r="D16" s="4"/>
      <c r="E16" s="4"/>
      <c r="F16" s="4"/>
      <c r="G16" s="4"/>
      <c r="H16" s="8"/>
      <c r="I16" s="8"/>
      <c r="J16" s="8"/>
      <c r="K16" s="8"/>
    </row>
    <row r="17" spans="2:11" x14ac:dyDescent="0.2">
      <c r="B17" s="4"/>
      <c r="C17" s="4"/>
      <c r="D17" s="4"/>
      <c r="E17" s="4"/>
      <c r="F17" s="4"/>
      <c r="G17" s="4"/>
      <c r="H17" s="8"/>
      <c r="I17" s="8"/>
      <c r="J17" s="8"/>
      <c r="K17" s="8"/>
    </row>
    <row r="18" spans="2:11" x14ac:dyDescent="0.2">
      <c r="B18" s="4"/>
      <c r="C18" s="4"/>
      <c r="D18" s="4"/>
      <c r="E18" s="4"/>
      <c r="F18" s="4"/>
      <c r="G18" s="4"/>
      <c r="H18" s="8"/>
      <c r="I18" s="8"/>
      <c r="J18" s="8"/>
      <c r="K18" s="8"/>
    </row>
    <row r="19" spans="2:11" x14ac:dyDescent="0.2">
      <c r="B19" s="4"/>
      <c r="C19" s="4"/>
      <c r="D19" s="4"/>
      <c r="E19" s="4"/>
      <c r="F19" s="4"/>
      <c r="G19" s="4"/>
      <c r="H19" s="8"/>
      <c r="I19" s="8"/>
      <c r="J19" s="8"/>
      <c r="K19" s="8"/>
    </row>
    <row r="20" spans="2:11" x14ac:dyDescent="0.2">
      <c r="B20" s="4"/>
      <c r="C20" s="4"/>
      <c r="D20" s="4"/>
      <c r="E20" s="4"/>
      <c r="F20" s="4"/>
      <c r="G20" s="4"/>
      <c r="H20" s="8"/>
      <c r="I20" s="8"/>
      <c r="J20" s="8"/>
      <c r="K20" s="8"/>
    </row>
    <row r="21" spans="2:11" x14ac:dyDescent="0.2">
      <c r="B21" s="4"/>
      <c r="C21" s="4"/>
      <c r="D21" s="4"/>
      <c r="E21" s="4"/>
      <c r="F21" s="4"/>
      <c r="G21" s="4"/>
      <c r="H21" s="8"/>
      <c r="I21" s="8"/>
      <c r="J21" s="8"/>
      <c r="K21" s="8"/>
    </row>
    <row r="22" spans="2:11" x14ac:dyDescent="0.2">
      <c r="B22" s="4"/>
      <c r="C22" s="4"/>
      <c r="D22" s="4"/>
      <c r="E22" s="4"/>
      <c r="F22" s="4"/>
      <c r="G22" s="4"/>
      <c r="H22" s="8"/>
      <c r="I22" s="8"/>
      <c r="J22" s="8"/>
      <c r="K22" s="8"/>
    </row>
    <row r="23" spans="2:11" x14ac:dyDescent="0.2">
      <c r="B23" s="4"/>
      <c r="C23" s="4"/>
      <c r="D23" s="4"/>
      <c r="E23" s="4"/>
      <c r="F23" s="4"/>
      <c r="G23" s="4"/>
      <c r="H23" s="8"/>
      <c r="I23" s="8"/>
      <c r="J23" s="8"/>
      <c r="K23" s="8"/>
    </row>
    <row r="24" spans="2:11" x14ac:dyDescent="0.2">
      <c r="B24" s="4"/>
      <c r="C24" s="4"/>
      <c r="D24" s="4"/>
      <c r="E24" s="4"/>
      <c r="F24" s="4"/>
      <c r="G24" s="4"/>
      <c r="H24" s="8"/>
      <c r="I24" s="8"/>
      <c r="J24" s="8"/>
      <c r="K24" s="8"/>
    </row>
    <row r="25" spans="2:11" x14ac:dyDescent="0.2">
      <c r="B25" s="4"/>
      <c r="C25" s="4"/>
      <c r="D25" s="4"/>
      <c r="E25" s="4"/>
      <c r="F25" s="4"/>
      <c r="G25" s="4"/>
      <c r="H25" s="8"/>
      <c r="I25" s="8"/>
      <c r="J25" s="8"/>
      <c r="K25" s="8"/>
    </row>
    <row r="26" spans="2:11" x14ac:dyDescent="0.2">
      <c r="B26" s="4"/>
      <c r="C26" s="4"/>
      <c r="D26" s="4"/>
      <c r="E26" s="4"/>
      <c r="F26" s="4"/>
      <c r="G26" s="4"/>
      <c r="H26" s="8"/>
      <c r="I26" s="8"/>
      <c r="J26" s="8"/>
      <c r="K26" s="8"/>
    </row>
    <row r="27" spans="2:11" x14ac:dyDescent="0.2">
      <c r="B27" s="4"/>
      <c r="C27" s="4"/>
      <c r="D27" s="4"/>
      <c r="E27" s="4"/>
      <c r="F27" s="4"/>
      <c r="G27" s="4"/>
      <c r="H27" s="8"/>
      <c r="I27" s="8"/>
      <c r="J27" s="8"/>
      <c r="K27" s="8"/>
    </row>
    <row r="28" spans="2:11" x14ac:dyDescent="0.2">
      <c r="B28" s="4"/>
      <c r="C28" s="4"/>
      <c r="D28" s="4"/>
      <c r="E28" s="4"/>
      <c r="F28" s="4"/>
      <c r="G28" s="4"/>
      <c r="H28" s="8"/>
      <c r="I28" s="8"/>
      <c r="J28" s="8"/>
      <c r="K28" s="8"/>
    </row>
    <row r="29" spans="2:11" x14ac:dyDescent="0.2">
      <c r="B29" s="4"/>
      <c r="C29" s="4"/>
      <c r="D29" s="4"/>
      <c r="E29" s="4"/>
      <c r="F29" s="4"/>
      <c r="G29" s="4"/>
      <c r="H29" s="8"/>
      <c r="I29" s="8"/>
      <c r="J29" s="8"/>
      <c r="K29" s="8"/>
    </row>
    <row r="30" spans="2:11" x14ac:dyDescent="0.2">
      <c r="B30" s="4"/>
      <c r="C30" s="4"/>
      <c r="D30" s="4"/>
      <c r="E30" s="4"/>
      <c r="F30" s="4"/>
      <c r="G30" s="4"/>
      <c r="H30" s="8"/>
      <c r="I30" s="8"/>
      <c r="J30" s="8"/>
      <c r="K30" s="8"/>
    </row>
    <row r="31" spans="2:11" x14ac:dyDescent="0.2">
      <c r="B31" s="4"/>
      <c r="C31" s="4"/>
      <c r="D31" s="4"/>
      <c r="E31" s="4"/>
      <c r="F31" s="4"/>
      <c r="G31" s="4"/>
      <c r="H31" s="8"/>
      <c r="I31" s="8"/>
      <c r="J31" s="8"/>
      <c r="K31" s="8"/>
    </row>
    <row r="32" spans="2:11" x14ac:dyDescent="0.2">
      <c r="B32" s="4"/>
      <c r="C32" s="4"/>
      <c r="D32" s="4"/>
      <c r="E32" s="4"/>
      <c r="F32" s="4"/>
      <c r="G32" s="4"/>
      <c r="H32" s="8"/>
      <c r="I32" s="8"/>
      <c r="J32" s="8"/>
      <c r="K32" s="8"/>
    </row>
    <row r="33" spans="2:11" x14ac:dyDescent="0.2">
      <c r="B33" s="4"/>
      <c r="C33" s="4"/>
      <c r="D33" s="4"/>
      <c r="E33" s="4"/>
      <c r="F33" s="4"/>
      <c r="G33" s="4"/>
      <c r="H33" s="8"/>
      <c r="I33" s="8"/>
      <c r="J33" s="8"/>
      <c r="K33" s="8"/>
    </row>
    <row r="34" spans="2:11" x14ac:dyDescent="0.2">
      <c r="B34" s="4"/>
      <c r="C34" s="4"/>
      <c r="D34" s="4"/>
      <c r="E34" s="4"/>
      <c r="F34" s="4"/>
      <c r="G34" s="4"/>
      <c r="H34" s="8"/>
      <c r="I34" s="8"/>
      <c r="J34" s="8"/>
      <c r="K34" s="8"/>
    </row>
  </sheetData>
  <mergeCells count="10">
    <mergeCell ref="H2:I2"/>
    <mergeCell ref="J2:K2"/>
    <mergeCell ref="H1:I1"/>
    <mergeCell ref="J1:K1"/>
    <mergeCell ref="B2:C2"/>
    <mergeCell ref="D2:E2"/>
    <mergeCell ref="F2:G2"/>
    <mergeCell ref="B1:C1"/>
    <mergeCell ref="D1:E1"/>
    <mergeCell ref="F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abSelected="1" workbookViewId="0">
      <selection activeCell="L18" sqref="L18"/>
    </sheetView>
  </sheetViews>
  <sheetFormatPr defaultRowHeight="12.75" x14ac:dyDescent="0.2"/>
  <cols>
    <col min="1" max="1" width="16.85546875" bestFit="1" customWidth="1"/>
    <col min="2" max="2" width="27" customWidth="1"/>
    <col min="3" max="3" width="15.85546875" bestFit="1" customWidth="1"/>
    <col min="4" max="4" width="35.28515625" customWidth="1"/>
    <col min="6" max="6" width="8.42578125" customWidth="1"/>
    <col min="7" max="7" width="22.7109375" hidden="1" customWidth="1"/>
  </cols>
  <sheetData>
    <row r="1" spans="1:7" ht="46.5" customHeight="1" thickBot="1" x14ac:dyDescent="0.25">
      <c r="A1" s="32" t="s">
        <v>65</v>
      </c>
      <c r="B1" s="33" t="s">
        <v>87</v>
      </c>
      <c r="C1" s="34" t="s">
        <v>88</v>
      </c>
      <c r="D1" s="35" t="s">
        <v>89</v>
      </c>
    </row>
    <row r="2" spans="1:7" ht="38.25" x14ac:dyDescent="0.2">
      <c r="A2" s="28" t="s">
        <v>66</v>
      </c>
      <c r="B2" s="29" t="str">
        <f>ROW()-1&amp;"."&amp;G2</f>
        <v>1.login.form
2.login.submit
3.login.message</v>
      </c>
      <c r="C2" s="30" t="s">
        <v>134</v>
      </c>
      <c r="D2" s="31" t="s">
        <v>90</v>
      </c>
      <c r="G2" s="29" t="s">
        <v>138</v>
      </c>
    </row>
    <row r="3" spans="1:7" ht="38.25" x14ac:dyDescent="0.2">
      <c r="A3" s="26" t="s">
        <v>67</v>
      </c>
      <c r="B3" s="29" t="str">
        <f>4&amp;"."&amp;G3</f>
        <v>4.logout.button</v>
      </c>
      <c r="C3" s="20" t="s">
        <v>135</v>
      </c>
      <c r="D3" s="21" t="s">
        <v>92</v>
      </c>
      <c r="G3" s="20" t="s">
        <v>91</v>
      </c>
    </row>
    <row r="4" spans="1:7" ht="25.5" x14ac:dyDescent="0.2">
      <c r="A4" s="26" t="s">
        <v>68</v>
      </c>
      <c r="B4" s="29" t="str">
        <f>G4</f>
        <v>5.staff.form
6.staff.manage.add</v>
      </c>
      <c r="C4" s="22" t="s">
        <v>93</v>
      </c>
      <c r="D4" s="23" t="s">
        <v>94</v>
      </c>
      <c r="G4" s="22" t="s">
        <v>139</v>
      </c>
    </row>
    <row r="5" spans="1:7" ht="25.5" x14ac:dyDescent="0.2">
      <c r="A5" s="26" t="s">
        <v>69</v>
      </c>
      <c r="B5" s="29" t="str">
        <f>G5</f>
        <v>5.staff.form
7.staff.manage.remove</v>
      </c>
      <c r="C5" s="22" t="s">
        <v>93</v>
      </c>
      <c r="D5" s="23" t="s">
        <v>95</v>
      </c>
      <c r="G5" s="22" t="s">
        <v>140</v>
      </c>
    </row>
    <row r="6" spans="1:7" ht="25.5" x14ac:dyDescent="0.2">
      <c r="A6" s="26" t="s">
        <v>70</v>
      </c>
      <c r="B6" s="29" t="str">
        <f>G6</f>
        <v>5.staff.form
8.staff.manage.view</v>
      </c>
      <c r="C6" s="22" t="s">
        <v>93</v>
      </c>
      <c r="D6" s="23" t="s">
        <v>96</v>
      </c>
      <c r="G6" s="22" t="s">
        <v>141</v>
      </c>
    </row>
    <row r="7" spans="1:7" x14ac:dyDescent="0.2">
      <c r="A7" s="26" t="s">
        <v>71</v>
      </c>
      <c r="B7" s="29" t="str">
        <f>ROW()+2&amp;"."&amp;G7</f>
        <v>9.policy.apply</v>
      </c>
      <c r="C7" s="22" t="s">
        <v>98</v>
      </c>
      <c r="D7" s="23" t="s">
        <v>99</v>
      </c>
      <c r="G7" s="22" t="s">
        <v>97</v>
      </c>
    </row>
    <row r="8" spans="1:7" x14ac:dyDescent="0.2">
      <c r="A8" s="26" t="s">
        <v>72</v>
      </c>
      <c r="B8" s="29" t="str">
        <f t="shared" ref="B8:B22" si="0">ROW()+2&amp;"."&amp;G8</f>
        <v>10.policy.applyPromotion</v>
      </c>
      <c r="C8" s="22" t="s">
        <v>98</v>
      </c>
      <c r="D8" s="23" t="s">
        <v>101</v>
      </c>
      <c r="G8" s="22" t="s">
        <v>100</v>
      </c>
    </row>
    <row r="9" spans="1:7" x14ac:dyDescent="0.2">
      <c r="A9" s="26" t="s">
        <v>73</v>
      </c>
      <c r="B9" s="29" t="str">
        <f t="shared" si="0"/>
        <v>11.policy.view</v>
      </c>
      <c r="C9" s="22" t="s">
        <v>98</v>
      </c>
      <c r="D9" s="23" t="s">
        <v>103</v>
      </c>
      <c r="G9" s="22" t="s">
        <v>102</v>
      </c>
    </row>
    <row r="10" spans="1:7" x14ac:dyDescent="0.2">
      <c r="A10" s="26" t="s">
        <v>74</v>
      </c>
      <c r="B10" s="29" t="str">
        <f t="shared" si="0"/>
        <v>12.policy.statistic</v>
      </c>
      <c r="C10" s="22" t="s">
        <v>98</v>
      </c>
      <c r="D10" s="23" t="s">
        <v>105</v>
      </c>
      <c r="G10" s="22" t="s">
        <v>104</v>
      </c>
    </row>
    <row r="11" spans="1:7" x14ac:dyDescent="0.2">
      <c r="A11" s="26" t="s">
        <v>75</v>
      </c>
      <c r="B11" s="29" t="str">
        <f t="shared" si="0"/>
        <v>13.statistic.revenue</v>
      </c>
      <c r="C11" s="22" t="s">
        <v>106</v>
      </c>
      <c r="D11" s="21" t="s">
        <v>107</v>
      </c>
      <c r="G11" s="20" t="s">
        <v>108</v>
      </c>
    </row>
    <row r="12" spans="1:7" x14ac:dyDescent="0.2">
      <c r="A12" s="26" t="s">
        <v>76</v>
      </c>
      <c r="B12" s="29" t="str">
        <f t="shared" si="0"/>
        <v>14.statistic.sale</v>
      </c>
      <c r="C12" s="22" t="s">
        <v>106</v>
      </c>
      <c r="D12" s="21" t="s">
        <v>110</v>
      </c>
      <c r="G12" s="20" t="s">
        <v>109</v>
      </c>
    </row>
    <row r="13" spans="1:7" ht="25.5" x14ac:dyDescent="0.2">
      <c r="A13" s="26" t="s">
        <v>77</v>
      </c>
      <c r="B13" s="29" t="str">
        <f t="shared" si="0"/>
        <v>15.bill.create</v>
      </c>
      <c r="C13" s="22" t="s">
        <v>121</v>
      </c>
      <c r="D13" s="21" t="s">
        <v>112</v>
      </c>
      <c r="G13" s="20" t="s">
        <v>111</v>
      </c>
    </row>
    <row r="14" spans="1:7" ht="25.5" x14ac:dyDescent="0.2">
      <c r="A14" s="26" t="s">
        <v>78</v>
      </c>
      <c r="B14" s="29" t="str">
        <f t="shared" si="0"/>
        <v>16.bill.applyPaymentByCash</v>
      </c>
      <c r="C14" s="22" t="s">
        <v>121</v>
      </c>
      <c r="D14" s="21" t="s">
        <v>114</v>
      </c>
      <c r="G14" s="20" t="s">
        <v>113</v>
      </c>
    </row>
    <row r="15" spans="1:7" ht="25.5" x14ac:dyDescent="0.2">
      <c r="A15" s="26" t="s">
        <v>79</v>
      </c>
      <c r="B15" s="29" t="str">
        <f t="shared" si="0"/>
        <v>17.bill.applyPaymentByCard</v>
      </c>
      <c r="C15" s="22" t="s">
        <v>121</v>
      </c>
      <c r="D15" s="21" t="s">
        <v>116</v>
      </c>
      <c r="G15" s="20" t="s">
        <v>115</v>
      </c>
    </row>
    <row r="16" spans="1:7" ht="25.5" x14ac:dyDescent="0.2">
      <c r="A16" s="26" t="s">
        <v>80</v>
      </c>
      <c r="B16" s="29" t="str">
        <f t="shared" si="0"/>
        <v>18.bill.viewBill</v>
      </c>
      <c r="C16" s="22" t="s">
        <v>121</v>
      </c>
      <c r="D16" s="21" t="s">
        <v>118</v>
      </c>
      <c r="G16" s="20" t="s">
        <v>117</v>
      </c>
    </row>
    <row r="17" spans="1:7" ht="25.5" x14ac:dyDescent="0.2">
      <c r="A17" s="26" t="s">
        <v>81</v>
      </c>
      <c r="B17" s="29" t="str">
        <f t="shared" si="0"/>
        <v>19.bill.disableBill</v>
      </c>
      <c r="C17" s="22" t="s">
        <v>121</v>
      </c>
      <c r="D17" s="21" t="s">
        <v>120</v>
      </c>
      <c r="G17" s="20" t="s">
        <v>119</v>
      </c>
    </row>
    <row r="18" spans="1:7" ht="25.5" x14ac:dyDescent="0.2">
      <c r="A18" s="26" t="s">
        <v>82</v>
      </c>
      <c r="B18" s="29" t="str">
        <f t="shared" si="0"/>
        <v>20.product.add</v>
      </c>
      <c r="C18" s="22" t="s">
        <v>125</v>
      </c>
      <c r="D18" s="23" t="s">
        <v>126</v>
      </c>
      <c r="G18" s="20" t="s">
        <v>122</v>
      </c>
    </row>
    <row r="19" spans="1:7" ht="25.5" x14ac:dyDescent="0.2">
      <c r="A19" s="26" t="s">
        <v>83</v>
      </c>
      <c r="B19" s="29" t="str">
        <f t="shared" si="0"/>
        <v>21.product.remove</v>
      </c>
      <c r="C19" s="22" t="s">
        <v>125</v>
      </c>
      <c r="D19" s="21" t="s">
        <v>127</v>
      </c>
      <c r="G19" s="20" t="s">
        <v>123</v>
      </c>
    </row>
    <row r="20" spans="1:7" ht="25.5" x14ac:dyDescent="0.2">
      <c r="A20" s="26" t="s">
        <v>84</v>
      </c>
      <c r="B20" s="29" t="str">
        <f t="shared" si="0"/>
        <v>22.product.view</v>
      </c>
      <c r="C20" s="22" t="s">
        <v>125</v>
      </c>
      <c r="D20" s="21" t="s">
        <v>128</v>
      </c>
      <c r="G20" s="20" t="s">
        <v>124</v>
      </c>
    </row>
    <row r="21" spans="1:7" ht="25.5" x14ac:dyDescent="0.2">
      <c r="A21" s="26" t="s">
        <v>85</v>
      </c>
      <c r="B21" s="29" t="str">
        <f t="shared" si="0"/>
        <v>23.product.viewHistory</v>
      </c>
      <c r="C21" s="22" t="s">
        <v>125</v>
      </c>
      <c r="D21" s="21" t="s">
        <v>130</v>
      </c>
      <c r="G21" s="20" t="s">
        <v>129</v>
      </c>
    </row>
    <row r="22" spans="1:7" ht="13.5" thickBot="1" x14ac:dyDescent="0.25">
      <c r="A22" s="27" t="s">
        <v>86</v>
      </c>
      <c r="B22" s="24" t="str">
        <f t="shared" si="0"/>
        <v>24.revenue.view</v>
      </c>
      <c r="C22" s="24" t="s">
        <v>132</v>
      </c>
      <c r="D22" s="25" t="s">
        <v>133</v>
      </c>
      <c r="G22" s="24" t="s">
        <v>131</v>
      </c>
    </row>
  </sheetData>
  <pageMargins left="0.7" right="0.7" top="0.75" bottom="0.75" header="0.3" footer="0.3"/>
  <pageSetup orientation="portrait" r:id="rId1"/>
  <ignoredErrors>
    <ignoredError sqref="B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C829-C0AC-4587-AE87-56CBBB36EC06}">
  <dimension ref="A1:W26"/>
  <sheetViews>
    <sheetView workbookViewId="0">
      <selection activeCell="M29" sqref="M29"/>
    </sheetView>
  </sheetViews>
  <sheetFormatPr defaultRowHeight="12.75" x14ac:dyDescent="0.2"/>
  <cols>
    <col min="1" max="1" width="22.28515625" style="1" customWidth="1"/>
  </cols>
  <sheetData>
    <row r="1" spans="1:23" ht="18" x14ac:dyDescent="0.25">
      <c r="A1" s="43"/>
      <c r="B1" s="47" t="s">
        <v>137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9"/>
    </row>
    <row r="2" spans="1:23" s="42" customFormat="1" ht="19.5" customHeight="1" x14ac:dyDescent="0.2">
      <c r="A2" s="40" t="s">
        <v>87</v>
      </c>
      <c r="B2" s="40" t="str">
        <f>"UC-"&amp;COLUMN()-1</f>
        <v>UC-1</v>
      </c>
      <c r="C2" s="40" t="str">
        <f t="shared" ref="C2:V2" si="0">"UC-"&amp;COLUMN()-1</f>
        <v>UC-2</v>
      </c>
      <c r="D2" s="40" t="str">
        <f t="shared" si="0"/>
        <v>UC-3</v>
      </c>
      <c r="E2" s="40" t="str">
        <f t="shared" si="0"/>
        <v>UC-4</v>
      </c>
      <c r="F2" s="40" t="str">
        <f t="shared" si="0"/>
        <v>UC-5</v>
      </c>
      <c r="G2" s="40" t="str">
        <f t="shared" si="0"/>
        <v>UC-6</v>
      </c>
      <c r="H2" s="40" t="str">
        <f t="shared" si="0"/>
        <v>UC-7</v>
      </c>
      <c r="I2" s="40" t="str">
        <f t="shared" si="0"/>
        <v>UC-8</v>
      </c>
      <c r="J2" s="40" t="str">
        <f t="shared" si="0"/>
        <v>UC-9</v>
      </c>
      <c r="K2" s="40" t="str">
        <f t="shared" si="0"/>
        <v>UC-10</v>
      </c>
      <c r="L2" s="40" t="str">
        <f t="shared" si="0"/>
        <v>UC-11</v>
      </c>
      <c r="M2" s="40" t="str">
        <f t="shared" si="0"/>
        <v>UC-12</v>
      </c>
      <c r="N2" s="40" t="str">
        <f t="shared" si="0"/>
        <v>UC-13</v>
      </c>
      <c r="O2" s="40" t="str">
        <f t="shared" si="0"/>
        <v>UC-14</v>
      </c>
      <c r="P2" s="40" t="str">
        <f t="shared" si="0"/>
        <v>UC-15</v>
      </c>
      <c r="Q2" s="40" t="str">
        <f t="shared" si="0"/>
        <v>UC-16</v>
      </c>
      <c r="R2" s="40" t="str">
        <f t="shared" si="0"/>
        <v>UC-17</v>
      </c>
      <c r="S2" s="40" t="str">
        <f t="shared" si="0"/>
        <v>UC-18</v>
      </c>
      <c r="T2" s="40" t="str">
        <f t="shared" si="0"/>
        <v>UC-19</v>
      </c>
      <c r="U2" s="40" t="str">
        <f t="shared" si="0"/>
        <v>UC-20</v>
      </c>
      <c r="V2" s="40" t="str">
        <f t="shared" si="0"/>
        <v>UC-21</v>
      </c>
      <c r="W2" s="41"/>
    </row>
    <row r="3" spans="1:23" x14ac:dyDescent="0.2">
      <c r="A3" s="43" t="str">
        <f>"FR-"&amp;ROW()-2</f>
        <v>FR-1</v>
      </c>
      <c r="B3" s="39" t="s">
        <v>136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7"/>
    </row>
    <row r="4" spans="1:23" x14ac:dyDescent="0.2">
      <c r="A4" s="43" t="str">
        <f t="shared" ref="A4:A26" si="1">"FR-"&amp;ROW()-2</f>
        <v>FR-2</v>
      </c>
      <c r="B4" s="39" t="s">
        <v>136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7"/>
    </row>
    <row r="5" spans="1:23" x14ac:dyDescent="0.2">
      <c r="A5" s="43" t="str">
        <f t="shared" si="1"/>
        <v>FR-3</v>
      </c>
      <c r="B5" s="39" t="s">
        <v>136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7"/>
    </row>
    <row r="6" spans="1:23" x14ac:dyDescent="0.2">
      <c r="A6" s="43" t="str">
        <f t="shared" si="1"/>
        <v>FR-4</v>
      </c>
      <c r="B6" s="36"/>
      <c r="C6" s="39" t="s">
        <v>136</v>
      </c>
      <c r="D6" s="39"/>
      <c r="E6" s="39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7"/>
    </row>
    <row r="7" spans="1:23" x14ac:dyDescent="0.2">
      <c r="A7" s="43" t="str">
        <f t="shared" si="1"/>
        <v>FR-5</v>
      </c>
      <c r="B7" s="36"/>
      <c r="C7" s="39"/>
      <c r="D7" s="39" t="s">
        <v>136</v>
      </c>
      <c r="E7" s="39" t="s">
        <v>136</v>
      </c>
      <c r="F7" s="39" t="s">
        <v>136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7"/>
    </row>
    <row r="8" spans="1:23" x14ac:dyDescent="0.2">
      <c r="A8" s="43" t="str">
        <f t="shared" si="1"/>
        <v>FR-6</v>
      </c>
      <c r="B8" s="36"/>
      <c r="C8" s="36"/>
      <c r="D8" s="39" t="s">
        <v>136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7"/>
    </row>
    <row r="9" spans="1:23" x14ac:dyDescent="0.2">
      <c r="A9" s="43" t="str">
        <f t="shared" si="1"/>
        <v>FR-7</v>
      </c>
      <c r="B9" s="36"/>
      <c r="C9" s="36"/>
      <c r="D9" s="36"/>
      <c r="E9" s="39" t="s">
        <v>136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7"/>
    </row>
    <row r="10" spans="1:23" x14ac:dyDescent="0.2">
      <c r="A10" s="43" t="str">
        <f t="shared" si="1"/>
        <v>FR-8</v>
      </c>
      <c r="B10" s="36"/>
      <c r="C10" s="36"/>
      <c r="D10" s="36"/>
      <c r="E10" s="36"/>
      <c r="F10" s="39" t="s">
        <v>136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7"/>
    </row>
    <row r="11" spans="1:23" x14ac:dyDescent="0.2">
      <c r="A11" s="43" t="str">
        <f t="shared" si="1"/>
        <v>FR-9</v>
      </c>
      <c r="B11" s="36"/>
      <c r="C11" s="36"/>
      <c r="D11" s="36"/>
      <c r="E11" s="36"/>
      <c r="F11" s="36"/>
      <c r="G11" s="39" t="s">
        <v>136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7"/>
    </row>
    <row r="12" spans="1:23" x14ac:dyDescent="0.2">
      <c r="A12" s="43" t="str">
        <f t="shared" si="1"/>
        <v>FR-10</v>
      </c>
      <c r="B12" s="36"/>
      <c r="C12" s="36"/>
      <c r="D12" s="36"/>
      <c r="E12" s="36"/>
      <c r="F12" s="36"/>
      <c r="G12" s="36"/>
      <c r="H12" s="39" t="s">
        <v>136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7"/>
    </row>
    <row r="13" spans="1:23" x14ac:dyDescent="0.2">
      <c r="A13" s="43" t="str">
        <f t="shared" si="1"/>
        <v>FR-11</v>
      </c>
      <c r="B13" s="36"/>
      <c r="C13" s="36"/>
      <c r="D13" s="38"/>
      <c r="E13" s="36"/>
      <c r="F13" s="36"/>
      <c r="G13" s="36"/>
      <c r="H13" s="36"/>
      <c r="I13" s="39" t="s">
        <v>136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7"/>
    </row>
    <row r="14" spans="1:23" x14ac:dyDescent="0.2">
      <c r="A14" s="43" t="str">
        <f t="shared" si="1"/>
        <v>FR-12</v>
      </c>
      <c r="B14" s="36"/>
      <c r="C14" s="36"/>
      <c r="D14" s="36"/>
      <c r="E14" s="36"/>
      <c r="F14" s="36"/>
      <c r="G14" s="36"/>
      <c r="H14" s="36"/>
      <c r="I14" s="36"/>
      <c r="J14" s="39" t="s">
        <v>136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7"/>
    </row>
    <row r="15" spans="1:23" x14ac:dyDescent="0.2">
      <c r="A15" s="43" t="str">
        <f t="shared" si="1"/>
        <v>FR-13</v>
      </c>
      <c r="B15" s="36"/>
      <c r="C15" s="36"/>
      <c r="D15" s="36"/>
      <c r="E15" s="36"/>
      <c r="F15" s="36"/>
      <c r="G15" s="36"/>
      <c r="H15" s="36"/>
      <c r="I15" s="36"/>
      <c r="J15" s="36"/>
      <c r="K15" s="39" t="s">
        <v>136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7"/>
    </row>
    <row r="16" spans="1:23" x14ac:dyDescent="0.2">
      <c r="A16" s="43" t="str">
        <f t="shared" si="1"/>
        <v>FR-14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9" t="s">
        <v>136</v>
      </c>
      <c r="M16" s="36"/>
      <c r="N16" s="36"/>
      <c r="O16" s="36"/>
      <c r="P16" s="36"/>
      <c r="Q16" s="36"/>
      <c r="R16" s="36"/>
      <c r="S16" s="36"/>
      <c r="T16" s="36"/>
      <c r="U16" s="36"/>
      <c r="V16" s="37"/>
    </row>
    <row r="17" spans="1:22" x14ac:dyDescent="0.2">
      <c r="A17" s="43" t="str">
        <f t="shared" si="1"/>
        <v>FR-15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9" t="s">
        <v>136</v>
      </c>
      <c r="N17" s="36"/>
      <c r="O17" s="36"/>
      <c r="P17" s="36"/>
      <c r="Q17" s="36"/>
      <c r="R17" s="36"/>
      <c r="S17" s="36"/>
      <c r="T17" s="36"/>
      <c r="U17" s="36"/>
      <c r="V17" s="37"/>
    </row>
    <row r="18" spans="1:22" x14ac:dyDescent="0.2">
      <c r="A18" s="43" t="str">
        <f t="shared" si="1"/>
        <v>FR-16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9" t="s">
        <v>136</v>
      </c>
      <c r="O18" s="36"/>
      <c r="P18" s="36"/>
      <c r="Q18" s="36"/>
      <c r="R18" s="36"/>
      <c r="S18" s="36"/>
      <c r="T18" s="36"/>
      <c r="U18" s="36"/>
      <c r="V18" s="37"/>
    </row>
    <row r="19" spans="1:22" x14ac:dyDescent="0.2">
      <c r="A19" s="43" t="str">
        <f t="shared" si="1"/>
        <v>FR-17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9" t="s">
        <v>136</v>
      </c>
      <c r="P19" s="36"/>
      <c r="Q19" s="36"/>
      <c r="R19" s="36"/>
      <c r="S19" s="36"/>
      <c r="T19" s="36"/>
      <c r="U19" s="36"/>
      <c r="V19" s="37"/>
    </row>
    <row r="20" spans="1:22" x14ac:dyDescent="0.2">
      <c r="A20" s="43" t="str">
        <f t="shared" si="1"/>
        <v>FR-18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9" t="s">
        <v>136</v>
      </c>
      <c r="Q20" s="36"/>
      <c r="R20" s="36"/>
      <c r="S20" s="36"/>
      <c r="T20" s="36"/>
      <c r="U20" s="36"/>
      <c r="V20" s="37"/>
    </row>
    <row r="21" spans="1:22" x14ac:dyDescent="0.2">
      <c r="A21" s="43" t="str">
        <f t="shared" si="1"/>
        <v>FR-19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9" t="s">
        <v>136</v>
      </c>
      <c r="R21" s="36"/>
      <c r="S21" s="36"/>
      <c r="T21" s="36"/>
      <c r="U21" s="36"/>
      <c r="V21" s="37"/>
    </row>
    <row r="22" spans="1:22" x14ac:dyDescent="0.2">
      <c r="A22" s="43" t="str">
        <f t="shared" si="1"/>
        <v>FR-20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9" t="s">
        <v>136</v>
      </c>
      <c r="S22" s="36"/>
      <c r="T22" s="36"/>
      <c r="U22" s="36"/>
      <c r="V22" s="37"/>
    </row>
    <row r="23" spans="1:22" x14ac:dyDescent="0.2">
      <c r="A23" s="43" t="str">
        <f t="shared" si="1"/>
        <v>FR-21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9" t="s">
        <v>136</v>
      </c>
      <c r="T23" s="36"/>
      <c r="U23" s="36"/>
      <c r="V23" s="37"/>
    </row>
    <row r="24" spans="1:22" x14ac:dyDescent="0.2">
      <c r="A24" s="43" t="str">
        <f t="shared" si="1"/>
        <v>FR-22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9" t="s">
        <v>136</v>
      </c>
      <c r="U24" s="36"/>
      <c r="V24" s="37"/>
    </row>
    <row r="25" spans="1:22" x14ac:dyDescent="0.2">
      <c r="A25" s="43" t="str">
        <f t="shared" si="1"/>
        <v>FR-23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9" t="s">
        <v>136</v>
      </c>
      <c r="V25" s="37"/>
    </row>
    <row r="26" spans="1:22" x14ac:dyDescent="0.2">
      <c r="A26" s="36" t="str">
        <f t="shared" si="1"/>
        <v>FR-24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 t="s">
        <v>136</v>
      </c>
    </row>
  </sheetData>
  <mergeCells count="1">
    <mergeCell ref="B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Description</vt:lpstr>
      <vt:lpstr>Multiple Stakeholders</vt:lpstr>
      <vt:lpstr>Traceability matrix</vt:lpstr>
      <vt:lpstr>2-way tracebility matrix</vt:lpstr>
    </vt:vector>
  </TitlesOfParts>
  <Company>Process Impact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Prioritization Spreadsheet</dc:title>
  <dc:creator>Karl Wiegers</dc:creator>
  <cp:lastModifiedBy>USER</cp:lastModifiedBy>
  <cp:lastPrinted>2013-06-12T03:27:18Z</cp:lastPrinted>
  <dcterms:created xsi:type="dcterms:W3CDTF">1999-01-18T14:34:18Z</dcterms:created>
  <dcterms:modified xsi:type="dcterms:W3CDTF">2018-11-12T08:32:20Z</dcterms:modified>
</cp:coreProperties>
</file>