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egend" sheetId="1" r:id="rId3"/>
    <sheet state="visible" name="Regular GMS Apps" sheetId="2" r:id="rId4"/>
    <sheet state="visible" name="Go GMS Apps" sheetId="3" r:id="rId5"/>
    <sheet state="visible" name="Core Services" sheetId="4" r:id="rId6"/>
    <sheet state="visible" name="Optional GMS Apps" sheetId="5" r:id="rId7"/>
    <sheet state="visible" name="Revision History" sheetId="6" r:id="rId8"/>
    <sheet state="visible" name="App Icon URLs" sheetId="7" r:id="rId9"/>
    <sheet state="hidden" name="ISO-3166-1 Country Codes" sheetId="8" r:id="rId10"/>
  </sheets>
  <definedNames>
    <definedName name="CCTable">'ISO-3166-1 Country Codes'!$A$2:$C$250</definedName>
  </definedNames>
  <calcPr/>
</workbook>
</file>

<file path=xl/sharedStrings.xml><?xml version="1.0" encoding="utf-8"?>
<sst xmlns="http://schemas.openxmlformats.org/spreadsheetml/2006/main" count="3013" uniqueCount="780">
  <si>
    <t>REMARKS</t>
  </si>
  <si>
    <t>Google Product Geo-Availability for GMS Apps Shipping with Regular Android Devices</t>
  </si>
  <si>
    <t>Google Product Geo-Availability for GMS Apps Shipping with Android Go Devices</t>
  </si>
  <si>
    <t>1. This Geo-Availability chart is applicable for new Android smartphone or tablet PRODUCT launching on October 29, 2018 and later under the EMADA terms and conditions.</t>
  </si>
  <si>
    <t>2. "Regular GMS Apps" sheet is the Geo-Availability for Core/Flexible apps shipping with regular Android devices.</t>
  </si>
  <si>
    <t>3. "Go GMS Apps" sheet is the Geo-Availability for Core apps shipping with Android Go devices, under EMADA and Android Go Addendum.</t>
  </si>
  <si>
    <t>4. "Core Services" sheet enumerates GMS software components used by Google applications in other sheets. They MUST be integrated with GMS devices according to the remarks in the sheet. They are headless which means end users wouldn't notice these components from the launcher. Unless noted otherwise, these components are available in all EEA countries.</t>
  </si>
  <si>
    <t>5. "Optional GMS Apps" sheet is the Geo-Availability for optional apps. Unless noted otherwise, it's applicable to both regular Android and Android Go devices.</t>
  </si>
  <si>
    <t>6. "Legend" table below defines the Geo-Availability categories.</t>
  </si>
  <si>
    <t>Category</t>
  </si>
  <si>
    <t>Legend</t>
  </si>
  <si>
    <t>A</t>
  </si>
  <si>
    <t>The Google product is available in the country. Partner can choose to preload this Google product on its device and ship it into the country. Partner may use the name of this Google Product in consumer marketing provided that it obtains Google's prior approval for such use. Some of these Google Products may impose additional technical requirements on the Partner's device configuration.</t>
  </si>
  <si>
    <t>C</t>
  </si>
  <si>
    <t>The Google product is available and the "Core Application" in the country per EMADA. It MUST be preloaded on the system partition of the Partner's device. (End users cannot physically delete it but may disable it.)</t>
  </si>
  <si>
    <t>F</t>
  </si>
  <si>
    <t>The Google product is available and the "Flexible Application" in the country per EMADA. It MUST be made available to end users when the Partner's device is turned on for the first time out of the box. (End users may delete it later.) However, if the Google product is the ONLY "Basic application" (for example, Gallery or Music Player) of its kind, it MUST be preloaded on the system partition.</t>
  </si>
  <si>
    <t>R</t>
  </si>
  <si>
    <t>The Google product is available but it is "Restricted" in the country. Partners MUST sign a separate license agreement to preload it.</t>
  </si>
  <si>
    <t>N</t>
  </si>
  <si>
    <t>(1) The Google product is not available in the country. It MUST NOT be shipped into the country by any means with the Partner's device, or used in any form of marketing.
(2) The Google product MUST NOT be shipped into the country ON PURPOSE, in favor of another "Core Application" in the country.</t>
  </si>
  <si>
    <t>WW</t>
  </si>
  <si>
    <t>The Google product is not officially launched in the country, but the "worldwide" version may be available. It can be preloaded on a software build created for the country.
No active promotion of the Google product is allowed. The product icon (only) can appear in screenshots, but it should not be the focus of attention, should not be described in copy, and should not be demoed or mentioned in videos, etc.</t>
  </si>
  <si>
    <t>CONFIDENTIAL</t>
  </si>
  <si>
    <t>GMS Core Services</t>
  </si>
  <si>
    <t>Name</t>
  </si>
  <si>
    <t>Type</t>
  </si>
  <si>
    <t>Package Name</t>
  </si>
  <si>
    <t>Description</t>
  </si>
  <si>
    <t>Remark</t>
  </si>
  <si>
    <t>AndroidPlatformServices</t>
  </si>
  <si>
    <t>APK</t>
  </si>
  <si>
    <t>com.google.android.gms.policy_sidecar_aps</t>
  </si>
  <si>
    <t>Google Services for Android Platform, eg, Google Account Sign-in service. This module was integrated part of the GmsCore in the past, but separated to allow independent updates.</t>
  </si>
  <si>
    <t>Only needed by Android 9 and newer</t>
  </si>
  <si>
    <t>ConfigUpdater</t>
  </si>
  <si>
    <t>com.google.android.configupdater</t>
  </si>
  <si>
    <t>Allows to update non-executable system components over the air</t>
  </si>
  <si>
    <t>GmsCore</t>
  </si>
  <si>
    <t>com.google.android.gms</t>
  </si>
  <si>
    <t>Provides 3rd party apps with Google Play services API</t>
  </si>
  <si>
    <t>GoogleBackupTransport</t>
  </si>
  <si>
    <t>com.google.android.backuptransport</t>
  </si>
  <si>
    <t>Backs up data to the user's Google account</t>
  </si>
  <si>
    <t>GoogleFeedback</t>
  </si>
  <si>
    <t>com.google.android.feedback</t>
  </si>
  <si>
    <t>Allows users to send bug reports or feedback to Google</t>
  </si>
  <si>
    <t>GoogleOneTimeInitializer</t>
  </si>
  <si>
    <t>com.google.android.onetimeinitializer</t>
  </si>
  <si>
    <t>One-time initialization for the first boot out of the box</t>
  </si>
  <si>
    <t>GooglePartnerSetup</t>
  </si>
  <si>
    <t>com.google.android.partnersetup</t>
  </si>
  <si>
    <t>Partner-specific device initialization service</t>
  </si>
  <si>
    <t>GoogleRestore</t>
  </si>
  <si>
    <t>com.google.android.apps.restore</t>
  </si>
  <si>
    <t>Provides seamless device setup experience, by restoring a device from the user's previous backup. This module was integrated part of the GmsCore in the past, but separated to allow independent updates.</t>
  </si>
  <si>
    <t>Only needed by Android 9 and newer.</t>
  </si>
  <si>
    <t>GoogleServicesFramework</t>
  </si>
  <si>
    <t>com.google.android.gsf</t>
  </si>
  <si>
    <t>Remote service provisioning framework</t>
  </si>
  <si>
    <t>SetupWizard</t>
  </si>
  <si>
    <t>com.google.android.setupwizard</t>
  </si>
  <si>
    <t>Google's reference setup wizard implementation for the out-of-the-box setup user experience</t>
  </si>
  <si>
    <t>GoogleCalendarSyncAdapter</t>
  </si>
  <si>
    <t>com.google.android.syncadapters.calendar</t>
  </si>
  <si>
    <t>Sync calendar data to the user's Google account</t>
  </si>
  <si>
    <t>Can be removed if standalone Google Calendar app was preloaded.</t>
  </si>
  <si>
    <t>GoogleContactsSyncAdapter</t>
  </si>
  <si>
    <t>com.google.android.syncadapters.contacts</t>
  </si>
  <si>
    <t>Sync contacts data to the user's Google account</t>
  </si>
  <si>
    <t>WebViewGoogle</t>
  </si>
  <si>
    <t>com.google.android.webview</t>
  </si>
  <si>
    <t>Webpage renderer</t>
  </si>
  <si>
    <t>A "stub" version of WebView can be preloaded if Chrome was preloaded. Otherwise, full WebView APK MUST be preloaded.</t>
  </si>
  <si>
    <t>GoogleTTS</t>
  </si>
  <si>
    <t>com.google.android.tts</t>
  </si>
  <si>
    <t>Text-to-speech accessibility service</t>
  </si>
  <si>
    <t>GooglePackageInstaller</t>
  </si>
  <si>
    <t>Play
Store</t>
  </si>
  <si>
    <t>com.google.android.packageinstaller</t>
  </si>
  <si>
    <t>Provides runtime permission user interface.</t>
  </si>
  <si>
    <t>Pre-built version of the AOSP PackageInstaller app.</t>
  </si>
  <si>
    <t>GoogleExtServices</t>
  </si>
  <si>
    <t>com.google.android.ext.services</t>
  </si>
  <si>
    <t>Provides Android framework extension mechanism.</t>
  </si>
  <si>
    <t>Pre-built version of the AOSP ExtServices app.</t>
  </si>
  <si>
    <t>GoogleExtShared</t>
  </si>
  <si>
    <t>com.google.android.ext.shared</t>
  </si>
  <si>
    <t>Same as above.</t>
  </si>
  <si>
    <t>Pre-built version of the AOSP ExtShared app.</t>
  </si>
  <si>
    <t>GooglePrintRecommendationService</t>
  </si>
  <si>
    <t>com.google.android.printservice.recommendation</t>
  </si>
  <si>
    <t>Allows users to discover and configure printers on the local network.</t>
  </si>
  <si>
    <t>Pre-built version of the AOSP PrintRecommendation app.</t>
  </si>
  <si>
    <t>Widevine DRM</t>
  </si>
  <si>
    <t>European Economic Area (31 countries)</t>
  </si>
  <si>
    <t>LIB</t>
  </si>
  <si>
    <t>Digital Rights Management library</t>
  </si>
  <si>
    <t>Austria</t>
  </si>
  <si>
    <t>Google Hotword Engine</t>
  </si>
  <si>
    <t>Implements Google Hotword on Android devices which support DSP-based hotword technology</t>
  </si>
  <si>
    <t>Only required by the devices having DSP-based hotword capability</t>
  </si>
  <si>
    <t>MapView V1 Library</t>
  </si>
  <si>
    <t>com.google.android.maps.jar</t>
  </si>
  <si>
    <t>Allows third party app developers to implement geolocation service based on Google Maps data</t>
  </si>
  <si>
    <t>Google Media Effects Library</t>
  </si>
  <si>
    <t>com.google.android.media.effects.jar</t>
  </si>
  <si>
    <t>Implements special media effect filter</t>
  </si>
  <si>
    <t>No longer needed by Android 9 and newer</t>
  </si>
  <si>
    <t>GoogleActionsService</t>
  </si>
  <si>
    <t>com.google.android.apps.actionsservice</t>
  </si>
  <si>
    <t>Supports Google Voice Actions</t>
  </si>
  <si>
    <t>(1) This app MUST be preloaded on regular (non Android Go) Android EMADA devices if the Google app was NOT preloaded.
(2) This app MUST NOT be preloaded on regular Android EMADA devices if the Google app was preloaded
(3) This app MUST be preloaded on Android Go EMADA deviecs. However, partners can elect to preload optional Assistant Go app instead of this app.</t>
  </si>
  <si>
    <t>GoogleSpeechServices</t>
  </si>
  <si>
    <t>com.google.android.apps.speechservices</t>
  </si>
  <si>
    <t>Supports Google speech recognition service</t>
  </si>
  <si>
    <t>(1) This app MUST be preloaded on regular (non Android Go) EMADA devices if the Google app was NOT preloaded.
(2) This app MUST NOT be preloaded on regular Android EMADA devices if the Google app was preloaded
(3) This app MUST be preloaded on all Android Go EMADA devices.</t>
  </si>
  <si>
    <t>Additional Core Services for Android Go Devices</t>
  </si>
  <si>
    <t>Belgium</t>
  </si>
  <si>
    <t>Bulgaria</t>
  </si>
  <si>
    <t>LatinImeGoogleGo</t>
  </si>
  <si>
    <t>Croatia</t>
  </si>
  <si>
    <t>com.google.android.inputmethod.latin</t>
  </si>
  <si>
    <t>Lightweight version of Gboard app for Android Go Devices</t>
  </si>
  <si>
    <t>Cyprus</t>
  </si>
  <si>
    <t>NavGo</t>
  </si>
  <si>
    <t>com.google.android.apps.navlite</t>
  </si>
  <si>
    <t>A headless app that implements turn-by-turn navigation feature for the Maps Go app</t>
  </si>
  <si>
    <t>New Android Go PRODUCT launches MUST preload this app from November 15, 2018 onwards (but optional for 512MB RAM devices)</t>
  </si>
  <si>
    <t>Czech Republic</t>
  </si>
  <si>
    <t>Denmark</t>
  </si>
  <si>
    <t>Estonia</t>
  </si>
  <si>
    <t>Finland</t>
  </si>
  <si>
    <t>France</t>
  </si>
  <si>
    <t>Germany</t>
  </si>
  <si>
    <t>Google Product Geo-Availability for Optional GMS Apps</t>
  </si>
  <si>
    <t>Greece</t>
  </si>
  <si>
    <t>Hungary</t>
  </si>
  <si>
    <t>Iceland</t>
  </si>
  <si>
    <t>Republic of Ireland</t>
  </si>
  <si>
    <t>Italy</t>
  </si>
  <si>
    <t>Latvia</t>
  </si>
  <si>
    <t>Liechtenstein</t>
  </si>
  <si>
    <t>Lithuania</t>
  </si>
  <si>
    <t>Luxembourg</t>
  </si>
  <si>
    <t>Malta</t>
  </si>
  <si>
    <t>Netherlands</t>
  </si>
  <si>
    <t>Norway</t>
  </si>
  <si>
    <t>Poland</t>
  </si>
  <si>
    <t>Portugal</t>
  </si>
  <si>
    <t>Romania</t>
  </si>
  <si>
    <t>Slovakia</t>
  </si>
  <si>
    <t>Slovenia</t>
  </si>
  <si>
    <t>Spain</t>
  </si>
  <si>
    <t>Sweden</t>
  </si>
  <si>
    <t>United Kingdom</t>
  </si>
  <si>
    <t>App</t>
  </si>
  <si>
    <t>Revision History</t>
  </si>
  <si>
    <t>URL</t>
  </si>
  <si>
    <t>Google</t>
  </si>
  <si>
    <t>https://lh3.googleusercontent.com/DKoidc0T3T1KvYC2stChcX9zwmjKj1pgmg3hXzGBDQXM8RG_7JjgiuS0CLOh8DUa7as=w300-rw</t>
  </si>
  <si>
    <t>Chrome</t>
  </si>
  <si>
    <t>https://lh3.googleusercontent.com/nYhPnY2I-e9rpqnid9u9aAODz4C04OycEGxqHG5vxFnA35OGmLMrrUmhM9eaHKJ7liB-=w300-rw</t>
  </si>
  <si>
    <t>Gmail</t>
  </si>
  <si>
    <t>https://lh6.ggpht.com/8-N_qLXgV-eNDQINqTR-Pzu5Y8DuH0Xjz53zoWq_IcBNpcxDL_gK4uS_MvXH00yN6nd4=w300-rw</t>
  </si>
  <si>
    <t>Maps</t>
  </si>
  <si>
    <t>https://lh3.googleusercontent.com/MOf9Kxxkj7GvyZlTZOnUzuYv0JAweEhlxJX6gslQvbvlhLK5_bSTK6duxY2xfbBsj43H=w300-rw</t>
  </si>
  <si>
    <t>FaceLock</t>
  </si>
  <si>
    <t>YouTube</t>
  </si>
  <si>
    <t>https://lh5.ggpht.com/jZ8XCjpCQWWZ5GLhbjRAufsw3JXePHUJVfEvMH3D055ghq0dyiSP3YxfSc_czPhtCLSO=w300-rw</t>
  </si>
  <si>
    <t>Date</t>
  </si>
  <si>
    <t>Play Store</t>
  </si>
  <si>
    <t>https://storage.googleapis.com/gweb-uniblog-publish-prod/images/Google_Play_Prism.max-200x200.png</t>
  </si>
  <si>
    <t>Drive</t>
  </si>
  <si>
    <t>https://lh6.ggpht.com/k7Z4J1IIXXJnC2NRnFfJNlkn7kZge4Zx-Yv5uqYf4222tx74wXDzW24OvOxlcpw0KcQ=w300-rw</t>
  </si>
  <si>
    <t>Change</t>
  </si>
  <si>
    <t>Play Music</t>
  </si>
  <si>
    <t>https://lh3.googleusercontent.com/gdBHEk-u3YRDtuCU3iDTQ52nZd1t4GPmldYaT26Jh6EhXgp1mlhQiuLFl4eXDAXzDig5=w300-rw</t>
  </si>
  <si>
    <t>Play Movies</t>
  </si>
  <si>
    <t>https://lh3.googleusercontent.com/EamensCSpActl8Y0uOxXOUSVHUBJOc4N3Lsp0OU0oMNBa9GU2JVmp1HWU9fyTWvMQQ=w300-rw</t>
  </si>
  <si>
    <t>Duo</t>
  </si>
  <si>
    <t>https://lh3.googleusercontent.com/8gaEOU2p30N4Up-KMUl4MQBtnn0F5DyH5bqKKr0QqptnQgPk4lxXaWLJhi8Dcu9i8qE=w300-rw</t>
  </si>
  <si>
    <t>Photos</t>
  </si>
  <si>
    <t>https://lh5.ggpht.com/tq3WqEUxtRyBn-d_0t3j6WKNHuJDrmLq-FE3GAYrsAMQFIaS7FIgRLfzzql2SvfvLqto=w300-rw</t>
  </si>
  <si>
    <t>Google Pay in France from N to A</t>
  </si>
  <si>
    <t>Renamed 'Files Go' as 'Files by Google'</t>
  </si>
  <si>
    <t>Talkback</t>
  </si>
  <si>
    <t>https://lh3.googleusercontent.com/r0JaW_cBZRoYqdStT3eP6tEI85Gu4ByXFfD1w9AZUcCcZe5aYE8TLIM36alYdiFs7w=w300-rw</t>
  </si>
  <si>
    <t>Calendar</t>
  </si>
  <si>
    <t>Added new column for Google LPA (eSIM Manager)</t>
  </si>
  <si>
    <t>https://lh3.ggpht.com/oGR9I1X9No3SfFEXrq655tETtVVzI3jIphhmEVPGPEVuM5gfwh8lOGWHQFf6gjSTvw=w300-rw</t>
  </si>
  <si>
    <t>Added new column for Device Health Services</t>
  </si>
  <si>
    <t>Calculator</t>
  </si>
  <si>
    <t>https://lh3.googleusercontent.com/WDs87hbKj9l2bnA8rHp5DzES5vsXuf4VWR1fmvD1RyA_b_oeeiuXaMGKn0a-_aThybI=w300-rw</t>
  </si>
  <si>
    <t>Clock</t>
  </si>
  <si>
    <t>Google Pay in Denmark, Finland, Norway, Sweden from N to A</t>
  </si>
  <si>
    <t>https://lh3.googleusercontent.com/7yuNfD5OL0SKm41JZqpXfHLpkIhFG0EzPXLbIr_pL7pYdPaH8trvfH3TCKKL6d4d630=w300-rw</t>
  </si>
  <si>
    <t>Docs</t>
  </si>
  <si>
    <t>https://lh4.ggpht.com/-wROmWQVYTcjs3G6H0lYkBK2nPGYsY75Ik2IXTmOO2Oo0SMgbDtnF0eqz-BRR1hRQg=w300-rw</t>
  </si>
  <si>
    <t>Sheets</t>
  </si>
  <si>
    <t>https://lh3.ggpht.com/e3oZddUHSC6EcnxC80rl_6HbY94sM63dn6KrEXJ-C4GIUN-t1XM0uYA_WUwyhbIHmVMH=w300-rw</t>
  </si>
  <si>
    <t>Slides</t>
  </si>
  <si>
    <t>https://lh3.ggpht.com/9rwhkrvgiLhXVBeKtScn1jlenYk-4k3Wyqt1PsbUr9jhGew0Gt1w9xbwO4oePPd5yOM=w300-rw</t>
  </si>
  <si>
    <t>Keep</t>
  </si>
  <si>
    <t>https://lh5.ggpht.com/DY9VpGNRSHoICKJVpIy9dMjgm7TOb3lTveLtsv4got8aqbLGpSS4w5xXiR7VBe-mr_M=w300-rw</t>
  </si>
  <si>
    <t>Translate</t>
  </si>
  <si>
    <t>https://lh3.googleusercontent.com/ZrNeuKthBirZN7rrXPN1JmUbaG8ICy3kZSHt-WgSnREsJzo2txzCzjIoChlevMIQEA=w300-rw</t>
  </si>
  <si>
    <t>Coud Print</t>
  </si>
  <si>
    <t>https://lh4.ggpht.com/IOAolyiGssaiu7zU7RDqoamzRzsugMaCGCDj8RteqmU3MCvp1Bel_rZVCWc0uxY3lRsP=w300-rw</t>
  </si>
  <si>
    <t>Play Books</t>
  </si>
  <si>
    <t>https://lh3.googleusercontent.com/DglqS-eYHQYXnj8M8tmzh3JcKDXcidSo3IzgyCZzci8ZTV9Pmuk8vvIFh9XHOztC3Q=w300-rw</t>
  </si>
  <si>
    <t>Play Games</t>
  </si>
  <si>
    <t>https://lh3.googleusercontent.com/UFJL7ni5i_F8V9Em0yymU4_x8uWhpKqDiA13Zo3ybgPJa48ujJjNfHLbvKr-3_MXzjLa=w300-rw</t>
  </si>
  <si>
    <t>Google News</t>
  </si>
  <si>
    <t>https://lh3.googleusercontent.com/RBB_lilvZBngYjPRNXqnh_F6GxHZvPWRPBHQd86AZppO3LDDK_eYgnC60K3BoyUAbSE=s180-rw</t>
  </si>
  <si>
    <t>Messages</t>
  </si>
  <si>
    <t>https://lh3.googleusercontent.com/uKucj78tM1f6HoLBzoT8FNgH4oVxK5QSLz49ZnpthjAXmjLXGQ2Ge8cn8WGyoRsscg=w300-rw</t>
  </si>
  <si>
    <t>Carrier Services</t>
  </si>
  <si>
    <t>https://lh3.googleusercontent.com/uExSf2rB_oGpekgjJn3fAwFbjCrHikuhUZqJ1S61B7o12-XlGB9Ii9z_oBoo8fjqrHs=w300-rw</t>
  </si>
  <si>
    <t>Google Phone</t>
  </si>
  <si>
    <t>https://lh3.googleusercontent.com/Ol7K4Z4d1rGTsfiyMlurQi90oJay5kbfHRXi8p5-qRz4XRrJTu1d8_h6cB9jHk5D_9U=w300-rw</t>
  </si>
  <si>
    <t>Google Contacts</t>
  </si>
  <si>
    <t>https://lh3.googleusercontent.com/H9yAIsZYqbIOh_E1ON90chVhO6SYSD6ucV-XirZXkMFDqLRjGoztobaxx1XS9CB4lfg=w300-rw</t>
  </si>
  <si>
    <t>Google Voice</t>
  </si>
  <si>
    <t>https://lh3.googleusercontent.com/bYC5b3iqlamVWBCjGVuoDD4K0lv1q4QDXlpQoGWuFCOQGzHkoAUDNsUUO0Jkfuz7Yw=s180-rw</t>
  </si>
  <si>
    <t>Device Policy</t>
  </si>
  <si>
    <t>https://lh3.googleusercontent.com/d6Js0wL6riInBUWbxdN5rJjuu_6uygfs-06-8RVRRhDDKC9D4Hs8ZAevLsguTngc0Vkq=w300-rw</t>
  </si>
  <si>
    <t>Find My Device</t>
  </si>
  <si>
    <t>https://lh3.googleusercontent.com/fVmZ9K4XZ5TnpRWVgLKHMUWlFHzfQ5puOo6ZHKk382yjBp94rHs88cNyt7e7KnqWJEaf=w300-rw</t>
  </si>
  <si>
    <t>Hangouts</t>
  </si>
  <si>
    <t>https://lh6.ggpht.com/5puZavg4x2pThSTJgos1sARWoARea7tzr_B8AWEwn2lV05RoXo9M8BM2XwcvwG6nIGc=w300-rw</t>
  </si>
  <si>
    <t>Gboard</t>
  </si>
  <si>
    <t>https://lh3.googleusercontent.com/X64En0aW6jkvDnd5kr16u-YuUsoJ1W2cBzJab3CQ5lObLeQ3T61DpB7AwIoZ7uqgCn4=s180-rw</t>
  </si>
  <si>
    <t>Code</t>
  </si>
  <si>
    <t>Hindi IME</t>
  </si>
  <si>
    <t>https://lh3.googleusercontent.com/ZwkvxWr1hIyOsRMhJ3qfFN8NIcOjbDmDykJqX0u-GZ0MQbR0ZEoEUmsouwLhvKYJ-x8=w300-rw</t>
  </si>
  <si>
    <t>Japanese IME</t>
  </si>
  <si>
    <t>Andorra</t>
  </si>
  <si>
    <t>https://lh4.ggpht.com/7ys7YX1iWd6tKCdihynk6lPKgWWPITiGfOHGuoD1Uq2Mx94KhrX7d8BHLuETlYiIbQ=w300-rw</t>
  </si>
  <si>
    <t>Pinyin IME</t>
  </si>
  <si>
    <t>https://lh6.ggpht.com/xhtkIKPa1rn2nox9FGQIxAdv9MlyZUxjlqCpoS7ik4G-l00QKRPRutEdQXrG9Qt6C3E=w300-rw</t>
  </si>
  <si>
    <t>Handwriting IME</t>
  </si>
  <si>
    <t>https://lh3.googleusercontent.com/u3HSCgMVYDFPCGhsq0BtLZL66vjnQloig1H3TMkwPCw1fST58RDKM91xnDZtM6RfNGE=w300-rw</t>
  </si>
  <si>
    <t>Google Pay</t>
  </si>
  <si>
    <t>AD</t>
  </si>
  <si>
    <t>https://lh3.googleusercontent.com/4d-0W4rAl1jLAV7_njtgkw_tgzj9HwNkAgZQPtcWMESKopoWhkToWtup1iLj-ztfRlo=s180</t>
  </si>
  <si>
    <t>United Arab Emirates</t>
  </si>
  <si>
    <t>Wallpaper</t>
  </si>
  <si>
    <t>https://lh3.googleusercontent.com/2aJfB6trLglywvIh6MSN58qh-r2b-_2GoXk4dWL5fIZmMAWdTN3f98Ugpi6U_glIm0w=w300-rw</t>
  </si>
  <si>
    <t>AE</t>
  </si>
  <si>
    <t>Afghanistan</t>
  </si>
  <si>
    <t>Earth</t>
  </si>
  <si>
    <t>AF</t>
  </si>
  <si>
    <t>https://lh3.googleusercontent.com/AEUm_nsufnYaRVkZ4opiyGVWqbcbo7PF1fWxQvxGSaA5G4kN5s80oxf16pwkP6aOHV8=w300-rw</t>
  </si>
  <si>
    <t>Antigua and Barbuda</t>
  </si>
  <si>
    <t>Files Go</t>
  </si>
  <si>
    <t>AG</t>
  </si>
  <si>
    <t>https://lh3.googleusercontent.com/pepfeN3daojo8SgugpSPadf3zCfzcIh8UQtz4HvizSeqijPrF2TcNuGb5VJIJMltmlRJ=s180-rw</t>
  </si>
  <si>
    <t>Anguilla</t>
  </si>
  <si>
    <t>AI</t>
  </si>
  <si>
    <t>YouTube Go</t>
  </si>
  <si>
    <t>Albania</t>
  </si>
  <si>
    <t>https://lh3.googleusercontent.com/pqnpzpWfCCHVu6mqwtr-ueJHrYzTUFVzQNIwqqQ8016APeEI8ZxmBzu-q3thtlhwDrVX=w300-rw</t>
  </si>
  <si>
    <t>AL</t>
  </si>
  <si>
    <t>Armenia</t>
  </si>
  <si>
    <t>YouTube Kids</t>
  </si>
  <si>
    <t>AM</t>
  </si>
  <si>
    <t>https://lh3.googleusercontent.com/k_HSvNKlleJNrzuL3OqDuXFm3Es8d77UQtiZvPqLg8lera9Xj99GRkDwWaJGMz8nkb1B=s180-rw</t>
  </si>
  <si>
    <t>Angola</t>
  </si>
  <si>
    <t>AO</t>
  </si>
  <si>
    <t>Google+</t>
  </si>
  <si>
    <t>Antarctica</t>
  </si>
  <si>
    <t>https://lh3.googleusercontent.com/N-AY2XwXafWq4TQWfua6VyjPVQvTGRdz9CKOHaBl2nu2GVg7zxS886X5giZ9yY2qIjPh=w300-rw</t>
  </si>
  <si>
    <t>AQ</t>
  </si>
  <si>
    <t>Argentina</t>
  </si>
  <si>
    <t>Fit</t>
  </si>
  <si>
    <t>https://lh3.googleusercontent.com/jArSD-kxOa2llPXvqrjRcEJdL4XhjP8-WqEfg9UAlYF8v0qzXAZ0EI5k96l0pf3tDNg=s180-rw</t>
  </si>
  <si>
    <t>AR</t>
  </si>
  <si>
    <t>American Samoa</t>
  </si>
  <si>
    <t>Street View</t>
  </si>
  <si>
    <t>AS</t>
  </si>
  <si>
    <t>https://lh3.googleusercontent.com/50-i3khy6z44n6xQsiJKx6WqLWK4zeb6IyXJYW2qZJGBE_2QvWSI5an09m-H7WgMlRqQ=w300-rw</t>
  </si>
  <si>
    <t>AT</t>
  </si>
  <si>
    <t>PDF Viewer</t>
  </si>
  <si>
    <t>https://lh4.ggpht.com/u9ofV9e2diX3giScuXT46B4A0vxFw8tj5NzHQJVAqAKwL5b_o8CHnO-qiZZIZYHlTg=w300-rw</t>
  </si>
  <si>
    <t>Australia</t>
  </si>
  <si>
    <t>AU</t>
  </si>
  <si>
    <t>VR Services</t>
  </si>
  <si>
    <t>Aruba</t>
  </si>
  <si>
    <t>https://lh3.googleusercontent.com/8OYI7h34ZsWjF06t8h2h4slvdnJfzHm0xBK_yraL2f7J65rL1nRVjwSvJ-R4xbOwnA=w300-rw</t>
  </si>
  <si>
    <t>AW</t>
  </si>
  <si>
    <t>Datally</t>
  </si>
  <si>
    <t>Åland Islands</t>
  </si>
  <si>
    <t>https://lh3.googleusercontent.com/6Af4NEHnMju19IqxTpw-W3XdbBUFnN__7pzko-lLvh4JiNSZmDSo7NsmWlrT12WPPg=w300-rw</t>
  </si>
  <si>
    <t>AX</t>
  </si>
  <si>
    <t>Google One</t>
  </si>
  <si>
    <t>Azerbaijan</t>
  </si>
  <si>
    <t>https://lh3.googleusercontent.com/eENVHXXlaBEt0Nkd8smOf8YpqW4xAvLq081vt116TFaqo9YU9-QbDVI8BKtvpuspyakJ=s180-rw</t>
  </si>
  <si>
    <t>AZ</t>
  </si>
  <si>
    <t>Bosnia and Herzegovina</t>
  </si>
  <si>
    <t>Google Go</t>
  </si>
  <si>
    <t>https://lh3.googleusercontent.com/QxwCl0OGns9IK2n0wdGpJw4Ol8Z5U0ucnmbhaQOduxv6XpFdrAfGxodGk-XiI-KeAAY=s360-rw</t>
  </si>
  <si>
    <t>BA</t>
  </si>
  <si>
    <t>Barbados</t>
  </si>
  <si>
    <t>Assistant Go</t>
  </si>
  <si>
    <t>https://lh3.googleusercontent.com/Q6BOrnEaqJYu42Xm3nPDPa6RTYprhOX-yPQbFcIar5TlRqrMtD2IeBv3JTaYJTPtCQ=s360-rw</t>
  </si>
  <si>
    <t>BB</t>
  </si>
  <si>
    <t>Bangladesh</t>
  </si>
  <si>
    <t>Gmail Go</t>
  </si>
  <si>
    <t>https://lh3.googleusercontent.com/YNHI9e3zErZh-hsmWc6euVgUYS8lDUcsgSRAVkI9tkZC8Z69mRLI8gs7k66KLR34c-Es=s360-rw</t>
  </si>
  <si>
    <t>BD</t>
  </si>
  <si>
    <t>Maps Go</t>
  </si>
  <si>
    <t>BE</t>
  </si>
  <si>
    <t>https://lh3.googleusercontent.com/xmZuOCh0e0NeVpgsKn99K5Amo4PA2r5y078RIrvXY24zLAEwSLSwYvVcwT7zWSv512n4=s360-rw</t>
  </si>
  <si>
    <t>Burkina Faso</t>
  </si>
  <si>
    <t>BF</t>
  </si>
  <si>
    <t>Dvice Health Services</t>
  </si>
  <si>
    <t>BG</t>
  </si>
  <si>
    <t>Bahrain</t>
  </si>
  <si>
    <t>BH</t>
  </si>
  <si>
    <t>Burundi</t>
  </si>
  <si>
    <t>BI</t>
  </si>
  <si>
    <t>Benin</t>
  </si>
  <si>
    <t>BJ</t>
  </si>
  <si>
    <t>Saint Barthélemy</t>
  </si>
  <si>
    <t>https://lh3.googleusercontent.com/EIJLpZi8PcJha4BaqKKXCpA6y6Lm-S8ytqLGkepmBaJ6IRlUuaqfHwrSwfPswJPIJsM=s180-rw</t>
  </si>
  <si>
    <t>BL</t>
  </si>
  <si>
    <t>Bermuda</t>
  </si>
  <si>
    <t>BM</t>
  </si>
  <si>
    <t>Brunei</t>
  </si>
  <si>
    <t>Brunei Darussalam</t>
  </si>
  <si>
    <t>BN</t>
  </si>
  <si>
    <t>Bolivia</t>
  </si>
  <si>
    <t>Bolivia, Plurinational State of</t>
  </si>
  <si>
    <t>BO</t>
  </si>
  <si>
    <t>eSIM Manager</t>
  </si>
  <si>
    <t>Caribbean Netherlands</t>
  </si>
  <si>
    <t>Bonaire, Sint Eustatius and Saba</t>
  </si>
  <si>
    <t>https://lh3.googleusercontent.com/yqNOTnSePidrOtAfbclUro1zfRpAupsKmJXytfMQhWIqxGkChj6gg53H2V04FrRnYJA=s360-rw</t>
  </si>
  <si>
    <t>BQ</t>
  </si>
  <si>
    <t>Brazil</t>
  </si>
  <si>
    <t>BR</t>
  </si>
  <si>
    <t>The Bahamas</t>
  </si>
  <si>
    <t>Bahamas</t>
  </si>
  <si>
    <t>BS</t>
  </si>
  <si>
    <t>Bhutan</t>
  </si>
  <si>
    <t>BT</t>
  </si>
  <si>
    <t>Bouvet Island</t>
  </si>
  <si>
    <t>BV</t>
  </si>
  <si>
    <t>Botswana</t>
  </si>
  <si>
    <t>BW</t>
  </si>
  <si>
    <t>Belarus</t>
  </si>
  <si>
    <t>BY</t>
  </si>
  <si>
    <t>Belize</t>
  </si>
  <si>
    <t>BZ</t>
  </si>
  <si>
    <t>Canada</t>
  </si>
  <si>
    <t>CA</t>
  </si>
  <si>
    <t>Cocos (Keeling) Islands</t>
  </si>
  <si>
    <t>CC</t>
  </si>
  <si>
    <t>Democratic Republic of the Congo</t>
  </si>
  <si>
    <t>Congo, the Democratic Republic of the</t>
  </si>
  <si>
    <t>CD</t>
  </si>
  <si>
    <t>Central African Republic</t>
  </si>
  <si>
    <t>CF</t>
  </si>
  <si>
    <t>Republic of the Congo</t>
  </si>
  <si>
    <t>Congo</t>
  </si>
  <si>
    <t>CG</t>
  </si>
  <si>
    <t>Switzerland</t>
  </si>
  <si>
    <t>CH</t>
  </si>
  <si>
    <t>Côte d'Ivoire</t>
  </si>
  <si>
    <t>CI</t>
  </si>
  <si>
    <t>Cook Islands</t>
  </si>
  <si>
    <t>CK</t>
  </si>
  <si>
    <t>Chile</t>
  </si>
  <si>
    <t>CL</t>
  </si>
  <si>
    <t>Cameroon</t>
  </si>
  <si>
    <t>CM</t>
  </si>
  <si>
    <t>China</t>
  </si>
  <si>
    <t>CN</t>
  </si>
  <si>
    <t>Colombia</t>
  </si>
  <si>
    <t>CO</t>
  </si>
  <si>
    <t>Costa Rica</t>
  </si>
  <si>
    <t>CR</t>
  </si>
  <si>
    <t>Cuba</t>
  </si>
  <si>
    <t>CU</t>
  </si>
  <si>
    <t>Cape Verde</t>
  </si>
  <si>
    <t>CV</t>
  </si>
  <si>
    <t>Curaçao</t>
  </si>
  <si>
    <t>CW</t>
  </si>
  <si>
    <t>Christmas Island</t>
  </si>
  <si>
    <t>CX</t>
  </si>
  <si>
    <t>CY</t>
  </si>
  <si>
    <t>CZ</t>
  </si>
  <si>
    <t>DE</t>
  </si>
  <si>
    <t>Djibouti</t>
  </si>
  <si>
    <t>DJ</t>
  </si>
  <si>
    <t>DK</t>
  </si>
  <si>
    <t>Dominica</t>
  </si>
  <si>
    <t>DM</t>
  </si>
  <si>
    <t>Dominican Republic</t>
  </si>
  <si>
    <t>DO</t>
  </si>
  <si>
    <t>Algeria</t>
  </si>
  <si>
    <t>DZ</t>
  </si>
  <si>
    <t>Ecuador</t>
  </si>
  <si>
    <t>EC</t>
  </si>
  <si>
    <t>EE</t>
  </si>
  <si>
    <t>Egypt</t>
  </si>
  <si>
    <t>EG</t>
  </si>
  <si>
    <t>Western Sahara</t>
  </si>
  <si>
    <t>EH</t>
  </si>
  <si>
    <t>Eritrea</t>
  </si>
  <si>
    <t>ER</t>
  </si>
  <si>
    <t>ES</t>
  </si>
  <si>
    <t>Ethiopia</t>
  </si>
  <si>
    <t>ET</t>
  </si>
  <si>
    <t>FI</t>
  </si>
  <si>
    <t>Fiji</t>
  </si>
  <si>
    <t>FJ</t>
  </si>
  <si>
    <t>Falkland Islands</t>
  </si>
  <si>
    <t>Falkland Islands (Malvinas)</t>
  </si>
  <si>
    <t>FK</t>
  </si>
  <si>
    <t>Federated States of Micronesia</t>
  </si>
  <si>
    <t>Micronesia, Federated States of</t>
  </si>
  <si>
    <t>FM</t>
  </si>
  <si>
    <t>Faroe Islands</t>
  </si>
  <si>
    <t>FO</t>
  </si>
  <si>
    <t>FR</t>
  </si>
  <si>
    <t>Gabon</t>
  </si>
  <si>
    <t>GA</t>
  </si>
  <si>
    <t>GB</t>
  </si>
  <si>
    <t>Grenada</t>
  </si>
  <si>
    <t>GD</t>
  </si>
  <si>
    <t>Georgia</t>
  </si>
  <si>
    <t>GE</t>
  </si>
  <si>
    <t>French Guiana</t>
  </si>
  <si>
    <t>GF</t>
  </si>
  <si>
    <t>Guernsey</t>
  </si>
  <si>
    <t>GG</t>
  </si>
  <si>
    <t>Ghana</t>
  </si>
  <si>
    <t>GH</t>
  </si>
  <si>
    <t>Gibraltar</t>
  </si>
  <si>
    <t>GI</t>
  </si>
  <si>
    <t>Greenland</t>
  </si>
  <si>
    <t>GL</t>
  </si>
  <si>
    <t>The Gambia</t>
  </si>
  <si>
    <t>Gambia</t>
  </si>
  <si>
    <t>GM</t>
  </si>
  <si>
    <t>Guinea</t>
  </si>
  <si>
    <t>GN</t>
  </si>
  <si>
    <t>Guadeloupe</t>
  </si>
  <si>
    <t>GP</t>
  </si>
  <si>
    <t>Equatorial Guinea</t>
  </si>
  <si>
    <t>GQ</t>
  </si>
  <si>
    <t>GR</t>
  </si>
  <si>
    <t>South Georgia and the South Sandwich Islands</t>
  </si>
  <si>
    <t>GS</t>
  </si>
  <si>
    <t>Guatemala</t>
  </si>
  <si>
    <t>GT</t>
  </si>
  <si>
    <t>Guam</t>
  </si>
  <si>
    <t>GU</t>
  </si>
  <si>
    <t>Guinea-Bissau</t>
  </si>
  <si>
    <t>GW</t>
  </si>
  <si>
    <t>Guyana</t>
  </si>
  <si>
    <t>GY</t>
  </si>
  <si>
    <t>Hong Kong</t>
  </si>
  <si>
    <t>HK</t>
  </si>
  <si>
    <t>Heard Island and McDonald Islands</t>
  </si>
  <si>
    <t>HM</t>
  </si>
  <si>
    <t>Honduras</t>
  </si>
  <si>
    <t>HN</t>
  </si>
  <si>
    <t>HR</t>
  </si>
  <si>
    <t>Haiti</t>
  </si>
  <si>
    <t>HT</t>
  </si>
  <si>
    <t>HU</t>
  </si>
  <si>
    <t>Indonesia</t>
  </si>
  <si>
    <t>ID</t>
  </si>
  <si>
    <t>Ireland</t>
  </si>
  <si>
    <t>IE</t>
  </si>
  <si>
    <t>Israel</t>
  </si>
  <si>
    <t>IL</t>
  </si>
  <si>
    <t>Isle of Man</t>
  </si>
  <si>
    <t>IM</t>
  </si>
  <si>
    <t>India</t>
  </si>
  <si>
    <t>IN</t>
  </si>
  <si>
    <t>British Indian Ocean Territory</t>
  </si>
  <si>
    <t>IO</t>
  </si>
  <si>
    <t>Iraq</t>
  </si>
  <si>
    <t>IQ</t>
  </si>
  <si>
    <t>Iran</t>
  </si>
  <si>
    <t>Iran, Islamic Republic of</t>
  </si>
  <si>
    <t>IR</t>
  </si>
  <si>
    <t>IS</t>
  </si>
  <si>
    <t>IT</t>
  </si>
  <si>
    <t>Jersey</t>
  </si>
  <si>
    <t>JE</t>
  </si>
  <si>
    <t>Jamaica</t>
  </si>
  <si>
    <t>JM</t>
  </si>
  <si>
    <t>Jordan</t>
  </si>
  <si>
    <t>JO</t>
  </si>
  <si>
    <t>Japan</t>
  </si>
  <si>
    <t>JP</t>
  </si>
  <si>
    <t>Kenya</t>
  </si>
  <si>
    <t>KE</t>
  </si>
  <si>
    <t>Kyrgyzstan</t>
  </si>
  <si>
    <t>KG</t>
  </si>
  <si>
    <t>Cambodia</t>
  </si>
  <si>
    <t>KH</t>
  </si>
  <si>
    <t>Kiribati</t>
  </si>
  <si>
    <t>KI</t>
  </si>
  <si>
    <t>Comoros</t>
  </si>
  <si>
    <t>KM</t>
  </si>
  <si>
    <t>Saint Kitts and Nevis</t>
  </si>
  <si>
    <t>KN</t>
  </si>
  <si>
    <t>North Korea</t>
  </si>
  <si>
    <t>Korea, Democratic People's Republic of</t>
  </si>
  <si>
    <t>KP</t>
  </si>
  <si>
    <t>South Korea</t>
  </si>
  <si>
    <t>Korea, Republic of</t>
  </si>
  <si>
    <t>KR</t>
  </si>
  <si>
    <t>Kuwait</t>
  </si>
  <si>
    <t>KW</t>
  </si>
  <si>
    <t>Cayman Islands</t>
  </si>
  <si>
    <t>KY</t>
  </si>
  <si>
    <t>Kazakhstan</t>
  </si>
  <si>
    <t>KZ</t>
  </si>
  <si>
    <t>Laos</t>
  </si>
  <si>
    <t>Lao People's Democratic Republic</t>
  </si>
  <si>
    <t>LA</t>
  </si>
  <si>
    <t>Lebanon</t>
  </si>
  <si>
    <t>LB</t>
  </si>
  <si>
    <t>Saint Lucia</t>
  </si>
  <si>
    <t>LC</t>
  </si>
  <si>
    <t>LI</t>
  </si>
  <si>
    <t>Sri Lanka</t>
  </si>
  <si>
    <t>LK</t>
  </si>
  <si>
    <t>Liberia</t>
  </si>
  <si>
    <t>LR</t>
  </si>
  <si>
    <t>Lesotho</t>
  </si>
  <si>
    <t>LS</t>
  </si>
  <si>
    <t>LT</t>
  </si>
  <si>
    <t>LU</t>
  </si>
  <si>
    <t>LV</t>
  </si>
  <si>
    <t>Libya</t>
  </si>
  <si>
    <t>LY</t>
  </si>
  <si>
    <t>Morocco</t>
  </si>
  <si>
    <t>MA</t>
  </si>
  <si>
    <t>Monaco</t>
  </si>
  <si>
    <t>MC</t>
  </si>
  <si>
    <t>Moldova</t>
  </si>
  <si>
    <t>Moldova, Republic of</t>
  </si>
  <si>
    <t>MD</t>
  </si>
  <si>
    <t>Montenegro</t>
  </si>
  <si>
    <t>ME</t>
  </si>
  <si>
    <t>Collectivity of Saint Martin</t>
  </si>
  <si>
    <t>Saint Martin (French part)</t>
  </si>
  <si>
    <t>MF</t>
  </si>
  <si>
    <t>Madagascar</t>
  </si>
  <si>
    <t>MG</t>
  </si>
  <si>
    <t>Marshall Islands</t>
  </si>
  <si>
    <t>MH</t>
  </si>
  <si>
    <t>Republic of Macedonia</t>
  </si>
  <si>
    <t>Macedonia, the former Yugoslav Republic of</t>
  </si>
  <si>
    <t>MK</t>
  </si>
  <si>
    <t>Mali</t>
  </si>
  <si>
    <t>ML</t>
  </si>
  <si>
    <t>Myanmar</t>
  </si>
  <si>
    <t>MM</t>
  </si>
  <si>
    <t>Mongolia</t>
  </si>
  <si>
    <t>MN</t>
  </si>
  <si>
    <t>Macau</t>
  </si>
  <si>
    <t>Macao</t>
  </si>
  <si>
    <t>MO</t>
  </si>
  <si>
    <t>Northern Mariana Islands</t>
  </si>
  <si>
    <t>MP</t>
  </si>
  <si>
    <t>Martinique</t>
  </si>
  <si>
    <t>MQ</t>
  </si>
  <si>
    <t>Mauritania</t>
  </si>
  <si>
    <t>MR</t>
  </si>
  <si>
    <t>Montserrat</t>
  </si>
  <si>
    <t>MS</t>
  </si>
  <si>
    <t>MT</t>
  </si>
  <si>
    <t>Mauritius</t>
  </si>
  <si>
    <t>MU</t>
  </si>
  <si>
    <t>Maldives</t>
  </si>
  <si>
    <t>MV</t>
  </si>
  <si>
    <t>Malawi</t>
  </si>
  <si>
    <t>MW</t>
  </si>
  <si>
    <t>Mexico</t>
  </si>
  <si>
    <t>MX</t>
  </si>
  <si>
    <t>Malaysia</t>
  </si>
  <si>
    <t>MY</t>
  </si>
  <si>
    <t>Mozambique</t>
  </si>
  <si>
    <t>MZ</t>
  </si>
  <si>
    <t>Namibia</t>
  </si>
  <si>
    <t>NA</t>
  </si>
  <si>
    <t>New Caledonia</t>
  </si>
  <si>
    <t>NC</t>
  </si>
  <si>
    <t>Niger</t>
  </si>
  <si>
    <t>NE</t>
  </si>
  <si>
    <t>Norfolk Island</t>
  </si>
  <si>
    <t>NF</t>
  </si>
  <si>
    <t>Nigeria</t>
  </si>
  <si>
    <t>NG</t>
  </si>
  <si>
    <t>Nicaragua</t>
  </si>
  <si>
    <t>NI</t>
  </si>
  <si>
    <t>NL</t>
  </si>
  <si>
    <t>NO</t>
  </si>
  <si>
    <t>Nepal</t>
  </si>
  <si>
    <t>NP</t>
  </si>
  <si>
    <t>Nauru</t>
  </si>
  <si>
    <t>NR</t>
  </si>
  <si>
    <t>Niue</t>
  </si>
  <si>
    <t>NU</t>
  </si>
  <si>
    <t>New Zealand</t>
  </si>
  <si>
    <t>NZ</t>
  </si>
  <si>
    <t>Oman</t>
  </si>
  <si>
    <t>OM</t>
  </si>
  <si>
    <t>Panama</t>
  </si>
  <si>
    <t>PA</t>
  </si>
  <si>
    <t>Peru</t>
  </si>
  <si>
    <t>PE</t>
  </si>
  <si>
    <t>French Polynesia</t>
  </si>
  <si>
    <t>PF</t>
  </si>
  <si>
    <t>Papua New Guinea</t>
  </si>
  <si>
    <t>PG</t>
  </si>
  <si>
    <t>Philippines</t>
  </si>
  <si>
    <t>PH</t>
  </si>
  <si>
    <t>Pakistan</t>
  </si>
  <si>
    <t>PK</t>
  </si>
  <si>
    <t>PL</t>
  </si>
  <si>
    <t>Saint Pierre and Miquelon</t>
  </si>
  <si>
    <t>PM</t>
  </si>
  <si>
    <t>Pitcairn Islands</t>
  </si>
  <si>
    <t>Pitcairn</t>
  </si>
  <si>
    <t>PN</t>
  </si>
  <si>
    <t>Puerto Rico</t>
  </si>
  <si>
    <t>PR</t>
  </si>
  <si>
    <t>State of Palestine</t>
  </si>
  <si>
    <t>Palestine, State of</t>
  </si>
  <si>
    <t>PS</t>
  </si>
  <si>
    <t>PT</t>
  </si>
  <si>
    <t>Palau</t>
  </si>
  <si>
    <t>PW</t>
  </si>
  <si>
    <t>Paraguay</t>
  </si>
  <si>
    <t>PY</t>
  </si>
  <si>
    <t>Qatar</t>
  </si>
  <si>
    <t>QA</t>
  </si>
  <si>
    <t>Réunion</t>
  </si>
  <si>
    <t>RE</t>
  </si>
  <si>
    <t>RO</t>
  </si>
  <si>
    <t>Serbia</t>
  </si>
  <si>
    <t>RS</t>
  </si>
  <si>
    <t>Russia</t>
  </si>
  <si>
    <t>Russian Federation</t>
  </si>
  <si>
    <t>RU</t>
  </si>
  <si>
    <t>Rwanda</t>
  </si>
  <si>
    <t>RW</t>
  </si>
  <si>
    <t>Saudi Arabia</t>
  </si>
  <si>
    <t>SA</t>
  </si>
  <si>
    <t>Solomon Islands</t>
  </si>
  <si>
    <t>SB</t>
  </si>
  <si>
    <t>Seychelles</t>
  </si>
  <si>
    <t>SC</t>
  </si>
  <si>
    <t>Sudan</t>
  </si>
  <si>
    <t>SD</t>
  </si>
  <si>
    <t>SE</t>
  </si>
  <si>
    <t>Singapore</t>
  </si>
  <si>
    <t>SG</t>
  </si>
  <si>
    <t>Saint Helena, Ascension and Tristan da Cunha</t>
  </si>
  <si>
    <t>SH</t>
  </si>
  <si>
    <t>SI</t>
  </si>
  <si>
    <t>Svalbard and Jan Mayen</t>
  </si>
  <si>
    <t>SJ</t>
  </si>
  <si>
    <t>SK</t>
  </si>
  <si>
    <t>Sierra Leone</t>
  </si>
  <si>
    <t>SL</t>
  </si>
  <si>
    <t>San Marino</t>
  </si>
  <si>
    <t>SM</t>
  </si>
  <si>
    <t>Senegal</t>
  </si>
  <si>
    <t>SN</t>
  </si>
  <si>
    <t>Somalia</t>
  </si>
  <si>
    <t>SO</t>
  </si>
  <si>
    <t>Suriname</t>
  </si>
  <si>
    <t>SR</t>
  </si>
  <si>
    <t>South Sudan</t>
  </si>
  <si>
    <t>SS</t>
  </si>
  <si>
    <t>São Tomé and Príncipe</t>
  </si>
  <si>
    <t>Sao Tome and Principe</t>
  </si>
  <si>
    <t>ST</t>
  </si>
  <si>
    <t>El Salvador</t>
  </si>
  <si>
    <t>SV</t>
  </si>
  <si>
    <t>Sint Maarten</t>
  </si>
  <si>
    <t>Sint Maarten (Dutch part)</t>
  </si>
  <si>
    <t>SX</t>
  </si>
  <si>
    <t>Syria</t>
  </si>
  <si>
    <t>Syrian Arab Republic</t>
  </si>
  <si>
    <t>SY</t>
  </si>
  <si>
    <t>Swaziland</t>
  </si>
  <si>
    <t>SZ</t>
  </si>
  <si>
    <t>Turks and Caicos Islands</t>
  </si>
  <si>
    <t>TC</t>
  </si>
  <si>
    <t>Chad</t>
  </si>
  <si>
    <t>TD</t>
  </si>
  <si>
    <t>French Southern and Antarctic Lands</t>
  </si>
  <si>
    <t>French Southern Territories</t>
  </si>
  <si>
    <t>TF</t>
  </si>
  <si>
    <t>Togo</t>
  </si>
  <si>
    <t>TG</t>
  </si>
  <si>
    <t>Thailand</t>
  </si>
  <si>
    <t>TH</t>
  </si>
  <si>
    <t>Tajikistan</t>
  </si>
  <si>
    <t>TJ</t>
  </si>
  <si>
    <t>Tokelau</t>
  </si>
  <si>
    <t>TK</t>
  </si>
  <si>
    <t>East Timor</t>
  </si>
  <si>
    <t>Timor-Leste</t>
  </si>
  <si>
    <t>TL</t>
  </si>
  <si>
    <t>Turkmenistan</t>
  </si>
  <si>
    <t>TM</t>
  </si>
  <si>
    <t>Tunisia</t>
  </si>
  <si>
    <t>TN</t>
  </si>
  <si>
    <t>Tonga</t>
  </si>
  <si>
    <t>TO</t>
  </si>
  <si>
    <t>Turkey</t>
  </si>
  <si>
    <t>TR</t>
  </si>
  <si>
    <t>Trinidad and Tobago</t>
  </si>
  <si>
    <t>TT</t>
  </si>
  <si>
    <t>Tuvalu</t>
  </si>
  <si>
    <t>TV</t>
  </si>
  <si>
    <t>Taiwan</t>
  </si>
  <si>
    <t>Taiwan, Province of China</t>
  </si>
  <si>
    <t>TW</t>
  </si>
  <si>
    <t>Tanzania</t>
  </si>
  <si>
    <t>Tanzania, United Republic of</t>
  </si>
  <si>
    <t>TZ</t>
  </si>
  <si>
    <t>Ukraine</t>
  </si>
  <si>
    <t>UA</t>
  </si>
  <si>
    <t>Uganda</t>
  </si>
  <si>
    <t>UG</t>
  </si>
  <si>
    <t>United States Minor Outlying Islands</t>
  </si>
  <si>
    <t>UM</t>
  </si>
  <si>
    <t>United States</t>
  </si>
  <si>
    <t>US</t>
  </si>
  <si>
    <t>Uruguay</t>
  </si>
  <si>
    <t>UY</t>
  </si>
  <si>
    <t>Uzbekistan</t>
  </si>
  <si>
    <t>UZ</t>
  </si>
  <si>
    <t>Vatican City</t>
  </si>
  <si>
    <t>Holy See (Vatican City State)</t>
  </si>
  <si>
    <t>VA</t>
  </si>
  <si>
    <t>Saint Vincent and the Grenadines</t>
  </si>
  <si>
    <t>VC</t>
  </si>
  <si>
    <t>Venezuela</t>
  </si>
  <si>
    <t>Venezuela, Bolivarian Republic of</t>
  </si>
  <si>
    <t>VE</t>
  </si>
  <si>
    <t>British Virgin Islands</t>
  </si>
  <si>
    <t>Virgin Islands, British</t>
  </si>
  <si>
    <t>VG</t>
  </si>
  <si>
    <t>United States Virgin Islands</t>
  </si>
  <si>
    <t>Virgin Islands, U.S.</t>
  </si>
  <si>
    <t>VI</t>
  </si>
  <si>
    <t>Vietnam</t>
  </si>
  <si>
    <t>Viet Nam</t>
  </si>
  <si>
    <t>VN</t>
  </si>
  <si>
    <t>Vanuatu</t>
  </si>
  <si>
    <t>VU</t>
  </si>
  <si>
    <t>Wallis and Futuna</t>
  </si>
  <si>
    <t>WF</t>
  </si>
  <si>
    <t>Samoa</t>
  </si>
  <si>
    <t>WS</t>
  </si>
  <si>
    <t>Yemen</t>
  </si>
  <si>
    <t>YE</t>
  </si>
  <si>
    <t>Mayotte</t>
  </si>
  <si>
    <t>YT</t>
  </si>
  <si>
    <t>South Africa</t>
  </si>
  <si>
    <t>ZA</t>
  </si>
  <si>
    <t>Zambia</t>
  </si>
  <si>
    <t>ZM</t>
  </si>
  <si>
    <t>Zimbabwe</t>
  </si>
  <si>
    <t>ZW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</si>
</sst>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39">
    <font>
      <sz val="10.0"/>
      <color rgb="FF000000"/>
      <name val="Arial"/>
    </font>
    <font>
      <b/>
      <sz val="12.0"/>
      <name val="Roboto"/>
    </font>
    <font>
      <b/>
      <sz val="11.0"/>
      <color rgb="FFCC0000"/>
      <name val="Roboto"/>
    </font>
    <font>
      <sz val="11.0"/>
      <name val="Roboto"/>
    </font>
    <font>
      <b/>
      <sz val="11.0"/>
      <name val="Roboto"/>
    </font>
    <font>
      <b/>
      <sz val="11.0"/>
      <color rgb="FFFFFFFF"/>
      <name val="Roboto"/>
    </font>
    <font>
      <b/>
      <sz val="14.0"/>
      <name val="Roboto"/>
    </font>
    <font>
      <b/>
      <sz val="10.0"/>
      <name val="Roboto"/>
    </font>
    <font>
      <b/>
      <sz val="12.0"/>
      <color rgb="FFFF0000"/>
      <name val="Roboto"/>
    </font>
    <font/>
    <font>
      <sz val="10.0"/>
      <color rgb="FF000000"/>
      <name val="Roboto"/>
    </font>
    <font>
      <sz val="10.0"/>
      <name val="Roboto"/>
    </font>
    <font>
      <color rgb="FF000000"/>
      <name val="Roboto"/>
    </font>
    <font>
      <b/>
      <color rgb="FFCC0000"/>
      <name val="Roboto"/>
    </font>
    <font>
      <u/>
      <sz val="10.0"/>
      <color rgb="FF0000FF"/>
      <name val="Roboto Condensed"/>
    </font>
    <font>
      <u/>
      <sz val="10.0"/>
      <color rgb="FF0000FF"/>
      <name val="Roboto Condensed"/>
    </font>
    <font>
      <sz val="10.0"/>
      <name val="Roboto Condensed"/>
    </font>
    <font>
      <b/>
      <sz val="12.0"/>
      <color rgb="FF000000"/>
      <name val="Roboto"/>
    </font>
    <font>
      <b/>
      <sz val="10.0"/>
      <color rgb="FF000000"/>
      <name val="Roboto"/>
    </font>
    <font>
      <b/>
      <sz val="10.0"/>
      <color rgb="FFCC0000"/>
      <name val="Roboto"/>
    </font>
    <font>
      <b/>
      <sz val="10.0"/>
      <color rgb="FFFFFFFF"/>
      <name val="Roboto"/>
    </font>
    <font>
      <b/>
      <sz val="9.0"/>
      <color rgb="FF000000"/>
      <name val="Roboto"/>
    </font>
    <font>
      <name val="Arial"/>
    </font>
    <font>
      <sz val="11.0"/>
      <color rgb="FF000000"/>
      <name val="Inconsolata"/>
    </font>
    <font>
      <u/>
      <sz val="9.0"/>
      <color rgb="FF0000FF"/>
      <name val="Roboto Condensed"/>
    </font>
    <font>
      <name val="Roboto Condensed"/>
    </font>
    <font>
      <u/>
      <sz val="9.0"/>
      <color rgb="FF1155CC"/>
      <name val="Roboto Condensed"/>
    </font>
    <font>
      <u/>
      <color rgb="FF0000FF"/>
      <name val="Roboto Condensed"/>
    </font>
    <font>
      <b/>
      <u/>
      <sz val="14.0"/>
      <name val="Roboto"/>
    </font>
    <font>
      <sz val="9.0"/>
      <name val="Roboto Condensed"/>
    </font>
    <font>
      <b/>
      <name val="Roboto"/>
    </font>
    <font>
      <name val="Roboto"/>
    </font>
    <font>
      <u/>
      <color rgb="FF1155CC"/>
      <name val="Roboto Condensed"/>
    </font>
    <font>
      <u/>
      <sz val="9.0"/>
      <color rgb="FF1155CC"/>
      <name val="Roboto Condensed"/>
    </font>
    <font>
      <u/>
      <color rgb="FF1155CC"/>
      <name val="Roboto Condensed"/>
    </font>
    <font>
      <u/>
      <sz val="9.0"/>
      <color rgb="FF1155CC"/>
      <name val="Roboto Condensed"/>
    </font>
    <font>
      <u/>
      <color rgb="FF1155CC"/>
      <name val="Roboto Condensed"/>
    </font>
    <font>
      <b/>
      <color rgb="FF000000"/>
      <name val="Roboto"/>
    </font>
    <font>
      <b/>
      <color rgb="FFFFFFFF"/>
      <name val="Roboto"/>
    </font>
  </fonts>
  <fills count="15">
    <fill>
      <patternFill patternType="none"/>
    </fill>
    <fill>
      <patternFill patternType="lightGray"/>
    </fill>
    <fill>
      <patternFill patternType="solid">
        <fgColor rgb="FFCCFFCC"/>
        <bgColor rgb="FFCCFFCC"/>
      </patternFill>
    </fill>
    <fill>
      <patternFill patternType="solid">
        <fgColor rgb="FFF7FF8D"/>
        <bgColor rgb="FFF7FF8D"/>
      </patternFill>
    </fill>
    <fill>
      <patternFill patternType="solid">
        <fgColor rgb="FF8E7CC3"/>
        <bgColor rgb="FF8E7CC3"/>
      </patternFill>
    </fill>
    <fill>
      <patternFill patternType="solid">
        <fgColor rgb="FFE06666"/>
        <bgColor rgb="FFE06666"/>
      </patternFill>
    </fill>
    <fill>
      <patternFill patternType="solid">
        <fgColor rgb="FFC9DAF8"/>
        <bgColor rgb="FFC9DAF8"/>
      </patternFill>
    </fill>
    <fill>
      <patternFill patternType="solid">
        <fgColor rgb="FFFFFFFF"/>
        <bgColor rgb="FFFFFFFF"/>
      </patternFill>
    </fill>
    <fill>
      <patternFill patternType="solid">
        <fgColor rgb="FFF3F3F3"/>
        <bgColor rgb="FFF3F3F3"/>
      </patternFill>
    </fill>
    <fill>
      <patternFill patternType="solid">
        <fgColor rgb="FFCCFFFF"/>
        <bgColor rgb="FFCCFFFF"/>
      </patternFill>
    </fill>
    <fill>
      <patternFill patternType="solid">
        <fgColor rgb="FF3D85C6"/>
        <bgColor rgb="FF3D85C6"/>
      </patternFill>
    </fill>
    <fill>
      <patternFill patternType="solid">
        <fgColor rgb="FFFFCC99"/>
        <bgColor rgb="FFFFCC99"/>
      </patternFill>
    </fill>
    <fill>
      <patternFill patternType="solid">
        <fgColor rgb="FFA64D79"/>
        <bgColor rgb="FFA64D79"/>
      </patternFill>
    </fill>
    <fill>
      <patternFill patternType="solid">
        <fgColor rgb="FFFFF2CC"/>
        <bgColor rgb="FFFFF2CC"/>
      </patternFill>
    </fill>
    <fill>
      <patternFill patternType="solid">
        <fgColor rgb="FFFFFF99"/>
        <bgColor rgb="FFFFFF99"/>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bottom" wrapText="1"/>
    </xf>
    <xf borderId="2" fillId="0" fontId="4" numFmtId="0" xfId="0" applyAlignment="1" applyBorder="1" applyFont="1">
      <alignment horizontal="center" readingOrder="0" shrinkToFit="0" vertical="center" wrapText="1"/>
    </xf>
    <xf borderId="3" fillId="0" fontId="3" numFmtId="0" xfId="0" applyAlignment="1" applyBorder="1" applyFont="1">
      <alignment horizontal="left" readingOrder="0" shrinkToFit="0" wrapText="1"/>
    </xf>
    <xf borderId="2" fillId="2" fontId="4" numFmtId="0" xfId="0" applyAlignment="1" applyBorder="1" applyFill="1" applyFont="1">
      <alignment horizontal="center" readingOrder="0" shrinkToFit="0" vertical="center" wrapText="1"/>
    </xf>
    <xf borderId="2" fillId="3" fontId="4"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2" fillId="5" fontId="5" numFmtId="0" xfId="0" applyAlignment="1" applyBorder="1" applyFill="1" applyFont="1">
      <alignment horizontal="center" readingOrder="0" shrinkToFit="0" vertical="center" wrapText="1"/>
    </xf>
    <xf borderId="2" fillId="6" fontId="4" numFmtId="0" xfId="0" applyAlignment="1" applyBorder="1" applyFill="1" applyFont="1">
      <alignment horizontal="center" readingOrder="0" shrinkToFit="0" vertical="center" wrapText="1"/>
    </xf>
    <xf borderId="4" fillId="0" fontId="6" numFmtId="0" xfId="0" applyAlignment="1" applyBorder="1" applyFont="1">
      <alignment horizontal="left" readingOrder="0" shrinkToFit="0" vertical="center" wrapText="0"/>
    </xf>
    <xf borderId="5" fillId="0" fontId="7" numFmtId="0" xfId="0" applyAlignment="1" applyBorder="1" applyFont="1">
      <alignment horizontal="left" readingOrder="0" shrinkToFit="0" vertical="center" wrapText="0"/>
    </xf>
    <xf borderId="6" fillId="0" fontId="7" numFmtId="0" xfId="0" applyAlignment="1" applyBorder="1" applyFont="1">
      <alignment horizontal="left" readingOrder="0" shrinkToFit="0" vertical="center" wrapText="0"/>
    </xf>
    <xf borderId="7" fillId="0" fontId="8" numFmtId="0" xfId="0" applyAlignment="1" applyBorder="1" applyFont="1">
      <alignment horizontal="center" readingOrder="0" vertical="center"/>
    </xf>
    <xf borderId="8" fillId="0" fontId="9" numFmtId="0" xfId="0" applyBorder="1" applyFont="1"/>
    <xf borderId="9" fillId="7" fontId="10" numFmtId="0" xfId="0" applyBorder="1" applyFill="1" applyFont="1"/>
    <xf borderId="0" fillId="0" fontId="6" numFmtId="0" xfId="0" applyAlignment="1" applyFont="1">
      <alignment readingOrder="0"/>
    </xf>
    <xf borderId="0" fillId="0" fontId="7" numFmtId="0" xfId="0" applyAlignment="1" applyFont="1">
      <alignment horizontal="center" readingOrder="0"/>
    </xf>
    <xf borderId="9" fillId="0" fontId="11" numFmtId="0" xfId="0" applyAlignment="1" applyBorder="1" applyFont="1">
      <alignment horizontal="center" readingOrder="0" vertical="center"/>
    </xf>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11" numFmtId="0" xfId="0" applyAlignment="1" applyFont="1">
      <alignment readingOrder="0"/>
    </xf>
    <xf borderId="1" fillId="0" fontId="4" numFmtId="0" xfId="0" applyAlignment="1" applyBorder="1" applyFont="1">
      <alignment horizontal="center" readingOrder="0" vertical="center"/>
    </xf>
    <xf borderId="1" fillId="0" fontId="4" numFmtId="0" xfId="0" applyAlignment="1" applyBorder="1" applyFont="1">
      <alignment horizontal="center" readingOrder="0" shrinkToFit="0" vertical="center" wrapText="1"/>
    </xf>
    <xf borderId="10" fillId="7" fontId="10" numFmtId="0" xfId="0" applyBorder="1" applyFont="1"/>
    <xf borderId="1" fillId="8" fontId="12" numFmtId="0" xfId="0" applyAlignment="1" applyBorder="1" applyFill="1" applyFont="1">
      <alignment readingOrder="0" vertical="center"/>
    </xf>
    <xf borderId="1" fillId="8" fontId="12" numFmtId="0" xfId="0" applyAlignment="1" applyBorder="1" applyFont="1">
      <alignment horizontal="center" readingOrder="0" vertical="center"/>
    </xf>
    <xf borderId="1" fillId="8" fontId="12" numFmtId="0" xfId="0" applyAlignment="1" applyBorder="1" applyFont="1">
      <alignment readingOrder="0" shrinkToFit="0" vertical="center" wrapText="1"/>
    </xf>
    <xf borderId="1" fillId="8" fontId="13" numFmtId="0" xfId="0" applyAlignment="1" applyBorder="1" applyFont="1">
      <alignment readingOrder="0" shrinkToFit="0" vertical="center" wrapText="1"/>
    </xf>
    <xf borderId="11" fillId="0" fontId="9" numFmtId="0" xfId="0" applyBorder="1" applyFont="1"/>
    <xf borderId="1" fillId="8" fontId="12" numFmtId="0" xfId="0" applyAlignment="1" applyBorder="1" applyFont="1">
      <alignment shrinkToFit="0" vertical="center" wrapText="1"/>
    </xf>
    <xf borderId="3" fillId="0" fontId="9" numFmtId="0" xfId="0" applyBorder="1" applyFont="1"/>
    <xf borderId="3" fillId="0" fontId="14" numFmtId="0" xfId="0" applyAlignment="1" applyBorder="1" applyFont="1">
      <alignment horizontal="center" readingOrder="0" shrinkToFit="0" vertical="center" wrapText="0"/>
    </xf>
    <xf borderId="2" fillId="0" fontId="15" numFmtId="0" xfId="0" applyAlignment="1" applyBorder="1" applyFont="1">
      <alignment horizontal="center" readingOrder="0" shrinkToFit="0" vertical="center" wrapText="0"/>
    </xf>
    <xf borderId="1" fillId="8" fontId="13" numFmtId="0" xfId="0" applyAlignment="1" applyBorder="1" applyFont="1">
      <alignment readingOrder="0" shrinkToFit="0" vertical="center" wrapText="1"/>
    </xf>
    <xf borderId="2" fillId="0" fontId="16" numFmtId="0" xfId="0" applyAlignment="1" applyBorder="1" applyFont="1">
      <alignment horizontal="center" readingOrder="0" shrinkToFit="0" vertical="center" wrapText="0"/>
    </xf>
    <xf borderId="1" fillId="8" fontId="11" numFmtId="0" xfId="0" applyAlignment="1" applyBorder="1" applyFont="1">
      <alignment readingOrder="0" vertical="center"/>
    </xf>
    <xf borderId="4" fillId="0" fontId="17" numFmtId="0" xfId="0" applyAlignment="1" applyBorder="1" applyFont="1">
      <alignment horizontal="left" readingOrder="0" vertical="center"/>
    </xf>
    <xf borderId="5" fillId="0" fontId="18" numFmtId="0" xfId="0" applyAlignment="1" applyBorder="1" applyFont="1">
      <alignment horizontal="center" readingOrder="0" vertical="center"/>
    </xf>
    <xf borderId="1" fillId="8" fontId="11" numFmtId="0" xfId="0" applyAlignment="1" applyBorder="1" applyFont="1">
      <alignment horizontal="center" readingOrder="0" vertical="center"/>
    </xf>
    <xf borderId="5" fillId="0" fontId="18" numFmtId="0" xfId="0" applyAlignment="1" applyBorder="1" applyFont="1">
      <alignment horizontal="center"/>
    </xf>
    <xf borderId="1" fillId="8" fontId="11" numFmtId="0" xfId="0" applyAlignment="1" applyBorder="1" applyFont="1">
      <alignment readingOrder="0" shrinkToFit="0" vertical="center" wrapText="1"/>
    </xf>
    <xf borderId="2" fillId="9" fontId="10" numFmtId="0" xfId="0" applyAlignment="1" applyBorder="1" applyFill="1" applyFont="1">
      <alignment horizontal="left" readingOrder="0" vertical="center"/>
    </xf>
    <xf borderId="6" fillId="0" fontId="18" numFmtId="0" xfId="0" applyAlignment="1" applyBorder="1" applyFont="1">
      <alignment horizontal="center" readingOrder="0" vertical="center"/>
    </xf>
    <xf borderId="1" fillId="8" fontId="19" numFmtId="0" xfId="0" applyAlignment="1" applyBorder="1" applyFont="1">
      <alignment readingOrder="0" shrinkToFit="0" vertical="center" wrapText="1"/>
    </xf>
    <xf borderId="3" fillId="9" fontId="18" numFmtId="0" xfId="0" applyAlignment="1" applyBorder="1" applyFont="1">
      <alignment horizontal="center" readingOrder="0" vertical="center"/>
    </xf>
    <xf borderId="3" fillId="10" fontId="20" numFmtId="0" xfId="0" applyAlignment="1" applyBorder="1" applyFill="1" applyFont="1">
      <alignment horizontal="center" readingOrder="0" vertical="center"/>
    </xf>
    <xf borderId="4" fillId="0" fontId="1" numFmtId="0" xfId="0" applyAlignment="1" applyBorder="1" applyFont="1">
      <alignment readingOrder="0" vertical="center"/>
    </xf>
    <xf borderId="1" fillId="11" fontId="21" numFmtId="0" xfId="0" applyAlignment="1" applyBorder="1" applyFill="1" applyFont="1">
      <alignment horizontal="center" readingOrder="0" vertical="bottom"/>
    </xf>
    <xf borderId="5" fillId="0" fontId="11" numFmtId="0" xfId="0" applyAlignment="1" applyBorder="1" applyFont="1">
      <alignment horizontal="center" readingOrder="0" vertical="center"/>
    </xf>
    <xf borderId="5" fillId="0" fontId="11" numFmtId="0" xfId="0" applyAlignment="1" applyBorder="1" applyFont="1">
      <alignment readingOrder="0" vertical="center"/>
    </xf>
    <xf borderId="3" fillId="12" fontId="20" numFmtId="0" xfId="0" applyAlignment="1" applyBorder="1" applyFill="1" applyFont="1">
      <alignment horizontal="center" readingOrder="0" vertical="center"/>
    </xf>
    <xf borderId="5" fillId="0" fontId="11" numFmtId="0" xfId="0" applyAlignment="1" applyBorder="1" applyFont="1">
      <alignment readingOrder="0" shrinkToFit="0" vertical="center" wrapText="1"/>
    </xf>
    <xf borderId="6" fillId="0" fontId="11" numFmtId="0" xfId="0" applyAlignment="1" applyBorder="1" applyFont="1">
      <alignment readingOrder="0" shrinkToFit="0" vertical="center" wrapText="1"/>
    </xf>
    <xf borderId="6" fillId="2" fontId="21" numFmtId="0" xfId="0" applyAlignment="1" applyBorder="1" applyFont="1">
      <alignment horizontal="center" readingOrder="0" vertical="bottom"/>
    </xf>
    <xf borderId="1" fillId="13" fontId="11" numFmtId="0" xfId="0" applyAlignment="1" applyBorder="1" applyFill="1" applyFont="1">
      <alignment readingOrder="0" vertical="center"/>
    </xf>
    <xf borderId="3" fillId="11" fontId="18" numFmtId="0" xfId="0" applyAlignment="1" applyBorder="1" applyFont="1">
      <alignment horizontal="center" readingOrder="0" vertical="center"/>
    </xf>
    <xf borderId="1" fillId="13" fontId="11" numFmtId="0" xfId="0" applyAlignment="1" applyBorder="1" applyFont="1">
      <alignment horizontal="center" readingOrder="0" vertical="center"/>
    </xf>
    <xf borderId="2" fillId="11" fontId="21" numFmtId="0" xfId="0" applyAlignment="1" applyBorder="1" applyFont="1">
      <alignment horizontal="center" readingOrder="0" vertical="bottom"/>
    </xf>
    <xf borderId="1" fillId="13" fontId="11" numFmtId="0" xfId="0" applyAlignment="1" applyBorder="1" applyFont="1">
      <alignment readingOrder="0" shrinkToFit="0" vertical="center" wrapText="1"/>
    </xf>
    <xf borderId="1" fillId="13" fontId="19" numFmtId="0" xfId="0" applyAlignment="1" applyBorder="1" applyFont="1">
      <alignment readingOrder="0" shrinkToFit="0" vertical="center" wrapText="1"/>
    </xf>
    <xf borderId="3" fillId="2" fontId="21" numFmtId="0" xfId="0" applyAlignment="1" applyBorder="1" applyFont="1">
      <alignment horizontal="center" readingOrder="0" vertical="bottom"/>
    </xf>
    <xf borderId="0" fillId="0" fontId="11" numFmtId="0" xfId="0" applyAlignment="1" applyFont="1">
      <alignment horizontal="center" readingOrder="0"/>
    </xf>
    <xf borderId="0" fillId="0" fontId="11" numFmtId="0" xfId="0" applyAlignment="1" applyFont="1">
      <alignment readingOrder="0" shrinkToFit="0" wrapText="1"/>
    </xf>
    <xf borderId="2" fillId="14" fontId="21" numFmtId="0" xfId="0" applyAlignment="1" applyBorder="1" applyFill="1" applyFont="1">
      <alignment horizontal="center" readingOrder="0" vertical="bottom"/>
    </xf>
    <xf borderId="3" fillId="11" fontId="21" numFmtId="0" xfId="0" applyAlignment="1" applyBorder="1" applyFont="1">
      <alignment horizontal="center" readingOrder="0" vertical="bottom"/>
    </xf>
    <xf borderId="12" fillId="0" fontId="7" numFmtId="0" xfId="0" applyBorder="1" applyFont="1"/>
    <xf borderId="12" fillId="0" fontId="22" numFmtId="0" xfId="0" applyAlignment="1" applyBorder="1" applyFont="1">
      <alignment vertical="bottom"/>
    </xf>
    <xf borderId="12" fillId="0" fontId="11" numFmtId="0" xfId="0" applyBorder="1" applyFont="1"/>
    <xf borderId="9" fillId="0" fontId="11" numFmtId="0" xfId="0" applyBorder="1" applyFont="1"/>
    <xf borderId="10" fillId="7" fontId="23" numFmtId="0" xfId="0" applyBorder="1" applyFont="1"/>
    <xf borderId="10" fillId="7" fontId="22" numFmtId="0" xfId="0" applyAlignment="1" applyBorder="1" applyFont="1">
      <alignment vertical="bottom"/>
    </xf>
    <xf borderId="2" fillId="0" fontId="24" numFmtId="0" xfId="0" applyAlignment="1" applyBorder="1" applyFont="1">
      <alignment horizontal="center" vertical="center"/>
    </xf>
    <xf borderId="0" fillId="0" fontId="10" numFmtId="0" xfId="0" applyFont="1"/>
    <xf borderId="0" fillId="0" fontId="18" numFmtId="0" xfId="0" applyAlignment="1" applyFont="1">
      <alignment horizontal="center"/>
    </xf>
    <xf borderId="0" fillId="0" fontId="18" numFmtId="0" xfId="0" applyAlignment="1" applyFont="1">
      <alignment horizontal="center" vertical="bottom"/>
    </xf>
    <xf borderId="0" fillId="0" fontId="25" numFmtId="0" xfId="0" applyAlignment="1" applyFont="1">
      <alignment readingOrder="0"/>
    </xf>
    <xf borderId="2" fillId="0" fontId="26" numFmtId="0" xfId="0" applyAlignment="1" applyBorder="1" applyFont="1">
      <alignment horizontal="center"/>
    </xf>
    <xf borderId="0" fillId="0" fontId="27" numFmtId="0" xfId="0" applyAlignment="1" applyFont="1">
      <alignment readingOrder="0"/>
    </xf>
    <xf borderId="13" fillId="0" fontId="28" numFmtId="0" xfId="0" applyAlignment="1" applyBorder="1" applyFont="1">
      <alignment shrinkToFit="0" vertical="bottom" wrapText="0"/>
    </xf>
    <xf borderId="6" fillId="0" fontId="22" numFmtId="0" xfId="0" applyAlignment="1" applyBorder="1" applyFont="1">
      <alignment vertical="bottom"/>
    </xf>
    <xf borderId="2" fillId="0" fontId="29" numFmtId="0" xfId="0" applyAlignment="1" applyBorder="1" applyFont="1">
      <alignment horizontal="center" vertical="center"/>
    </xf>
    <xf borderId="2" fillId="0" fontId="30" numFmtId="0" xfId="0" applyAlignment="1" applyBorder="1" applyFont="1">
      <alignment horizontal="center" shrinkToFit="0" vertical="bottom" wrapText="1"/>
    </xf>
    <xf borderId="3" fillId="0" fontId="30" numFmtId="0" xfId="0" applyAlignment="1" applyBorder="1" applyFont="1">
      <alignment horizontal="center" shrinkToFit="0" vertical="bottom" wrapText="1"/>
    </xf>
    <xf borderId="1" fillId="0" fontId="31" numFmtId="164" xfId="0" applyAlignment="1" applyBorder="1" applyFont="1" applyNumberFormat="1">
      <alignment horizontal="right" shrinkToFit="0" vertical="top" wrapText="1"/>
    </xf>
    <xf borderId="0" fillId="0" fontId="25" numFmtId="0" xfId="0" applyAlignment="1" applyFont="1">
      <alignment vertical="bottom"/>
    </xf>
    <xf borderId="6" fillId="0" fontId="31" numFmtId="0" xfId="0" applyAlignment="1" applyBorder="1" applyFont="1">
      <alignment readingOrder="0" shrinkToFit="0" vertical="bottom" wrapText="1"/>
    </xf>
    <xf borderId="0" fillId="0" fontId="32" numFmtId="0" xfId="0" applyAlignment="1" applyFont="1">
      <alignment vertical="bottom"/>
    </xf>
    <xf borderId="6" fillId="0" fontId="31" numFmtId="0" xfId="0" applyAlignment="1" applyBorder="1" applyFont="1">
      <alignment shrinkToFit="0" vertical="bottom" wrapText="1"/>
    </xf>
    <xf borderId="1" fillId="0" fontId="22" numFmtId="164" xfId="0" applyAlignment="1" applyBorder="1" applyFont="1" applyNumberFormat="1">
      <alignment horizontal="right" vertical="top"/>
    </xf>
    <xf borderId="6" fillId="0" fontId="22" numFmtId="0" xfId="0" applyAlignment="1" applyBorder="1" applyFont="1">
      <alignment readingOrder="0" vertical="bottom"/>
    </xf>
    <xf borderId="2" fillId="0" fontId="33" numFmtId="0" xfId="0" applyAlignment="1" applyBorder="1" applyFont="1">
      <alignment horizontal="center" vertical="center"/>
    </xf>
    <xf borderId="0" fillId="0" fontId="34" numFmtId="0" xfId="0" applyAlignment="1" applyFont="1">
      <alignment readingOrder="0" vertical="bottom"/>
    </xf>
    <xf borderId="3" fillId="0" fontId="35" numFmtId="0" xfId="0" applyAlignment="1" applyBorder="1" applyFont="1">
      <alignment horizontal="center" vertical="center"/>
    </xf>
    <xf borderId="0" fillId="0" fontId="25" numFmtId="0" xfId="0" applyAlignment="1" applyFont="1">
      <alignment readingOrder="0" vertical="bottom"/>
    </xf>
    <xf borderId="1" fillId="0" fontId="11" numFmtId="0" xfId="0" applyAlignment="1" applyBorder="1" applyFont="1">
      <alignment vertical="bottom"/>
    </xf>
    <xf borderId="6" fillId="0" fontId="11" numFmtId="0" xfId="0" applyAlignment="1" applyBorder="1" applyFont="1">
      <alignment vertical="bottom"/>
    </xf>
    <xf borderId="6" fillId="0" fontId="11" numFmtId="0" xfId="0" applyAlignment="1" applyBorder="1" applyFont="1">
      <alignment horizontal="left" readingOrder="0" vertical="bottom"/>
    </xf>
    <xf borderId="2" fillId="0" fontId="11" numFmtId="0" xfId="0" applyAlignment="1" applyBorder="1" applyFont="1">
      <alignment horizontal="left" readingOrder="0" vertical="bottom"/>
    </xf>
    <xf borderId="3" fillId="0" fontId="11" numFmtId="0" xfId="0" applyAlignment="1" applyBorder="1" applyFont="1">
      <alignment horizontal="left" readingOrder="0" vertical="bottom"/>
    </xf>
    <xf borderId="11" fillId="0" fontId="17" numFmtId="0" xfId="0" applyAlignment="1" applyBorder="1" applyFont="1">
      <alignment readingOrder="0"/>
    </xf>
    <xf borderId="12" fillId="0" fontId="18" numFmtId="0" xfId="0" applyAlignment="1" applyBorder="1" applyFont="1">
      <alignment horizontal="center"/>
    </xf>
    <xf borderId="0" fillId="0" fontId="25" numFmtId="0" xfId="0" applyAlignment="1" applyFont="1">
      <alignment vertical="bottom"/>
    </xf>
    <xf borderId="12" fillId="0" fontId="18" numFmtId="0" xfId="0" applyAlignment="1" applyBorder="1" applyFont="1">
      <alignment horizontal="center" vertical="bottom"/>
    </xf>
    <xf borderId="0" fillId="0" fontId="36" numFmtId="0" xfId="0" applyAlignment="1" applyFont="1">
      <alignment vertical="bottom"/>
    </xf>
    <xf borderId="2" fillId="9" fontId="10" numFmtId="0" xfId="0" applyBorder="1" applyFont="1"/>
    <xf borderId="3" fillId="9" fontId="18" numFmtId="0" xfId="0" applyAlignment="1" applyBorder="1" applyFont="1">
      <alignment horizontal="center"/>
    </xf>
    <xf borderId="3" fillId="2" fontId="18" numFmtId="0" xfId="0" applyAlignment="1" applyBorder="1" applyFont="1">
      <alignment horizontal="center" readingOrder="0"/>
    </xf>
    <xf borderId="3" fillId="14" fontId="18" numFmtId="0" xfId="0" applyAlignment="1" applyBorder="1" applyFont="1">
      <alignment horizontal="center"/>
    </xf>
    <xf borderId="2" fillId="8" fontId="37" numFmtId="0" xfId="0" applyAlignment="1" applyBorder="1" applyFont="1">
      <alignment horizontal="center" vertical="bottom"/>
    </xf>
    <xf borderId="3" fillId="11" fontId="18" numFmtId="0" xfId="0" applyAlignment="1" applyBorder="1" applyFont="1">
      <alignment horizontal="center" readingOrder="0"/>
    </xf>
    <xf borderId="1" fillId="5" fontId="38" numFmtId="0" xfId="0" applyAlignment="1" applyBorder="1" applyFont="1">
      <alignment horizontal="center" vertical="bottom"/>
    </xf>
    <xf borderId="3" fillId="11" fontId="18" numFmtId="0" xfId="0" applyAlignment="1" applyBorder="1" applyFont="1">
      <alignment horizontal="center" readingOrder="0" vertical="bottom"/>
    </xf>
    <xf borderId="2" fillId="5" fontId="38" numFmtId="0" xfId="0" applyAlignment="1" applyBorder="1" applyFont="1">
      <alignment horizontal="center" vertical="bottom"/>
    </xf>
    <xf borderId="3" fillId="14" fontId="18" numFmtId="0" xfId="0" applyAlignment="1" applyBorder="1" applyFont="1">
      <alignment horizontal="center" vertical="bottom"/>
    </xf>
    <xf borderId="2" fillId="5" fontId="37" numFmtId="0" xfId="0" applyAlignment="1" applyBorder="1" applyFont="1">
      <alignment horizontal="center" readingOrder="0" vertical="bottom"/>
    </xf>
    <xf borderId="0" fillId="0" fontId="11" numFmtId="0" xfId="0" applyFont="1"/>
    <xf borderId="0" fillId="0" fontId="22" numFmtId="0" xfId="0" applyAlignment="1" applyFont="1">
      <alignment vertical="bottom"/>
    </xf>
  </cellXfs>
  <cellStyles count="1">
    <cellStyle xfId="0" name="Normal" builtinId="0"/>
  </cellStyles>
  <dxfs count="12">
    <dxf>
      <font>
        <b/>
        <color rgb="FF000000"/>
      </font>
      <fill>
        <patternFill patternType="solid">
          <fgColor rgb="FFCCFFCC"/>
          <bgColor rgb="FFCCFFCC"/>
        </patternFill>
      </fill>
      <border/>
    </dxf>
    <dxf>
      <font>
        <b/>
        <color rgb="FF000000"/>
      </font>
      <fill>
        <patternFill patternType="solid">
          <fgColor rgb="FFF7FF8D"/>
          <bgColor rgb="FFF7FF8D"/>
        </patternFill>
      </fill>
      <border/>
    </dxf>
    <dxf>
      <font>
        <b/>
        <color rgb="FFFFFFFF"/>
      </font>
      <fill>
        <patternFill patternType="solid">
          <fgColor rgb="FFE06666"/>
          <bgColor rgb="FFE06666"/>
        </patternFill>
      </fill>
      <border/>
    </dxf>
    <dxf>
      <font>
        <b/>
        <color rgb="FF000000"/>
      </font>
      <fill>
        <patternFill patternType="solid">
          <fgColor rgb="FFF3F3F3"/>
          <bgColor rgb="FFF3F3F3"/>
        </patternFill>
      </fill>
      <border/>
    </dxf>
    <dxf>
      <font>
        <b/>
      </font>
      <fill>
        <patternFill patternType="solid">
          <fgColor rgb="FFF3F3F3"/>
          <bgColor rgb="FFF3F3F3"/>
        </patternFill>
      </fill>
      <border/>
    </dxf>
    <dxf>
      <font>
        <b/>
        <color rgb="FFFFFFFF"/>
      </font>
      <fill>
        <patternFill patternType="solid">
          <fgColor rgb="FF8E7CC3"/>
          <bgColor rgb="FF8E7CC3"/>
        </patternFill>
      </fill>
      <border/>
    </dxf>
    <dxf>
      <font>
        <b/>
      </font>
      <fill>
        <patternFill patternType="solid">
          <fgColor rgb="FFC9DAF8"/>
          <bgColor rgb="FFC9DAF8"/>
        </patternFill>
      </fill>
      <border/>
    </dxf>
    <dxf>
      <font>
        <b/>
        <color rgb="FF000000"/>
      </font>
      <fill>
        <patternFill patternType="solid">
          <fgColor rgb="FFC9DAF8"/>
          <bgColor rgb="FFC9DAF8"/>
        </patternFill>
      </fill>
      <border/>
    </dxf>
    <dxf>
      <font>
        <b/>
      </font>
      <fill>
        <patternFill patternType="solid">
          <fgColor rgb="FFCCFFCC"/>
          <bgColor rgb="FFCCFFCC"/>
        </patternFill>
      </fill>
      <border/>
    </dxf>
    <dxf>
      <font>
        <b/>
      </font>
      <fill>
        <patternFill patternType="solid">
          <fgColor rgb="FFFFFF99"/>
          <bgColor rgb="FFFFFF99"/>
        </patternFill>
      </fill>
      <border/>
    </dxf>
    <dxf>
      <font>
        <color rgb="FFFFFFFF"/>
      </font>
      <fill>
        <patternFill patternType="solid">
          <fgColor rgb="FFE06666"/>
          <bgColor rgb="FFE06666"/>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lh3.googleusercontent.com/2aJfB6trLglywvIh6MSN58qh-r2b-_2GoXk4dWL5fIZmMAWdTN3f98Ugpi6U_glIm0w=w300-rw" TargetMode="External"/><Relationship Id="rId42" Type="http://schemas.openxmlformats.org/officeDocument/2006/relationships/hyperlink" Target="https://lh3.googleusercontent.com/pepfeN3daojo8SgugpSPadf3zCfzcIh8UQtz4HvizSeqijPrF2TcNuGb5VJIJMltmlRJ=s180-rw" TargetMode="External"/><Relationship Id="rId41" Type="http://schemas.openxmlformats.org/officeDocument/2006/relationships/hyperlink" Target="https://lh3.googleusercontent.com/AEUm_nsufnYaRVkZ4opiyGVWqbcbo7PF1fWxQvxGSaA5G4kN5s80oxf16pwkP6aOHV8=w300-rw" TargetMode="External"/><Relationship Id="rId44" Type="http://schemas.openxmlformats.org/officeDocument/2006/relationships/hyperlink" Target="https://lh3.googleusercontent.com/k_HSvNKlleJNrzuL3OqDuXFm3Es8d77UQtiZvPqLg8lera9Xj99GRkDwWaJGMz8nkb1B=s180-rw" TargetMode="External"/><Relationship Id="rId43" Type="http://schemas.openxmlformats.org/officeDocument/2006/relationships/hyperlink" Target="https://lh3.googleusercontent.com/pqnpzpWfCCHVu6mqwtr-ueJHrYzTUFVzQNIwqqQ8016APeEI8ZxmBzu-q3thtlhwDrVX=w300-rw" TargetMode="External"/><Relationship Id="rId46" Type="http://schemas.openxmlformats.org/officeDocument/2006/relationships/hyperlink" Target="https://lh3.googleusercontent.com/jArSD-kxOa2llPXvqrjRcEJdL4XhjP8-WqEfg9UAlYF8v0qzXAZ0EI5k96l0pf3tDNg=s180-rw" TargetMode="External"/><Relationship Id="rId45" Type="http://schemas.openxmlformats.org/officeDocument/2006/relationships/hyperlink" Target="https://lh3.googleusercontent.com/N-AY2XwXafWq4TQWfua6VyjPVQvTGRdz9CKOHaBl2nu2GVg7zxS886X5giZ9yY2qIjPh=w300-rw" TargetMode="External"/><Relationship Id="rId1" Type="http://schemas.openxmlformats.org/officeDocument/2006/relationships/hyperlink" Target="https://lh3.googleusercontent.com/DKoidc0T3T1KvYC2stChcX9zwmjKj1pgmg3hXzGBDQXM8RG_7JjgiuS0CLOh8DUa7as=w300-rw" TargetMode="External"/><Relationship Id="rId2" Type="http://schemas.openxmlformats.org/officeDocument/2006/relationships/hyperlink" Target="https://lh3.googleusercontent.com/nYhPnY2I-e9rpqnid9u9aAODz4C04OycEGxqHG5vxFnA35OGmLMrrUmhM9eaHKJ7liB-=w300-rw" TargetMode="External"/><Relationship Id="rId3" Type="http://schemas.openxmlformats.org/officeDocument/2006/relationships/hyperlink" Target="https://lh6.ggpht.com/8-N_qLXgV-eNDQINqTR-Pzu5Y8DuH0Xjz53zoWq_IcBNpcxDL_gK4uS_MvXH00yN6nd4=w300-rw" TargetMode="External"/><Relationship Id="rId4" Type="http://schemas.openxmlformats.org/officeDocument/2006/relationships/hyperlink" Target="https://lh3.googleusercontent.com/MOf9Kxxkj7GvyZlTZOnUzuYv0JAweEhlxJX6gslQvbvlhLK5_bSTK6duxY2xfbBsj43H=w300-rw" TargetMode="External"/><Relationship Id="rId9" Type="http://schemas.openxmlformats.org/officeDocument/2006/relationships/hyperlink" Target="https://lh3.googleusercontent.com/EamensCSpActl8Y0uOxXOUSVHUBJOc4N3Lsp0OU0oMNBa9GU2JVmp1HWU9fyTWvMQQ=w300-rw" TargetMode="External"/><Relationship Id="rId48" Type="http://schemas.openxmlformats.org/officeDocument/2006/relationships/hyperlink" Target="https://lh4.ggpht.com/u9ofV9e2diX3giScuXT46B4A0vxFw8tj5NzHQJVAqAKwL5b_o8CHnO-qiZZIZYHlTg=w300-rw" TargetMode="External"/><Relationship Id="rId47" Type="http://schemas.openxmlformats.org/officeDocument/2006/relationships/hyperlink" Target="https://lh3.googleusercontent.com/50-i3khy6z44n6xQsiJKx6WqLWK4zeb6IyXJYW2qZJGBE_2QvWSI5an09m-H7WgMlRqQ=w300-rw" TargetMode="External"/><Relationship Id="rId49" Type="http://schemas.openxmlformats.org/officeDocument/2006/relationships/hyperlink" Target="https://lh3.googleusercontent.com/8OYI7h34ZsWjF06t8h2h4slvdnJfzHm0xBK_yraL2f7J65rL1nRVjwSvJ-R4xbOwnA=w300-rw" TargetMode="External"/><Relationship Id="rId5" Type="http://schemas.openxmlformats.org/officeDocument/2006/relationships/hyperlink" Target="https://lh5.ggpht.com/jZ8XCjpCQWWZ5GLhbjRAufsw3JXePHUJVfEvMH3D055ghq0dyiSP3YxfSc_czPhtCLSO=w300-rw" TargetMode="External"/><Relationship Id="rId6" Type="http://schemas.openxmlformats.org/officeDocument/2006/relationships/hyperlink" Target="https://storage.googleapis.com/gweb-uniblog-publish-prod/images/Google_Play_Prism.max-200x200.png" TargetMode="External"/><Relationship Id="rId7" Type="http://schemas.openxmlformats.org/officeDocument/2006/relationships/hyperlink" Target="https://lh6.ggpht.com/k7Z4J1IIXXJnC2NRnFfJNlkn7kZge4Zx-Yv5uqYf4222tx74wXDzW24OvOxlcpw0KcQ=w300-rw" TargetMode="External"/><Relationship Id="rId8" Type="http://schemas.openxmlformats.org/officeDocument/2006/relationships/hyperlink" Target="https://lh3.googleusercontent.com/gdBHEk-u3YRDtuCU3iDTQ52nZd1t4GPmldYaT26Jh6EhXgp1mlhQiuLFl4eXDAXzDig5=w300-rw" TargetMode="External"/><Relationship Id="rId31" Type="http://schemas.openxmlformats.org/officeDocument/2006/relationships/hyperlink" Target="https://lh3.googleusercontent.com/d6Js0wL6riInBUWbxdN5rJjuu_6uygfs-06-8RVRRhDDKC9D4Hs8ZAevLsguTngc0Vkq=w300-rw" TargetMode="External"/><Relationship Id="rId30" Type="http://schemas.openxmlformats.org/officeDocument/2006/relationships/hyperlink" Target="https://lh3.googleusercontent.com/bYC5b3iqlamVWBCjGVuoDD4K0lv1q4QDXlpQoGWuFCOQGzHkoAUDNsUUO0Jkfuz7Yw=s180-rw" TargetMode="External"/><Relationship Id="rId33" Type="http://schemas.openxmlformats.org/officeDocument/2006/relationships/hyperlink" Target="https://lh6.ggpht.com/5puZavg4x2pThSTJgos1sARWoARea7tzr_B8AWEwn2lV05RoXo9M8BM2XwcvwG6nIGc=w300-rw" TargetMode="External"/><Relationship Id="rId32" Type="http://schemas.openxmlformats.org/officeDocument/2006/relationships/hyperlink" Target="https://lh3.googleusercontent.com/fVmZ9K4XZ5TnpRWVgLKHMUWlFHzfQ5puOo6ZHKk382yjBp94rHs88cNyt7e7KnqWJEaf=w300-rw" TargetMode="External"/><Relationship Id="rId35" Type="http://schemas.openxmlformats.org/officeDocument/2006/relationships/hyperlink" Target="https://lh3.googleusercontent.com/ZwkvxWr1hIyOsRMhJ3qfFN8NIcOjbDmDykJqX0u-GZ0MQbR0ZEoEUmsouwLhvKYJ-x8=w300-rw" TargetMode="External"/><Relationship Id="rId34" Type="http://schemas.openxmlformats.org/officeDocument/2006/relationships/hyperlink" Target="https://lh3.googleusercontent.com/X64En0aW6jkvDnd5kr16u-YuUsoJ1W2cBzJab3CQ5lObLeQ3T61DpB7AwIoZ7uqgCn4=s180-rw" TargetMode="External"/><Relationship Id="rId37" Type="http://schemas.openxmlformats.org/officeDocument/2006/relationships/hyperlink" Target="https://lh6.ggpht.com/xhtkIKPa1rn2nox9FGQIxAdv9MlyZUxjlqCpoS7ik4G-l00QKRPRutEdQXrG9Qt6C3E=w300-rw" TargetMode="External"/><Relationship Id="rId36" Type="http://schemas.openxmlformats.org/officeDocument/2006/relationships/hyperlink" Target="https://lh4.ggpht.com/7ys7YX1iWd6tKCdihynk6lPKgWWPITiGfOHGuoD1Uq2Mx94KhrX7d8BHLuETlYiIbQ=w300-rw" TargetMode="External"/><Relationship Id="rId39" Type="http://schemas.openxmlformats.org/officeDocument/2006/relationships/hyperlink" Target="https://lh3.googleusercontent.com/4d-0W4rAl1jLAV7_njtgkw_tgzj9HwNkAgZQPtcWMESKopoWhkToWtup1iLj-ztfRlo=s180" TargetMode="External"/><Relationship Id="rId38" Type="http://schemas.openxmlformats.org/officeDocument/2006/relationships/hyperlink" Target="https://lh3.googleusercontent.com/u3HSCgMVYDFPCGhsq0BtLZL66vjnQloig1H3TMkwPCw1fST58RDKM91xnDZtM6RfNGE=w300-rw" TargetMode="External"/><Relationship Id="rId20" Type="http://schemas.openxmlformats.org/officeDocument/2006/relationships/hyperlink" Target="https://lh5.ggpht.com/DY9VpGNRSHoICKJVpIy9dMjgm7TOb3lTveLtsv4got8aqbLGpSS4w5xXiR7VBe-mr_M=w300-rw" TargetMode="External"/><Relationship Id="rId22" Type="http://schemas.openxmlformats.org/officeDocument/2006/relationships/hyperlink" Target="https://lh4.ggpht.com/IOAolyiGssaiu7zU7RDqoamzRzsugMaCGCDj8RteqmU3MCvp1Bel_rZVCWc0uxY3lRsP=w300-rw" TargetMode="External"/><Relationship Id="rId21" Type="http://schemas.openxmlformats.org/officeDocument/2006/relationships/hyperlink" Target="https://lh3.googleusercontent.com/ZrNeuKthBirZN7rrXPN1JmUbaG8ICy3kZSHt-WgSnREsJzo2txzCzjIoChlevMIQEA=w300-rw" TargetMode="External"/><Relationship Id="rId24" Type="http://schemas.openxmlformats.org/officeDocument/2006/relationships/hyperlink" Target="https://lh3.googleusercontent.com/UFJL7ni5i_F8V9Em0yymU4_x8uWhpKqDiA13Zo3ybgPJa48ujJjNfHLbvKr-3_MXzjLa=w300-rw" TargetMode="External"/><Relationship Id="rId23" Type="http://schemas.openxmlformats.org/officeDocument/2006/relationships/hyperlink" Target="https://lh3.googleusercontent.com/DglqS-eYHQYXnj8M8tmzh3JcKDXcidSo3IzgyCZzci8ZTV9Pmuk8vvIFh9XHOztC3Q=w300-rw" TargetMode="External"/><Relationship Id="rId26" Type="http://schemas.openxmlformats.org/officeDocument/2006/relationships/hyperlink" Target="https://lh3.googleusercontent.com/uKucj78tM1f6HoLBzoT8FNgH4oVxK5QSLz49ZnpthjAXmjLXGQ2Ge8cn8WGyoRsscg=w300-rw" TargetMode="External"/><Relationship Id="rId25" Type="http://schemas.openxmlformats.org/officeDocument/2006/relationships/hyperlink" Target="https://lh3.googleusercontent.com/RBB_lilvZBngYjPRNXqnh_F6GxHZvPWRPBHQd86AZppO3LDDK_eYgnC60K3BoyUAbSE=s180-rw" TargetMode="External"/><Relationship Id="rId28" Type="http://schemas.openxmlformats.org/officeDocument/2006/relationships/hyperlink" Target="https://lh3.googleusercontent.com/Ol7K4Z4d1rGTsfiyMlurQi90oJay5kbfHRXi8p5-qRz4XRrJTu1d8_h6cB9jHk5D_9U=w300-rw" TargetMode="External"/><Relationship Id="rId27" Type="http://schemas.openxmlformats.org/officeDocument/2006/relationships/hyperlink" Target="https://lh3.googleusercontent.com/uExSf2rB_oGpekgjJn3fAwFbjCrHikuhUZqJ1S61B7o12-XlGB9Ii9z_oBoo8fjqrHs=w300-rw" TargetMode="External"/><Relationship Id="rId29" Type="http://schemas.openxmlformats.org/officeDocument/2006/relationships/hyperlink" Target="https://lh3.googleusercontent.com/H9yAIsZYqbIOh_E1ON90chVhO6SYSD6ucV-XirZXkMFDqLRjGoztobaxx1XS9CB4lfg=w300-rw" TargetMode="External"/><Relationship Id="rId51" Type="http://schemas.openxmlformats.org/officeDocument/2006/relationships/hyperlink" Target="https://lh3.googleusercontent.com/eENVHXXlaBEt0Nkd8smOf8YpqW4xAvLq081vt116TFaqo9YU9-QbDVI8BKtvpuspyakJ=s180-rw" TargetMode="External"/><Relationship Id="rId50" Type="http://schemas.openxmlformats.org/officeDocument/2006/relationships/hyperlink" Target="https://lh3.googleusercontent.com/6Af4NEHnMju19IqxTpw-W3XdbBUFnN__7pzko-lLvh4JiNSZmDSo7NsmWlrT12WPPg=w300-rw" TargetMode="External"/><Relationship Id="rId53" Type="http://schemas.openxmlformats.org/officeDocument/2006/relationships/hyperlink" Target="https://lh3.googleusercontent.com/Q6BOrnEaqJYu42Xm3nPDPa6RTYprhOX-yPQbFcIar5TlRqrMtD2IeBv3JTaYJTPtCQ=s360-rw" TargetMode="External"/><Relationship Id="rId52" Type="http://schemas.openxmlformats.org/officeDocument/2006/relationships/hyperlink" Target="https://lh3.googleusercontent.com/QxwCl0OGns9IK2n0wdGpJw4Ol8Z5U0ucnmbhaQOduxv6XpFdrAfGxodGk-XiI-KeAAY=s360-rw" TargetMode="External"/><Relationship Id="rId11" Type="http://schemas.openxmlformats.org/officeDocument/2006/relationships/hyperlink" Target="https://lh5.ggpht.com/tq3WqEUxtRyBn-d_0t3j6WKNHuJDrmLq-FE3GAYrsAMQFIaS7FIgRLfzzql2SvfvLqto=w300-rw" TargetMode="External"/><Relationship Id="rId55" Type="http://schemas.openxmlformats.org/officeDocument/2006/relationships/hyperlink" Target="https://lh3.googleusercontent.com/xmZuOCh0e0NeVpgsKn99K5Amo4PA2r5y078RIrvXY24zLAEwSLSwYvVcwT7zWSv512n4=s360-rw" TargetMode="External"/><Relationship Id="rId10" Type="http://schemas.openxmlformats.org/officeDocument/2006/relationships/hyperlink" Target="https://lh3.googleusercontent.com/8gaEOU2p30N4Up-KMUl4MQBtnn0F5DyH5bqKKr0QqptnQgPk4lxXaWLJhi8Dcu9i8qE=w300-rw" TargetMode="External"/><Relationship Id="rId54" Type="http://schemas.openxmlformats.org/officeDocument/2006/relationships/hyperlink" Target="https://lh3.googleusercontent.com/YNHI9e3zErZh-hsmWc6euVgUYS8lDUcsgSRAVkI9tkZC8Z69mRLI8gs7k66KLR34c-Es=s360-rw" TargetMode="External"/><Relationship Id="rId13" Type="http://schemas.openxmlformats.org/officeDocument/2006/relationships/hyperlink" Target="https://lh3.googleusercontent.com/r0JaW_cBZRoYqdStT3eP6tEI85Gu4ByXFfD1w9AZUcCcZe5aYE8TLIM36alYdiFs7w=w300-rw" TargetMode="External"/><Relationship Id="rId57" Type="http://schemas.openxmlformats.org/officeDocument/2006/relationships/hyperlink" Target="https://lh3.googleusercontent.com/yqNOTnSePidrOtAfbclUro1zfRpAupsKmJXytfMQhWIqxGkChj6gg53H2V04FrRnYJA=s360-rw" TargetMode="External"/><Relationship Id="rId12" Type="http://schemas.openxmlformats.org/officeDocument/2006/relationships/hyperlink" Target="https://lh5.ggpht.com/tq3WqEUxtRyBn-d_0t3j6WKNHuJDrmLq-FE3GAYrsAMQFIaS7FIgRLfzzql2SvfvLqto=w300-rw" TargetMode="External"/><Relationship Id="rId56" Type="http://schemas.openxmlformats.org/officeDocument/2006/relationships/hyperlink" Target="https://lh3.googleusercontent.com/EIJLpZi8PcJha4BaqKKXCpA6y6Lm-S8ytqLGkepmBaJ6IRlUuaqfHwrSwfPswJPIJsM=s180-rw" TargetMode="External"/><Relationship Id="rId15" Type="http://schemas.openxmlformats.org/officeDocument/2006/relationships/hyperlink" Target="https://lh3.googleusercontent.com/WDs87hbKj9l2bnA8rHp5DzES5vsXuf4VWR1fmvD1RyA_b_oeeiuXaMGKn0a-_aThybI=w300-rw" TargetMode="External"/><Relationship Id="rId14" Type="http://schemas.openxmlformats.org/officeDocument/2006/relationships/hyperlink" Target="https://lh3.ggpht.com/oGR9I1X9No3SfFEXrq655tETtVVzI3jIphhmEVPGPEVuM5gfwh8lOGWHQFf6gjSTvw=w300-rw" TargetMode="External"/><Relationship Id="rId58" Type="http://schemas.openxmlformats.org/officeDocument/2006/relationships/drawing" Target="../drawings/drawing7.xml"/><Relationship Id="rId17" Type="http://schemas.openxmlformats.org/officeDocument/2006/relationships/hyperlink" Target="https://lh4.ggpht.com/-wROmWQVYTcjs3G6H0lYkBK2nPGYsY75Ik2IXTmOO2Oo0SMgbDtnF0eqz-BRR1hRQg=w300-rw" TargetMode="External"/><Relationship Id="rId16" Type="http://schemas.openxmlformats.org/officeDocument/2006/relationships/hyperlink" Target="https://lh3.googleusercontent.com/7yuNfD5OL0SKm41JZqpXfHLpkIhFG0EzPXLbIr_pL7pYdPaH8trvfH3TCKKL6d4d630=w300-rw" TargetMode="External"/><Relationship Id="rId19" Type="http://schemas.openxmlformats.org/officeDocument/2006/relationships/hyperlink" Target="https://lh3.ggpht.com/9rwhkrvgiLhXVBeKtScn1jlenYk-4k3Wyqt1PsbUr9jhGew0Gt1w9xbwO4oePPd5yOM=w300-rw" TargetMode="External"/><Relationship Id="rId18" Type="http://schemas.openxmlformats.org/officeDocument/2006/relationships/hyperlink" Target="https://lh3.ggpht.com/e3oZddUHSC6EcnxC80rl_6HbY94sM63dn6KrEXJ-C4GIUN-t1XM0uYA_WUwyhbIHmVMH=w300-rw"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111.86"/>
  </cols>
  <sheetData>
    <row r="1">
      <c r="A1" s="1" t="s">
        <v>0</v>
      </c>
    </row>
    <row r="2">
      <c r="A2" s="2" t="s">
        <v>3</v>
      </c>
    </row>
    <row r="3">
      <c r="A3" s="2" t="s">
        <v>4</v>
      </c>
    </row>
    <row r="4">
      <c r="A4" s="2" t="s">
        <v>5</v>
      </c>
    </row>
    <row r="5">
      <c r="A5" s="2" t="s">
        <v>6</v>
      </c>
    </row>
    <row r="6">
      <c r="A6" s="2" t="s">
        <v>7</v>
      </c>
    </row>
    <row r="7">
      <c r="A7" s="2" t="s">
        <v>8</v>
      </c>
    </row>
    <row r="8">
      <c r="A8" s="3"/>
    </row>
    <row r="9">
      <c r="A9" s="4" t="s">
        <v>9</v>
      </c>
      <c r="B9" s="5" t="s">
        <v>10</v>
      </c>
    </row>
    <row r="10">
      <c r="A10" s="6" t="s">
        <v>11</v>
      </c>
      <c r="B10" s="7" t="s">
        <v>12</v>
      </c>
    </row>
    <row r="11">
      <c r="A11" s="8" t="s">
        <v>13</v>
      </c>
      <c r="B11" s="7" t="s">
        <v>14</v>
      </c>
    </row>
    <row r="12">
      <c r="A12" s="9" t="s">
        <v>15</v>
      </c>
      <c r="B12" s="7" t="s">
        <v>16</v>
      </c>
    </row>
    <row r="13">
      <c r="A13" s="10" t="s">
        <v>17</v>
      </c>
      <c r="B13" s="7" t="s">
        <v>18</v>
      </c>
    </row>
    <row r="14">
      <c r="A14" s="11" t="s">
        <v>19</v>
      </c>
      <c r="B14" s="7" t="s">
        <v>20</v>
      </c>
    </row>
    <row r="15">
      <c r="A15" s="12" t="s">
        <v>21</v>
      </c>
      <c r="B15" s="7" t="s">
        <v>22</v>
      </c>
    </row>
  </sheetData>
  <mergeCells count="8">
    <mergeCell ref="A1:B1"/>
    <mergeCell ref="A2:B2"/>
    <mergeCell ref="A3:B3"/>
    <mergeCell ref="A4:B4"/>
    <mergeCell ref="A8:B8"/>
    <mergeCell ref="A5:B5"/>
    <mergeCell ref="A6:B6"/>
    <mergeCell ref="A7:B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86"/>
    <col customWidth="1" min="2" max="2" width="5.14"/>
    <col customWidth="1" min="3" max="13" width="8.71"/>
  </cols>
  <sheetData>
    <row r="1">
      <c r="A1" s="13" t="s">
        <v>1</v>
      </c>
      <c r="B1" s="14"/>
      <c r="C1" s="14"/>
      <c r="D1" s="14"/>
      <c r="E1" s="14"/>
      <c r="F1" s="14"/>
      <c r="G1" s="14"/>
      <c r="H1" s="14"/>
      <c r="I1" s="14"/>
      <c r="J1" s="14"/>
      <c r="K1" s="14"/>
      <c r="L1" s="14"/>
      <c r="M1" s="15"/>
    </row>
    <row r="2" ht="45.0" customHeight="1">
      <c r="A2" s="16" t="s">
        <v>23</v>
      </c>
      <c r="B2" s="17"/>
      <c r="C2" s="18" t="str">
        <f>IMAGE('App Icon URLs'!B2, 1)</f>
        <v/>
      </c>
      <c r="D2" s="21" t="str">
        <f>IMAGE('App Icon URLs'!B3, 1)</f>
        <v/>
      </c>
      <c r="E2" s="21" t="str">
        <f>IMAGE('App Icon URLs'!B4, 1)</f>
        <v/>
      </c>
      <c r="F2" s="18" t="str">
        <f>IMAGE('App Icon URLs'!B5, 1)</f>
        <v/>
      </c>
      <c r="G2" s="18" t="str">
        <f>IMAGE('App Icon URLs'!B6, 1)</f>
        <v/>
      </c>
      <c r="H2" s="21" t="str">
        <f>IMAGE('App Icon URLs'!B7, 1)</f>
        <v/>
      </c>
      <c r="I2" s="28" t="str">
        <f>IMAGE('App Icon URLs'!B8, 1)</f>
        <v/>
      </c>
      <c r="J2" s="21" t="str">
        <f>IMAGE('App Icon URLs'!B9, 1)</f>
        <v/>
      </c>
      <c r="K2" s="21" t="str">
        <f>IMAGE('App Icon URLs'!B10, 1)</f>
        <v/>
      </c>
      <c r="L2" s="21" t="str">
        <f>IMAGE('App Icon URLs'!B11, 1)</f>
        <v/>
      </c>
      <c r="M2" s="21" t="str">
        <f>IMAGE('App Icon URLs'!B12, 1)</f>
        <v/>
      </c>
    </row>
    <row r="3" ht="30.0" customHeight="1">
      <c r="A3" s="33"/>
      <c r="B3" s="35"/>
      <c r="C3" s="36" t="str">
        <f>HYPERLINK("https://play.google.com/store/apps/details?id=com.google.android.googlequicksearchbox","Google")</f>
        <v>Google</v>
      </c>
      <c r="D3" s="37" t="str">
        <f>HYPERLINK("https://play.google.com/store/apps/details?id=com.android.chrome","Chrome")</f>
        <v>Chrome</v>
      </c>
      <c r="E3" s="37" t="str">
        <f>HYPERLINK("https://play.google.com/store/apps/details?id=com.google.android.gm","Gmail")</f>
        <v>Gmail</v>
      </c>
      <c r="F3" s="37" t="str">
        <f>HYPERLINK("https://play.google.com/store/apps/details?id=com.google.android.apps.maps","Maps")</f>
        <v>Maps</v>
      </c>
      <c r="G3" s="37" t="str">
        <f>HYPERLINK("https://play.google.com/store/apps/details?id=com.google.android.youtube","YouTube")</f>
        <v>YouTube</v>
      </c>
      <c r="H3" s="39" t="s">
        <v>78</v>
      </c>
      <c r="I3" s="37" t="str">
        <f>HYPERLINK("https://play.google.com/store/apps/details?id=com.google.android.apps.docs","Drive")</f>
        <v>Drive</v>
      </c>
      <c r="J3" s="37" t="str">
        <f>HYPERLINK("https://play.google.com/store/apps/details?id=com.google.android.music","Play
Music")</f>
        <v>Play
Music</v>
      </c>
      <c r="K3" s="37" t="str">
        <f>HYPERLINK("https://play.google.com/store/apps/details?id=com.google.android.videos","Play
Movies")</f>
        <v>Play
Movies</v>
      </c>
      <c r="L3" s="37" t="str">
        <f>HYPERLINK("https://play.google.com/store/apps/details?id=com.google.android.apps.tachyon","Duo")</f>
        <v>Duo</v>
      </c>
      <c r="M3" s="37" t="str">
        <f>HYPERLINK("https://play.google.com/store/apps/details?id=com.google.android.apps.photos","Photos")</f>
        <v>Photos</v>
      </c>
    </row>
    <row r="4" ht="12.75" customHeight="1">
      <c r="A4" s="41" t="s">
        <v>95</v>
      </c>
      <c r="B4" s="42"/>
      <c r="C4" s="42"/>
      <c r="D4" s="42"/>
      <c r="E4" s="42"/>
      <c r="F4" s="42"/>
      <c r="G4" s="42"/>
      <c r="H4" s="44"/>
      <c r="I4" s="42"/>
      <c r="J4" s="42"/>
      <c r="K4" s="42"/>
      <c r="L4" s="42"/>
      <c r="M4" s="47"/>
    </row>
    <row r="5" ht="12.75" customHeight="1">
      <c r="A5" s="46" t="s">
        <v>98</v>
      </c>
      <c r="B5" s="49" t="str">
        <f>VLOOKUP(A5, CCTable, 3, FALSE)</f>
        <v>AT</v>
      </c>
      <c r="C5" s="50" t="s">
        <v>17</v>
      </c>
      <c r="D5" s="50" t="s">
        <v>17</v>
      </c>
      <c r="E5" s="50" t="s">
        <v>13</v>
      </c>
      <c r="F5" s="50" t="s">
        <v>13</v>
      </c>
      <c r="G5" s="50" t="s">
        <v>13</v>
      </c>
      <c r="H5" s="50" t="s">
        <v>13</v>
      </c>
      <c r="I5" s="55" t="s">
        <v>15</v>
      </c>
      <c r="J5" s="55" t="s">
        <v>15</v>
      </c>
      <c r="K5" s="55" t="s">
        <v>15</v>
      </c>
      <c r="L5" s="55" t="s">
        <v>15</v>
      </c>
      <c r="M5" s="55" t="s">
        <v>15</v>
      </c>
    </row>
    <row r="6" ht="12.75" customHeight="1">
      <c r="A6" s="46" t="s">
        <v>118</v>
      </c>
      <c r="B6" s="49" t="str">
        <f>VLOOKUP(A6, CCTable, 3, FALSE)</f>
        <v>BE</v>
      </c>
      <c r="C6" s="50" t="s">
        <v>17</v>
      </c>
      <c r="D6" s="50" t="s">
        <v>17</v>
      </c>
      <c r="E6" s="50" t="s">
        <v>13</v>
      </c>
      <c r="F6" s="50" t="s">
        <v>13</v>
      </c>
      <c r="G6" s="50" t="s">
        <v>13</v>
      </c>
      <c r="H6" s="50" t="s">
        <v>13</v>
      </c>
      <c r="I6" s="55" t="s">
        <v>15</v>
      </c>
      <c r="J6" s="55" t="s">
        <v>15</v>
      </c>
      <c r="K6" s="55" t="s">
        <v>15</v>
      </c>
      <c r="L6" s="55" t="s">
        <v>15</v>
      </c>
      <c r="M6" s="55" t="s">
        <v>15</v>
      </c>
    </row>
    <row r="7" ht="12.75" customHeight="1">
      <c r="A7" s="46" t="s">
        <v>119</v>
      </c>
      <c r="B7" s="49" t="str">
        <f>VLOOKUP(A7, CCTable, 3, FALSE)</f>
        <v>BG</v>
      </c>
      <c r="C7" s="50" t="s">
        <v>17</v>
      </c>
      <c r="D7" s="50" t="s">
        <v>17</v>
      </c>
      <c r="E7" s="50" t="s">
        <v>13</v>
      </c>
      <c r="F7" s="50" t="s">
        <v>13</v>
      </c>
      <c r="G7" s="50" t="s">
        <v>13</v>
      </c>
      <c r="H7" s="50" t="s">
        <v>13</v>
      </c>
      <c r="I7" s="55" t="s">
        <v>15</v>
      </c>
      <c r="J7" s="55" t="s">
        <v>15</v>
      </c>
      <c r="K7" s="60" t="s">
        <v>19</v>
      </c>
      <c r="L7" s="55" t="s">
        <v>15</v>
      </c>
      <c r="M7" s="55" t="s">
        <v>15</v>
      </c>
    </row>
    <row r="8" ht="12.75" customHeight="1">
      <c r="A8" s="46" t="s">
        <v>121</v>
      </c>
      <c r="B8" s="49" t="str">
        <f>VLOOKUP(A8, CCTable, 3, FALSE)</f>
        <v>HR</v>
      </c>
      <c r="C8" s="50" t="s">
        <v>17</v>
      </c>
      <c r="D8" s="50" t="s">
        <v>17</v>
      </c>
      <c r="E8" s="50" t="s">
        <v>13</v>
      </c>
      <c r="F8" s="50" t="s">
        <v>13</v>
      </c>
      <c r="G8" s="50" t="s">
        <v>13</v>
      </c>
      <c r="H8" s="50" t="s">
        <v>13</v>
      </c>
      <c r="I8" s="55" t="s">
        <v>15</v>
      </c>
      <c r="J8" s="55" t="s">
        <v>15</v>
      </c>
      <c r="K8" s="55" t="s">
        <v>15</v>
      </c>
      <c r="L8" s="55" t="s">
        <v>15</v>
      </c>
      <c r="M8" s="55" t="s">
        <v>15</v>
      </c>
    </row>
    <row r="9" ht="12.75" customHeight="1">
      <c r="A9" s="46" t="s">
        <v>124</v>
      </c>
      <c r="B9" s="49" t="str">
        <f>VLOOKUP(A9, CCTable, 3, FALSE)</f>
        <v>CY</v>
      </c>
      <c r="C9" s="50" t="s">
        <v>17</v>
      </c>
      <c r="D9" s="50" t="s">
        <v>17</v>
      </c>
      <c r="E9" s="50" t="s">
        <v>13</v>
      </c>
      <c r="F9" s="50" t="s">
        <v>13</v>
      </c>
      <c r="G9" s="50" t="s">
        <v>13</v>
      </c>
      <c r="H9" s="50" t="s">
        <v>13</v>
      </c>
      <c r="I9" s="55" t="s">
        <v>15</v>
      </c>
      <c r="J9" s="55" t="s">
        <v>15</v>
      </c>
      <c r="K9" s="55" t="s">
        <v>15</v>
      </c>
      <c r="L9" s="55" t="s">
        <v>15</v>
      </c>
      <c r="M9" s="55" t="s">
        <v>15</v>
      </c>
    </row>
    <row r="10" ht="12.75" customHeight="1">
      <c r="A10" s="46" t="s">
        <v>129</v>
      </c>
      <c r="B10" s="49" t="str">
        <f>VLOOKUP(A10, CCTable, 3, FALSE)</f>
        <v>CZ</v>
      </c>
      <c r="C10" s="50" t="s">
        <v>17</v>
      </c>
      <c r="D10" s="50" t="s">
        <v>17</v>
      </c>
      <c r="E10" s="50" t="s">
        <v>13</v>
      </c>
      <c r="F10" s="50" t="s">
        <v>13</v>
      </c>
      <c r="G10" s="50" t="s">
        <v>13</v>
      </c>
      <c r="H10" s="50" t="s">
        <v>13</v>
      </c>
      <c r="I10" s="55" t="s">
        <v>15</v>
      </c>
      <c r="J10" s="55" t="s">
        <v>15</v>
      </c>
      <c r="K10" s="55" t="s">
        <v>15</v>
      </c>
      <c r="L10" s="55" t="s">
        <v>15</v>
      </c>
      <c r="M10" s="55" t="s">
        <v>15</v>
      </c>
    </row>
    <row r="11" ht="12.75" customHeight="1">
      <c r="A11" s="46" t="s">
        <v>130</v>
      </c>
      <c r="B11" s="49" t="str">
        <f>VLOOKUP(A11, CCTable, 3, FALSE)</f>
        <v>DK</v>
      </c>
      <c r="C11" s="50" t="s">
        <v>17</v>
      </c>
      <c r="D11" s="50" t="s">
        <v>17</v>
      </c>
      <c r="E11" s="50" t="s">
        <v>13</v>
      </c>
      <c r="F11" s="50" t="s">
        <v>13</v>
      </c>
      <c r="G11" s="50" t="s">
        <v>13</v>
      </c>
      <c r="H11" s="50" t="s">
        <v>13</v>
      </c>
      <c r="I11" s="55" t="s">
        <v>15</v>
      </c>
      <c r="J11" s="55" t="s">
        <v>15</v>
      </c>
      <c r="K11" s="55" t="s">
        <v>15</v>
      </c>
      <c r="L11" s="55" t="s">
        <v>15</v>
      </c>
      <c r="M11" s="55" t="s">
        <v>15</v>
      </c>
    </row>
    <row r="12" ht="12.75" customHeight="1">
      <c r="A12" s="46" t="s">
        <v>131</v>
      </c>
      <c r="B12" s="49" t="str">
        <f>VLOOKUP(A12, CCTable, 3, FALSE)</f>
        <v>EE</v>
      </c>
      <c r="C12" s="50" t="s">
        <v>17</v>
      </c>
      <c r="D12" s="50" t="s">
        <v>17</v>
      </c>
      <c r="E12" s="50" t="s">
        <v>13</v>
      </c>
      <c r="F12" s="50" t="s">
        <v>13</v>
      </c>
      <c r="G12" s="50" t="s">
        <v>13</v>
      </c>
      <c r="H12" s="50" t="s">
        <v>13</v>
      </c>
      <c r="I12" s="55" t="s">
        <v>15</v>
      </c>
      <c r="J12" s="55" t="s">
        <v>15</v>
      </c>
      <c r="K12" s="55" t="s">
        <v>15</v>
      </c>
      <c r="L12" s="55" t="s">
        <v>15</v>
      </c>
      <c r="M12" s="55" t="s">
        <v>15</v>
      </c>
    </row>
    <row r="13" ht="12.75" customHeight="1">
      <c r="A13" s="46" t="s">
        <v>132</v>
      </c>
      <c r="B13" s="49" t="str">
        <f>VLOOKUP(A13, CCTable, 3, FALSE)</f>
        <v>FI</v>
      </c>
      <c r="C13" s="50" t="s">
        <v>17</v>
      </c>
      <c r="D13" s="50" t="s">
        <v>17</v>
      </c>
      <c r="E13" s="50" t="s">
        <v>13</v>
      </c>
      <c r="F13" s="50" t="s">
        <v>13</v>
      </c>
      <c r="G13" s="50" t="s">
        <v>13</v>
      </c>
      <c r="H13" s="50" t="s">
        <v>13</v>
      </c>
      <c r="I13" s="55" t="s">
        <v>15</v>
      </c>
      <c r="J13" s="55" t="s">
        <v>15</v>
      </c>
      <c r="K13" s="55" t="s">
        <v>15</v>
      </c>
      <c r="L13" s="55" t="s">
        <v>15</v>
      </c>
      <c r="M13" s="55" t="s">
        <v>15</v>
      </c>
    </row>
    <row r="14" ht="12.75" customHeight="1">
      <c r="A14" s="46" t="s">
        <v>133</v>
      </c>
      <c r="B14" s="49" t="str">
        <f>VLOOKUP(A14, CCTable, 3, FALSE)</f>
        <v>FR</v>
      </c>
      <c r="C14" s="50" t="s">
        <v>17</v>
      </c>
      <c r="D14" s="50" t="s">
        <v>17</v>
      </c>
      <c r="E14" s="50" t="s">
        <v>13</v>
      </c>
      <c r="F14" s="50" t="s">
        <v>13</v>
      </c>
      <c r="G14" s="50" t="s">
        <v>13</v>
      </c>
      <c r="H14" s="50" t="s">
        <v>13</v>
      </c>
      <c r="I14" s="55" t="s">
        <v>15</v>
      </c>
      <c r="J14" s="55" t="s">
        <v>15</v>
      </c>
      <c r="K14" s="55" t="s">
        <v>15</v>
      </c>
      <c r="L14" s="55" t="s">
        <v>15</v>
      </c>
      <c r="M14" s="55" t="s">
        <v>15</v>
      </c>
    </row>
    <row r="15" ht="12.75" customHeight="1">
      <c r="A15" s="46" t="s">
        <v>134</v>
      </c>
      <c r="B15" s="49" t="str">
        <f>VLOOKUP(A15, CCTable, 3, FALSE)</f>
        <v>DE</v>
      </c>
      <c r="C15" s="50" t="s">
        <v>17</v>
      </c>
      <c r="D15" s="50" t="s">
        <v>17</v>
      </c>
      <c r="E15" s="50" t="s">
        <v>13</v>
      </c>
      <c r="F15" s="50" t="s">
        <v>13</v>
      </c>
      <c r="G15" s="50" t="s">
        <v>13</v>
      </c>
      <c r="H15" s="50" t="s">
        <v>13</v>
      </c>
      <c r="I15" s="55" t="s">
        <v>15</v>
      </c>
      <c r="J15" s="55" t="s">
        <v>15</v>
      </c>
      <c r="K15" s="55" t="s">
        <v>15</v>
      </c>
      <c r="L15" s="55" t="s">
        <v>15</v>
      </c>
      <c r="M15" s="55" t="s">
        <v>15</v>
      </c>
    </row>
    <row r="16" ht="12.75" customHeight="1">
      <c r="A16" s="46" t="s">
        <v>136</v>
      </c>
      <c r="B16" s="49" t="str">
        <f>VLOOKUP(A16, CCTable, 3, FALSE)</f>
        <v>GR</v>
      </c>
      <c r="C16" s="50" t="s">
        <v>17</v>
      </c>
      <c r="D16" s="50" t="s">
        <v>17</v>
      </c>
      <c r="E16" s="50" t="s">
        <v>13</v>
      </c>
      <c r="F16" s="50" t="s">
        <v>13</v>
      </c>
      <c r="G16" s="50" t="s">
        <v>13</v>
      </c>
      <c r="H16" s="50" t="s">
        <v>13</v>
      </c>
      <c r="I16" s="55" t="s">
        <v>15</v>
      </c>
      <c r="J16" s="55" t="s">
        <v>15</v>
      </c>
      <c r="K16" s="55" t="s">
        <v>15</v>
      </c>
      <c r="L16" s="55" t="s">
        <v>15</v>
      </c>
      <c r="M16" s="55" t="s">
        <v>15</v>
      </c>
    </row>
    <row r="17" ht="12.75" customHeight="1">
      <c r="A17" s="46" t="s">
        <v>137</v>
      </c>
      <c r="B17" s="49" t="str">
        <f>VLOOKUP(A17, CCTable, 3, FALSE)</f>
        <v>HU</v>
      </c>
      <c r="C17" s="50" t="s">
        <v>17</v>
      </c>
      <c r="D17" s="50" t="s">
        <v>17</v>
      </c>
      <c r="E17" s="50" t="s">
        <v>13</v>
      </c>
      <c r="F17" s="50" t="s">
        <v>13</v>
      </c>
      <c r="G17" s="50" t="s">
        <v>13</v>
      </c>
      <c r="H17" s="50" t="s">
        <v>13</v>
      </c>
      <c r="I17" s="55" t="s">
        <v>15</v>
      </c>
      <c r="J17" s="55" t="s">
        <v>15</v>
      </c>
      <c r="K17" s="55" t="s">
        <v>15</v>
      </c>
      <c r="L17" s="55" t="s">
        <v>15</v>
      </c>
      <c r="M17" s="55" t="s">
        <v>15</v>
      </c>
    </row>
    <row r="18" ht="12.75" customHeight="1">
      <c r="A18" s="46" t="s">
        <v>138</v>
      </c>
      <c r="B18" s="49" t="str">
        <f>VLOOKUP(A18, CCTable, 3, FALSE)</f>
        <v>IS</v>
      </c>
      <c r="C18" s="50" t="s">
        <v>17</v>
      </c>
      <c r="D18" s="50" t="s">
        <v>17</v>
      </c>
      <c r="E18" s="50" t="s">
        <v>13</v>
      </c>
      <c r="F18" s="50" t="s">
        <v>13</v>
      </c>
      <c r="G18" s="50" t="s">
        <v>13</v>
      </c>
      <c r="H18" s="50" t="s">
        <v>13</v>
      </c>
      <c r="I18" s="55" t="s">
        <v>15</v>
      </c>
      <c r="J18" s="55" t="s">
        <v>15</v>
      </c>
      <c r="K18" s="55" t="s">
        <v>15</v>
      </c>
      <c r="L18" s="55" t="s">
        <v>15</v>
      </c>
      <c r="M18" s="55" t="s">
        <v>15</v>
      </c>
    </row>
    <row r="19" ht="12.75" customHeight="1">
      <c r="A19" s="46" t="s">
        <v>139</v>
      </c>
      <c r="B19" s="49" t="str">
        <f>VLOOKUP(A19, CCTable, 3, FALSE)</f>
        <v>IE</v>
      </c>
      <c r="C19" s="50" t="s">
        <v>17</v>
      </c>
      <c r="D19" s="50" t="s">
        <v>17</v>
      </c>
      <c r="E19" s="50" t="s">
        <v>13</v>
      </c>
      <c r="F19" s="50" t="s">
        <v>13</v>
      </c>
      <c r="G19" s="50" t="s">
        <v>13</v>
      </c>
      <c r="H19" s="50" t="s">
        <v>13</v>
      </c>
      <c r="I19" s="55" t="s">
        <v>15</v>
      </c>
      <c r="J19" s="55" t="s">
        <v>15</v>
      </c>
      <c r="K19" s="55" t="s">
        <v>15</v>
      </c>
      <c r="L19" s="55" t="s">
        <v>15</v>
      </c>
      <c r="M19" s="55" t="s">
        <v>15</v>
      </c>
    </row>
    <row r="20" ht="12.75" customHeight="1">
      <c r="A20" s="46" t="s">
        <v>140</v>
      </c>
      <c r="B20" s="49" t="str">
        <f>VLOOKUP(A20, CCTable, 3, FALSE)</f>
        <v>IT</v>
      </c>
      <c r="C20" s="50" t="s">
        <v>17</v>
      </c>
      <c r="D20" s="50" t="s">
        <v>17</v>
      </c>
      <c r="E20" s="50" t="s">
        <v>13</v>
      </c>
      <c r="F20" s="50" t="s">
        <v>13</v>
      </c>
      <c r="G20" s="50" t="s">
        <v>13</v>
      </c>
      <c r="H20" s="50" t="s">
        <v>13</v>
      </c>
      <c r="I20" s="55" t="s">
        <v>15</v>
      </c>
      <c r="J20" s="55" t="s">
        <v>15</v>
      </c>
      <c r="K20" s="55" t="s">
        <v>15</v>
      </c>
      <c r="L20" s="55" t="s">
        <v>15</v>
      </c>
      <c r="M20" s="55" t="s">
        <v>15</v>
      </c>
    </row>
    <row r="21" ht="12.75" customHeight="1">
      <c r="A21" s="46" t="s">
        <v>141</v>
      </c>
      <c r="B21" s="49" t="str">
        <f>VLOOKUP(A21, CCTable, 3, FALSE)</f>
        <v>LV</v>
      </c>
      <c r="C21" s="50" t="s">
        <v>17</v>
      </c>
      <c r="D21" s="50" t="s">
        <v>17</v>
      </c>
      <c r="E21" s="50" t="s">
        <v>13</v>
      </c>
      <c r="F21" s="50" t="s">
        <v>13</v>
      </c>
      <c r="G21" s="50" t="s">
        <v>13</v>
      </c>
      <c r="H21" s="50" t="s">
        <v>13</v>
      </c>
      <c r="I21" s="55" t="s">
        <v>15</v>
      </c>
      <c r="J21" s="55" t="s">
        <v>15</v>
      </c>
      <c r="K21" s="55" t="s">
        <v>15</v>
      </c>
      <c r="L21" s="55" t="s">
        <v>15</v>
      </c>
      <c r="M21" s="55" t="s">
        <v>15</v>
      </c>
    </row>
    <row r="22" ht="12.75" customHeight="1">
      <c r="A22" s="46" t="s">
        <v>142</v>
      </c>
      <c r="B22" s="49" t="str">
        <f>VLOOKUP(A22, CCTable, 3, FALSE)</f>
        <v>LI</v>
      </c>
      <c r="C22" s="50" t="s">
        <v>17</v>
      </c>
      <c r="D22" s="50" t="s">
        <v>17</v>
      </c>
      <c r="E22" s="50" t="s">
        <v>13</v>
      </c>
      <c r="F22" s="50" t="s">
        <v>13</v>
      </c>
      <c r="G22" s="50" t="s">
        <v>13</v>
      </c>
      <c r="H22" s="50" t="s">
        <v>13</v>
      </c>
      <c r="I22" s="55" t="s">
        <v>15</v>
      </c>
      <c r="J22" s="55" t="s">
        <v>15</v>
      </c>
      <c r="K22" s="60" t="s">
        <v>19</v>
      </c>
      <c r="L22" s="55" t="s">
        <v>15</v>
      </c>
      <c r="M22" s="55" t="s">
        <v>15</v>
      </c>
    </row>
    <row r="23" ht="12.75" customHeight="1">
      <c r="A23" s="46" t="s">
        <v>143</v>
      </c>
      <c r="B23" s="49" t="str">
        <f>VLOOKUP(A23, CCTable, 3, FALSE)</f>
        <v>LT</v>
      </c>
      <c r="C23" s="50" t="s">
        <v>17</v>
      </c>
      <c r="D23" s="50" t="s">
        <v>17</v>
      </c>
      <c r="E23" s="50" t="s">
        <v>13</v>
      </c>
      <c r="F23" s="50" t="s">
        <v>13</v>
      </c>
      <c r="G23" s="50" t="s">
        <v>13</v>
      </c>
      <c r="H23" s="50" t="s">
        <v>13</v>
      </c>
      <c r="I23" s="55" t="s">
        <v>15</v>
      </c>
      <c r="J23" s="55" t="s">
        <v>15</v>
      </c>
      <c r="K23" s="55" t="s">
        <v>15</v>
      </c>
      <c r="L23" s="55" t="s">
        <v>15</v>
      </c>
      <c r="M23" s="55" t="s">
        <v>15</v>
      </c>
    </row>
    <row r="24" ht="12.75" customHeight="1">
      <c r="A24" s="46" t="s">
        <v>144</v>
      </c>
      <c r="B24" s="49" t="str">
        <f>VLOOKUP(A24, CCTable, 3, FALSE)</f>
        <v>LU</v>
      </c>
      <c r="C24" s="50" t="s">
        <v>17</v>
      </c>
      <c r="D24" s="50" t="s">
        <v>17</v>
      </c>
      <c r="E24" s="50" t="s">
        <v>13</v>
      </c>
      <c r="F24" s="50" t="s">
        <v>13</v>
      </c>
      <c r="G24" s="50" t="s">
        <v>13</v>
      </c>
      <c r="H24" s="50" t="s">
        <v>13</v>
      </c>
      <c r="I24" s="55" t="s">
        <v>15</v>
      </c>
      <c r="J24" s="55" t="s">
        <v>15</v>
      </c>
      <c r="K24" s="55" t="s">
        <v>15</v>
      </c>
      <c r="L24" s="55" t="s">
        <v>15</v>
      </c>
      <c r="M24" s="55" t="s">
        <v>15</v>
      </c>
    </row>
    <row r="25" ht="12.75" customHeight="1">
      <c r="A25" s="46" t="s">
        <v>145</v>
      </c>
      <c r="B25" s="49" t="str">
        <f>VLOOKUP(A25, CCTable, 3, FALSE)</f>
        <v>MT</v>
      </c>
      <c r="C25" s="50" t="s">
        <v>17</v>
      </c>
      <c r="D25" s="50" t="s">
        <v>17</v>
      </c>
      <c r="E25" s="50" t="s">
        <v>13</v>
      </c>
      <c r="F25" s="50" t="s">
        <v>13</v>
      </c>
      <c r="G25" s="50" t="s">
        <v>13</v>
      </c>
      <c r="H25" s="50" t="s">
        <v>13</v>
      </c>
      <c r="I25" s="55" t="s">
        <v>15</v>
      </c>
      <c r="J25" s="55" t="s">
        <v>15</v>
      </c>
      <c r="K25" s="55" t="s">
        <v>15</v>
      </c>
      <c r="L25" s="55" t="s">
        <v>15</v>
      </c>
      <c r="M25" s="55" t="s">
        <v>15</v>
      </c>
    </row>
    <row r="26" ht="12.75" customHeight="1">
      <c r="A26" s="46" t="s">
        <v>146</v>
      </c>
      <c r="B26" s="49" t="str">
        <f>VLOOKUP(A26, CCTable, 3, FALSE)</f>
        <v>NL</v>
      </c>
      <c r="C26" s="50" t="s">
        <v>17</v>
      </c>
      <c r="D26" s="50" t="s">
        <v>17</v>
      </c>
      <c r="E26" s="50" t="s">
        <v>13</v>
      </c>
      <c r="F26" s="50" t="s">
        <v>13</v>
      </c>
      <c r="G26" s="50" t="s">
        <v>13</v>
      </c>
      <c r="H26" s="50" t="s">
        <v>13</v>
      </c>
      <c r="I26" s="55" t="s">
        <v>15</v>
      </c>
      <c r="J26" s="55" t="s">
        <v>15</v>
      </c>
      <c r="K26" s="55" t="s">
        <v>15</v>
      </c>
      <c r="L26" s="55" t="s">
        <v>15</v>
      </c>
      <c r="M26" s="55" t="s">
        <v>15</v>
      </c>
    </row>
    <row r="27" ht="12.75" customHeight="1">
      <c r="A27" s="46" t="s">
        <v>147</v>
      </c>
      <c r="B27" s="49" t="str">
        <f>VLOOKUP(A27, CCTable, 3, FALSE)</f>
        <v>NO</v>
      </c>
      <c r="C27" s="50" t="s">
        <v>17</v>
      </c>
      <c r="D27" s="50" t="s">
        <v>17</v>
      </c>
      <c r="E27" s="50" t="s">
        <v>13</v>
      </c>
      <c r="F27" s="50" t="s">
        <v>13</v>
      </c>
      <c r="G27" s="50" t="s">
        <v>13</v>
      </c>
      <c r="H27" s="50" t="s">
        <v>13</v>
      </c>
      <c r="I27" s="55" t="s">
        <v>15</v>
      </c>
      <c r="J27" s="55" t="s">
        <v>15</v>
      </c>
      <c r="K27" s="55" t="s">
        <v>15</v>
      </c>
      <c r="L27" s="55" t="s">
        <v>15</v>
      </c>
      <c r="M27" s="55" t="s">
        <v>15</v>
      </c>
    </row>
    <row r="28" ht="12.75" customHeight="1">
      <c r="A28" s="46" t="s">
        <v>148</v>
      </c>
      <c r="B28" s="49" t="str">
        <f>VLOOKUP(A28, CCTable, 3, FALSE)</f>
        <v>PL</v>
      </c>
      <c r="C28" s="50" t="s">
        <v>17</v>
      </c>
      <c r="D28" s="50" t="s">
        <v>17</v>
      </c>
      <c r="E28" s="50" t="s">
        <v>13</v>
      </c>
      <c r="F28" s="50" t="s">
        <v>13</v>
      </c>
      <c r="G28" s="50" t="s">
        <v>13</v>
      </c>
      <c r="H28" s="50" t="s">
        <v>13</v>
      </c>
      <c r="I28" s="55" t="s">
        <v>15</v>
      </c>
      <c r="J28" s="55" t="s">
        <v>15</v>
      </c>
      <c r="K28" s="55" t="s">
        <v>15</v>
      </c>
      <c r="L28" s="55" t="s">
        <v>15</v>
      </c>
      <c r="M28" s="55" t="s">
        <v>15</v>
      </c>
    </row>
    <row r="29" ht="12.75" customHeight="1">
      <c r="A29" s="46" t="s">
        <v>149</v>
      </c>
      <c r="B29" s="49" t="str">
        <f>VLOOKUP(A29, CCTable, 3, FALSE)</f>
        <v>PT</v>
      </c>
      <c r="C29" s="50" t="s">
        <v>17</v>
      </c>
      <c r="D29" s="50" t="s">
        <v>17</v>
      </c>
      <c r="E29" s="50" t="s">
        <v>13</v>
      </c>
      <c r="F29" s="50" t="s">
        <v>13</v>
      </c>
      <c r="G29" s="50" t="s">
        <v>13</v>
      </c>
      <c r="H29" s="50" t="s">
        <v>13</v>
      </c>
      <c r="I29" s="55" t="s">
        <v>15</v>
      </c>
      <c r="J29" s="55" t="s">
        <v>15</v>
      </c>
      <c r="K29" s="55" t="s">
        <v>15</v>
      </c>
      <c r="L29" s="55" t="s">
        <v>15</v>
      </c>
      <c r="M29" s="55" t="s">
        <v>15</v>
      </c>
    </row>
    <row r="30" ht="12.75" customHeight="1">
      <c r="A30" s="46" t="s">
        <v>150</v>
      </c>
      <c r="B30" s="49" t="str">
        <f>VLOOKUP(A30, CCTable, 3, FALSE)</f>
        <v>RO</v>
      </c>
      <c r="C30" s="50" t="s">
        <v>17</v>
      </c>
      <c r="D30" s="50" t="s">
        <v>17</v>
      </c>
      <c r="E30" s="50" t="s">
        <v>13</v>
      </c>
      <c r="F30" s="50" t="s">
        <v>13</v>
      </c>
      <c r="G30" s="50" t="s">
        <v>13</v>
      </c>
      <c r="H30" s="50" t="s">
        <v>13</v>
      </c>
      <c r="I30" s="55" t="s">
        <v>15</v>
      </c>
      <c r="J30" s="55" t="s">
        <v>15</v>
      </c>
      <c r="K30" s="55" t="s">
        <v>15</v>
      </c>
      <c r="L30" s="55" t="s">
        <v>15</v>
      </c>
      <c r="M30" s="55" t="s">
        <v>15</v>
      </c>
    </row>
    <row r="31" ht="12.75" customHeight="1">
      <c r="A31" s="46" t="s">
        <v>151</v>
      </c>
      <c r="B31" s="49" t="str">
        <f>VLOOKUP(A31, CCTable, 3, FALSE)</f>
        <v>SK</v>
      </c>
      <c r="C31" s="50" t="s">
        <v>17</v>
      </c>
      <c r="D31" s="50" t="s">
        <v>17</v>
      </c>
      <c r="E31" s="50" t="s">
        <v>13</v>
      </c>
      <c r="F31" s="50" t="s">
        <v>13</v>
      </c>
      <c r="G31" s="50" t="s">
        <v>13</v>
      </c>
      <c r="H31" s="50" t="s">
        <v>13</v>
      </c>
      <c r="I31" s="55" t="s">
        <v>15</v>
      </c>
      <c r="J31" s="55" t="s">
        <v>15</v>
      </c>
      <c r="K31" s="55" t="s">
        <v>15</v>
      </c>
      <c r="L31" s="55" t="s">
        <v>15</v>
      </c>
      <c r="M31" s="55" t="s">
        <v>15</v>
      </c>
    </row>
    <row r="32" ht="12.75" customHeight="1">
      <c r="A32" s="46" t="s">
        <v>152</v>
      </c>
      <c r="B32" s="49" t="str">
        <f>VLOOKUP(A32, CCTable, 3, FALSE)</f>
        <v>SI</v>
      </c>
      <c r="C32" s="50" t="s">
        <v>17</v>
      </c>
      <c r="D32" s="50" t="s">
        <v>17</v>
      </c>
      <c r="E32" s="50" t="s">
        <v>13</v>
      </c>
      <c r="F32" s="50" t="s">
        <v>13</v>
      </c>
      <c r="G32" s="50" t="s">
        <v>13</v>
      </c>
      <c r="H32" s="50" t="s">
        <v>13</v>
      </c>
      <c r="I32" s="55" t="s">
        <v>15</v>
      </c>
      <c r="J32" s="55" t="s">
        <v>15</v>
      </c>
      <c r="K32" s="55" t="s">
        <v>15</v>
      </c>
      <c r="L32" s="55" t="s">
        <v>15</v>
      </c>
      <c r="M32" s="55" t="s">
        <v>15</v>
      </c>
    </row>
    <row r="33" ht="12.75" customHeight="1">
      <c r="A33" s="46" t="s">
        <v>153</v>
      </c>
      <c r="B33" s="49" t="str">
        <f>VLOOKUP(A33, CCTable, 3, FALSE)</f>
        <v>ES</v>
      </c>
      <c r="C33" s="50" t="s">
        <v>17</v>
      </c>
      <c r="D33" s="50" t="s">
        <v>17</v>
      </c>
      <c r="E33" s="50" t="s">
        <v>13</v>
      </c>
      <c r="F33" s="50" t="s">
        <v>13</v>
      </c>
      <c r="G33" s="50" t="s">
        <v>13</v>
      </c>
      <c r="H33" s="50" t="s">
        <v>13</v>
      </c>
      <c r="I33" s="55" t="s">
        <v>15</v>
      </c>
      <c r="J33" s="55" t="s">
        <v>15</v>
      </c>
      <c r="K33" s="55" t="s">
        <v>15</v>
      </c>
      <c r="L33" s="55" t="s">
        <v>15</v>
      </c>
      <c r="M33" s="55" t="s">
        <v>15</v>
      </c>
    </row>
    <row r="34" ht="12.75" customHeight="1">
      <c r="A34" s="46" t="s">
        <v>154</v>
      </c>
      <c r="B34" s="49" t="str">
        <f>VLOOKUP(A34, CCTable, 3, FALSE)</f>
        <v>SE</v>
      </c>
      <c r="C34" s="50" t="s">
        <v>17</v>
      </c>
      <c r="D34" s="50" t="s">
        <v>17</v>
      </c>
      <c r="E34" s="50" t="s">
        <v>13</v>
      </c>
      <c r="F34" s="50" t="s">
        <v>13</v>
      </c>
      <c r="G34" s="50" t="s">
        <v>13</v>
      </c>
      <c r="H34" s="50" t="s">
        <v>13</v>
      </c>
      <c r="I34" s="55" t="s">
        <v>15</v>
      </c>
      <c r="J34" s="55" t="s">
        <v>15</v>
      </c>
      <c r="K34" s="55" t="s">
        <v>15</v>
      </c>
      <c r="L34" s="55" t="s">
        <v>15</v>
      </c>
      <c r="M34" s="55" t="s">
        <v>15</v>
      </c>
    </row>
    <row r="35" ht="12.75" customHeight="1">
      <c r="A35" s="46" t="s">
        <v>155</v>
      </c>
      <c r="B35" s="49" t="str">
        <f>VLOOKUP(A35, CCTable, 3, FALSE)</f>
        <v>GB</v>
      </c>
      <c r="C35" s="50" t="s">
        <v>17</v>
      </c>
      <c r="D35" s="50" t="s">
        <v>17</v>
      </c>
      <c r="E35" s="50" t="s">
        <v>13</v>
      </c>
      <c r="F35" s="50" t="s">
        <v>13</v>
      </c>
      <c r="G35" s="50" t="s">
        <v>13</v>
      </c>
      <c r="H35" s="50" t="s">
        <v>13</v>
      </c>
      <c r="I35" s="55" t="s">
        <v>15</v>
      </c>
      <c r="J35" s="55" t="s">
        <v>15</v>
      </c>
      <c r="K35" s="55" t="s">
        <v>15</v>
      </c>
      <c r="L35" s="55" t="s">
        <v>15</v>
      </c>
      <c r="M35" s="55" t="s">
        <v>15</v>
      </c>
    </row>
    <row r="36" ht="12.75" customHeight="1">
      <c r="A36" s="77"/>
      <c r="B36" s="78"/>
      <c r="C36" s="78"/>
      <c r="D36" s="78"/>
      <c r="E36" s="78"/>
      <c r="F36" s="78"/>
      <c r="G36" s="78"/>
      <c r="H36" s="79"/>
      <c r="I36" s="78"/>
      <c r="J36" s="78"/>
      <c r="K36" s="78"/>
      <c r="L36" s="78"/>
      <c r="M36" s="78"/>
    </row>
  </sheetData>
  <mergeCells count="1">
    <mergeCell ref="A2:B3"/>
  </mergeCells>
  <conditionalFormatting sqref="C5:M35">
    <cfRule type="cellIs" dxfId="0" priority="1" operator="equal">
      <formula>"C"</formula>
    </cfRule>
  </conditionalFormatting>
  <conditionalFormatting sqref="C5:M35">
    <cfRule type="cellIs" dxfId="1" priority="2" operator="equal">
      <formula>"F"</formula>
    </cfRule>
  </conditionalFormatting>
  <conditionalFormatting sqref="C5:M35">
    <cfRule type="cellIs" dxfId="2" priority="3" operator="equal">
      <formula>"N"</formula>
    </cfRule>
  </conditionalFormatting>
  <conditionalFormatting sqref="C5:M35">
    <cfRule type="cellIs" dxfId="4" priority="4" operator="equal">
      <formula>"A"</formula>
    </cfRule>
  </conditionalFormatting>
  <conditionalFormatting sqref="C5:M35">
    <cfRule type="cellIs" dxfId="5" priority="5" operator="equal">
      <formula>"R"</formula>
    </cfRule>
  </conditionalFormatting>
  <conditionalFormatting sqref="C5:M35">
    <cfRule type="cellIs" dxfId="6" priority="6" operator="equal">
      <formula>"WW"</formula>
    </cfRule>
  </conditionalFormatting>
  <dataValidations>
    <dataValidation type="list" allowBlank="1" showDropDown="1" showErrorMessage="1" sqref="C4:M4">
      <formula1>#REF!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86"/>
    <col customWidth="1" min="2" max="2" width="5.14"/>
    <col customWidth="1" min="3" max="10" width="8.71"/>
  </cols>
  <sheetData>
    <row r="1">
      <c r="A1" s="13" t="s">
        <v>2</v>
      </c>
      <c r="B1" s="14"/>
      <c r="C1" s="14"/>
      <c r="D1" s="14"/>
      <c r="E1" s="14"/>
      <c r="F1" s="14"/>
      <c r="G1" s="14"/>
      <c r="H1" s="14"/>
      <c r="I1" s="14"/>
      <c r="J1" s="14"/>
    </row>
    <row r="2" ht="45.0" customHeight="1">
      <c r="A2" s="16" t="s">
        <v>23</v>
      </c>
      <c r="B2" s="17"/>
      <c r="C2" s="18" t="str">
        <f>IMAGE('App Icon URLs'!B54, 1)</f>
        <v/>
      </c>
      <c r="D2" s="21" t="str">
        <f>IMAGE('App Icon URLs'!B3, 1)</f>
        <v/>
      </c>
      <c r="E2" s="21" t="str">
        <f>IMAGE('App Icon URLs'!B56, 1)</f>
        <v/>
      </c>
      <c r="F2" s="18" t="str">
        <f>IMAGE('App Icon URLs'!B57, 1)</f>
        <v/>
      </c>
      <c r="G2" s="21" t="str">
        <f>IMAGE('App Icon URLs'!B45, 1)</f>
        <v/>
      </c>
      <c r="H2" s="18" t="str">
        <f>IMAGE('App Icon URLs'!B6, 1)</f>
        <v/>
      </c>
      <c r="I2" s="21" t="str">
        <f>IMAGE('App Icon URLs'!B7, 1)</f>
        <v/>
      </c>
      <c r="J2" s="28" t="str">
        <f>IMAGE('App Icon URLs'!B55, 1)</f>
        <v/>
      </c>
    </row>
    <row r="3" ht="30.0" customHeight="1">
      <c r="A3" s="33"/>
      <c r="B3" s="35"/>
      <c r="C3" s="36" t="str">
        <f>HYPERLINK("https://play.google.com/store/apps/details?id=com.google.android.apps.searchlite","Google
Go")</f>
        <v>Google
Go</v>
      </c>
      <c r="D3" s="37" t="str">
        <f>HYPERLINK("https://play.google.com/store/apps/details?id=com.android.chrome","Chrome")</f>
        <v>Chrome</v>
      </c>
      <c r="E3" s="37" t="str">
        <f>HYPERLINK("https://play.google.com/store/apps/details?id=com.google.android.gm.lite","Gmail
Go")</f>
        <v>Gmail
Go</v>
      </c>
      <c r="F3" s="37" t="str">
        <f>HYPERLINK("https://play.google.com/store/apps/details?id=com.google.android.apps.mapslite","Maps
Go")</f>
        <v>Maps
Go</v>
      </c>
      <c r="G3" s="37" t="str">
        <f>HYPERLINK("https://play.google.com/store/apps/details?id=com.google.android.apps.youtube.mango","YouTube
Go")</f>
        <v>YouTube
Go</v>
      </c>
      <c r="H3" s="37" t="str">
        <f>HYPERLINK("https://play.google.com/store/apps/details?id=com.google.android.youtube","YouTube")</f>
        <v>YouTube</v>
      </c>
      <c r="I3" s="39" t="s">
        <v>78</v>
      </c>
      <c r="J3" s="37" t="str">
        <f>HYPERLINK("https://play.google.com/store/apps/details?id=com.google.android.apps.assistant","Assistant
Go")</f>
        <v>Assistant
Go</v>
      </c>
    </row>
    <row r="4" ht="12.75" customHeight="1">
      <c r="A4" s="41" t="s">
        <v>95</v>
      </c>
      <c r="B4" s="42"/>
      <c r="C4" s="42"/>
      <c r="D4" s="42"/>
      <c r="E4" s="42"/>
      <c r="F4" s="42"/>
      <c r="G4" s="42"/>
      <c r="H4" s="42"/>
      <c r="I4" s="44"/>
      <c r="J4" s="42"/>
    </row>
    <row r="5" ht="12.75" customHeight="1">
      <c r="A5" s="46" t="s">
        <v>98</v>
      </c>
      <c r="B5" s="49" t="str">
        <f>VLOOKUP(A5, CCTable, 3, FALSE)</f>
        <v>AT</v>
      </c>
      <c r="C5" s="50" t="s">
        <v>17</v>
      </c>
      <c r="D5" s="50" t="s">
        <v>17</v>
      </c>
      <c r="E5" s="50" t="s">
        <v>13</v>
      </c>
      <c r="F5" s="50" t="s">
        <v>13</v>
      </c>
      <c r="G5" s="52" t="s">
        <v>19</v>
      </c>
      <c r="H5" s="58" t="s">
        <v>13</v>
      </c>
      <c r="I5" s="50" t="s">
        <v>13</v>
      </c>
      <c r="J5" s="50" t="s">
        <v>11</v>
      </c>
    </row>
    <row r="6" ht="12.75" customHeight="1">
      <c r="A6" s="46" t="s">
        <v>118</v>
      </c>
      <c r="B6" s="49" t="str">
        <f>VLOOKUP(A6, CCTable, 3, FALSE)</f>
        <v>BE</v>
      </c>
      <c r="C6" s="50" t="s">
        <v>17</v>
      </c>
      <c r="D6" s="50" t="s">
        <v>17</v>
      </c>
      <c r="E6" s="50" t="s">
        <v>13</v>
      </c>
      <c r="F6" s="50" t="s">
        <v>13</v>
      </c>
      <c r="G6" s="62" t="s">
        <v>19</v>
      </c>
      <c r="H6" s="65" t="s">
        <v>13</v>
      </c>
      <c r="I6" s="50" t="s">
        <v>13</v>
      </c>
      <c r="J6" s="50" t="s">
        <v>21</v>
      </c>
    </row>
    <row r="7" ht="12.75" customHeight="1">
      <c r="A7" s="46" t="s">
        <v>119</v>
      </c>
      <c r="B7" s="49" t="str">
        <f>VLOOKUP(A7, CCTable, 3, FALSE)</f>
        <v>BG</v>
      </c>
      <c r="C7" s="50" t="s">
        <v>17</v>
      </c>
      <c r="D7" s="50" t="s">
        <v>17</v>
      </c>
      <c r="E7" s="50" t="s">
        <v>13</v>
      </c>
      <c r="F7" s="50" t="s">
        <v>13</v>
      </c>
      <c r="G7" s="62" t="s">
        <v>19</v>
      </c>
      <c r="H7" s="65" t="s">
        <v>13</v>
      </c>
      <c r="I7" s="50" t="s">
        <v>13</v>
      </c>
      <c r="J7" s="50" t="s">
        <v>21</v>
      </c>
    </row>
    <row r="8" ht="12.75" customHeight="1">
      <c r="A8" s="46" t="s">
        <v>121</v>
      </c>
      <c r="B8" s="49" t="str">
        <f>VLOOKUP(A8, CCTable, 3, FALSE)</f>
        <v>HR</v>
      </c>
      <c r="C8" s="50" t="s">
        <v>17</v>
      </c>
      <c r="D8" s="50" t="s">
        <v>17</v>
      </c>
      <c r="E8" s="50" t="s">
        <v>13</v>
      </c>
      <c r="F8" s="50" t="s">
        <v>13</v>
      </c>
      <c r="G8" s="62" t="s">
        <v>19</v>
      </c>
      <c r="H8" s="65" t="s">
        <v>13</v>
      </c>
      <c r="I8" s="50" t="s">
        <v>13</v>
      </c>
      <c r="J8" s="50" t="s">
        <v>21</v>
      </c>
    </row>
    <row r="9" ht="12.75" customHeight="1">
      <c r="A9" s="46" t="s">
        <v>124</v>
      </c>
      <c r="B9" s="49" t="str">
        <f>VLOOKUP(A9, CCTable, 3, FALSE)</f>
        <v>CY</v>
      </c>
      <c r="C9" s="50" t="s">
        <v>17</v>
      </c>
      <c r="D9" s="50" t="s">
        <v>17</v>
      </c>
      <c r="E9" s="50" t="s">
        <v>13</v>
      </c>
      <c r="F9" s="50" t="s">
        <v>13</v>
      </c>
      <c r="G9" s="68" t="s">
        <v>13</v>
      </c>
      <c r="H9" s="69" t="s">
        <v>19</v>
      </c>
      <c r="I9" s="50" t="s">
        <v>13</v>
      </c>
      <c r="J9" s="50" t="s">
        <v>21</v>
      </c>
    </row>
    <row r="10" ht="12.75" customHeight="1">
      <c r="A10" s="46" t="s">
        <v>129</v>
      </c>
      <c r="B10" s="49" t="str">
        <f>VLOOKUP(A10, CCTable, 3, FALSE)</f>
        <v>CZ</v>
      </c>
      <c r="C10" s="50" t="s">
        <v>17</v>
      </c>
      <c r="D10" s="50" t="s">
        <v>17</v>
      </c>
      <c r="E10" s="50" t="s">
        <v>13</v>
      </c>
      <c r="F10" s="50" t="s">
        <v>13</v>
      </c>
      <c r="G10" s="62" t="s">
        <v>19</v>
      </c>
      <c r="H10" s="65" t="s">
        <v>13</v>
      </c>
      <c r="I10" s="50" t="s">
        <v>13</v>
      </c>
      <c r="J10" s="50" t="s">
        <v>21</v>
      </c>
    </row>
    <row r="11" ht="12.75" customHeight="1">
      <c r="A11" s="46" t="s">
        <v>130</v>
      </c>
      <c r="B11" s="49" t="str">
        <f>VLOOKUP(A11, CCTable, 3, FALSE)</f>
        <v>DK</v>
      </c>
      <c r="C11" s="50" t="s">
        <v>17</v>
      </c>
      <c r="D11" s="50" t="s">
        <v>17</v>
      </c>
      <c r="E11" s="50" t="s">
        <v>13</v>
      </c>
      <c r="F11" s="50" t="s">
        <v>13</v>
      </c>
      <c r="G11" s="62" t="s">
        <v>19</v>
      </c>
      <c r="H11" s="65" t="s">
        <v>13</v>
      </c>
      <c r="I11" s="50" t="s">
        <v>13</v>
      </c>
      <c r="J11" s="50" t="s">
        <v>21</v>
      </c>
    </row>
    <row r="12" ht="12.75" customHeight="1">
      <c r="A12" s="46" t="s">
        <v>131</v>
      </c>
      <c r="B12" s="49" t="str">
        <f>VLOOKUP(A12, CCTable, 3, FALSE)</f>
        <v>EE</v>
      </c>
      <c r="C12" s="50" t="s">
        <v>17</v>
      </c>
      <c r="D12" s="50" t="s">
        <v>17</v>
      </c>
      <c r="E12" s="50" t="s">
        <v>13</v>
      </c>
      <c r="F12" s="50" t="s">
        <v>13</v>
      </c>
      <c r="G12" s="62" t="s">
        <v>19</v>
      </c>
      <c r="H12" s="65" t="s">
        <v>13</v>
      </c>
      <c r="I12" s="50" t="s">
        <v>13</v>
      </c>
      <c r="J12" s="50" t="s">
        <v>21</v>
      </c>
    </row>
    <row r="13" ht="12.75" customHeight="1">
      <c r="A13" s="46" t="s">
        <v>132</v>
      </c>
      <c r="B13" s="49" t="str">
        <f>VLOOKUP(A13, CCTable, 3, FALSE)</f>
        <v>FI</v>
      </c>
      <c r="C13" s="50" t="s">
        <v>17</v>
      </c>
      <c r="D13" s="50" t="s">
        <v>17</v>
      </c>
      <c r="E13" s="50" t="s">
        <v>13</v>
      </c>
      <c r="F13" s="50" t="s">
        <v>13</v>
      </c>
      <c r="G13" s="62" t="s">
        <v>19</v>
      </c>
      <c r="H13" s="65" t="s">
        <v>13</v>
      </c>
      <c r="I13" s="50" t="s">
        <v>13</v>
      </c>
      <c r="J13" s="50" t="s">
        <v>21</v>
      </c>
    </row>
    <row r="14" ht="12.75" customHeight="1">
      <c r="A14" s="46" t="s">
        <v>133</v>
      </c>
      <c r="B14" s="49" t="str">
        <f>VLOOKUP(A14, CCTable, 3, FALSE)</f>
        <v>FR</v>
      </c>
      <c r="C14" s="50" t="s">
        <v>17</v>
      </c>
      <c r="D14" s="50" t="s">
        <v>17</v>
      </c>
      <c r="E14" s="50" t="s">
        <v>13</v>
      </c>
      <c r="F14" s="50" t="s">
        <v>13</v>
      </c>
      <c r="G14" s="62" t="s">
        <v>19</v>
      </c>
      <c r="H14" s="65" t="s">
        <v>13</v>
      </c>
      <c r="I14" s="50" t="s">
        <v>13</v>
      </c>
      <c r="J14" s="50" t="s">
        <v>11</v>
      </c>
    </row>
    <row r="15" ht="12.75" customHeight="1">
      <c r="A15" s="46" t="s">
        <v>134</v>
      </c>
      <c r="B15" s="49" t="str">
        <f>VLOOKUP(A15, CCTable, 3, FALSE)</f>
        <v>DE</v>
      </c>
      <c r="C15" s="50" t="s">
        <v>17</v>
      </c>
      <c r="D15" s="50" t="s">
        <v>17</v>
      </c>
      <c r="E15" s="50" t="s">
        <v>13</v>
      </c>
      <c r="F15" s="50" t="s">
        <v>13</v>
      </c>
      <c r="G15" s="62" t="s">
        <v>19</v>
      </c>
      <c r="H15" s="65" t="s">
        <v>13</v>
      </c>
      <c r="I15" s="50" t="s">
        <v>13</v>
      </c>
      <c r="J15" s="50" t="s">
        <v>11</v>
      </c>
    </row>
    <row r="16" ht="12.75" customHeight="1">
      <c r="A16" s="46" t="s">
        <v>136</v>
      </c>
      <c r="B16" s="49" t="str">
        <f>VLOOKUP(A16, CCTable, 3, FALSE)</f>
        <v>GR</v>
      </c>
      <c r="C16" s="50" t="s">
        <v>17</v>
      </c>
      <c r="D16" s="50" t="s">
        <v>17</v>
      </c>
      <c r="E16" s="50" t="s">
        <v>13</v>
      </c>
      <c r="F16" s="50" t="s">
        <v>13</v>
      </c>
      <c r="G16" s="62" t="s">
        <v>19</v>
      </c>
      <c r="H16" s="65" t="s">
        <v>13</v>
      </c>
      <c r="I16" s="50" t="s">
        <v>13</v>
      </c>
      <c r="J16" s="50" t="s">
        <v>21</v>
      </c>
    </row>
    <row r="17" ht="12.75" customHeight="1">
      <c r="A17" s="46" t="s">
        <v>137</v>
      </c>
      <c r="B17" s="49" t="str">
        <f>VLOOKUP(A17, CCTable, 3, FALSE)</f>
        <v>HU</v>
      </c>
      <c r="C17" s="50" t="s">
        <v>17</v>
      </c>
      <c r="D17" s="50" t="s">
        <v>17</v>
      </c>
      <c r="E17" s="50" t="s">
        <v>13</v>
      </c>
      <c r="F17" s="50" t="s">
        <v>13</v>
      </c>
      <c r="G17" s="62" t="s">
        <v>19</v>
      </c>
      <c r="H17" s="65" t="s">
        <v>13</v>
      </c>
      <c r="I17" s="50" t="s">
        <v>13</v>
      </c>
      <c r="J17" s="50" t="s">
        <v>21</v>
      </c>
    </row>
    <row r="18" ht="12.75" customHeight="1">
      <c r="A18" s="46" t="s">
        <v>138</v>
      </c>
      <c r="B18" s="49" t="str">
        <f>VLOOKUP(A18, CCTable, 3, FALSE)</f>
        <v>IS</v>
      </c>
      <c r="C18" s="50" t="s">
        <v>17</v>
      </c>
      <c r="D18" s="50" t="s">
        <v>17</v>
      </c>
      <c r="E18" s="50" t="s">
        <v>13</v>
      </c>
      <c r="F18" s="50" t="s">
        <v>13</v>
      </c>
      <c r="G18" s="62" t="s">
        <v>19</v>
      </c>
      <c r="H18" s="65" t="s">
        <v>13</v>
      </c>
      <c r="I18" s="50" t="s">
        <v>13</v>
      </c>
      <c r="J18" s="50" t="s">
        <v>21</v>
      </c>
    </row>
    <row r="19" ht="12.75" customHeight="1">
      <c r="A19" s="46" t="s">
        <v>139</v>
      </c>
      <c r="B19" s="49" t="str">
        <f>VLOOKUP(A19, CCTable, 3, FALSE)</f>
        <v>IE</v>
      </c>
      <c r="C19" s="50" t="s">
        <v>17</v>
      </c>
      <c r="D19" s="50" t="s">
        <v>17</v>
      </c>
      <c r="E19" s="50" t="s">
        <v>13</v>
      </c>
      <c r="F19" s="50" t="s">
        <v>13</v>
      </c>
      <c r="G19" s="62" t="s">
        <v>19</v>
      </c>
      <c r="H19" s="65" t="s">
        <v>13</v>
      </c>
      <c r="I19" s="50" t="s">
        <v>13</v>
      </c>
      <c r="J19" s="50" t="s">
        <v>21</v>
      </c>
    </row>
    <row r="20" ht="12.75" customHeight="1">
      <c r="A20" s="46" t="s">
        <v>140</v>
      </c>
      <c r="B20" s="49" t="str">
        <f>VLOOKUP(A20, CCTable, 3, FALSE)</f>
        <v>IT</v>
      </c>
      <c r="C20" s="50" t="s">
        <v>17</v>
      </c>
      <c r="D20" s="50" t="s">
        <v>17</v>
      </c>
      <c r="E20" s="50" t="s">
        <v>13</v>
      </c>
      <c r="F20" s="50" t="s">
        <v>13</v>
      </c>
      <c r="G20" s="62" t="s">
        <v>19</v>
      </c>
      <c r="H20" s="65" t="s">
        <v>13</v>
      </c>
      <c r="I20" s="50" t="s">
        <v>13</v>
      </c>
      <c r="J20" s="50" t="s">
        <v>11</v>
      </c>
    </row>
    <row r="21" ht="12.75" customHeight="1">
      <c r="A21" s="46" t="s">
        <v>141</v>
      </c>
      <c r="B21" s="49" t="str">
        <f>VLOOKUP(A21, CCTable, 3, FALSE)</f>
        <v>LV</v>
      </c>
      <c r="C21" s="50" t="s">
        <v>17</v>
      </c>
      <c r="D21" s="50" t="s">
        <v>17</v>
      </c>
      <c r="E21" s="50" t="s">
        <v>13</v>
      </c>
      <c r="F21" s="50" t="s">
        <v>13</v>
      </c>
      <c r="G21" s="62" t="s">
        <v>19</v>
      </c>
      <c r="H21" s="65" t="s">
        <v>13</v>
      </c>
      <c r="I21" s="50" t="s">
        <v>13</v>
      </c>
      <c r="J21" s="50" t="s">
        <v>21</v>
      </c>
    </row>
    <row r="22" ht="12.75" customHeight="1">
      <c r="A22" s="46" t="s">
        <v>142</v>
      </c>
      <c r="B22" s="49" t="str">
        <f>VLOOKUP(A22, CCTable, 3, FALSE)</f>
        <v>LI</v>
      </c>
      <c r="C22" s="50" t="s">
        <v>17</v>
      </c>
      <c r="D22" s="50" t="s">
        <v>17</v>
      </c>
      <c r="E22" s="50" t="s">
        <v>13</v>
      </c>
      <c r="F22" s="50" t="s">
        <v>13</v>
      </c>
      <c r="G22" s="68" t="s">
        <v>13</v>
      </c>
      <c r="H22" s="69" t="s">
        <v>19</v>
      </c>
      <c r="I22" s="50" t="s">
        <v>13</v>
      </c>
      <c r="J22" s="50" t="s">
        <v>21</v>
      </c>
    </row>
    <row r="23" ht="12.75" customHeight="1">
      <c r="A23" s="46" t="s">
        <v>143</v>
      </c>
      <c r="B23" s="49" t="str">
        <f>VLOOKUP(A23, CCTable, 3, FALSE)</f>
        <v>LT</v>
      </c>
      <c r="C23" s="50" t="s">
        <v>17</v>
      </c>
      <c r="D23" s="50" t="s">
        <v>17</v>
      </c>
      <c r="E23" s="50" t="s">
        <v>13</v>
      </c>
      <c r="F23" s="50" t="s">
        <v>13</v>
      </c>
      <c r="G23" s="62" t="s">
        <v>19</v>
      </c>
      <c r="H23" s="65" t="s">
        <v>13</v>
      </c>
      <c r="I23" s="50" t="s">
        <v>13</v>
      </c>
      <c r="J23" s="50" t="s">
        <v>21</v>
      </c>
    </row>
    <row r="24" ht="12.75" customHeight="1">
      <c r="A24" s="46" t="s">
        <v>144</v>
      </c>
      <c r="B24" s="49" t="str">
        <f>VLOOKUP(A24, CCTable, 3, FALSE)</f>
        <v>LU</v>
      </c>
      <c r="C24" s="50" t="s">
        <v>17</v>
      </c>
      <c r="D24" s="50" t="s">
        <v>17</v>
      </c>
      <c r="E24" s="50" t="s">
        <v>13</v>
      </c>
      <c r="F24" s="50" t="s">
        <v>13</v>
      </c>
      <c r="G24" s="62" t="s">
        <v>19</v>
      </c>
      <c r="H24" s="65" t="s">
        <v>13</v>
      </c>
      <c r="I24" s="50" t="s">
        <v>13</v>
      </c>
      <c r="J24" s="50" t="s">
        <v>21</v>
      </c>
    </row>
    <row r="25" ht="12.75" customHeight="1">
      <c r="A25" s="46" t="s">
        <v>145</v>
      </c>
      <c r="B25" s="49" t="str">
        <f>VLOOKUP(A25, CCTable, 3, FALSE)</f>
        <v>MT</v>
      </c>
      <c r="C25" s="50" t="s">
        <v>17</v>
      </c>
      <c r="D25" s="50" t="s">
        <v>17</v>
      </c>
      <c r="E25" s="50" t="s">
        <v>13</v>
      </c>
      <c r="F25" s="50" t="s">
        <v>13</v>
      </c>
      <c r="G25" s="68" t="s">
        <v>13</v>
      </c>
      <c r="H25" s="69" t="s">
        <v>19</v>
      </c>
      <c r="I25" s="50" t="s">
        <v>13</v>
      </c>
      <c r="J25" s="50" t="s">
        <v>21</v>
      </c>
    </row>
    <row r="26" ht="12.75" customHeight="1">
      <c r="A26" s="46" t="s">
        <v>146</v>
      </c>
      <c r="B26" s="49" t="str">
        <f>VLOOKUP(A26, CCTable, 3, FALSE)</f>
        <v>NL</v>
      </c>
      <c r="C26" s="50" t="s">
        <v>17</v>
      </c>
      <c r="D26" s="50" t="s">
        <v>17</v>
      </c>
      <c r="E26" s="50" t="s">
        <v>13</v>
      </c>
      <c r="F26" s="50" t="s">
        <v>13</v>
      </c>
      <c r="G26" s="62" t="s">
        <v>19</v>
      </c>
      <c r="H26" s="65" t="s">
        <v>13</v>
      </c>
      <c r="I26" s="50" t="s">
        <v>13</v>
      </c>
      <c r="J26" s="50" t="s">
        <v>21</v>
      </c>
    </row>
    <row r="27" ht="12.75" customHeight="1">
      <c r="A27" s="46" t="s">
        <v>147</v>
      </c>
      <c r="B27" s="49" t="str">
        <f>VLOOKUP(A27, CCTable, 3, FALSE)</f>
        <v>NO</v>
      </c>
      <c r="C27" s="50" t="s">
        <v>17</v>
      </c>
      <c r="D27" s="50" t="s">
        <v>17</v>
      </c>
      <c r="E27" s="50" t="s">
        <v>13</v>
      </c>
      <c r="F27" s="50" t="s">
        <v>13</v>
      </c>
      <c r="G27" s="62" t="s">
        <v>19</v>
      </c>
      <c r="H27" s="65" t="s">
        <v>13</v>
      </c>
      <c r="I27" s="50" t="s">
        <v>13</v>
      </c>
      <c r="J27" s="50" t="s">
        <v>21</v>
      </c>
    </row>
    <row r="28" ht="12.75" customHeight="1">
      <c r="A28" s="46" t="s">
        <v>148</v>
      </c>
      <c r="B28" s="49" t="str">
        <f>VLOOKUP(A28, CCTable, 3, FALSE)</f>
        <v>PL</v>
      </c>
      <c r="C28" s="50" t="s">
        <v>17</v>
      </c>
      <c r="D28" s="50" t="s">
        <v>17</v>
      </c>
      <c r="E28" s="50" t="s">
        <v>13</v>
      </c>
      <c r="F28" s="50" t="s">
        <v>13</v>
      </c>
      <c r="G28" s="62" t="s">
        <v>19</v>
      </c>
      <c r="H28" s="65" t="s">
        <v>13</v>
      </c>
      <c r="I28" s="50" t="s">
        <v>13</v>
      </c>
      <c r="J28" s="50" t="s">
        <v>21</v>
      </c>
    </row>
    <row r="29" ht="12.75" customHeight="1">
      <c r="A29" s="46" t="s">
        <v>149</v>
      </c>
      <c r="B29" s="49" t="str">
        <f>VLOOKUP(A29, CCTable, 3, FALSE)</f>
        <v>PT</v>
      </c>
      <c r="C29" s="50" t="s">
        <v>17</v>
      </c>
      <c r="D29" s="50" t="s">
        <v>17</v>
      </c>
      <c r="E29" s="50" t="s">
        <v>13</v>
      </c>
      <c r="F29" s="50" t="s">
        <v>13</v>
      </c>
      <c r="G29" s="62" t="s">
        <v>19</v>
      </c>
      <c r="H29" s="65" t="s">
        <v>13</v>
      </c>
      <c r="I29" s="50" t="s">
        <v>13</v>
      </c>
      <c r="J29" s="50" t="s">
        <v>21</v>
      </c>
    </row>
    <row r="30" ht="12.75" customHeight="1">
      <c r="A30" s="46" t="s">
        <v>150</v>
      </c>
      <c r="B30" s="49" t="str">
        <f>VLOOKUP(A30, CCTable, 3, FALSE)</f>
        <v>RO</v>
      </c>
      <c r="C30" s="50" t="s">
        <v>17</v>
      </c>
      <c r="D30" s="50" t="s">
        <v>17</v>
      </c>
      <c r="E30" s="50" t="s">
        <v>13</v>
      </c>
      <c r="F30" s="50" t="s">
        <v>13</v>
      </c>
      <c r="G30" s="62" t="s">
        <v>19</v>
      </c>
      <c r="H30" s="65" t="s">
        <v>13</v>
      </c>
      <c r="I30" s="50" t="s">
        <v>13</v>
      </c>
      <c r="J30" s="50" t="s">
        <v>21</v>
      </c>
    </row>
    <row r="31" ht="12.75" customHeight="1">
      <c r="A31" s="46" t="s">
        <v>151</v>
      </c>
      <c r="B31" s="49" t="str">
        <f>VLOOKUP(A31, CCTable, 3, FALSE)</f>
        <v>SK</v>
      </c>
      <c r="C31" s="50" t="s">
        <v>17</v>
      </c>
      <c r="D31" s="50" t="s">
        <v>17</v>
      </c>
      <c r="E31" s="50" t="s">
        <v>13</v>
      </c>
      <c r="F31" s="50" t="s">
        <v>13</v>
      </c>
      <c r="G31" s="62" t="s">
        <v>19</v>
      </c>
      <c r="H31" s="65" t="s">
        <v>13</v>
      </c>
      <c r="I31" s="50" t="s">
        <v>13</v>
      </c>
      <c r="J31" s="50" t="s">
        <v>21</v>
      </c>
    </row>
    <row r="32" ht="12.75" customHeight="1">
      <c r="A32" s="46" t="s">
        <v>152</v>
      </c>
      <c r="B32" s="49" t="str">
        <f>VLOOKUP(A32, CCTable, 3, FALSE)</f>
        <v>SI</v>
      </c>
      <c r="C32" s="50" t="s">
        <v>17</v>
      </c>
      <c r="D32" s="50" t="s">
        <v>17</v>
      </c>
      <c r="E32" s="50" t="s">
        <v>13</v>
      </c>
      <c r="F32" s="50" t="s">
        <v>13</v>
      </c>
      <c r="G32" s="62" t="s">
        <v>19</v>
      </c>
      <c r="H32" s="65" t="s">
        <v>13</v>
      </c>
      <c r="I32" s="50" t="s">
        <v>13</v>
      </c>
      <c r="J32" s="50" t="s">
        <v>21</v>
      </c>
    </row>
    <row r="33" ht="12.75" customHeight="1">
      <c r="A33" s="46" t="s">
        <v>153</v>
      </c>
      <c r="B33" s="49" t="str">
        <f>VLOOKUP(A33, CCTable, 3, FALSE)</f>
        <v>ES</v>
      </c>
      <c r="C33" s="50" t="s">
        <v>17</v>
      </c>
      <c r="D33" s="50" t="s">
        <v>17</v>
      </c>
      <c r="E33" s="50" t="s">
        <v>13</v>
      </c>
      <c r="F33" s="50" t="s">
        <v>13</v>
      </c>
      <c r="G33" s="62" t="s">
        <v>19</v>
      </c>
      <c r="H33" s="65" t="s">
        <v>13</v>
      </c>
      <c r="I33" s="50" t="s">
        <v>13</v>
      </c>
      <c r="J33" s="50" t="s">
        <v>11</v>
      </c>
    </row>
    <row r="34" ht="12.75" customHeight="1">
      <c r="A34" s="46" t="s">
        <v>154</v>
      </c>
      <c r="B34" s="49" t="str">
        <f>VLOOKUP(A34, CCTable, 3, FALSE)</f>
        <v>SE</v>
      </c>
      <c r="C34" s="50" t="s">
        <v>17</v>
      </c>
      <c r="D34" s="50" t="s">
        <v>17</v>
      </c>
      <c r="E34" s="50" t="s">
        <v>13</v>
      </c>
      <c r="F34" s="50" t="s">
        <v>13</v>
      </c>
      <c r="G34" s="62" t="s">
        <v>19</v>
      </c>
      <c r="H34" s="65" t="s">
        <v>13</v>
      </c>
      <c r="I34" s="50" t="s">
        <v>13</v>
      </c>
      <c r="J34" s="50" t="s">
        <v>21</v>
      </c>
    </row>
    <row r="35" ht="12.75" customHeight="1">
      <c r="A35" s="46" t="s">
        <v>155</v>
      </c>
      <c r="B35" s="49" t="str">
        <f>VLOOKUP(A35, CCTable, 3, FALSE)</f>
        <v>GB</v>
      </c>
      <c r="C35" s="50" t="s">
        <v>17</v>
      </c>
      <c r="D35" s="50" t="s">
        <v>17</v>
      </c>
      <c r="E35" s="50" t="s">
        <v>13</v>
      </c>
      <c r="F35" s="50" t="s">
        <v>13</v>
      </c>
      <c r="G35" s="62" t="s">
        <v>19</v>
      </c>
      <c r="H35" s="65" t="s">
        <v>13</v>
      </c>
      <c r="I35" s="50" t="s">
        <v>13</v>
      </c>
      <c r="J35" s="50" t="s">
        <v>11</v>
      </c>
    </row>
    <row r="36" ht="12.75" customHeight="1">
      <c r="A36" s="77"/>
      <c r="B36" s="78"/>
      <c r="C36" s="78"/>
      <c r="D36" s="78"/>
      <c r="E36" s="78"/>
      <c r="F36" s="78"/>
      <c r="G36" s="78"/>
      <c r="H36" s="78"/>
      <c r="I36" s="79"/>
      <c r="J36" s="78"/>
    </row>
  </sheetData>
  <mergeCells count="1">
    <mergeCell ref="A2:B3"/>
  </mergeCells>
  <conditionalFormatting sqref="C5:D35 E5:J35">
    <cfRule type="cellIs" dxfId="0" priority="1" operator="equal">
      <formula>"C"</formula>
    </cfRule>
  </conditionalFormatting>
  <conditionalFormatting sqref="C5:D35 E5:J35">
    <cfRule type="cellIs" dxfId="1" priority="2" operator="equal">
      <formula>"F"</formula>
    </cfRule>
  </conditionalFormatting>
  <conditionalFormatting sqref="C5:D35 E5:J35">
    <cfRule type="cellIs" dxfId="2" priority="3" operator="equal">
      <formula>"N"</formula>
    </cfRule>
  </conditionalFormatting>
  <conditionalFormatting sqref="C5:D35 E5:J35">
    <cfRule type="cellIs" dxfId="3" priority="4" operator="equal">
      <formula>"A"</formula>
    </cfRule>
  </conditionalFormatting>
  <conditionalFormatting sqref="C5:D35 E5:J35">
    <cfRule type="cellIs" dxfId="5" priority="5" operator="equal">
      <formula>"R"</formula>
    </cfRule>
  </conditionalFormatting>
  <conditionalFormatting sqref="C5:D35 E5:J35">
    <cfRule type="cellIs" dxfId="7" priority="6" operator="equal">
      <formula>"WW"</formula>
    </cfRule>
  </conditionalFormatting>
  <dataValidations>
    <dataValidation type="list" allowBlank="1" showDropDown="1" showErrorMessage="1" sqref="C4:J4">
      <formula1>#REF!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1.57"/>
    <col customWidth="1" min="2" max="2" width="5.14"/>
    <col customWidth="1" min="3" max="3" width="42.43"/>
    <col customWidth="1" min="4" max="4" width="59.71"/>
    <col customWidth="1" min="5" max="5" width="38.71"/>
  </cols>
  <sheetData>
    <row r="1">
      <c r="A1" s="19" t="s">
        <v>24</v>
      </c>
      <c r="B1" s="20"/>
      <c r="C1" s="22"/>
      <c r="D1" s="23"/>
      <c r="E1" s="23"/>
    </row>
    <row r="2">
      <c r="A2" s="24" t="s">
        <v>23</v>
      </c>
      <c r="B2" s="25"/>
      <c r="C2" s="25"/>
      <c r="D2" s="25"/>
      <c r="E2" s="25"/>
    </row>
    <row r="3">
      <c r="A3" s="26" t="s">
        <v>25</v>
      </c>
      <c r="B3" s="26" t="s">
        <v>26</v>
      </c>
      <c r="C3" s="26" t="s">
        <v>27</v>
      </c>
      <c r="D3" s="27" t="s">
        <v>28</v>
      </c>
      <c r="E3" s="27" t="s">
        <v>29</v>
      </c>
    </row>
    <row r="4">
      <c r="A4" s="29" t="s">
        <v>30</v>
      </c>
      <c r="B4" s="30" t="s">
        <v>31</v>
      </c>
      <c r="C4" s="29" t="s">
        <v>32</v>
      </c>
      <c r="D4" s="31" t="s">
        <v>33</v>
      </c>
      <c r="E4" s="32" t="s">
        <v>34</v>
      </c>
    </row>
    <row r="5">
      <c r="A5" s="29" t="s">
        <v>35</v>
      </c>
      <c r="B5" s="30" t="s">
        <v>31</v>
      </c>
      <c r="C5" s="29" t="s">
        <v>36</v>
      </c>
      <c r="D5" s="31" t="s">
        <v>37</v>
      </c>
      <c r="E5" s="34"/>
    </row>
    <row r="6">
      <c r="A6" s="29" t="s">
        <v>38</v>
      </c>
      <c r="B6" s="30" t="s">
        <v>31</v>
      </c>
      <c r="C6" s="29" t="s">
        <v>39</v>
      </c>
      <c r="D6" s="31" t="s">
        <v>40</v>
      </c>
      <c r="E6" s="34"/>
    </row>
    <row r="7">
      <c r="A7" s="29" t="s">
        <v>41</v>
      </c>
      <c r="B7" s="30" t="s">
        <v>31</v>
      </c>
      <c r="C7" s="29" t="s">
        <v>42</v>
      </c>
      <c r="D7" s="31" t="s">
        <v>43</v>
      </c>
      <c r="E7" s="34"/>
    </row>
    <row r="8">
      <c r="A8" s="29" t="s">
        <v>44</v>
      </c>
      <c r="B8" s="30" t="s">
        <v>31</v>
      </c>
      <c r="C8" s="29" t="s">
        <v>45</v>
      </c>
      <c r="D8" s="31" t="s">
        <v>46</v>
      </c>
      <c r="E8" s="34"/>
    </row>
    <row r="9">
      <c r="A9" s="29" t="s">
        <v>47</v>
      </c>
      <c r="B9" s="30" t="s">
        <v>31</v>
      </c>
      <c r="C9" s="29" t="s">
        <v>48</v>
      </c>
      <c r="D9" s="31" t="s">
        <v>49</v>
      </c>
      <c r="E9" s="34"/>
    </row>
    <row r="10">
      <c r="A10" s="29" t="s">
        <v>50</v>
      </c>
      <c r="B10" s="30" t="s">
        <v>31</v>
      </c>
      <c r="C10" s="29" t="s">
        <v>51</v>
      </c>
      <c r="D10" s="31" t="s">
        <v>52</v>
      </c>
      <c r="E10" s="34"/>
    </row>
    <row r="11">
      <c r="A11" s="29" t="s">
        <v>53</v>
      </c>
      <c r="B11" s="30" t="s">
        <v>31</v>
      </c>
      <c r="C11" s="29" t="s">
        <v>54</v>
      </c>
      <c r="D11" s="31" t="s">
        <v>55</v>
      </c>
      <c r="E11" s="32" t="s">
        <v>56</v>
      </c>
    </row>
    <row r="12">
      <c r="A12" s="29" t="s">
        <v>57</v>
      </c>
      <c r="B12" s="30" t="s">
        <v>31</v>
      </c>
      <c r="C12" s="29" t="s">
        <v>58</v>
      </c>
      <c r="D12" s="31" t="s">
        <v>59</v>
      </c>
      <c r="E12" s="34"/>
    </row>
    <row r="13">
      <c r="A13" s="29" t="s">
        <v>60</v>
      </c>
      <c r="B13" s="30" t="s">
        <v>31</v>
      </c>
      <c r="C13" s="29" t="s">
        <v>61</v>
      </c>
      <c r="D13" s="31" t="s">
        <v>62</v>
      </c>
      <c r="E13" s="34"/>
    </row>
    <row r="14">
      <c r="A14" s="29" t="s">
        <v>63</v>
      </c>
      <c r="B14" s="30" t="s">
        <v>31</v>
      </c>
      <c r="C14" s="29" t="s">
        <v>64</v>
      </c>
      <c r="D14" s="31" t="s">
        <v>65</v>
      </c>
      <c r="E14" s="38" t="s">
        <v>66</v>
      </c>
    </row>
    <row r="15">
      <c r="A15" s="29" t="s">
        <v>67</v>
      </c>
      <c r="B15" s="30" t="s">
        <v>31</v>
      </c>
      <c r="C15" s="29" t="s">
        <v>68</v>
      </c>
      <c r="D15" s="31" t="s">
        <v>69</v>
      </c>
      <c r="E15" s="34"/>
    </row>
    <row r="16">
      <c r="A16" s="29" t="s">
        <v>70</v>
      </c>
      <c r="B16" s="30" t="s">
        <v>31</v>
      </c>
      <c r="C16" s="29" t="s">
        <v>71</v>
      </c>
      <c r="D16" s="31" t="s">
        <v>72</v>
      </c>
      <c r="E16" s="32" t="s">
        <v>73</v>
      </c>
    </row>
    <row r="17">
      <c r="A17" s="29" t="s">
        <v>74</v>
      </c>
      <c r="B17" s="30" t="s">
        <v>31</v>
      </c>
      <c r="C17" s="29" t="s">
        <v>75</v>
      </c>
      <c r="D17" s="31" t="s">
        <v>76</v>
      </c>
      <c r="E17" s="34"/>
    </row>
    <row r="18">
      <c r="A18" s="29" t="s">
        <v>77</v>
      </c>
      <c r="B18" s="30" t="s">
        <v>31</v>
      </c>
      <c r="C18" s="29" t="s">
        <v>79</v>
      </c>
      <c r="D18" s="31" t="s">
        <v>80</v>
      </c>
      <c r="E18" s="32" t="s">
        <v>81</v>
      </c>
    </row>
    <row r="19">
      <c r="A19" s="29" t="s">
        <v>82</v>
      </c>
      <c r="B19" s="30" t="s">
        <v>31</v>
      </c>
      <c r="C19" s="29" t="s">
        <v>83</v>
      </c>
      <c r="D19" s="31" t="s">
        <v>84</v>
      </c>
      <c r="E19" s="32" t="s">
        <v>85</v>
      </c>
    </row>
    <row r="20">
      <c r="A20" s="29" t="s">
        <v>86</v>
      </c>
      <c r="B20" s="30" t="s">
        <v>31</v>
      </c>
      <c r="C20" s="29" t="s">
        <v>87</v>
      </c>
      <c r="D20" s="31" t="s">
        <v>88</v>
      </c>
      <c r="E20" s="32" t="s">
        <v>89</v>
      </c>
    </row>
    <row r="21">
      <c r="A21" s="29" t="s">
        <v>90</v>
      </c>
      <c r="B21" s="30" t="s">
        <v>31</v>
      </c>
      <c r="C21" s="29" t="s">
        <v>91</v>
      </c>
      <c r="D21" s="31" t="s">
        <v>92</v>
      </c>
      <c r="E21" s="32" t="s">
        <v>93</v>
      </c>
    </row>
    <row r="22">
      <c r="A22" s="40" t="s">
        <v>94</v>
      </c>
      <c r="B22" s="43" t="s">
        <v>96</v>
      </c>
      <c r="C22" s="40"/>
      <c r="D22" s="45" t="s">
        <v>97</v>
      </c>
      <c r="E22" s="32"/>
    </row>
    <row r="23">
      <c r="A23" s="40" t="s">
        <v>99</v>
      </c>
      <c r="B23" s="43" t="s">
        <v>96</v>
      </c>
      <c r="C23" s="40"/>
      <c r="D23" s="45" t="s">
        <v>100</v>
      </c>
      <c r="E23" s="32" t="s">
        <v>101</v>
      </c>
    </row>
    <row r="24">
      <c r="A24" s="40" t="s">
        <v>102</v>
      </c>
      <c r="B24" s="43" t="s">
        <v>96</v>
      </c>
      <c r="C24" s="40" t="s">
        <v>103</v>
      </c>
      <c r="D24" s="45" t="s">
        <v>104</v>
      </c>
      <c r="E24" s="45"/>
    </row>
    <row r="25">
      <c r="A25" s="40" t="s">
        <v>105</v>
      </c>
      <c r="B25" s="43" t="s">
        <v>96</v>
      </c>
      <c r="C25" s="40" t="s">
        <v>106</v>
      </c>
      <c r="D25" s="45" t="s">
        <v>107</v>
      </c>
      <c r="E25" s="48" t="s">
        <v>108</v>
      </c>
    </row>
    <row r="26">
      <c r="A26" s="40" t="s">
        <v>109</v>
      </c>
      <c r="B26" s="43" t="s">
        <v>31</v>
      </c>
      <c r="C26" s="40" t="s">
        <v>110</v>
      </c>
      <c r="D26" s="45" t="s">
        <v>111</v>
      </c>
      <c r="E26" s="48" t="s">
        <v>112</v>
      </c>
    </row>
    <row r="27">
      <c r="A27" s="40" t="s">
        <v>113</v>
      </c>
      <c r="B27" s="43" t="s">
        <v>31</v>
      </c>
      <c r="C27" s="40" t="s">
        <v>114</v>
      </c>
      <c r="D27" s="45" t="s">
        <v>115</v>
      </c>
      <c r="E27" s="48" t="s">
        <v>116</v>
      </c>
    </row>
    <row r="28">
      <c r="A28" s="51" t="s">
        <v>117</v>
      </c>
      <c r="B28" s="53"/>
      <c r="C28" s="54"/>
      <c r="D28" s="56"/>
      <c r="E28" s="57"/>
    </row>
    <row r="29">
      <c r="A29" s="59" t="s">
        <v>120</v>
      </c>
      <c r="B29" s="61" t="s">
        <v>31</v>
      </c>
      <c r="C29" s="59" t="s">
        <v>122</v>
      </c>
      <c r="D29" s="63" t="s">
        <v>123</v>
      </c>
      <c r="E29" s="63"/>
    </row>
    <row r="30">
      <c r="A30" s="59" t="s">
        <v>125</v>
      </c>
      <c r="B30" s="61" t="s">
        <v>31</v>
      </c>
      <c r="C30" s="59" t="s">
        <v>126</v>
      </c>
      <c r="D30" s="63" t="s">
        <v>127</v>
      </c>
      <c r="E30" s="64" t="s">
        <v>128</v>
      </c>
    </row>
    <row r="31">
      <c r="A31" s="25"/>
      <c r="B31" s="66"/>
      <c r="C31" s="25"/>
      <c r="D31" s="67"/>
      <c r="E31" s="6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86"/>
    <col customWidth="1" min="2" max="2" width="5.14"/>
    <col customWidth="1" min="3" max="44" width="8.71"/>
  </cols>
  <sheetData>
    <row r="1">
      <c r="A1" s="19" t="s">
        <v>135</v>
      </c>
      <c r="B1" s="19"/>
      <c r="C1" s="70"/>
      <c r="D1" s="70"/>
      <c r="E1" s="70"/>
      <c r="F1" s="70"/>
      <c r="G1" s="70"/>
      <c r="H1" s="70"/>
      <c r="I1" s="70"/>
      <c r="J1" s="70"/>
      <c r="K1" s="70"/>
      <c r="L1" s="70"/>
      <c r="M1" s="70"/>
      <c r="N1" s="70"/>
      <c r="O1" s="70"/>
      <c r="P1" s="70"/>
      <c r="Q1" s="70"/>
      <c r="R1" s="70"/>
      <c r="S1" s="70"/>
      <c r="T1" s="71"/>
      <c r="U1" s="70"/>
      <c r="V1" s="70"/>
      <c r="W1" s="70"/>
      <c r="X1" s="70"/>
      <c r="Y1" s="70"/>
      <c r="Z1" s="70"/>
      <c r="AA1" s="70"/>
      <c r="AB1" s="70"/>
      <c r="AC1" s="70"/>
      <c r="AD1" s="70"/>
      <c r="AE1" s="70"/>
      <c r="AF1" s="70"/>
      <c r="AG1" s="70"/>
      <c r="AH1" s="70"/>
      <c r="AI1" s="70"/>
      <c r="AJ1" s="70"/>
      <c r="AK1" s="70"/>
      <c r="AL1" s="70"/>
      <c r="AM1" s="70"/>
      <c r="AN1" s="70"/>
      <c r="AO1" s="70"/>
      <c r="AP1" s="72"/>
      <c r="AQ1" s="70"/>
      <c r="AR1" s="71"/>
    </row>
    <row r="2" ht="45.0" customHeight="1">
      <c r="A2" s="16" t="s">
        <v>23</v>
      </c>
      <c r="B2" s="17"/>
      <c r="C2" s="73" t="str">
        <f>IMAGE('App Icon URLs'!B14, 1)</f>
        <v/>
      </c>
      <c r="D2" s="73" t="str">
        <f>IMAGE('App Icon URLs'!B15, 1)</f>
        <v/>
      </c>
      <c r="E2" s="73" t="str">
        <f>IMAGE('App Icon URLs'!B16, 1)</f>
        <v/>
      </c>
      <c r="F2" s="73" t="str">
        <f>IMAGE('App Icon URLs'!B17, 1)</f>
        <v/>
      </c>
      <c r="G2" s="73" t="str">
        <f>IMAGE('App Icon URLs'!B18, 1)</f>
        <v/>
      </c>
      <c r="H2" s="73" t="str">
        <f>IMAGE('App Icon URLs'!B19, 1)</f>
        <v/>
      </c>
      <c r="I2" s="73" t="str">
        <f>IMAGE('App Icon URLs'!B20, 1)</f>
        <v/>
      </c>
      <c r="J2" s="73" t="str">
        <f>IMAGE('App Icon URLs'!B21, 1)</f>
        <v/>
      </c>
      <c r="K2" s="73" t="str">
        <f>IMAGE('App Icon URLs'!B22, 1)</f>
        <v/>
      </c>
      <c r="L2" s="73" t="str">
        <f>IMAGE('App Icon URLs'!B23, 1)</f>
        <v/>
      </c>
      <c r="M2" s="74" t="str">
        <f>IMAGE('App Icon URLs'!B24, 1)</f>
        <v/>
      </c>
      <c r="N2" s="73" t="str">
        <f>IMAGE('App Icon URLs'!B25, 1)</f>
        <v/>
      </c>
      <c r="O2" s="74" t="str">
        <f>IMAGE('App Icon URLs'!B26, 1)</f>
        <v/>
      </c>
      <c r="P2" s="74" t="str">
        <f>IMAGE('App Icon URLs'!B27, 1)</f>
        <v/>
      </c>
      <c r="Q2" s="74" t="str">
        <f>IMAGE('App Icon URLs'!B28, 1)</f>
        <v/>
      </c>
      <c r="R2" s="74" t="str">
        <f>IMAGE('App Icon URLs'!B29, 1)</f>
        <v/>
      </c>
      <c r="S2" s="74" t="str">
        <f>IMAGE('App Icon URLs'!B30, 1)</f>
        <v/>
      </c>
      <c r="T2" s="75" t="str">
        <f>IMAGE('App Icon URLs'!B59, 1)</f>
        <v/>
      </c>
      <c r="U2" s="74" t="str">
        <f>IMAGE('App Icon URLs'!B31, 1)</f>
        <v/>
      </c>
      <c r="V2" s="74" t="str">
        <f>IMAGE('App Icon URLs'!B32, 1)</f>
        <v/>
      </c>
      <c r="W2" s="74"/>
      <c r="X2" s="74" t="str">
        <f>IMAGE('App Icon URLs'!B34, 1)</f>
        <v/>
      </c>
      <c r="Y2" s="74" t="str">
        <f>IMAGE('App Icon URLs'!B35, 1)</f>
        <v/>
      </c>
      <c r="Z2" s="74" t="str">
        <f>IMAGE('App Icon URLs'!B36, 1)</f>
        <v/>
      </c>
      <c r="AA2" s="74" t="str">
        <f>IMAGE('App Icon URLs'!B37, 1)</f>
        <v/>
      </c>
      <c r="AB2" s="74" t="str">
        <f>IMAGE('App Icon URLs'!B38, 1)</f>
        <v/>
      </c>
      <c r="AC2" s="74" t="str">
        <f>IMAGE('App Icon URLs'!B39, 1)</f>
        <v/>
      </c>
      <c r="AD2" s="74" t="str">
        <f>IMAGE('App Icon URLs'!B40, 1)</f>
        <v/>
      </c>
      <c r="AE2" s="74" t="str">
        <f>IMAGE('App Icon URLs'!B41, 1)</f>
        <v/>
      </c>
      <c r="AF2" s="74" t="str">
        <f>IMAGE('App Icon URLs'!B42, 1)</f>
        <v/>
      </c>
      <c r="AG2" s="74" t="str">
        <f>IMAGE('App Icon URLs'!B43, 1)</f>
        <v/>
      </c>
      <c r="AH2" s="74" t="str">
        <f>IMAGE('App Icon URLs'!B44, 1)</f>
        <v/>
      </c>
      <c r="AI2" s="74" t="str">
        <f>IMAGE('App Icon URLs'!B45, 1)</f>
        <v/>
      </c>
      <c r="AJ2" s="74" t="str">
        <f>IMAGE('App Icon URLs'!B46, 1)</f>
        <v/>
      </c>
      <c r="AK2" s="74" t="str">
        <f>IMAGE('App Icon URLs'!B47, 1)</f>
        <v/>
      </c>
      <c r="AL2" s="74" t="str">
        <f>IMAGE('App Icon URLs'!B48, 1)</f>
        <v/>
      </c>
      <c r="AM2" s="74" t="str">
        <f>IMAGE('App Icon URLs'!B49, 1)</f>
        <v/>
      </c>
      <c r="AN2" s="74" t="str">
        <f>IMAGE('App Icon URLs'!B50, 1)</f>
        <v/>
      </c>
      <c r="AO2" s="74" t="str">
        <f>IMAGE('App Icon URLs'!B51, 1)</f>
        <v/>
      </c>
      <c r="AP2" s="74" t="str">
        <f>IMAGE('App Icon URLs'!B52, 1)</f>
        <v/>
      </c>
      <c r="AQ2" s="74" t="str">
        <f>IMAGE('App Icon URLs'!B53, 1)</f>
        <v/>
      </c>
      <c r="AR2" s="75" t="str">
        <f>IMAGE('App Icon URLs'!B58, 1)</f>
        <v/>
      </c>
    </row>
    <row r="3" ht="30.0" customHeight="1">
      <c r="A3" s="33"/>
      <c r="B3" s="35"/>
      <c r="C3" s="76" t="str">
        <f>HYPERLINK("https://play.google.com/store/apps/details?id=com.google.android.marvin.talkback","Talkback")</f>
        <v>Talkback</v>
      </c>
      <c r="D3" s="76" t="str">
        <f>HYPERLINK("https://play.google.com/store/apps/details?id=com.google.android.calendar","Calendar")</f>
        <v>Calendar</v>
      </c>
      <c r="E3" s="76" t="str">
        <f>HYPERLINK("https://play.google.com/store/apps/details?id=com.google.android.calculator","Calculator")</f>
        <v>Calculator</v>
      </c>
      <c r="F3" s="76" t="str">
        <f>HYPERLINK("https://play.google.com/store/apps/details?id=com.google.android.deskclock","Clock")</f>
        <v>Clock</v>
      </c>
      <c r="G3" s="76" t="str">
        <f>HYPERLINK("https://play.google.com/store/apps/details?id=com.google.android.apps.docs.editors.docs","Google
Docs")</f>
        <v>Google
Docs</v>
      </c>
      <c r="H3" s="76" t="str">
        <f>HYPERLINK("https://play.google.com/store/apps/details?id=com.google.android.apps.docs.editors.sheets","Google
Sheets")</f>
        <v>Google
Sheets</v>
      </c>
      <c r="I3" s="76" t="str">
        <f>HYPERLINK("https://play.google.com/store/apps/details?id=com.google.android.apps.docs.editors.slides","Google
Slides")</f>
        <v>Google
Slides</v>
      </c>
      <c r="J3" s="76" t="str">
        <f>HYPERLINK("https://play.google.com/store/apps/details?id=com.google.android.keep","Keep")</f>
        <v>Keep</v>
      </c>
      <c r="K3" s="76" t="str">
        <f>HYPERLINK("https://play.google.com/store/apps/details?id=com.google.android.apps.translate","Translate")</f>
        <v>Translate</v>
      </c>
      <c r="L3" s="76" t="str">
        <f>HYPERLINK("https://play.google.com/store/apps/details?id=com.google.android.apps.cloudprint","Cloud
Print")</f>
        <v>Cloud
Print</v>
      </c>
      <c r="M3" s="76" t="str">
        <f>HYPERLINK("https://play.google.com/store/apps/details?id=com.google.android.apps.books","Play
Books")</f>
        <v>Play
Books</v>
      </c>
      <c r="N3" s="76" t="str">
        <f>HYPERLINK("https://play.google.com/store/apps/details?id=com.google.android.play.games","Play
Games")</f>
        <v>Play
Games</v>
      </c>
      <c r="O3" s="76" t="str">
        <f>HYPERLINK("https://play.google.com/store/apps/details?id=com.google.android.apps.magazines","Google
News")</f>
        <v>Google
News</v>
      </c>
      <c r="P3" s="76" t="str">
        <f>HYPERLINK("https://play.google.com/store/apps/details?id=com.google.android.apps.messaging","Messages")</f>
        <v>Messages</v>
      </c>
      <c r="Q3" s="76" t="str">
        <f>HYPERLINK("https://play.google.com/store/apps/details?id=com.google.android.ims","Carrier
Services")</f>
        <v>Carrier
Services</v>
      </c>
      <c r="R3" s="76" t="str">
        <f>HYPERLINK("https://play.google.com/store/apps/details?id=com.google.android.dialer","Google
Phone")</f>
        <v>Google
Phone</v>
      </c>
      <c r="S3" s="76" t="str">
        <f>HYPERLINK("https://play.google.com/store/apps/details?id=com.google.android.contacts","Google
Contacts")</f>
        <v>Google
Contacts</v>
      </c>
      <c r="T3" s="81" t="str">
        <f>HYPERLINK("https://play.google.com/store/apps/details?id=com.google.android.euicc","eSIM
Manager")</f>
        <v>eSIM
Manager</v>
      </c>
      <c r="U3" s="76" t="str">
        <f>HYPERLINK("https://play.google.com/store/apps/details?id=com.google.android.apps.googlevoice","Google
Voice")</f>
        <v>Google
Voice</v>
      </c>
      <c r="V3" s="76" t="str">
        <f>HYPERLINK("https://play.google.com/store/apps/details?id=com.google.android.apps.enterprise.dmagent","Device
Policy")</f>
        <v>Device
Policy</v>
      </c>
      <c r="W3" s="85" t="s">
        <v>167</v>
      </c>
      <c r="X3" s="76" t="str">
        <f>HYPERLINK("https://play.google.com/store/apps/details?id=com.google.android.apps.adm","Find My
Device")</f>
        <v>Find My
Device</v>
      </c>
      <c r="Y3" s="76" t="str">
        <f>HYPERLINK("https://play.google.com/store/apps/details?id=com.google.android.talk","Hangouts")</f>
        <v>Hangouts</v>
      </c>
      <c r="Z3" s="76" t="str">
        <f>HYPERLINK("https://play.google.com/store/apps/details?id=com.google.android.inputmethod.latin","Gboard")</f>
        <v>Gboard</v>
      </c>
      <c r="AA3" s="76" t="str">
        <f>HYPERLINK("https://play.google.com/store/apps/details?id=com.google.android.apps.inputmethod.hindi","Hindi
 IME")</f>
        <v>Hindi
 IME</v>
      </c>
      <c r="AB3" s="76" t="str">
        <f>HYPERLINK("https://play.google.com/store/apps/details?id=com.google.android.inputmethod.japanese","Japanese
IME")</f>
        <v>Japanese
IME</v>
      </c>
      <c r="AC3" s="76" t="str">
        <f>HYPERLINK("https://play.google.com/store/apps/details?id=com.google.android.inputmethod.pinyin","Pinyin
IME")</f>
        <v>Pinyin
IME</v>
      </c>
      <c r="AD3" s="76" t="str">
        <f>HYPERLINK("https://play.google.com/store/apps/details?id=com.google.android.apps.handwriting.ime","Handwriting
IME")</f>
        <v>Handwriting
IME</v>
      </c>
      <c r="AE3" s="76" t="str">
        <f>HYPERLINK("https://play.google.com/store/apps/details?id=com.google.android.apps.walletnfcrel","Google
Pay")</f>
        <v>Google
Pay</v>
      </c>
      <c r="AF3" s="76" t="str">
        <f>HYPERLINK("https://play.google.com/store/apps/details?id=com.google.android.apps.wallpaper","Wallpaper")</f>
        <v>Wallpaper</v>
      </c>
      <c r="AG3" s="95" t="str">
        <f>HYPERLINK("https://play.google.com/store/apps/details?id=com.google.earth","Earth")</f>
        <v>Earth</v>
      </c>
      <c r="AH3" s="97" t="str">
        <f>HYPERLINK("https://play.google.com/store/apps/details?id=com.google.android.apps.nbu.files","Files by
Google")</f>
        <v>Files by
Google</v>
      </c>
      <c r="AI3" s="76" t="str">
        <f>HYPERLINK("https://play.google.com/store/apps/details?id=com.google.android.apps.youtube.mango","YouTube
Go")</f>
        <v>YouTube
Go</v>
      </c>
      <c r="AJ3" s="76" t="str">
        <f>HYPERLINK("https://play.google.com/store/apps/details?id=com.google.android.apps.youtube.kids","YouTube
Kids")</f>
        <v>YouTube
Kids</v>
      </c>
      <c r="AK3" s="76" t="str">
        <f>HYPERLINK("https://play.google.com/store/apps/details?id=com.google.android.apps.plus","Google+")</f>
        <v>Google+</v>
      </c>
      <c r="AL3" s="76" t="str">
        <f>HYPERLINK("https://play.google.com/store/apps/details?id=com.google.android.apps.fitness","Fit")</f>
        <v>Fit</v>
      </c>
      <c r="AM3" s="76" t="str">
        <f>HYPERLINK("https://play.google.com/store/apps/details?id=com.google.android.street","Street
View")</f>
        <v>Street
View</v>
      </c>
      <c r="AN3" s="76" t="str">
        <f>HYPERLINK("https://play.google.com/store/apps/details?id=com.google.android.apps.pdfviewer","PDF
Viewer")</f>
        <v>PDF
Viewer</v>
      </c>
      <c r="AO3" s="76" t="str">
        <f>HYPERLINK("https://play.google.com/store/apps/details?id=com.google.vr.vrcore","VR
Services")</f>
        <v>VR
Services</v>
      </c>
      <c r="AP3" s="76" t="str">
        <f>HYPERLINK("https://play.google.com/store/apps/details?id=com.google.android.apps.freighter","Datally")</f>
        <v>Datally</v>
      </c>
      <c r="AQ3" s="76" t="str">
        <f>HYPERLINK("https://play.google.com/store/apps/details?id=com.google.android.apps.subscriptions.red","Google
One")</f>
        <v>Google
One</v>
      </c>
      <c r="AR3" s="81" t="str">
        <f>HYPERLINK("https://play.google.com/store/apps/details?id=com.google.android.apps.turbo","Device
Health")</f>
        <v>Device
Health</v>
      </c>
    </row>
    <row r="4">
      <c r="A4" s="104" t="s">
        <v>95</v>
      </c>
      <c r="B4" s="105"/>
      <c r="C4" s="105"/>
      <c r="D4" s="105"/>
      <c r="E4" s="105"/>
      <c r="F4" s="105"/>
      <c r="G4" s="105"/>
      <c r="H4" s="105"/>
      <c r="I4" s="105"/>
      <c r="J4" s="105"/>
      <c r="K4" s="105"/>
      <c r="L4" s="105"/>
      <c r="M4" s="105"/>
      <c r="N4" s="105"/>
      <c r="O4" s="105"/>
      <c r="P4" s="105"/>
      <c r="Q4" s="105"/>
      <c r="R4" s="105"/>
      <c r="S4" s="105"/>
      <c r="T4" s="71"/>
      <c r="U4" s="105"/>
      <c r="V4" s="105"/>
      <c r="W4" s="105"/>
      <c r="X4" s="105"/>
      <c r="Y4" s="105"/>
      <c r="Z4" s="105"/>
      <c r="AA4" s="105"/>
      <c r="AB4" s="105"/>
      <c r="AC4" s="105"/>
      <c r="AD4" s="105"/>
      <c r="AE4" s="105"/>
      <c r="AF4" s="105"/>
      <c r="AG4" s="105"/>
      <c r="AH4" s="105"/>
      <c r="AI4" s="107"/>
      <c r="AJ4" s="105"/>
      <c r="AK4" s="105"/>
      <c r="AL4" s="105"/>
      <c r="AM4" s="105"/>
      <c r="AN4" s="105"/>
      <c r="AO4" s="105"/>
      <c r="AP4" s="105"/>
      <c r="AQ4" s="105"/>
      <c r="AR4" s="71"/>
    </row>
    <row r="5">
      <c r="A5" s="109" t="s">
        <v>98</v>
      </c>
      <c r="B5" s="110" t="str">
        <f>VLOOKUP(A5, CCTable, 3, FALSE)</f>
        <v>AT</v>
      </c>
      <c r="C5" s="111" t="s">
        <v>11</v>
      </c>
      <c r="D5" s="111" t="s">
        <v>11</v>
      </c>
      <c r="E5" s="111" t="s">
        <v>11</v>
      </c>
      <c r="F5" s="111" t="s">
        <v>11</v>
      </c>
      <c r="G5" s="111" t="s">
        <v>11</v>
      </c>
      <c r="H5" s="111" t="s">
        <v>11</v>
      </c>
      <c r="I5" s="111" t="s">
        <v>11</v>
      </c>
      <c r="J5" s="112" t="s">
        <v>21</v>
      </c>
      <c r="K5" s="111" t="s">
        <v>11</v>
      </c>
      <c r="L5" s="111" t="s">
        <v>11</v>
      </c>
      <c r="M5" s="111" t="s">
        <v>11</v>
      </c>
      <c r="N5" s="111" t="s">
        <v>11</v>
      </c>
      <c r="O5" s="111" t="s">
        <v>11</v>
      </c>
      <c r="P5" s="111" t="s">
        <v>11</v>
      </c>
      <c r="Q5" s="111" t="s">
        <v>11</v>
      </c>
      <c r="R5" s="111" t="s">
        <v>11</v>
      </c>
      <c r="S5" s="111" t="s">
        <v>11</v>
      </c>
      <c r="T5" s="113" t="s">
        <v>11</v>
      </c>
      <c r="U5" s="114" t="s">
        <v>19</v>
      </c>
      <c r="V5" s="111" t="s">
        <v>11</v>
      </c>
      <c r="W5" s="111" t="s">
        <v>11</v>
      </c>
      <c r="X5" s="111" t="s">
        <v>11</v>
      </c>
      <c r="Y5" s="111" t="s">
        <v>11</v>
      </c>
      <c r="Z5" s="111" t="s">
        <v>11</v>
      </c>
      <c r="AA5" s="111" t="s">
        <v>11</v>
      </c>
      <c r="AB5" s="111" t="s">
        <v>11</v>
      </c>
      <c r="AC5" s="111" t="s">
        <v>11</v>
      </c>
      <c r="AD5" s="111" t="s">
        <v>11</v>
      </c>
      <c r="AE5" s="115" t="s">
        <v>19</v>
      </c>
      <c r="AF5" s="111" t="s">
        <v>11</v>
      </c>
      <c r="AG5" s="111" t="s">
        <v>11</v>
      </c>
      <c r="AH5" s="111" t="s">
        <v>11</v>
      </c>
      <c r="AI5" s="116" t="s">
        <v>19</v>
      </c>
      <c r="AJ5" s="111" t="s">
        <v>11</v>
      </c>
      <c r="AK5" s="111" t="s">
        <v>11</v>
      </c>
      <c r="AL5" s="111" t="s">
        <v>11</v>
      </c>
      <c r="AM5" s="112" t="s">
        <v>21</v>
      </c>
      <c r="AN5" s="114" t="s">
        <v>19</v>
      </c>
      <c r="AO5" s="111" t="s">
        <v>11</v>
      </c>
      <c r="AP5" s="111" t="s">
        <v>11</v>
      </c>
      <c r="AQ5" s="114" t="s">
        <v>19</v>
      </c>
      <c r="AR5" s="113" t="s">
        <v>11</v>
      </c>
    </row>
    <row r="6">
      <c r="A6" s="109" t="s">
        <v>118</v>
      </c>
      <c r="B6" s="110" t="str">
        <f>VLOOKUP(A6, CCTable, 3, FALSE)</f>
        <v>BE</v>
      </c>
      <c r="C6" s="111" t="s">
        <v>11</v>
      </c>
      <c r="D6" s="111" t="s">
        <v>11</v>
      </c>
      <c r="E6" s="111" t="s">
        <v>11</v>
      </c>
      <c r="F6" s="111" t="s">
        <v>11</v>
      </c>
      <c r="G6" s="111" t="s">
        <v>11</v>
      </c>
      <c r="H6" s="111" t="s">
        <v>11</v>
      </c>
      <c r="I6" s="111" t="s">
        <v>11</v>
      </c>
      <c r="J6" s="112" t="s">
        <v>21</v>
      </c>
      <c r="K6" s="111" t="s">
        <v>11</v>
      </c>
      <c r="L6" s="111" t="s">
        <v>11</v>
      </c>
      <c r="M6" s="111" t="s">
        <v>11</v>
      </c>
      <c r="N6" s="111" t="s">
        <v>11</v>
      </c>
      <c r="O6" s="111" t="s">
        <v>11</v>
      </c>
      <c r="P6" s="111" t="s">
        <v>11</v>
      </c>
      <c r="Q6" s="111" t="s">
        <v>11</v>
      </c>
      <c r="R6" s="111" t="s">
        <v>11</v>
      </c>
      <c r="S6" s="111" t="s">
        <v>11</v>
      </c>
      <c r="T6" s="113" t="s">
        <v>11</v>
      </c>
      <c r="U6" s="114" t="s">
        <v>19</v>
      </c>
      <c r="V6" s="111" t="s">
        <v>11</v>
      </c>
      <c r="W6" s="111" t="s">
        <v>11</v>
      </c>
      <c r="X6" s="111" t="s">
        <v>11</v>
      </c>
      <c r="Y6" s="111" t="s">
        <v>11</v>
      </c>
      <c r="Z6" s="111" t="s">
        <v>11</v>
      </c>
      <c r="AA6" s="111" t="s">
        <v>11</v>
      </c>
      <c r="AB6" s="111" t="s">
        <v>11</v>
      </c>
      <c r="AC6" s="111" t="s">
        <v>11</v>
      </c>
      <c r="AD6" s="111" t="s">
        <v>11</v>
      </c>
      <c r="AE6" s="113" t="s">
        <v>11</v>
      </c>
      <c r="AF6" s="111" t="s">
        <v>11</v>
      </c>
      <c r="AG6" s="111" t="s">
        <v>11</v>
      </c>
      <c r="AH6" s="111" t="s">
        <v>11</v>
      </c>
      <c r="AI6" s="116" t="s">
        <v>19</v>
      </c>
      <c r="AJ6" s="114" t="s">
        <v>19</v>
      </c>
      <c r="AK6" s="111" t="s">
        <v>11</v>
      </c>
      <c r="AL6" s="111" t="s">
        <v>11</v>
      </c>
      <c r="AM6" s="112" t="s">
        <v>21</v>
      </c>
      <c r="AN6" s="114" t="s">
        <v>19</v>
      </c>
      <c r="AO6" s="111" t="s">
        <v>11</v>
      </c>
      <c r="AP6" s="111" t="s">
        <v>11</v>
      </c>
      <c r="AQ6" s="114" t="s">
        <v>19</v>
      </c>
      <c r="AR6" s="113" t="s">
        <v>11</v>
      </c>
    </row>
    <row r="7">
      <c r="A7" s="109" t="s">
        <v>119</v>
      </c>
      <c r="B7" s="110" t="str">
        <f>VLOOKUP(A7, CCTable, 3, FALSE)</f>
        <v>BG</v>
      </c>
      <c r="C7" s="111" t="s">
        <v>11</v>
      </c>
      <c r="D7" s="111" t="s">
        <v>11</v>
      </c>
      <c r="E7" s="111" t="s">
        <v>11</v>
      </c>
      <c r="F7" s="111" t="s">
        <v>11</v>
      </c>
      <c r="G7" s="111" t="s">
        <v>11</v>
      </c>
      <c r="H7" s="111" t="s">
        <v>11</v>
      </c>
      <c r="I7" s="111" t="s">
        <v>11</v>
      </c>
      <c r="J7" s="112" t="s">
        <v>21</v>
      </c>
      <c r="K7" s="111" t="s">
        <v>11</v>
      </c>
      <c r="L7" s="111" t="s">
        <v>11</v>
      </c>
      <c r="M7" s="112" t="s">
        <v>21</v>
      </c>
      <c r="N7" s="111" t="s">
        <v>11</v>
      </c>
      <c r="O7" s="112" t="s">
        <v>21</v>
      </c>
      <c r="P7" s="111" t="s">
        <v>11</v>
      </c>
      <c r="Q7" s="111" t="s">
        <v>11</v>
      </c>
      <c r="R7" s="111" t="s">
        <v>11</v>
      </c>
      <c r="S7" s="111" t="s">
        <v>11</v>
      </c>
      <c r="T7" s="113" t="s">
        <v>11</v>
      </c>
      <c r="U7" s="114" t="s">
        <v>19</v>
      </c>
      <c r="V7" s="111" t="s">
        <v>11</v>
      </c>
      <c r="W7" s="111" t="s">
        <v>11</v>
      </c>
      <c r="X7" s="111" t="s">
        <v>11</v>
      </c>
      <c r="Y7" s="111" t="s">
        <v>11</v>
      </c>
      <c r="Z7" s="111" t="s">
        <v>11</v>
      </c>
      <c r="AA7" s="111" t="s">
        <v>11</v>
      </c>
      <c r="AB7" s="111" t="s">
        <v>11</v>
      </c>
      <c r="AC7" s="111" t="s">
        <v>11</v>
      </c>
      <c r="AD7" s="111" t="s">
        <v>11</v>
      </c>
      <c r="AE7" s="117" t="s">
        <v>19</v>
      </c>
      <c r="AF7" s="111" t="s">
        <v>11</v>
      </c>
      <c r="AG7" s="111" t="s">
        <v>11</v>
      </c>
      <c r="AH7" s="111" t="s">
        <v>11</v>
      </c>
      <c r="AI7" s="116" t="s">
        <v>19</v>
      </c>
      <c r="AJ7" s="114" t="s">
        <v>19</v>
      </c>
      <c r="AK7" s="111" t="s">
        <v>11</v>
      </c>
      <c r="AL7" s="111" t="s">
        <v>11</v>
      </c>
      <c r="AM7" s="112" t="s">
        <v>21</v>
      </c>
      <c r="AN7" s="114" t="s">
        <v>19</v>
      </c>
      <c r="AO7" s="111" t="s">
        <v>11</v>
      </c>
      <c r="AP7" s="111" t="s">
        <v>11</v>
      </c>
      <c r="AQ7" s="114" t="s">
        <v>19</v>
      </c>
      <c r="AR7" s="113" t="s">
        <v>11</v>
      </c>
    </row>
    <row r="8">
      <c r="A8" s="109" t="s">
        <v>121</v>
      </c>
      <c r="B8" s="110" t="str">
        <f>VLOOKUP(A8, CCTable, 3, FALSE)</f>
        <v>HR</v>
      </c>
      <c r="C8" s="111" t="s">
        <v>11</v>
      </c>
      <c r="D8" s="111" t="s">
        <v>11</v>
      </c>
      <c r="E8" s="111" t="s">
        <v>11</v>
      </c>
      <c r="F8" s="111" t="s">
        <v>11</v>
      </c>
      <c r="G8" s="111" t="s">
        <v>11</v>
      </c>
      <c r="H8" s="111" t="s">
        <v>11</v>
      </c>
      <c r="I8" s="111" t="s">
        <v>11</v>
      </c>
      <c r="J8" s="112" t="s">
        <v>21</v>
      </c>
      <c r="K8" s="111" t="s">
        <v>11</v>
      </c>
      <c r="L8" s="112" t="s">
        <v>21</v>
      </c>
      <c r="M8" s="112" t="s">
        <v>21</v>
      </c>
      <c r="N8" s="112" t="s">
        <v>21</v>
      </c>
      <c r="O8" s="112" t="s">
        <v>21</v>
      </c>
      <c r="P8" s="111" t="s">
        <v>11</v>
      </c>
      <c r="Q8" s="111" t="s">
        <v>11</v>
      </c>
      <c r="R8" s="111" t="s">
        <v>11</v>
      </c>
      <c r="S8" s="111" t="s">
        <v>11</v>
      </c>
      <c r="T8" s="113" t="s">
        <v>11</v>
      </c>
      <c r="U8" s="114" t="s">
        <v>19</v>
      </c>
      <c r="V8" s="114" t="s">
        <v>19</v>
      </c>
      <c r="W8" s="111" t="s">
        <v>11</v>
      </c>
      <c r="X8" s="111" t="s">
        <v>11</v>
      </c>
      <c r="Y8" s="111" t="s">
        <v>11</v>
      </c>
      <c r="Z8" s="111" t="s">
        <v>11</v>
      </c>
      <c r="AA8" s="111" t="s">
        <v>11</v>
      </c>
      <c r="AB8" s="111" t="s">
        <v>11</v>
      </c>
      <c r="AC8" s="111" t="s">
        <v>11</v>
      </c>
      <c r="AD8" s="111" t="s">
        <v>11</v>
      </c>
      <c r="AE8" s="113" t="s">
        <v>11</v>
      </c>
      <c r="AF8" s="111" t="s">
        <v>11</v>
      </c>
      <c r="AG8" s="111" t="s">
        <v>11</v>
      </c>
      <c r="AH8" s="111" t="s">
        <v>11</v>
      </c>
      <c r="AI8" s="116" t="s">
        <v>19</v>
      </c>
      <c r="AJ8" s="114" t="s">
        <v>19</v>
      </c>
      <c r="AK8" s="112" t="s">
        <v>21</v>
      </c>
      <c r="AL8" s="111" t="s">
        <v>11</v>
      </c>
      <c r="AM8" s="112" t="s">
        <v>21</v>
      </c>
      <c r="AN8" s="114" t="s">
        <v>19</v>
      </c>
      <c r="AO8" s="111" t="s">
        <v>11</v>
      </c>
      <c r="AP8" s="111" t="s">
        <v>11</v>
      </c>
      <c r="AQ8" s="114" t="s">
        <v>19</v>
      </c>
      <c r="AR8" s="113" t="s">
        <v>11</v>
      </c>
    </row>
    <row r="9">
      <c r="A9" s="109" t="s">
        <v>124</v>
      </c>
      <c r="B9" s="110" t="str">
        <f>VLOOKUP(A9, CCTable, 3, FALSE)</f>
        <v>CY</v>
      </c>
      <c r="C9" s="111" t="s">
        <v>11</v>
      </c>
      <c r="D9" s="111" t="s">
        <v>11</v>
      </c>
      <c r="E9" s="111" t="s">
        <v>11</v>
      </c>
      <c r="F9" s="111" t="s">
        <v>11</v>
      </c>
      <c r="G9" s="111" t="s">
        <v>11</v>
      </c>
      <c r="H9" s="111" t="s">
        <v>11</v>
      </c>
      <c r="I9" s="111" t="s">
        <v>11</v>
      </c>
      <c r="J9" s="112" t="s">
        <v>21</v>
      </c>
      <c r="K9" s="111" t="s">
        <v>11</v>
      </c>
      <c r="L9" s="111" t="s">
        <v>11</v>
      </c>
      <c r="M9" s="112" t="s">
        <v>21</v>
      </c>
      <c r="N9" s="111" t="s">
        <v>11</v>
      </c>
      <c r="O9" s="112" t="s">
        <v>21</v>
      </c>
      <c r="P9" s="111" t="s">
        <v>11</v>
      </c>
      <c r="Q9" s="111" t="s">
        <v>11</v>
      </c>
      <c r="R9" s="111" t="s">
        <v>11</v>
      </c>
      <c r="S9" s="111" t="s">
        <v>11</v>
      </c>
      <c r="T9" s="113" t="s">
        <v>11</v>
      </c>
      <c r="U9" s="114" t="s">
        <v>19</v>
      </c>
      <c r="V9" s="111" t="s">
        <v>11</v>
      </c>
      <c r="W9" s="111" t="s">
        <v>11</v>
      </c>
      <c r="X9" s="111" t="s">
        <v>11</v>
      </c>
      <c r="Y9" s="111" t="s">
        <v>11</v>
      </c>
      <c r="Z9" s="111" t="s">
        <v>11</v>
      </c>
      <c r="AA9" s="111" t="s">
        <v>11</v>
      </c>
      <c r="AB9" s="111" t="s">
        <v>11</v>
      </c>
      <c r="AC9" s="111" t="s">
        <v>11</v>
      </c>
      <c r="AD9" s="111" t="s">
        <v>11</v>
      </c>
      <c r="AE9" s="117" t="s">
        <v>19</v>
      </c>
      <c r="AF9" s="111" t="s">
        <v>11</v>
      </c>
      <c r="AG9" s="111" t="s">
        <v>11</v>
      </c>
      <c r="AH9" s="111" t="s">
        <v>11</v>
      </c>
      <c r="AI9" s="118" t="s">
        <v>21</v>
      </c>
      <c r="AJ9" s="114" t="s">
        <v>19</v>
      </c>
      <c r="AK9" s="111" t="s">
        <v>11</v>
      </c>
      <c r="AL9" s="111" t="s">
        <v>11</v>
      </c>
      <c r="AM9" s="112" t="s">
        <v>21</v>
      </c>
      <c r="AN9" s="114" t="s">
        <v>19</v>
      </c>
      <c r="AO9" s="111" t="s">
        <v>11</v>
      </c>
      <c r="AP9" s="111" t="s">
        <v>11</v>
      </c>
      <c r="AQ9" s="114" t="s">
        <v>19</v>
      </c>
      <c r="AR9" s="113" t="s">
        <v>11</v>
      </c>
    </row>
    <row r="10">
      <c r="A10" s="109" t="s">
        <v>129</v>
      </c>
      <c r="B10" s="110" t="str">
        <f>VLOOKUP(A10, CCTable, 3, FALSE)</f>
        <v>CZ</v>
      </c>
      <c r="C10" s="111" t="s">
        <v>11</v>
      </c>
      <c r="D10" s="111" t="s">
        <v>11</v>
      </c>
      <c r="E10" s="111" t="s">
        <v>11</v>
      </c>
      <c r="F10" s="111" t="s">
        <v>11</v>
      </c>
      <c r="G10" s="111" t="s">
        <v>11</v>
      </c>
      <c r="H10" s="111" t="s">
        <v>11</v>
      </c>
      <c r="I10" s="111" t="s">
        <v>11</v>
      </c>
      <c r="J10" s="112" t="s">
        <v>21</v>
      </c>
      <c r="K10" s="111" t="s">
        <v>11</v>
      </c>
      <c r="L10" s="111" t="s">
        <v>11</v>
      </c>
      <c r="M10" s="111" t="s">
        <v>11</v>
      </c>
      <c r="N10" s="111" t="s">
        <v>11</v>
      </c>
      <c r="O10" s="112" t="s">
        <v>21</v>
      </c>
      <c r="P10" s="111" t="s">
        <v>11</v>
      </c>
      <c r="Q10" s="111" t="s">
        <v>11</v>
      </c>
      <c r="R10" s="111" t="s">
        <v>11</v>
      </c>
      <c r="S10" s="111" t="s">
        <v>11</v>
      </c>
      <c r="T10" s="113" t="s">
        <v>11</v>
      </c>
      <c r="U10" s="114" t="s">
        <v>19</v>
      </c>
      <c r="V10" s="111" t="s">
        <v>11</v>
      </c>
      <c r="W10" s="111" t="s">
        <v>11</v>
      </c>
      <c r="X10" s="111" t="s">
        <v>11</v>
      </c>
      <c r="Y10" s="111" t="s">
        <v>11</v>
      </c>
      <c r="Z10" s="111" t="s">
        <v>11</v>
      </c>
      <c r="AA10" s="111" t="s">
        <v>11</v>
      </c>
      <c r="AB10" s="111" t="s">
        <v>11</v>
      </c>
      <c r="AC10" s="111" t="s">
        <v>11</v>
      </c>
      <c r="AD10" s="111" t="s">
        <v>11</v>
      </c>
      <c r="AE10" s="113" t="s">
        <v>11</v>
      </c>
      <c r="AF10" s="111" t="s">
        <v>11</v>
      </c>
      <c r="AG10" s="111" t="s">
        <v>11</v>
      </c>
      <c r="AH10" s="111" t="s">
        <v>11</v>
      </c>
      <c r="AI10" s="116" t="s">
        <v>19</v>
      </c>
      <c r="AJ10" s="114" t="s">
        <v>19</v>
      </c>
      <c r="AK10" s="111" t="s">
        <v>11</v>
      </c>
      <c r="AL10" s="111" t="s">
        <v>11</v>
      </c>
      <c r="AM10" s="111" t="s">
        <v>11</v>
      </c>
      <c r="AN10" s="114" t="s">
        <v>19</v>
      </c>
      <c r="AO10" s="111" t="s">
        <v>11</v>
      </c>
      <c r="AP10" s="111" t="s">
        <v>11</v>
      </c>
      <c r="AQ10" s="114" t="s">
        <v>19</v>
      </c>
      <c r="AR10" s="113" t="s">
        <v>11</v>
      </c>
    </row>
    <row r="11">
      <c r="A11" s="109" t="s">
        <v>130</v>
      </c>
      <c r="B11" s="110" t="str">
        <f>VLOOKUP(A11, CCTable, 3, FALSE)</f>
        <v>DK</v>
      </c>
      <c r="C11" s="111" t="s">
        <v>11</v>
      </c>
      <c r="D11" s="111" t="s">
        <v>11</v>
      </c>
      <c r="E11" s="111" t="s">
        <v>11</v>
      </c>
      <c r="F11" s="111" t="s">
        <v>11</v>
      </c>
      <c r="G11" s="111" t="s">
        <v>11</v>
      </c>
      <c r="H11" s="111" t="s">
        <v>11</v>
      </c>
      <c r="I11" s="111" t="s">
        <v>11</v>
      </c>
      <c r="J11" s="112" t="s">
        <v>21</v>
      </c>
      <c r="K11" s="111" t="s">
        <v>11</v>
      </c>
      <c r="L11" s="111" t="s">
        <v>11</v>
      </c>
      <c r="M11" s="111" t="s">
        <v>11</v>
      </c>
      <c r="N11" s="111" t="s">
        <v>11</v>
      </c>
      <c r="O11" s="114" t="s">
        <v>19</v>
      </c>
      <c r="P11" s="111" t="s">
        <v>11</v>
      </c>
      <c r="Q11" s="111" t="s">
        <v>11</v>
      </c>
      <c r="R11" s="111" t="s">
        <v>11</v>
      </c>
      <c r="S11" s="111" t="s">
        <v>11</v>
      </c>
      <c r="T11" s="113" t="s">
        <v>11</v>
      </c>
      <c r="U11" s="114" t="s">
        <v>19</v>
      </c>
      <c r="V11" s="111" t="s">
        <v>11</v>
      </c>
      <c r="W11" s="111" t="s">
        <v>11</v>
      </c>
      <c r="X11" s="111" t="s">
        <v>11</v>
      </c>
      <c r="Y11" s="111" t="s">
        <v>11</v>
      </c>
      <c r="Z11" s="111" t="s">
        <v>11</v>
      </c>
      <c r="AA11" s="111" t="s">
        <v>11</v>
      </c>
      <c r="AB11" s="111" t="s">
        <v>11</v>
      </c>
      <c r="AC11" s="111" t="s">
        <v>11</v>
      </c>
      <c r="AD11" s="111" t="s">
        <v>11</v>
      </c>
      <c r="AE11" s="113" t="s">
        <v>11</v>
      </c>
      <c r="AF11" s="111" t="s">
        <v>11</v>
      </c>
      <c r="AG11" s="111" t="s">
        <v>11</v>
      </c>
      <c r="AH11" s="111" t="s">
        <v>11</v>
      </c>
      <c r="AI11" s="116" t="s">
        <v>19</v>
      </c>
      <c r="AJ11" s="114" t="s">
        <v>19</v>
      </c>
      <c r="AK11" s="111" t="s">
        <v>11</v>
      </c>
      <c r="AL11" s="111" t="s">
        <v>11</v>
      </c>
      <c r="AM11" s="112" t="s">
        <v>21</v>
      </c>
      <c r="AN11" s="114" t="s">
        <v>19</v>
      </c>
      <c r="AO11" s="111" t="s">
        <v>11</v>
      </c>
      <c r="AP11" s="111" t="s">
        <v>11</v>
      </c>
      <c r="AQ11" s="114" t="s">
        <v>19</v>
      </c>
      <c r="AR11" s="113" t="s">
        <v>11</v>
      </c>
    </row>
    <row r="12">
      <c r="A12" s="109" t="s">
        <v>131</v>
      </c>
      <c r="B12" s="110" t="str">
        <f>VLOOKUP(A12, CCTable, 3, FALSE)</f>
        <v>EE</v>
      </c>
      <c r="C12" s="111" t="s">
        <v>11</v>
      </c>
      <c r="D12" s="111" t="s">
        <v>11</v>
      </c>
      <c r="E12" s="111" t="s">
        <v>11</v>
      </c>
      <c r="F12" s="111" t="s">
        <v>11</v>
      </c>
      <c r="G12" s="111" t="s">
        <v>11</v>
      </c>
      <c r="H12" s="111" t="s">
        <v>11</v>
      </c>
      <c r="I12" s="111" t="s">
        <v>11</v>
      </c>
      <c r="J12" s="112" t="s">
        <v>21</v>
      </c>
      <c r="K12" s="111" t="s">
        <v>11</v>
      </c>
      <c r="L12" s="111" t="s">
        <v>11</v>
      </c>
      <c r="M12" s="111" t="s">
        <v>11</v>
      </c>
      <c r="N12" s="111" t="s">
        <v>11</v>
      </c>
      <c r="O12" s="112" t="s">
        <v>21</v>
      </c>
      <c r="P12" s="111" t="s">
        <v>11</v>
      </c>
      <c r="Q12" s="111" t="s">
        <v>11</v>
      </c>
      <c r="R12" s="111" t="s">
        <v>11</v>
      </c>
      <c r="S12" s="111" t="s">
        <v>11</v>
      </c>
      <c r="T12" s="113" t="s">
        <v>11</v>
      </c>
      <c r="U12" s="114" t="s">
        <v>19</v>
      </c>
      <c r="V12" s="111" t="s">
        <v>11</v>
      </c>
      <c r="W12" s="111" t="s">
        <v>11</v>
      </c>
      <c r="X12" s="111" t="s">
        <v>11</v>
      </c>
      <c r="Y12" s="111" t="s">
        <v>11</v>
      </c>
      <c r="Z12" s="111" t="s">
        <v>11</v>
      </c>
      <c r="AA12" s="111" t="s">
        <v>11</v>
      </c>
      <c r="AB12" s="111" t="s">
        <v>11</v>
      </c>
      <c r="AC12" s="111" t="s">
        <v>11</v>
      </c>
      <c r="AD12" s="111" t="s">
        <v>11</v>
      </c>
      <c r="AE12" s="117" t="s">
        <v>19</v>
      </c>
      <c r="AF12" s="111" t="s">
        <v>11</v>
      </c>
      <c r="AG12" s="111" t="s">
        <v>11</v>
      </c>
      <c r="AH12" s="111" t="s">
        <v>11</v>
      </c>
      <c r="AI12" s="116" t="s">
        <v>19</v>
      </c>
      <c r="AJ12" s="114" t="s">
        <v>19</v>
      </c>
      <c r="AK12" s="111" t="s">
        <v>11</v>
      </c>
      <c r="AL12" s="111" t="s">
        <v>11</v>
      </c>
      <c r="AM12" s="112" t="s">
        <v>21</v>
      </c>
      <c r="AN12" s="114" t="s">
        <v>19</v>
      </c>
      <c r="AO12" s="111" t="s">
        <v>11</v>
      </c>
      <c r="AP12" s="111" t="s">
        <v>11</v>
      </c>
      <c r="AQ12" s="114" t="s">
        <v>19</v>
      </c>
      <c r="AR12" s="113" t="s">
        <v>11</v>
      </c>
    </row>
    <row r="13">
      <c r="A13" s="109" t="s">
        <v>132</v>
      </c>
      <c r="B13" s="110" t="str">
        <f>VLOOKUP(A13, CCTable, 3, FALSE)</f>
        <v>FI</v>
      </c>
      <c r="C13" s="111" t="s">
        <v>11</v>
      </c>
      <c r="D13" s="111" t="s">
        <v>11</v>
      </c>
      <c r="E13" s="111" t="s">
        <v>11</v>
      </c>
      <c r="F13" s="111" t="s">
        <v>11</v>
      </c>
      <c r="G13" s="111" t="s">
        <v>11</v>
      </c>
      <c r="H13" s="111" t="s">
        <v>11</v>
      </c>
      <c r="I13" s="111" t="s">
        <v>11</v>
      </c>
      <c r="J13" s="112" t="s">
        <v>21</v>
      </c>
      <c r="K13" s="111" t="s">
        <v>11</v>
      </c>
      <c r="L13" s="111" t="s">
        <v>11</v>
      </c>
      <c r="M13" s="111" t="s">
        <v>11</v>
      </c>
      <c r="N13" s="111" t="s">
        <v>11</v>
      </c>
      <c r="O13" s="114" t="s">
        <v>19</v>
      </c>
      <c r="P13" s="111" t="s">
        <v>11</v>
      </c>
      <c r="Q13" s="111" t="s">
        <v>11</v>
      </c>
      <c r="R13" s="111" t="s">
        <v>11</v>
      </c>
      <c r="S13" s="111" t="s">
        <v>11</v>
      </c>
      <c r="T13" s="113" t="s">
        <v>11</v>
      </c>
      <c r="U13" s="114" t="s">
        <v>19</v>
      </c>
      <c r="V13" s="111" t="s">
        <v>11</v>
      </c>
      <c r="W13" s="111" t="s">
        <v>11</v>
      </c>
      <c r="X13" s="111" t="s">
        <v>11</v>
      </c>
      <c r="Y13" s="111" t="s">
        <v>11</v>
      </c>
      <c r="Z13" s="111" t="s">
        <v>11</v>
      </c>
      <c r="AA13" s="111" t="s">
        <v>11</v>
      </c>
      <c r="AB13" s="111" t="s">
        <v>11</v>
      </c>
      <c r="AC13" s="111" t="s">
        <v>11</v>
      </c>
      <c r="AD13" s="111" t="s">
        <v>11</v>
      </c>
      <c r="AE13" s="113" t="s">
        <v>11</v>
      </c>
      <c r="AF13" s="111" t="s">
        <v>11</v>
      </c>
      <c r="AG13" s="111" t="s">
        <v>11</v>
      </c>
      <c r="AH13" s="111" t="s">
        <v>11</v>
      </c>
      <c r="AI13" s="116" t="s">
        <v>19</v>
      </c>
      <c r="AJ13" s="114" t="s">
        <v>19</v>
      </c>
      <c r="AK13" s="111" t="s">
        <v>11</v>
      </c>
      <c r="AL13" s="111" t="s">
        <v>11</v>
      </c>
      <c r="AM13" s="112" t="s">
        <v>21</v>
      </c>
      <c r="AN13" s="114" t="s">
        <v>19</v>
      </c>
      <c r="AO13" s="111" t="s">
        <v>11</v>
      </c>
      <c r="AP13" s="111" t="s">
        <v>11</v>
      </c>
      <c r="AQ13" s="114" t="s">
        <v>19</v>
      </c>
      <c r="AR13" s="113" t="s">
        <v>11</v>
      </c>
    </row>
    <row r="14">
      <c r="A14" s="109" t="s">
        <v>133</v>
      </c>
      <c r="B14" s="110" t="str">
        <f>VLOOKUP(A14, CCTable, 3, FALSE)</f>
        <v>FR</v>
      </c>
      <c r="C14" s="111" t="s">
        <v>11</v>
      </c>
      <c r="D14" s="111" t="s">
        <v>11</v>
      </c>
      <c r="E14" s="111" t="s">
        <v>11</v>
      </c>
      <c r="F14" s="111" t="s">
        <v>11</v>
      </c>
      <c r="G14" s="111" t="s">
        <v>11</v>
      </c>
      <c r="H14" s="111" t="s">
        <v>11</v>
      </c>
      <c r="I14" s="111" t="s">
        <v>11</v>
      </c>
      <c r="J14" s="112" t="s">
        <v>21</v>
      </c>
      <c r="K14" s="111" t="s">
        <v>11</v>
      </c>
      <c r="L14" s="111" t="s">
        <v>11</v>
      </c>
      <c r="M14" s="111" t="s">
        <v>11</v>
      </c>
      <c r="N14" s="111" t="s">
        <v>11</v>
      </c>
      <c r="O14" s="111" t="s">
        <v>11</v>
      </c>
      <c r="P14" s="111" t="s">
        <v>11</v>
      </c>
      <c r="Q14" s="111" t="s">
        <v>11</v>
      </c>
      <c r="R14" s="111" t="s">
        <v>11</v>
      </c>
      <c r="S14" s="111" t="s">
        <v>11</v>
      </c>
      <c r="T14" s="113" t="s">
        <v>11</v>
      </c>
      <c r="U14" s="114" t="s">
        <v>19</v>
      </c>
      <c r="V14" s="111" t="s">
        <v>11</v>
      </c>
      <c r="W14" s="111" t="s">
        <v>11</v>
      </c>
      <c r="X14" s="111" t="s">
        <v>11</v>
      </c>
      <c r="Y14" s="111" t="s">
        <v>11</v>
      </c>
      <c r="Z14" s="111" t="s">
        <v>11</v>
      </c>
      <c r="AA14" s="111" t="s">
        <v>11</v>
      </c>
      <c r="AB14" s="111" t="s">
        <v>11</v>
      </c>
      <c r="AC14" s="111" t="s">
        <v>11</v>
      </c>
      <c r="AD14" s="111" t="s">
        <v>11</v>
      </c>
      <c r="AE14" s="119" t="s">
        <v>11</v>
      </c>
      <c r="AF14" s="111" t="s">
        <v>11</v>
      </c>
      <c r="AG14" s="111" t="s">
        <v>11</v>
      </c>
      <c r="AH14" s="111" t="s">
        <v>11</v>
      </c>
      <c r="AI14" s="116" t="s">
        <v>19</v>
      </c>
      <c r="AJ14" s="111" t="s">
        <v>11</v>
      </c>
      <c r="AK14" s="111" t="s">
        <v>11</v>
      </c>
      <c r="AL14" s="111" t="s">
        <v>11</v>
      </c>
      <c r="AM14" s="111" t="s">
        <v>11</v>
      </c>
      <c r="AN14" s="114" t="s">
        <v>19</v>
      </c>
      <c r="AO14" s="111" t="s">
        <v>11</v>
      </c>
      <c r="AP14" s="111" t="s">
        <v>11</v>
      </c>
      <c r="AQ14" s="114" t="s">
        <v>19</v>
      </c>
      <c r="AR14" s="113" t="s">
        <v>11</v>
      </c>
    </row>
    <row r="15">
      <c r="A15" s="109" t="s">
        <v>134</v>
      </c>
      <c r="B15" s="110" t="str">
        <f>VLOOKUP(A15, CCTable, 3, FALSE)</f>
        <v>DE</v>
      </c>
      <c r="C15" s="111" t="s">
        <v>11</v>
      </c>
      <c r="D15" s="111" t="s">
        <v>11</v>
      </c>
      <c r="E15" s="111" t="s">
        <v>11</v>
      </c>
      <c r="F15" s="111" t="s">
        <v>11</v>
      </c>
      <c r="G15" s="111" t="s">
        <v>11</v>
      </c>
      <c r="H15" s="111" t="s">
        <v>11</v>
      </c>
      <c r="I15" s="111" t="s">
        <v>11</v>
      </c>
      <c r="J15" s="112" t="s">
        <v>21</v>
      </c>
      <c r="K15" s="111" t="s">
        <v>11</v>
      </c>
      <c r="L15" s="111" t="s">
        <v>11</v>
      </c>
      <c r="M15" s="111" t="s">
        <v>11</v>
      </c>
      <c r="N15" s="111" t="s">
        <v>11</v>
      </c>
      <c r="O15" s="111" t="s">
        <v>11</v>
      </c>
      <c r="P15" s="111" t="s">
        <v>11</v>
      </c>
      <c r="Q15" s="111" t="s">
        <v>11</v>
      </c>
      <c r="R15" s="111" t="s">
        <v>11</v>
      </c>
      <c r="S15" s="111" t="s">
        <v>11</v>
      </c>
      <c r="T15" s="113" t="s">
        <v>11</v>
      </c>
      <c r="U15" s="114" t="s">
        <v>19</v>
      </c>
      <c r="V15" s="111" t="s">
        <v>11</v>
      </c>
      <c r="W15" s="111" t="s">
        <v>11</v>
      </c>
      <c r="X15" s="111" t="s">
        <v>11</v>
      </c>
      <c r="Y15" s="111" t="s">
        <v>11</v>
      </c>
      <c r="Z15" s="111" t="s">
        <v>11</v>
      </c>
      <c r="AA15" s="111" t="s">
        <v>11</v>
      </c>
      <c r="AB15" s="111" t="s">
        <v>11</v>
      </c>
      <c r="AC15" s="111" t="s">
        <v>11</v>
      </c>
      <c r="AD15" s="111" t="s">
        <v>11</v>
      </c>
      <c r="AE15" s="113" t="s">
        <v>11</v>
      </c>
      <c r="AF15" s="111" t="s">
        <v>11</v>
      </c>
      <c r="AG15" s="111" t="s">
        <v>11</v>
      </c>
      <c r="AH15" s="111" t="s">
        <v>11</v>
      </c>
      <c r="AI15" s="116" t="s">
        <v>19</v>
      </c>
      <c r="AJ15" s="111" t="s">
        <v>11</v>
      </c>
      <c r="AK15" s="111" t="s">
        <v>11</v>
      </c>
      <c r="AL15" s="111" t="s">
        <v>11</v>
      </c>
      <c r="AM15" s="112" t="s">
        <v>21</v>
      </c>
      <c r="AN15" s="114" t="s">
        <v>19</v>
      </c>
      <c r="AO15" s="111" t="s">
        <v>11</v>
      </c>
      <c r="AP15" s="111" t="s">
        <v>11</v>
      </c>
      <c r="AQ15" s="114" t="s">
        <v>19</v>
      </c>
      <c r="AR15" s="113" t="s">
        <v>11</v>
      </c>
    </row>
    <row r="16">
      <c r="A16" s="109" t="s">
        <v>136</v>
      </c>
      <c r="B16" s="110" t="str">
        <f>VLOOKUP(A16, CCTable, 3, FALSE)</f>
        <v>GR</v>
      </c>
      <c r="C16" s="111" t="s">
        <v>11</v>
      </c>
      <c r="D16" s="111" t="s">
        <v>11</v>
      </c>
      <c r="E16" s="111" t="s">
        <v>11</v>
      </c>
      <c r="F16" s="111" t="s">
        <v>11</v>
      </c>
      <c r="G16" s="111" t="s">
        <v>11</v>
      </c>
      <c r="H16" s="111" t="s">
        <v>11</v>
      </c>
      <c r="I16" s="111" t="s">
        <v>11</v>
      </c>
      <c r="J16" s="112" t="s">
        <v>21</v>
      </c>
      <c r="K16" s="111" t="s">
        <v>11</v>
      </c>
      <c r="L16" s="111" t="s">
        <v>11</v>
      </c>
      <c r="M16" s="111" t="s">
        <v>11</v>
      </c>
      <c r="N16" s="111" t="s">
        <v>11</v>
      </c>
      <c r="O16" s="112" t="s">
        <v>21</v>
      </c>
      <c r="P16" s="111" t="s">
        <v>11</v>
      </c>
      <c r="Q16" s="111" t="s">
        <v>11</v>
      </c>
      <c r="R16" s="111" t="s">
        <v>11</v>
      </c>
      <c r="S16" s="111" t="s">
        <v>11</v>
      </c>
      <c r="T16" s="113" t="s">
        <v>11</v>
      </c>
      <c r="U16" s="114" t="s">
        <v>19</v>
      </c>
      <c r="V16" s="111" t="s">
        <v>11</v>
      </c>
      <c r="W16" s="111" t="s">
        <v>11</v>
      </c>
      <c r="X16" s="111" t="s">
        <v>11</v>
      </c>
      <c r="Y16" s="111" t="s">
        <v>11</v>
      </c>
      <c r="Z16" s="111" t="s">
        <v>11</v>
      </c>
      <c r="AA16" s="111" t="s">
        <v>11</v>
      </c>
      <c r="AB16" s="111" t="s">
        <v>11</v>
      </c>
      <c r="AC16" s="111" t="s">
        <v>11</v>
      </c>
      <c r="AD16" s="111" t="s">
        <v>11</v>
      </c>
      <c r="AE16" s="117" t="s">
        <v>19</v>
      </c>
      <c r="AF16" s="111" t="s">
        <v>11</v>
      </c>
      <c r="AG16" s="111" t="s">
        <v>11</v>
      </c>
      <c r="AH16" s="111" t="s">
        <v>11</v>
      </c>
      <c r="AI16" s="116" t="s">
        <v>19</v>
      </c>
      <c r="AJ16" s="114" t="s">
        <v>19</v>
      </c>
      <c r="AK16" s="111" t="s">
        <v>11</v>
      </c>
      <c r="AL16" s="111" t="s">
        <v>11</v>
      </c>
      <c r="AM16" s="112" t="s">
        <v>21</v>
      </c>
      <c r="AN16" s="114" t="s">
        <v>19</v>
      </c>
      <c r="AO16" s="111" t="s">
        <v>11</v>
      </c>
      <c r="AP16" s="111" t="s">
        <v>11</v>
      </c>
      <c r="AQ16" s="114" t="s">
        <v>19</v>
      </c>
      <c r="AR16" s="113" t="s">
        <v>11</v>
      </c>
    </row>
    <row r="17">
      <c r="A17" s="109" t="s">
        <v>137</v>
      </c>
      <c r="B17" s="110" t="str">
        <f>VLOOKUP(A17, CCTable, 3, FALSE)</f>
        <v>HU</v>
      </c>
      <c r="C17" s="111" t="s">
        <v>11</v>
      </c>
      <c r="D17" s="111" t="s">
        <v>11</v>
      </c>
      <c r="E17" s="111" t="s">
        <v>11</v>
      </c>
      <c r="F17" s="111" t="s">
        <v>11</v>
      </c>
      <c r="G17" s="111" t="s">
        <v>11</v>
      </c>
      <c r="H17" s="111" t="s">
        <v>11</v>
      </c>
      <c r="I17" s="111" t="s">
        <v>11</v>
      </c>
      <c r="J17" s="112" t="s">
        <v>21</v>
      </c>
      <c r="K17" s="111" t="s">
        <v>11</v>
      </c>
      <c r="L17" s="111" t="s">
        <v>11</v>
      </c>
      <c r="M17" s="111" t="s">
        <v>11</v>
      </c>
      <c r="N17" s="111" t="s">
        <v>11</v>
      </c>
      <c r="O17" s="112" t="s">
        <v>21</v>
      </c>
      <c r="P17" s="111" t="s">
        <v>11</v>
      </c>
      <c r="Q17" s="111" t="s">
        <v>11</v>
      </c>
      <c r="R17" s="111" t="s">
        <v>11</v>
      </c>
      <c r="S17" s="111" t="s">
        <v>11</v>
      </c>
      <c r="T17" s="113" t="s">
        <v>11</v>
      </c>
      <c r="U17" s="114" t="s">
        <v>19</v>
      </c>
      <c r="V17" s="111" t="s">
        <v>11</v>
      </c>
      <c r="W17" s="111" t="s">
        <v>11</v>
      </c>
      <c r="X17" s="111" t="s">
        <v>11</v>
      </c>
      <c r="Y17" s="111" t="s">
        <v>11</v>
      </c>
      <c r="Z17" s="111" t="s">
        <v>11</v>
      </c>
      <c r="AA17" s="111" t="s">
        <v>11</v>
      </c>
      <c r="AB17" s="111" t="s">
        <v>11</v>
      </c>
      <c r="AC17" s="111" t="s">
        <v>11</v>
      </c>
      <c r="AD17" s="111" t="s">
        <v>11</v>
      </c>
      <c r="AE17" s="117" t="s">
        <v>19</v>
      </c>
      <c r="AF17" s="111" t="s">
        <v>11</v>
      </c>
      <c r="AG17" s="111" t="s">
        <v>11</v>
      </c>
      <c r="AH17" s="111" t="s">
        <v>11</v>
      </c>
      <c r="AI17" s="116" t="s">
        <v>19</v>
      </c>
      <c r="AJ17" s="114" t="s">
        <v>19</v>
      </c>
      <c r="AK17" s="111" t="s">
        <v>11</v>
      </c>
      <c r="AL17" s="111" t="s">
        <v>11</v>
      </c>
      <c r="AM17" s="112" t="s">
        <v>21</v>
      </c>
      <c r="AN17" s="114" t="s">
        <v>19</v>
      </c>
      <c r="AO17" s="111" t="s">
        <v>11</v>
      </c>
      <c r="AP17" s="111" t="s">
        <v>11</v>
      </c>
      <c r="AQ17" s="114" t="s">
        <v>19</v>
      </c>
      <c r="AR17" s="113" t="s">
        <v>11</v>
      </c>
    </row>
    <row r="18">
      <c r="A18" s="109" t="s">
        <v>138</v>
      </c>
      <c r="B18" s="110" t="str">
        <f>VLOOKUP(A18, CCTable, 3, FALSE)</f>
        <v>IS</v>
      </c>
      <c r="C18" s="111" t="s">
        <v>11</v>
      </c>
      <c r="D18" s="111" t="s">
        <v>11</v>
      </c>
      <c r="E18" s="111" t="s">
        <v>11</v>
      </c>
      <c r="F18" s="111" t="s">
        <v>11</v>
      </c>
      <c r="G18" s="111" t="s">
        <v>11</v>
      </c>
      <c r="H18" s="111" t="s">
        <v>11</v>
      </c>
      <c r="I18" s="111" t="s">
        <v>11</v>
      </c>
      <c r="J18" s="112" t="s">
        <v>21</v>
      </c>
      <c r="K18" s="111" t="s">
        <v>11</v>
      </c>
      <c r="L18" s="111" t="s">
        <v>11</v>
      </c>
      <c r="M18" s="112" t="s">
        <v>21</v>
      </c>
      <c r="N18" s="111" t="s">
        <v>11</v>
      </c>
      <c r="O18" s="112" t="s">
        <v>21</v>
      </c>
      <c r="P18" s="111" t="s">
        <v>11</v>
      </c>
      <c r="Q18" s="111" t="s">
        <v>11</v>
      </c>
      <c r="R18" s="111" t="s">
        <v>11</v>
      </c>
      <c r="S18" s="111" t="s">
        <v>11</v>
      </c>
      <c r="T18" s="113" t="s">
        <v>11</v>
      </c>
      <c r="U18" s="114" t="s">
        <v>19</v>
      </c>
      <c r="V18" s="111" t="s">
        <v>11</v>
      </c>
      <c r="W18" s="111" t="s">
        <v>11</v>
      </c>
      <c r="X18" s="111" t="s">
        <v>11</v>
      </c>
      <c r="Y18" s="111" t="s">
        <v>11</v>
      </c>
      <c r="Z18" s="111" t="s">
        <v>11</v>
      </c>
      <c r="AA18" s="111" t="s">
        <v>11</v>
      </c>
      <c r="AB18" s="111" t="s">
        <v>11</v>
      </c>
      <c r="AC18" s="111" t="s">
        <v>11</v>
      </c>
      <c r="AD18" s="111" t="s">
        <v>11</v>
      </c>
      <c r="AE18" s="117" t="s">
        <v>19</v>
      </c>
      <c r="AF18" s="111" t="s">
        <v>11</v>
      </c>
      <c r="AG18" s="111" t="s">
        <v>11</v>
      </c>
      <c r="AH18" s="111" t="s">
        <v>11</v>
      </c>
      <c r="AI18" s="116" t="s">
        <v>19</v>
      </c>
      <c r="AJ18" s="114" t="s">
        <v>19</v>
      </c>
      <c r="AK18" s="111" t="s">
        <v>11</v>
      </c>
      <c r="AL18" s="114" t="s">
        <v>19</v>
      </c>
      <c r="AM18" s="112" t="s">
        <v>21</v>
      </c>
      <c r="AN18" s="114" t="s">
        <v>19</v>
      </c>
      <c r="AO18" s="111" t="s">
        <v>11</v>
      </c>
      <c r="AP18" s="111" t="s">
        <v>11</v>
      </c>
      <c r="AQ18" s="114" t="s">
        <v>19</v>
      </c>
      <c r="AR18" s="113" t="s">
        <v>11</v>
      </c>
    </row>
    <row r="19">
      <c r="A19" s="109" t="s">
        <v>139</v>
      </c>
      <c r="B19" s="110" t="str">
        <f>VLOOKUP(A19, CCTable, 3, FALSE)</f>
        <v>IE</v>
      </c>
      <c r="C19" s="111" t="s">
        <v>11</v>
      </c>
      <c r="D19" s="111" t="s">
        <v>11</v>
      </c>
      <c r="E19" s="111" t="s">
        <v>11</v>
      </c>
      <c r="F19" s="111" t="s">
        <v>11</v>
      </c>
      <c r="G19" s="111" t="s">
        <v>11</v>
      </c>
      <c r="H19" s="111" t="s">
        <v>11</v>
      </c>
      <c r="I19" s="111" t="s">
        <v>11</v>
      </c>
      <c r="J19" s="112" t="s">
        <v>21</v>
      </c>
      <c r="K19" s="111" t="s">
        <v>11</v>
      </c>
      <c r="L19" s="111" t="s">
        <v>11</v>
      </c>
      <c r="M19" s="111" t="s">
        <v>11</v>
      </c>
      <c r="N19" s="111" t="s">
        <v>11</v>
      </c>
      <c r="O19" s="111" t="s">
        <v>11</v>
      </c>
      <c r="P19" s="111" t="s">
        <v>11</v>
      </c>
      <c r="Q19" s="111" t="s">
        <v>11</v>
      </c>
      <c r="R19" s="111" t="s">
        <v>11</v>
      </c>
      <c r="S19" s="111" t="s">
        <v>11</v>
      </c>
      <c r="T19" s="113" t="s">
        <v>11</v>
      </c>
      <c r="U19" s="114" t="s">
        <v>19</v>
      </c>
      <c r="V19" s="114" t="s">
        <v>19</v>
      </c>
      <c r="W19" s="111" t="s">
        <v>11</v>
      </c>
      <c r="X19" s="111" t="s">
        <v>11</v>
      </c>
      <c r="Y19" s="111" t="s">
        <v>11</v>
      </c>
      <c r="Z19" s="111" t="s">
        <v>11</v>
      </c>
      <c r="AA19" s="111" t="s">
        <v>11</v>
      </c>
      <c r="AB19" s="111" t="s">
        <v>11</v>
      </c>
      <c r="AC19" s="111" t="s">
        <v>11</v>
      </c>
      <c r="AD19" s="111" t="s">
        <v>11</v>
      </c>
      <c r="AE19" s="113" t="s">
        <v>11</v>
      </c>
      <c r="AF19" s="111" t="s">
        <v>11</v>
      </c>
      <c r="AG19" s="111" t="s">
        <v>11</v>
      </c>
      <c r="AH19" s="111" t="s">
        <v>11</v>
      </c>
      <c r="AI19" s="116" t="s">
        <v>19</v>
      </c>
      <c r="AJ19" s="111" t="s">
        <v>11</v>
      </c>
      <c r="AK19" s="111" t="s">
        <v>11</v>
      </c>
      <c r="AL19" s="111" t="s">
        <v>11</v>
      </c>
      <c r="AM19" s="112" t="s">
        <v>21</v>
      </c>
      <c r="AN19" s="114" t="s">
        <v>19</v>
      </c>
      <c r="AO19" s="111" t="s">
        <v>11</v>
      </c>
      <c r="AP19" s="111" t="s">
        <v>11</v>
      </c>
      <c r="AQ19" s="114" t="s">
        <v>19</v>
      </c>
      <c r="AR19" s="113" t="s">
        <v>11</v>
      </c>
    </row>
    <row r="20">
      <c r="A20" s="109" t="s">
        <v>140</v>
      </c>
      <c r="B20" s="110" t="str">
        <f>VLOOKUP(A20, CCTable, 3, FALSE)</f>
        <v>IT</v>
      </c>
      <c r="C20" s="111" t="s">
        <v>11</v>
      </c>
      <c r="D20" s="111" t="s">
        <v>11</v>
      </c>
      <c r="E20" s="111" t="s">
        <v>11</v>
      </c>
      <c r="F20" s="111" t="s">
        <v>11</v>
      </c>
      <c r="G20" s="111" t="s">
        <v>11</v>
      </c>
      <c r="H20" s="111" t="s">
        <v>11</v>
      </c>
      <c r="I20" s="111" t="s">
        <v>11</v>
      </c>
      <c r="J20" s="112" t="s">
        <v>21</v>
      </c>
      <c r="K20" s="111" t="s">
        <v>11</v>
      </c>
      <c r="L20" s="111" t="s">
        <v>11</v>
      </c>
      <c r="M20" s="111" t="s">
        <v>11</v>
      </c>
      <c r="N20" s="111" t="s">
        <v>11</v>
      </c>
      <c r="O20" s="111" t="s">
        <v>11</v>
      </c>
      <c r="P20" s="111" t="s">
        <v>11</v>
      </c>
      <c r="Q20" s="111" t="s">
        <v>11</v>
      </c>
      <c r="R20" s="111" t="s">
        <v>11</v>
      </c>
      <c r="S20" s="111" t="s">
        <v>11</v>
      </c>
      <c r="T20" s="113" t="s">
        <v>11</v>
      </c>
      <c r="U20" s="114" t="s">
        <v>19</v>
      </c>
      <c r="V20" s="111" t="s">
        <v>11</v>
      </c>
      <c r="W20" s="111" t="s">
        <v>11</v>
      </c>
      <c r="X20" s="111" t="s">
        <v>11</v>
      </c>
      <c r="Y20" s="111" t="s">
        <v>11</v>
      </c>
      <c r="Z20" s="111" t="s">
        <v>11</v>
      </c>
      <c r="AA20" s="111" t="s">
        <v>11</v>
      </c>
      <c r="AB20" s="111" t="s">
        <v>11</v>
      </c>
      <c r="AC20" s="111" t="s">
        <v>11</v>
      </c>
      <c r="AD20" s="111" t="s">
        <v>11</v>
      </c>
      <c r="AE20" s="113" t="s">
        <v>11</v>
      </c>
      <c r="AF20" s="111" t="s">
        <v>11</v>
      </c>
      <c r="AG20" s="111" t="s">
        <v>11</v>
      </c>
      <c r="AH20" s="111" t="s">
        <v>11</v>
      </c>
      <c r="AI20" s="116" t="s">
        <v>19</v>
      </c>
      <c r="AJ20" s="114" t="s">
        <v>19</v>
      </c>
      <c r="AK20" s="111" t="s">
        <v>11</v>
      </c>
      <c r="AL20" s="111" t="s">
        <v>11</v>
      </c>
      <c r="AM20" s="111" t="s">
        <v>11</v>
      </c>
      <c r="AN20" s="114" t="s">
        <v>19</v>
      </c>
      <c r="AO20" s="111" t="s">
        <v>11</v>
      </c>
      <c r="AP20" s="111" t="s">
        <v>11</v>
      </c>
      <c r="AQ20" s="114" t="s">
        <v>19</v>
      </c>
      <c r="AR20" s="113" t="s">
        <v>11</v>
      </c>
    </row>
    <row r="21">
      <c r="A21" s="109" t="s">
        <v>141</v>
      </c>
      <c r="B21" s="110" t="str">
        <f>VLOOKUP(A21, CCTable, 3, FALSE)</f>
        <v>LV</v>
      </c>
      <c r="C21" s="111" t="s">
        <v>11</v>
      </c>
      <c r="D21" s="111" t="s">
        <v>11</v>
      </c>
      <c r="E21" s="111" t="s">
        <v>11</v>
      </c>
      <c r="F21" s="111" t="s">
        <v>11</v>
      </c>
      <c r="G21" s="111" t="s">
        <v>11</v>
      </c>
      <c r="H21" s="111" t="s">
        <v>11</v>
      </c>
      <c r="I21" s="111" t="s">
        <v>11</v>
      </c>
      <c r="J21" s="112" t="s">
        <v>21</v>
      </c>
      <c r="K21" s="111" t="s">
        <v>11</v>
      </c>
      <c r="L21" s="111" t="s">
        <v>11</v>
      </c>
      <c r="M21" s="111" t="s">
        <v>11</v>
      </c>
      <c r="N21" s="111" t="s">
        <v>11</v>
      </c>
      <c r="O21" s="112" t="s">
        <v>21</v>
      </c>
      <c r="P21" s="111" t="s">
        <v>11</v>
      </c>
      <c r="Q21" s="111" t="s">
        <v>11</v>
      </c>
      <c r="R21" s="111" t="s">
        <v>11</v>
      </c>
      <c r="S21" s="111" t="s">
        <v>11</v>
      </c>
      <c r="T21" s="113" t="s">
        <v>11</v>
      </c>
      <c r="U21" s="114" t="s">
        <v>19</v>
      </c>
      <c r="V21" s="111" t="s">
        <v>11</v>
      </c>
      <c r="W21" s="111" t="s">
        <v>11</v>
      </c>
      <c r="X21" s="111" t="s">
        <v>11</v>
      </c>
      <c r="Y21" s="111" t="s">
        <v>11</v>
      </c>
      <c r="Z21" s="111" t="s">
        <v>11</v>
      </c>
      <c r="AA21" s="111" t="s">
        <v>11</v>
      </c>
      <c r="AB21" s="111" t="s">
        <v>11</v>
      </c>
      <c r="AC21" s="111" t="s">
        <v>11</v>
      </c>
      <c r="AD21" s="111" t="s">
        <v>11</v>
      </c>
      <c r="AE21" s="117" t="s">
        <v>19</v>
      </c>
      <c r="AF21" s="111" t="s">
        <v>11</v>
      </c>
      <c r="AG21" s="111" t="s">
        <v>11</v>
      </c>
      <c r="AH21" s="111" t="s">
        <v>11</v>
      </c>
      <c r="AI21" s="116" t="s">
        <v>19</v>
      </c>
      <c r="AJ21" s="114" t="s">
        <v>19</v>
      </c>
      <c r="AK21" s="111" t="s">
        <v>11</v>
      </c>
      <c r="AL21" s="111" t="s">
        <v>11</v>
      </c>
      <c r="AM21" s="112" t="s">
        <v>21</v>
      </c>
      <c r="AN21" s="114" t="s">
        <v>19</v>
      </c>
      <c r="AO21" s="111" t="s">
        <v>11</v>
      </c>
      <c r="AP21" s="111" t="s">
        <v>11</v>
      </c>
      <c r="AQ21" s="114" t="s">
        <v>19</v>
      </c>
      <c r="AR21" s="113" t="s">
        <v>11</v>
      </c>
    </row>
    <row r="22">
      <c r="A22" s="109" t="s">
        <v>142</v>
      </c>
      <c r="B22" s="110" t="str">
        <f>VLOOKUP(A22, CCTable, 3, FALSE)</f>
        <v>LI</v>
      </c>
      <c r="C22" s="111" t="s">
        <v>11</v>
      </c>
      <c r="D22" s="111" t="s">
        <v>11</v>
      </c>
      <c r="E22" s="111" t="s">
        <v>11</v>
      </c>
      <c r="F22" s="111" t="s">
        <v>11</v>
      </c>
      <c r="G22" s="111" t="s">
        <v>11</v>
      </c>
      <c r="H22" s="111" t="s">
        <v>11</v>
      </c>
      <c r="I22" s="111" t="s">
        <v>11</v>
      </c>
      <c r="J22" s="112" t="s">
        <v>21</v>
      </c>
      <c r="K22" s="111" t="s">
        <v>11</v>
      </c>
      <c r="L22" s="112" t="s">
        <v>21</v>
      </c>
      <c r="M22" s="112" t="s">
        <v>21</v>
      </c>
      <c r="N22" s="112" t="s">
        <v>21</v>
      </c>
      <c r="O22" s="112" t="s">
        <v>21</v>
      </c>
      <c r="P22" s="111" t="s">
        <v>11</v>
      </c>
      <c r="Q22" s="111" t="s">
        <v>11</v>
      </c>
      <c r="R22" s="111" t="s">
        <v>11</v>
      </c>
      <c r="S22" s="111" t="s">
        <v>11</v>
      </c>
      <c r="T22" s="113" t="s">
        <v>11</v>
      </c>
      <c r="U22" s="114" t="s">
        <v>19</v>
      </c>
      <c r="V22" s="114" t="s">
        <v>19</v>
      </c>
      <c r="W22" s="111" t="s">
        <v>11</v>
      </c>
      <c r="X22" s="111" t="s">
        <v>11</v>
      </c>
      <c r="Y22" s="111" t="s">
        <v>11</v>
      </c>
      <c r="Z22" s="111" t="s">
        <v>11</v>
      </c>
      <c r="AA22" s="111" t="s">
        <v>11</v>
      </c>
      <c r="AB22" s="111" t="s">
        <v>11</v>
      </c>
      <c r="AC22" s="111" t="s">
        <v>11</v>
      </c>
      <c r="AD22" s="111" t="s">
        <v>11</v>
      </c>
      <c r="AE22" s="117" t="s">
        <v>19</v>
      </c>
      <c r="AF22" s="111" t="s">
        <v>11</v>
      </c>
      <c r="AG22" s="112" t="s">
        <v>21</v>
      </c>
      <c r="AH22" s="111" t="s">
        <v>11</v>
      </c>
      <c r="AI22" s="118" t="s">
        <v>21</v>
      </c>
      <c r="AJ22" s="114" t="s">
        <v>19</v>
      </c>
      <c r="AK22" s="112" t="s">
        <v>21</v>
      </c>
      <c r="AL22" s="111" t="s">
        <v>11</v>
      </c>
      <c r="AM22" s="112" t="s">
        <v>21</v>
      </c>
      <c r="AN22" s="114" t="s">
        <v>19</v>
      </c>
      <c r="AO22" s="111" t="s">
        <v>11</v>
      </c>
      <c r="AP22" s="111" t="s">
        <v>11</v>
      </c>
      <c r="AQ22" s="114" t="s">
        <v>19</v>
      </c>
      <c r="AR22" s="113" t="s">
        <v>11</v>
      </c>
    </row>
    <row r="23">
      <c r="A23" s="109" t="s">
        <v>143</v>
      </c>
      <c r="B23" s="110" t="str">
        <f>VLOOKUP(A23, CCTable, 3, FALSE)</f>
        <v>LT</v>
      </c>
      <c r="C23" s="111" t="s">
        <v>11</v>
      </c>
      <c r="D23" s="111" t="s">
        <v>11</v>
      </c>
      <c r="E23" s="111" t="s">
        <v>11</v>
      </c>
      <c r="F23" s="111" t="s">
        <v>11</v>
      </c>
      <c r="G23" s="111" t="s">
        <v>11</v>
      </c>
      <c r="H23" s="111" t="s">
        <v>11</v>
      </c>
      <c r="I23" s="111" t="s">
        <v>11</v>
      </c>
      <c r="J23" s="112" t="s">
        <v>21</v>
      </c>
      <c r="K23" s="111" t="s">
        <v>11</v>
      </c>
      <c r="L23" s="111" t="s">
        <v>11</v>
      </c>
      <c r="M23" s="111" t="s">
        <v>11</v>
      </c>
      <c r="N23" s="111" t="s">
        <v>11</v>
      </c>
      <c r="O23" s="112" t="s">
        <v>21</v>
      </c>
      <c r="P23" s="111" t="s">
        <v>11</v>
      </c>
      <c r="Q23" s="111" t="s">
        <v>11</v>
      </c>
      <c r="R23" s="111" t="s">
        <v>11</v>
      </c>
      <c r="S23" s="111" t="s">
        <v>11</v>
      </c>
      <c r="T23" s="113" t="s">
        <v>11</v>
      </c>
      <c r="U23" s="114" t="s">
        <v>19</v>
      </c>
      <c r="V23" s="111" t="s">
        <v>11</v>
      </c>
      <c r="W23" s="111" t="s">
        <v>11</v>
      </c>
      <c r="X23" s="111" t="s">
        <v>11</v>
      </c>
      <c r="Y23" s="111" t="s">
        <v>11</v>
      </c>
      <c r="Z23" s="111" t="s">
        <v>11</v>
      </c>
      <c r="AA23" s="111" t="s">
        <v>11</v>
      </c>
      <c r="AB23" s="111" t="s">
        <v>11</v>
      </c>
      <c r="AC23" s="111" t="s">
        <v>11</v>
      </c>
      <c r="AD23" s="111" t="s">
        <v>11</v>
      </c>
      <c r="AE23" s="117" t="s">
        <v>19</v>
      </c>
      <c r="AF23" s="111" t="s">
        <v>11</v>
      </c>
      <c r="AG23" s="111" t="s">
        <v>11</v>
      </c>
      <c r="AH23" s="111" t="s">
        <v>11</v>
      </c>
      <c r="AI23" s="116" t="s">
        <v>19</v>
      </c>
      <c r="AJ23" s="114" t="s">
        <v>19</v>
      </c>
      <c r="AK23" s="111" t="s">
        <v>11</v>
      </c>
      <c r="AL23" s="111" t="s">
        <v>11</v>
      </c>
      <c r="AM23" s="112" t="s">
        <v>21</v>
      </c>
      <c r="AN23" s="114" t="s">
        <v>19</v>
      </c>
      <c r="AO23" s="111" t="s">
        <v>11</v>
      </c>
      <c r="AP23" s="111" t="s">
        <v>11</v>
      </c>
      <c r="AQ23" s="114" t="s">
        <v>19</v>
      </c>
      <c r="AR23" s="113" t="s">
        <v>11</v>
      </c>
    </row>
    <row r="24">
      <c r="A24" s="109" t="s">
        <v>144</v>
      </c>
      <c r="B24" s="110" t="str">
        <f>VLOOKUP(A24, CCTable, 3, FALSE)</f>
        <v>LU</v>
      </c>
      <c r="C24" s="111" t="s">
        <v>11</v>
      </c>
      <c r="D24" s="111" t="s">
        <v>11</v>
      </c>
      <c r="E24" s="111" t="s">
        <v>11</v>
      </c>
      <c r="F24" s="111" t="s">
        <v>11</v>
      </c>
      <c r="G24" s="111" t="s">
        <v>11</v>
      </c>
      <c r="H24" s="111" t="s">
        <v>11</v>
      </c>
      <c r="I24" s="111" t="s">
        <v>11</v>
      </c>
      <c r="J24" s="112" t="s">
        <v>21</v>
      </c>
      <c r="K24" s="111" t="s">
        <v>11</v>
      </c>
      <c r="L24" s="111" t="s">
        <v>11</v>
      </c>
      <c r="M24" s="111" t="s">
        <v>11</v>
      </c>
      <c r="N24" s="111" t="s">
        <v>11</v>
      </c>
      <c r="O24" s="112" t="s">
        <v>21</v>
      </c>
      <c r="P24" s="111" t="s">
        <v>11</v>
      </c>
      <c r="Q24" s="111" t="s">
        <v>11</v>
      </c>
      <c r="R24" s="111" t="s">
        <v>11</v>
      </c>
      <c r="S24" s="111" t="s">
        <v>11</v>
      </c>
      <c r="T24" s="113" t="s">
        <v>11</v>
      </c>
      <c r="U24" s="114" t="s">
        <v>19</v>
      </c>
      <c r="V24" s="111" t="s">
        <v>11</v>
      </c>
      <c r="W24" s="111" t="s">
        <v>11</v>
      </c>
      <c r="X24" s="111" t="s">
        <v>11</v>
      </c>
      <c r="Y24" s="111" t="s">
        <v>11</v>
      </c>
      <c r="Z24" s="111" t="s">
        <v>11</v>
      </c>
      <c r="AA24" s="111" t="s">
        <v>11</v>
      </c>
      <c r="AB24" s="111" t="s">
        <v>11</v>
      </c>
      <c r="AC24" s="111" t="s">
        <v>11</v>
      </c>
      <c r="AD24" s="111" t="s">
        <v>11</v>
      </c>
      <c r="AE24" s="117" t="s">
        <v>19</v>
      </c>
      <c r="AF24" s="111" t="s">
        <v>11</v>
      </c>
      <c r="AG24" s="111" t="s">
        <v>11</v>
      </c>
      <c r="AH24" s="111" t="s">
        <v>11</v>
      </c>
      <c r="AI24" s="116" t="s">
        <v>19</v>
      </c>
      <c r="AJ24" s="114" t="s">
        <v>19</v>
      </c>
      <c r="AK24" s="111" t="s">
        <v>11</v>
      </c>
      <c r="AL24" s="111" t="s">
        <v>11</v>
      </c>
      <c r="AM24" s="112" t="s">
        <v>21</v>
      </c>
      <c r="AN24" s="114" t="s">
        <v>19</v>
      </c>
      <c r="AO24" s="111" t="s">
        <v>11</v>
      </c>
      <c r="AP24" s="111" t="s">
        <v>11</v>
      </c>
      <c r="AQ24" s="114" t="s">
        <v>19</v>
      </c>
      <c r="AR24" s="113" t="s">
        <v>11</v>
      </c>
    </row>
    <row r="25">
      <c r="A25" s="109" t="s">
        <v>145</v>
      </c>
      <c r="B25" s="110" t="str">
        <f>VLOOKUP(A25, CCTable, 3, FALSE)</f>
        <v>MT</v>
      </c>
      <c r="C25" s="111" t="s">
        <v>11</v>
      </c>
      <c r="D25" s="111" t="s">
        <v>11</v>
      </c>
      <c r="E25" s="111" t="s">
        <v>11</v>
      </c>
      <c r="F25" s="111" t="s">
        <v>11</v>
      </c>
      <c r="G25" s="111" t="s">
        <v>11</v>
      </c>
      <c r="H25" s="111" t="s">
        <v>11</v>
      </c>
      <c r="I25" s="111" t="s">
        <v>11</v>
      </c>
      <c r="J25" s="112" t="s">
        <v>21</v>
      </c>
      <c r="K25" s="111" t="s">
        <v>11</v>
      </c>
      <c r="L25" s="111" t="s">
        <v>11</v>
      </c>
      <c r="M25" s="112" t="s">
        <v>21</v>
      </c>
      <c r="N25" s="111" t="s">
        <v>11</v>
      </c>
      <c r="O25" s="112" t="s">
        <v>21</v>
      </c>
      <c r="P25" s="111" t="s">
        <v>11</v>
      </c>
      <c r="Q25" s="111" t="s">
        <v>11</v>
      </c>
      <c r="R25" s="111" t="s">
        <v>11</v>
      </c>
      <c r="S25" s="111" t="s">
        <v>11</v>
      </c>
      <c r="T25" s="113" t="s">
        <v>11</v>
      </c>
      <c r="U25" s="114" t="s">
        <v>19</v>
      </c>
      <c r="V25" s="111" t="s">
        <v>11</v>
      </c>
      <c r="W25" s="111" t="s">
        <v>11</v>
      </c>
      <c r="X25" s="111" t="s">
        <v>11</v>
      </c>
      <c r="Y25" s="111" t="s">
        <v>11</v>
      </c>
      <c r="Z25" s="111" t="s">
        <v>11</v>
      </c>
      <c r="AA25" s="111" t="s">
        <v>11</v>
      </c>
      <c r="AB25" s="111" t="s">
        <v>11</v>
      </c>
      <c r="AC25" s="111" t="s">
        <v>11</v>
      </c>
      <c r="AD25" s="111" t="s">
        <v>11</v>
      </c>
      <c r="AE25" s="117" t="s">
        <v>19</v>
      </c>
      <c r="AF25" s="111" t="s">
        <v>11</v>
      </c>
      <c r="AG25" s="111" t="s">
        <v>11</v>
      </c>
      <c r="AH25" s="111" t="s">
        <v>11</v>
      </c>
      <c r="AI25" s="118" t="s">
        <v>21</v>
      </c>
      <c r="AJ25" s="114" t="s">
        <v>19</v>
      </c>
      <c r="AK25" s="112" t="s">
        <v>21</v>
      </c>
      <c r="AL25" s="111" t="s">
        <v>11</v>
      </c>
      <c r="AM25" s="112" t="s">
        <v>21</v>
      </c>
      <c r="AN25" s="114" t="s">
        <v>19</v>
      </c>
      <c r="AO25" s="111" t="s">
        <v>11</v>
      </c>
      <c r="AP25" s="111" t="s">
        <v>11</v>
      </c>
      <c r="AQ25" s="114" t="s">
        <v>19</v>
      </c>
      <c r="AR25" s="113" t="s">
        <v>11</v>
      </c>
    </row>
    <row r="26">
      <c r="A26" s="109" t="s">
        <v>146</v>
      </c>
      <c r="B26" s="110" t="str">
        <f>VLOOKUP(A26, CCTable, 3, FALSE)</f>
        <v>NL</v>
      </c>
      <c r="C26" s="111" t="s">
        <v>11</v>
      </c>
      <c r="D26" s="111" t="s">
        <v>11</v>
      </c>
      <c r="E26" s="111" t="s">
        <v>11</v>
      </c>
      <c r="F26" s="111" t="s">
        <v>11</v>
      </c>
      <c r="G26" s="111" t="s">
        <v>11</v>
      </c>
      <c r="H26" s="111" t="s">
        <v>11</v>
      </c>
      <c r="I26" s="111" t="s">
        <v>11</v>
      </c>
      <c r="J26" s="112" t="s">
        <v>21</v>
      </c>
      <c r="K26" s="111" t="s">
        <v>11</v>
      </c>
      <c r="L26" s="111" t="s">
        <v>11</v>
      </c>
      <c r="M26" s="111" t="s">
        <v>11</v>
      </c>
      <c r="N26" s="111" t="s">
        <v>11</v>
      </c>
      <c r="O26" s="111" t="s">
        <v>11</v>
      </c>
      <c r="P26" s="111" t="s">
        <v>11</v>
      </c>
      <c r="Q26" s="111" t="s">
        <v>11</v>
      </c>
      <c r="R26" s="111" t="s">
        <v>11</v>
      </c>
      <c r="S26" s="111" t="s">
        <v>11</v>
      </c>
      <c r="T26" s="113" t="s">
        <v>11</v>
      </c>
      <c r="U26" s="114" t="s">
        <v>19</v>
      </c>
      <c r="V26" s="111" t="s">
        <v>11</v>
      </c>
      <c r="W26" s="111" t="s">
        <v>11</v>
      </c>
      <c r="X26" s="111" t="s">
        <v>11</v>
      </c>
      <c r="Y26" s="111" t="s">
        <v>11</v>
      </c>
      <c r="Z26" s="111" t="s">
        <v>11</v>
      </c>
      <c r="AA26" s="111" t="s">
        <v>11</v>
      </c>
      <c r="AB26" s="111" t="s">
        <v>11</v>
      </c>
      <c r="AC26" s="111" t="s">
        <v>11</v>
      </c>
      <c r="AD26" s="111" t="s">
        <v>11</v>
      </c>
      <c r="AE26" s="117" t="s">
        <v>19</v>
      </c>
      <c r="AF26" s="111" t="s">
        <v>11</v>
      </c>
      <c r="AG26" s="111" t="s">
        <v>11</v>
      </c>
      <c r="AH26" s="111" t="s">
        <v>11</v>
      </c>
      <c r="AI26" s="116" t="s">
        <v>19</v>
      </c>
      <c r="AJ26" s="114" t="s">
        <v>19</v>
      </c>
      <c r="AK26" s="111" t="s">
        <v>11</v>
      </c>
      <c r="AL26" s="111" t="s">
        <v>11</v>
      </c>
      <c r="AM26" s="111" t="s">
        <v>11</v>
      </c>
      <c r="AN26" s="114" t="s">
        <v>19</v>
      </c>
      <c r="AO26" s="111" t="s">
        <v>11</v>
      </c>
      <c r="AP26" s="111" t="s">
        <v>11</v>
      </c>
      <c r="AQ26" s="114" t="s">
        <v>19</v>
      </c>
      <c r="AR26" s="113" t="s">
        <v>11</v>
      </c>
    </row>
    <row r="27">
      <c r="A27" s="109" t="s">
        <v>147</v>
      </c>
      <c r="B27" s="110" t="str">
        <f>VLOOKUP(A27, CCTable, 3, FALSE)</f>
        <v>NO</v>
      </c>
      <c r="C27" s="111" t="s">
        <v>11</v>
      </c>
      <c r="D27" s="111" t="s">
        <v>11</v>
      </c>
      <c r="E27" s="111" t="s">
        <v>11</v>
      </c>
      <c r="F27" s="111" t="s">
        <v>11</v>
      </c>
      <c r="G27" s="111" t="s">
        <v>11</v>
      </c>
      <c r="H27" s="111" t="s">
        <v>11</v>
      </c>
      <c r="I27" s="111" t="s">
        <v>11</v>
      </c>
      <c r="J27" s="112" t="s">
        <v>21</v>
      </c>
      <c r="K27" s="111" t="s">
        <v>11</v>
      </c>
      <c r="L27" s="111" t="s">
        <v>11</v>
      </c>
      <c r="M27" s="111" t="s">
        <v>11</v>
      </c>
      <c r="N27" s="111" t="s">
        <v>11</v>
      </c>
      <c r="O27" s="112" t="s">
        <v>21</v>
      </c>
      <c r="P27" s="111" t="s">
        <v>11</v>
      </c>
      <c r="Q27" s="111" t="s">
        <v>11</v>
      </c>
      <c r="R27" s="111" t="s">
        <v>11</v>
      </c>
      <c r="S27" s="111" t="s">
        <v>11</v>
      </c>
      <c r="T27" s="113" t="s">
        <v>11</v>
      </c>
      <c r="U27" s="114" t="s">
        <v>19</v>
      </c>
      <c r="V27" s="111" t="s">
        <v>11</v>
      </c>
      <c r="W27" s="111" t="s">
        <v>11</v>
      </c>
      <c r="X27" s="111" t="s">
        <v>11</v>
      </c>
      <c r="Y27" s="111" t="s">
        <v>11</v>
      </c>
      <c r="Z27" s="111" t="s">
        <v>11</v>
      </c>
      <c r="AA27" s="111" t="s">
        <v>11</v>
      </c>
      <c r="AB27" s="111" t="s">
        <v>11</v>
      </c>
      <c r="AC27" s="111" t="s">
        <v>11</v>
      </c>
      <c r="AD27" s="111" t="s">
        <v>11</v>
      </c>
      <c r="AE27" s="113" t="s">
        <v>11</v>
      </c>
      <c r="AF27" s="111" t="s">
        <v>11</v>
      </c>
      <c r="AG27" s="111" t="s">
        <v>11</v>
      </c>
      <c r="AH27" s="111" t="s">
        <v>11</v>
      </c>
      <c r="AI27" s="116" t="s">
        <v>19</v>
      </c>
      <c r="AJ27" s="114" t="s">
        <v>19</v>
      </c>
      <c r="AK27" s="111" t="s">
        <v>11</v>
      </c>
      <c r="AL27" s="111" t="s">
        <v>11</v>
      </c>
      <c r="AM27" s="112" t="s">
        <v>21</v>
      </c>
      <c r="AN27" s="114" t="s">
        <v>19</v>
      </c>
      <c r="AO27" s="111" t="s">
        <v>11</v>
      </c>
      <c r="AP27" s="111" t="s">
        <v>11</v>
      </c>
      <c r="AQ27" s="114" t="s">
        <v>19</v>
      </c>
      <c r="AR27" s="113" t="s">
        <v>11</v>
      </c>
    </row>
    <row r="28">
      <c r="A28" s="109" t="s">
        <v>148</v>
      </c>
      <c r="B28" s="110" t="str">
        <f>VLOOKUP(A28, CCTable, 3, FALSE)</f>
        <v>PL</v>
      </c>
      <c r="C28" s="111" t="s">
        <v>11</v>
      </c>
      <c r="D28" s="111" t="s">
        <v>11</v>
      </c>
      <c r="E28" s="111" t="s">
        <v>11</v>
      </c>
      <c r="F28" s="111" t="s">
        <v>11</v>
      </c>
      <c r="G28" s="111" t="s">
        <v>11</v>
      </c>
      <c r="H28" s="111" t="s">
        <v>11</v>
      </c>
      <c r="I28" s="111" t="s">
        <v>11</v>
      </c>
      <c r="J28" s="112" t="s">
        <v>21</v>
      </c>
      <c r="K28" s="111" t="s">
        <v>11</v>
      </c>
      <c r="L28" s="111" t="s">
        <v>11</v>
      </c>
      <c r="M28" s="111" t="s">
        <v>11</v>
      </c>
      <c r="N28" s="111" t="s">
        <v>11</v>
      </c>
      <c r="O28" s="111" t="s">
        <v>11</v>
      </c>
      <c r="P28" s="111" t="s">
        <v>11</v>
      </c>
      <c r="Q28" s="111" t="s">
        <v>11</v>
      </c>
      <c r="R28" s="111" t="s">
        <v>11</v>
      </c>
      <c r="S28" s="111" t="s">
        <v>11</v>
      </c>
      <c r="T28" s="113" t="s">
        <v>11</v>
      </c>
      <c r="U28" s="114" t="s">
        <v>19</v>
      </c>
      <c r="V28" s="111" t="s">
        <v>11</v>
      </c>
      <c r="W28" s="111" t="s">
        <v>11</v>
      </c>
      <c r="X28" s="111" t="s">
        <v>11</v>
      </c>
      <c r="Y28" s="111" t="s">
        <v>11</v>
      </c>
      <c r="Z28" s="111" t="s">
        <v>11</v>
      </c>
      <c r="AA28" s="111" t="s">
        <v>11</v>
      </c>
      <c r="AB28" s="111" t="s">
        <v>11</v>
      </c>
      <c r="AC28" s="111" t="s">
        <v>11</v>
      </c>
      <c r="AD28" s="111" t="s">
        <v>11</v>
      </c>
      <c r="AE28" s="113" t="s">
        <v>11</v>
      </c>
      <c r="AF28" s="111" t="s">
        <v>11</v>
      </c>
      <c r="AG28" s="111" t="s">
        <v>11</v>
      </c>
      <c r="AH28" s="111" t="s">
        <v>11</v>
      </c>
      <c r="AI28" s="116" t="s">
        <v>19</v>
      </c>
      <c r="AJ28" s="114" t="s">
        <v>19</v>
      </c>
      <c r="AK28" s="111" t="s">
        <v>11</v>
      </c>
      <c r="AL28" s="111" t="s">
        <v>11</v>
      </c>
      <c r="AM28" s="112" t="s">
        <v>21</v>
      </c>
      <c r="AN28" s="114" t="s">
        <v>19</v>
      </c>
      <c r="AO28" s="111" t="s">
        <v>11</v>
      </c>
      <c r="AP28" s="111" t="s">
        <v>11</v>
      </c>
      <c r="AQ28" s="114" t="s">
        <v>19</v>
      </c>
      <c r="AR28" s="113" t="s">
        <v>11</v>
      </c>
    </row>
    <row r="29">
      <c r="A29" s="109" t="s">
        <v>149</v>
      </c>
      <c r="B29" s="110" t="str">
        <f>VLOOKUP(A29, CCTable, 3, FALSE)</f>
        <v>PT</v>
      </c>
      <c r="C29" s="111" t="s">
        <v>11</v>
      </c>
      <c r="D29" s="111" t="s">
        <v>11</v>
      </c>
      <c r="E29" s="111" t="s">
        <v>11</v>
      </c>
      <c r="F29" s="111" t="s">
        <v>11</v>
      </c>
      <c r="G29" s="111" t="s">
        <v>11</v>
      </c>
      <c r="H29" s="111" t="s">
        <v>11</v>
      </c>
      <c r="I29" s="111" t="s">
        <v>11</v>
      </c>
      <c r="J29" s="112" t="s">
        <v>21</v>
      </c>
      <c r="K29" s="111" t="s">
        <v>11</v>
      </c>
      <c r="L29" s="111" t="s">
        <v>11</v>
      </c>
      <c r="M29" s="111" t="s">
        <v>11</v>
      </c>
      <c r="N29" s="111" t="s">
        <v>11</v>
      </c>
      <c r="O29" s="112" t="s">
        <v>21</v>
      </c>
      <c r="P29" s="111" t="s">
        <v>11</v>
      </c>
      <c r="Q29" s="111" t="s">
        <v>11</v>
      </c>
      <c r="R29" s="111" t="s">
        <v>11</v>
      </c>
      <c r="S29" s="111" t="s">
        <v>11</v>
      </c>
      <c r="T29" s="113" t="s">
        <v>11</v>
      </c>
      <c r="U29" s="114" t="s">
        <v>19</v>
      </c>
      <c r="V29" s="111" t="s">
        <v>11</v>
      </c>
      <c r="W29" s="111" t="s">
        <v>11</v>
      </c>
      <c r="X29" s="111" t="s">
        <v>11</v>
      </c>
      <c r="Y29" s="111" t="s">
        <v>11</v>
      </c>
      <c r="Z29" s="111" t="s">
        <v>11</v>
      </c>
      <c r="AA29" s="111" t="s">
        <v>11</v>
      </c>
      <c r="AB29" s="111" t="s">
        <v>11</v>
      </c>
      <c r="AC29" s="111" t="s">
        <v>11</v>
      </c>
      <c r="AD29" s="111" t="s">
        <v>11</v>
      </c>
      <c r="AE29" s="117" t="s">
        <v>19</v>
      </c>
      <c r="AF29" s="111" t="s">
        <v>11</v>
      </c>
      <c r="AG29" s="111" t="s">
        <v>11</v>
      </c>
      <c r="AH29" s="111" t="s">
        <v>11</v>
      </c>
      <c r="AI29" s="116" t="s">
        <v>19</v>
      </c>
      <c r="AJ29" s="114" t="s">
        <v>19</v>
      </c>
      <c r="AK29" s="111" t="s">
        <v>11</v>
      </c>
      <c r="AL29" s="111" t="s">
        <v>11</v>
      </c>
      <c r="AM29" s="111" t="s">
        <v>11</v>
      </c>
      <c r="AN29" s="114" t="s">
        <v>19</v>
      </c>
      <c r="AO29" s="111" t="s">
        <v>11</v>
      </c>
      <c r="AP29" s="111" t="s">
        <v>11</v>
      </c>
      <c r="AQ29" s="114" t="s">
        <v>19</v>
      </c>
      <c r="AR29" s="113" t="s">
        <v>11</v>
      </c>
    </row>
    <row r="30">
      <c r="A30" s="109" t="s">
        <v>150</v>
      </c>
      <c r="B30" s="110" t="str">
        <f>VLOOKUP(A30, CCTable, 3, FALSE)</f>
        <v>RO</v>
      </c>
      <c r="C30" s="111" t="s">
        <v>11</v>
      </c>
      <c r="D30" s="111" t="s">
        <v>11</v>
      </c>
      <c r="E30" s="111" t="s">
        <v>11</v>
      </c>
      <c r="F30" s="111" t="s">
        <v>11</v>
      </c>
      <c r="G30" s="111" t="s">
        <v>11</v>
      </c>
      <c r="H30" s="111" t="s">
        <v>11</v>
      </c>
      <c r="I30" s="111" t="s">
        <v>11</v>
      </c>
      <c r="J30" s="112" t="s">
        <v>21</v>
      </c>
      <c r="K30" s="111" t="s">
        <v>11</v>
      </c>
      <c r="L30" s="111" t="s">
        <v>11</v>
      </c>
      <c r="M30" s="111" t="s">
        <v>11</v>
      </c>
      <c r="N30" s="111" t="s">
        <v>11</v>
      </c>
      <c r="O30" s="112" t="s">
        <v>21</v>
      </c>
      <c r="P30" s="111" t="s">
        <v>11</v>
      </c>
      <c r="Q30" s="111" t="s">
        <v>11</v>
      </c>
      <c r="R30" s="111" t="s">
        <v>11</v>
      </c>
      <c r="S30" s="111" t="s">
        <v>11</v>
      </c>
      <c r="T30" s="113" t="s">
        <v>11</v>
      </c>
      <c r="U30" s="114" t="s">
        <v>19</v>
      </c>
      <c r="V30" s="111" t="s">
        <v>11</v>
      </c>
      <c r="W30" s="111" t="s">
        <v>11</v>
      </c>
      <c r="X30" s="111" t="s">
        <v>11</v>
      </c>
      <c r="Y30" s="111" t="s">
        <v>11</v>
      </c>
      <c r="Z30" s="111" t="s">
        <v>11</v>
      </c>
      <c r="AA30" s="111" t="s">
        <v>11</v>
      </c>
      <c r="AB30" s="111" t="s">
        <v>11</v>
      </c>
      <c r="AC30" s="111" t="s">
        <v>11</v>
      </c>
      <c r="AD30" s="111" t="s">
        <v>11</v>
      </c>
      <c r="AE30" s="117" t="s">
        <v>19</v>
      </c>
      <c r="AF30" s="111" t="s">
        <v>11</v>
      </c>
      <c r="AG30" s="111" t="s">
        <v>11</v>
      </c>
      <c r="AH30" s="111" t="s">
        <v>11</v>
      </c>
      <c r="AI30" s="116" t="s">
        <v>19</v>
      </c>
      <c r="AJ30" s="114" t="s">
        <v>19</v>
      </c>
      <c r="AK30" s="111" t="s">
        <v>11</v>
      </c>
      <c r="AL30" s="111" t="s">
        <v>11</v>
      </c>
      <c r="AM30" s="112" t="s">
        <v>21</v>
      </c>
      <c r="AN30" s="114" t="s">
        <v>19</v>
      </c>
      <c r="AO30" s="111" t="s">
        <v>11</v>
      </c>
      <c r="AP30" s="111" t="s">
        <v>11</v>
      </c>
      <c r="AQ30" s="114" t="s">
        <v>19</v>
      </c>
      <c r="AR30" s="113" t="s">
        <v>11</v>
      </c>
    </row>
    <row r="31">
      <c r="A31" s="109" t="s">
        <v>151</v>
      </c>
      <c r="B31" s="110" t="str">
        <f>VLOOKUP(A31, CCTable, 3, FALSE)</f>
        <v>SK</v>
      </c>
      <c r="C31" s="111" t="s">
        <v>11</v>
      </c>
      <c r="D31" s="111" t="s">
        <v>11</v>
      </c>
      <c r="E31" s="111" t="s">
        <v>11</v>
      </c>
      <c r="F31" s="111" t="s">
        <v>11</v>
      </c>
      <c r="G31" s="111" t="s">
        <v>11</v>
      </c>
      <c r="H31" s="111" t="s">
        <v>11</v>
      </c>
      <c r="I31" s="111" t="s">
        <v>11</v>
      </c>
      <c r="J31" s="112" t="s">
        <v>21</v>
      </c>
      <c r="K31" s="111" t="s">
        <v>11</v>
      </c>
      <c r="L31" s="111" t="s">
        <v>11</v>
      </c>
      <c r="M31" s="111" t="s">
        <v>11</v>
      </c>
      <c r="N31" s="111" t="s">
        <v>11</v>
      </c>
      <c r="O31" s="112" t="s">
        <v>21</v>
      </c>
      <c r="P31" s="111" t="s">
        <v>11</v>
      </c>
      <c r="Q31" s="111" t="s">
        <v>11</v>
      </c>
      <c r="R31" s="111" t="s">
        <v>11</v>
      </c>
      <c r="S31" s="111" t="s">
        <v>11</v>
      </c>
      <c r="T31" s="113" t="s">
        <v>11</v>
      </c>
      <c r="U31" s="114" t="s">
        <v>19</v>
      </c>
      <c r="V31" s="111" t="s">
        <v>11</v>
      </c>
      <c r="W31" s="111" t="s">
        <v>11</v>
      </c>
      <c r="X31" s="111" t="s">
        <v>11</v>
      </c>
      <c r="Y31" s="111" t="s">
        <v>11</v>
      </c>
      <c r="Z31" s="111" t="s">
        <v>11</v>
      </c>
      <c r="AA31" s="111" t="s">
        <v>11</v>
      </c>
      <c r="AB31" s="111" t="s">
        <v>11</v>
      </c>
      <c r="AC31" s="111" t="s">
        <v>11</v>
      </c>
      <c r="AD31" s="111" t="s">
        <v>11</v>
      </c>
      <c r="AE31" s="113" t="s">
        <v>11</v>
      </c>
      <c r="AF31" s="111" t="s">
        <v>11</v>
      </c>
      <c r="AG31" s="111" t="s">
        <v>11</v>
      </c>
      <c r="AH31" s="111" t="s">
        <v>11</v>
      </c>
      <c r="AI31" s="116" t="s">
        <v>19</v>
      </c>
      <c r="AJ31" s="114" t="s">
        <v>19</v>
      </c>
      <c r="AK31" s="111" t="s">
        <v>11</v>
      </c>
      <c r="AL31" s="111" t="s">
        <v>11</v>
      </c>
      <c r="AM31" s="112" t="s">
        <v>21</v>
      </c>
      <c r="AN31" s="114" t="s">
        <v>19</v>
      </c>
      <c r="AO31" s="111" t="s">
        <v>11</v>
      </c>
      <c r="AP31" s="111" t="s">
        <v>11</v>
      </c>
      <c r="AQ31" s="114" t="s">
        <v>19</v>
      </c>
      <c r="AR31" s="113" t="s">
        <v>11</v>
      </c>
    </row>
    <row r="32">
      <c r="A32" s="109" t="s">
        <v>152</v>
      </c>
      <c r="B32" s="110" t="str">
        <f>VLOOKUP(A32, CCTable, 3, FALSE)</f>
        <v>SI</v>
      </c>
      <c r="C32" s="111" t="s">
        <v>11</v>
      </c>
      <c r="D32" s="111" t="s">
        <v>11</v>
      </c>
      <c r="E32" s="111" t="s">
        <v>11</v>
      </c>
      <c r="F32" s="111" t="s">
        <v>11</v>
      </c>
      <c r="G32" s="111" t="s">
        <v>11</v>
      </c>
      <c r="H32" s="111" t="s">
        <v>11</v>
      </c>
      <c r="I32" s="111" t="s">
        <v>11</v>
      </c>
      <c r="J32" s="112" t="s">
        <v>21</v>
      </c>
      <c r="K32" s="111" t="s">
        <v>11</v>
      </c>
      <c r="L32" s="111" t="s">
        <v>11</v>
      </c>
      <c r="M32" s="112" t="s">
        <v>21</v>
      </c>
      <c r="N32" s="111" t="s">
        <v>11</v>
      </c>
      <c r="O32" s="112" t="s">
        <v>21</v>
      </c>
      <c r="P32" s="111" t="s">
        <v>11</v>
      </c>
      <c r="Q32" s="111" t="s">
        <v>11</v>
      </c>
      <c r="R32" s="111" t="s">
        <v>11</v>
      </c>
      <c r="S32" s="111" t="s">
        <v>11</v>
      </c>
      <c r="T32" s="113" t="s">
        <v>11</v>
      </c>
      <c r="U32" s="114" t="s">
        <v>19</v>
      </c>
      <c r="V32" s="111" t="s">
        <v>11</v>
      </c>
      <c r="W32" s="111" t="s">
        <v>11</v>
      </c>
      <c r="X32" s="111" t="s">
        <v>11</v>
      </c>
      <c r="Y32" s="111" t="s">
        <v>11</v>
      </c>
      <c r="Z32" s="111" t="s">
        <v>11</v>
      </c>
      <c r="AA32" s="111" t="s">
        <v>11</v>
      </c>
      <c r="AB32" s="111" t="s">
        <v>11</v>
      </c>
      <c r="AC32" s="111" t="s">
        <v>11</v>
      </c>
      <c r="AD32" s="111" t="s">
        <v>11</v>
      </c>
      <c r="AE32" s="117" t="s">
        <v>19</v>
      </c>
      <c r="AF32" s="111" t="s">
        <v>11</v>
      </c>
      <c r="AG32" s="111" t="s">
        <v>11</v>
      </c>
      <c r="AH32" s="111" t="s">
        <v>11</v>
      </c>
      <c r="AI32" s="116" t="s">
        <v>19</v>
      </c>
      <c r="AJ32" s="114" t="s">
        <v>19</v>
      </c>
      <c r="AK32" s="111" t="s">
        <v>11</v>
      </c>
      <c r="AL32" s="111" t="s">
        <v>11</v>
      </c>
      <c r="AM32" s="112" t="s">
        <v>21</v>
      </c>
      <c r="AN32" s="114" t="s">
        <v>19</v>
      </c>
      <c r="AO32" s="111" t="s">
        <v>11</v>
      </c>
      <c r="AP32" s="111" t="s">
        <v>11</v>
      </c>
      <c r="AQ32" s="114" t="s">
        <v>19</v>
      </c>
      <c r="AR32" s="113" t="s">
        <v>11</v>
      </c>
    </row>
    <row r="33">
      <c r="A33" s="109" t="s">
        <v>153</v>
      </c>
      <c r="B33" s="110" t="str">
        <f>VLOOKUP(A33, CCTable, 3, FALSE)</f>
        <v>ES</v>
      </c>
      <c r="C33" s="111" t="s">
        <v>11</v>
      </c>
      <c r="D33" s="111" t="s">
        <v>11</v>
      </c>
      <c r="E33" s="111" t="s">
        <v>11</v>
      </c>
      <c r="F33" s="111" t="s">
        <v>11</v>
      </c>
      <c r="G33" s="111" t="s">
        <v>11</v>
      </c>
      <c r="H33" s="111" t="s">
        <v>11</v>
      </c>
      <c r="I33" s="111" t="s">
        <v>11</v>
      </c>
      <c r="J33" s="112" t="s">
        <v>21</v>
      </c>
      <c r="K33" s="111" t="s">
        <v>11</v>
      </c>
      <c r="L33" s="111" t="s">
        <v>11</v>
      </c>
      <c r="M33" s="111" t="s">
        <v>11</v>
      </c>
      <c r="N33" s="111" t="s">
        <v>11</v>
      </c>
      <c r="O33" s="114" t="s">
        <v>19</v>
      </c>
      <c r="P33" s="111" t="s">
        <v>11</v>
      </c>
      <c r="Q33" s="111" t="s">
        <v>11</v>
      </c>
      <c r="R33" s="111" t="s">
        <v>11</v>
      </c>
      <c r="S33" s="111" t="s">
        <v>11</v>
      </c>
      <c r="T33" s="113" t="s">
        <v>11</v>
      </c>
      <c r="U33" s="114" t="s">
        <v>19</v>
      </c>
      <c r="V33" s="111" t="s">
        <v>11</v>
      </c>
      <c r="W33" s="111" t="s">
        <v>11</v>
      </c>
      <c r="X33" s="111" t="s">
        <v>11</v>
      </c>
      <c r="Y33" s="111" t="s">
        <v>11</v>
      </c>
      <c r="Z33" s="111" t="s">
        <v>11</v>
      </c>
      <c r="AA33" s="111" t="s">
        <v>11</v>
      </c>
      <c r="AB33" s="111" t="s">
        <v>11</v>
      </c>
      <c r="AC33" s="111" t="s">
        <v>11</v>
      </c>
      <c r="AD33" s="111" t="s">
        <v>11</v>
      </c>
      <c r="AE33" s="113" t="s">
        <v>11</v>
      </c>
      <c r="AF33" s="111" t="s">
        <v>11</v>
      </c>
      <c r="AG33" s="111" t="s">
        <v>11</v>
      </c>
      <c r="AH33" s="111" t="s">
        <v>11</v>
      </c>
      <c r="AI33" s="116" t="s">
        <v>19</v>
      </c>
      <c r="AJ33" s="111" t="s">
        <v>11</v>
      </c>
      <c r="AK33" s="111" t="s">
        <v>11</v>
      </c>
      <c r="AL33" s="111" t="s">
        <v>11</v>
      </c>
      <c r="AM33" s="111" t="s">
        <v>11</v>
      </c>
      <c r="AN33" s="114" t="s">
        <v>19</v>
      </c>
      <c r="AO33" s="111" t="s">
        <v>11</v>
      </c>
      <c r="AP33" s="111" t="s">
        <v>11</v>
      </c>
      <c r="AQ33" s="114" t="s">
        <v>19</v>
      </c>
      <c r="AR33" s="113" t="s">
        <v>11</v>
      </c>
    </row>
    <row r="34">
      <c r="A34" s="109" t="s">
        <v>154</v>
      </c>
      <c r="B34" s="110" t="str">
        <f>VLOOKUP(A34, CCTable, 3, FALSE)</f>
        <v>SE</v>
      </c>
      <c r="C34" s="111" t="s">
        <v>11</v>
      </c>
      <c r="D34" s="111" t="s">
        <v>11</v>
      </c>
      <c r="E34" s="111" t="s">
        <v>11</v>
      </c>
      <c r="F34" s="111" t="s">
        <v>11</v>
      </c>
      <c r="G34" s="111" t="s">
        <v>11</v>
      </c>
      <c r="H34" s="111" t="s">
        <v>11</v>
      </c>
      <c r="I34" s="111" t="s">
        <v>11</v>
      </c>
      <c r="J34" s="112" t="s">
        <v>21</v>
      </c>
      <c r="K34" s="111" t="s">
        <v>11</v>
      </c>
      <c r="L34" s="111" t="s">
        <v>11</v>
      </c>
      <c r="M34" s="111" t="s">
        <v>11</v>
      </c>
      <c r="N34" s="111" t="s">
        <v>11</v>
      </c>
      <c r="O34" s="112" t="s">
        <v>21</v>
      </c>
      <c r="P34" s="111" t="s">
        <v>11</v>
      </c>
      <c r="Q34" s="111" t="s">
        <v>11</v>
      </c>
      <c r="R34" s="111" t="s">
        <v>11</v>
      </c>
      <c r="S34" s="111" t="s">
        <v>11</v>
      </c>
      <c r="T34" s="113" t="s">
        <v>11</v>
      </c>
      <c r="U34" s="114" t="s">
        <v>19</v>
      </c>
      <c r="V34" s="111" t="s">
        <v>11</v>
      </c>
      <c r="W34" s="111" t="s">
        <v>11</v>
      </c>
      <c r="X34" s="111" t="s">
        <v>11</v>
      </c>
      <c r="Y34" s="111" t="s">
        <v>11</v>
      </c>
      <c r="Z34" s="111" t="s">
        <v>11</v>
      </c>
      <c r="AA34" s="111" t="s">
        <v>11</v>
      </c>
      <c r="AB34" s="111" t="s">
        <v>11</v>
      </c>
      <c r="AC34" s="111" t="s">
        <v>11</v>
      </c>
      <c r="AD34" s="111" t="s">
        <v>11</v>
      </c>
      <c r="AE34" s="113" t="s">
        <v>11</v>
      </c>
      <c r="AF34" s="111" t="s">
        <v>11</v>
      </c>
      <c r="AG34" s="111" t="s">
        <v>11</v>
      </c>
      <c r="AH34" s="111" t="s">
        <v>11</v>
      </c>
      <c r="AI34" s="116" t="s">
        <v>19</v>
      </c>
      <c r="AJ34" s="114" t="s">
        <v>19</v>
      </c>
      <c r="AK34" s="111" t="s">
        <v>11</v>
      </c>
      <c r="AL34" s="111" t="s">
        <v>11</v>
      </c>
      <c r="AM34" s="112" t="s">
        <v>21</v>
      </c>
      <c r="AN34" s="114" t="s">
        <v>19</v>
      </c>
      <c r="AO34" s="111" t="s">
        <v>11</v>
      </c>
      <c r="AP34" s="111" t="s">
        <v>11</v>
      </c>
      <c r="AQ34" s="114" t="s">
        <v>19</v>
      </c>
      <c r="AR34" s="113" t="s">
        <v>11</v>
      </c>
    </row>
    <row r="35">
      <c r="A35" s="109" t="s">
        <v>155</v>
      </c>
      <c r="B35" s="110" t="str">
        <f>VLOOKUP(A35, CCTable, 3, FALSE)</f>
        <v>GB</v>
      </c>
      <c r="C35" s="111" t="s">
        <v>11</v>
      </c>
      <c r="D35" s="111" t="s">
        <v>11</v>
      </c>
      <c r="E35" s="111" t="s">
        <v>11</v>
      </c>
      <c r="F35" s="111" t="s">
        <v>11</v>
      </c>
      <c r="G35" s="111" t="s">
        <v>11</v>
      </c>
      <c r="H35" s="111" t="s">
        <v>11</v>
      </c>
      <c r="I35" s="111" t="s">
        <v>11</v>
      </c>
      <c r="J35" s="112" t="s">
        <v>21</v>
      </c>
      <c r="K35" s="111" t="s">
        <v>11</v>
      </c>
      <c r="L35" s="111" t="s">
        <v>11</v>
      </c>
      <c r="M35" s="111" t="s">
        <v>11</v>
      </c>
      <c r="N35" s="111" t="s">
        <v>11</v>
      </c>
      <c r="O35" s="111" t="s">
        <v>11</v>
      </c>
      <c r="P35" s="111" t="s">
        <v>11</v>
      </c>
      <c r="Q35" s="111" t="s">
        <v>11</v>
      </c>
      <c r="R35" s="111" t="s">
        <v>11</v>
      </c>
      <c r="S35" s="111" t="s">
        <v>11</v>
      </c>
      <c r="T35" s="113" t="s">
        <v>11</v>
      </c>
      <c r="U35" s="114" t="s">
        <v>19</v>
      </c>
      <c r="V35" s="111" t="s">
        <v>11</v>
      </c>
      <c r="W35" s="111" t="s">
        <v>11</v>
      </c>
      <c r="X35" s="111" t="s">
        <v>11</v>
      </c>
      <c r="Y35" s="111" t="s">
        <v>11</v>
      </c>
      <c r="Z35" s="111" t="s">
        <v>11</v>
      </c>
      <c r="AA35" s="111" t="s">
        <v>11</v>
      </c>
      <c r="AB35" s="111" t="s">
        <v>11</v>
      </c>
      <c r="AC35" s="111" t="s">
        <v>11</v>
      </c>
      <c r="AD35" s="111" t="s">
        <v>11</v>
      </c>
      <c r="AE35" s="113" t="s">
        <v>11</v>
      </c>
      <c r="AF35" s="111" t="s">
        <v>11</v>
      </c>
      <c r="AG35" s="111" t="s">
        <v>11</v>
      </c>
      <c r="AH35" s="111" t="s">
        <v>11</v>
      </c>
      <c r="AI35" s="116" t="s">
        <v>19</v>
      </c>
      <c r="AJ35" s="111" t="s">
        <v>11</v>
      </c>
      <c r="AK35" s="111" t="s">
        <v>11</v>
      </c>
      <c r="AL35" s="111" t="s">
        <v>11</v>
      </c>
      <c r="AM35" s="111" t="s">
        <v>11</v>
      </c>
      <c r="AN35" s="114" t="s">
        <v>19</v>
      </c>
      <c r="AO35" s="111" t="s">
        <v>11</v>
      </c>
      <c r="AP35" s="111" t="s">
        <v>11</v>
      </c>
      <c r="AQ35" s="114" t="s">
        <v>19</v>
      </c>
      <c r="AR35" s="113" t="s">
        <v>11</v>
      </c>
    </row>
    <row r="36">
      <c r="A36" s="120"/>
      <c r="B36" s="120"/>
      <c r="C36" s="120"/>
      <c r="D36" s="120"/>
      <c r="E36" s="120"/>
      <c r="F36" s="120"/>
      <c r="G36" s="120"/>
      <c r="H36" s="120"/>
      <c r="I36" s="120"/>
      <c r="J36" s="120"/>
      <c r="K36" s="120"/>
      <c r="L36" s="120"/>
      <c r="M36" s="120"/>
      <c r="N36" s="120"/>
      <c r="O36" s="120"/>
      <c r="P36" s="120"/>
      <c r="Q36" s="120"/>
      <c r="R36" s="120"/>
      <c r="S36" s="120"/>
      <c r="T36" s="121"/>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1"/>
    </row>
  </sheetData>
  <mergeCells count="1">
    <mergeCell ref="A2:B3"/>
  </mergeCells>
  <conditionalFormatting sqref="C5:AR35">
    <cfRule type="cellIs" dxfId="8" priority="1" operator="equal">
      <formula>"C"</formula>
    </cfRule>
  </conditionalFormatting>
  <conditionalFormatting sqref="C5:AR35">
    <cfRule type="cellIs" dxfId="9" priority="2" operator="equal">
      <formula>"F"</formula>
    </cfRule>
  </conditionalFormatting>
  <conditionalFormatting sqref="C5:AR35">
    <cfRule type="cellIs" dxfId="10" priority="3" operator="equal">
      <formula>"N"</formula>
    </cfRule>
  </conditionalFormatting>
  <conditionalFormatting sqref="C5:AR35">
    <cfRule type="cellIs" dxfId="4" priority="4" operator="equal">
      <formula>"A"</formula>
    </cfRule>
  </conditionalFormatting>
  <conditionalFormatting sqref="C5:AR35">
    <cfRule type="cellIs" dxfId="5" priority="5" operator="equal">
      <formula>"R"</formula>
    </cfRule>
  </conditionalFormatting>
  <conditionalFormatting sqref="C5:AR35">
    <cfRule type="cellIs" dxfId="11" priority="6" operator="equal">
      <formula>"WW"</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128.71"/>
  </cols>
  <sheetData>
    <row r="1">
      <c r="A1" s="83" t="s">
        <v>157</v>
      </c>
      <c r="B1" s="84"/>
    </row>
    <row r="2">
      <c r="A2" s="86" t="s">
        <v>170</v>
      </c>
      <c r="B2" s="87" t="s">
        <v>175</v>
      </c>
    </row>
    <row r="3">
      <c r="A3" s="88">
        <v>43467.0</v>
      </c>
      <c r="B3" s="90" t="s">
        <v>184</v>
      </c>
    </row>
    <row r="4">
      <c r="A4" s="88">
        <v>43445.0</v>
      </c>
      <c r="B4" s="92" t="s">
        <v>185</v>
      </c>
    </row>
    <row r="5">
      <c r="A5" s="88">
        <v>43445.0</v>
      </c>
      <c r="B5" s="92" t="s">
        <v>189</v>
      </c>
    </row>
    <row r="6">
      <c r="A6" s="88">
        <v>43419.0</v>
      </c>
      <c r="B6" s="92" t="s">
        <v>191</v>
      </c>
    </row>
    <row r="7">
      <c r="A7" s="93">
        <v>43280.0</v>
      </c>
      <c r="B7" s="94" t="s">
        <v>195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16.86"/>
  </cols>
  <sheetData>
    <row r="1">
      <c r="A1" s="80" t="s">
        <v>156</v>
      </c>
      <c r="B1" s="80" t="s">
        <v>158</v>
      </c>
    </row>
    <row r="2">
      <c r="A2" s="80" t="s">
        <v>159</v>
      </c>
      <c r="B2" s="82" t="s">
        <v>160</v>
      </c>
    </row>
    <row r="3">
      <c r="A3" s="80" t="s">
        <v>161</v>
      </c>
      <c r="B3" s="82" t="s">
        <v>162</v>
      </c>
    </row>
    <row r="4">
      <c r="A4" s="80" t="s">
        <v>163</v>
      </c>
      <c r="B4" s="82" t="s">
        <v>164</v>
      </c>
    </row>
    <row r="5">
      <c r="A5" s="80" t="s">
        <v>165</v>
      </c>
      <c r="B5" s="82" t="s">
        <v>166</v>
      </c>
    </row>
    <row r="6">
      <c r="A6" s="80" t="s">
        <v>168</v>
      </c>
      <c r="B6" s="82" t="s">
        <v>169</v>
      </c>
    </row>
    <row r="7">
      <c r="A7" s="80" t="s">
        <v>171</v>
      </c>
      <c r="B7" s="82" t="s">
        <v>172</v>
      </c>
    </row>
    <row r="8">
      <c r="A8" s="80" t="s">
        <v>173</v>
      </c>
      <c r="B8" s="82" t="s">
        <v>174</v>
      </c>
    </row>
    <row r="9">
      <c r="A9" s="80" t="s">
        <v>176</v>
      </c>
      <c r="B9" s="82" t="s">
        <v>177</v>
      </c>
    </row>
    <row r="10">
      <c r="A10" s="80" t="s">
        <v>178</v>
      </c>
      <c r="B10" s="82" t="s">
        <v>179</v>
      </c>
    </row>
    <row r="11">
      <c r="A11" s="80" t="s">
        <v>180</v>
      </c>
      <c r="B11" s="82" t="s">
        <v>181</v>
      </c>
    </row>
    <row r="12">
      <c r="A12" s="80" t="s">
        <v>182</v>
      </c>
      <c r="B12" s="82" t="s">
        <v>183</v>
      </c>
    </row>
    <row r="13">
      <c r="A13" s="89" t="s">
        <v>182</v>
      </c>
      <c r="B13" s="91" t="s">
        <v>183</v>
      </c>
    </row>
    <row r="14">
      <c r="A14" s="89" t="s">
        <v>186</v>
      </c>
      <c r="B14" s="91" t="s">
        <v>187</v>
      </c>
    </row>
    <row r="15">
      <c r="A15" s="89" t="s">
        <v>188</v>
      </c>
      <c r="B15" s="91" t="s">
        <v>190</v>
      </c>
    </row>
    <row r="16">
      <c r="A16" s="89" t="s">
        <v>192</v>
      </c>
      <c r="B16" s="91" t="s">
        <v>193</v>
      </c>
    </row>
    <row r="17">
      <c r="A17" s="89" t="s">
        <v>194</v>
      </c>
      <c r="B17" s="91" t="s">
        <v>196</v>
      </c>
    </row>
    <row r="18">
      <c r="A18" s="89" t="s">
        <v>197</v>
      </c>
      <c r="B18" s="91" t="s">
        <v>198</v>
      </c>
    </row>
    <row r="19">
      <c r="A19" s="89" t="s">
        <v>199</v>
      </c>
      <c r="B19" s="91" t="s">
        <v>200</v>
      </c>
    </row>
    <row r="20">
      <c r="A20" s="89" t="s">
        <v>201</v>
      </c>
      <c r="B20" s="91" t="s">
        <v>202</v>
      </c>
    </row>
    <row r="21">
      <c r="A21" s="89" t="s">
        <v>203</v>
      </c>
      <c r="B21" s="91" t="s">
        <v>204</v>
      </c>
    </row>
    <row r="22">
      <c r="A22" s="89" t="s">
        <v>205</v>
      </c>
      <c r="B22" s="91" t="s">
        <v>206</v>
      </c>
    </row>
    <row r="23">
      <c r="A23" s="89" t="s">
        <v>207</v>
      </c>
      <c r="B23" s="91" t="s">
        <v>208</v>
      </c>
    </row>
    <row r="24">
      <c r="A24" s="89" t="s">
        <v>209</v>
      </c>
      <c r="B24" s="91" t="s">
        <v>210</v>
      </c>
    </row>
    <row r="25">
      <c r="A25" s="89" t="s">
        <v>211</v>
      </c>
      <c r="B25" s="91" t="s">
        <v>212</v>
      </c>
    </row>
    <row r="26">
      <c r="A26" s="89" t="s">
        <v>213</v>
      </c>
      <c r="B26" s="91" t="s">
        <v>214</v>
      </c>
    </row>
    <row r="27">
      <c r="A27" s="89" t="s">
        <v>215</v>
      </c>
      <c r="B27" s="91" t="s">
        <v>216</v>
      </c>
    </row>
    <row r="28">
      <c r="A28" s="89" t="s">
        <v>217</v>
      </c>
      <c r="B28" s="91" t="s">
        <v>218</v>
      </c>
    </row>
    <row r="29">
      <c r="A29" s="89" t="s">
        <v>219</v>
      </c>
      <c r="B29" s="91" t="s">
        <v>220</v>
      </c>
    </row>
    <row r="30">
      <c r="A30" s="89" t="s">
        <v>221</v>
      </c>
      <c r="B30" s="91" t="s">
        <v>222</v>
      </c>
    </row>
    <row r="31">
      <c r="A31" s="89" t="s">
        <v>223</v>
      </c>
      <c r="B31" s="96" t="s">
        <v>224</v>
      </c>
    </row>
    <row r="32">
      <c r="A32" s="89" t="s">
        <v>225</v>
      </c>
      <c r="B32" s="91" t="s">
        <v>226</v>
      </c>
    </row>
    <row r="33">
      <c r="A33" s="98" t="s">
        <v>167</v>
      </c>
      <c r="B33" s="91"/>
    </row>
    <row r="34">
      <c r="A34" s="89" t="s">
        <v>227</v>
      </c>
      <c r="B34" s="91" t="s">
        <v>228</v>
      </c>
    </row>
    <row r="35">
      <c r="A35" s="89" t="s">
        <v>229</v>
      </c>
      <c r="B35" s="91" t="s">
        <v>230</v>
      </c>
    </row>
    <row r="36">
      <c r="A36" s="89" t="s">
        <v>231</v>
      </c>
      <c r="B36" s="91" t="s">
        <v>232</v>
      </c>
    </row>
    <row r="37">
      <c r="A37" s="89" t="s">
        <v>234</v>
      </c>
      <c r="B37" s="91" t="s">
        <v>235</v>
      </c>
    </row>
    <row r="38">
      <c r="A38" s="89" t="s">
        <v>236</v>
      </c>
      <c r="B38" s="91" t="s">
        <v>238</v>
      </c>
    </row>
    <row r="39">
      <c r="A39" s="89" t="s">
        <v>239</v>
      </c>
      <c r="B39" s="91" t="s">
        <v>240</v>
      </c>
    </row>
    <row r="40">
      <c r="A40" s="89" t="s">
        <v>241</v>
      </c>
      <c r="B40" s="91" t="s">
        <v>242</v>
      </c>
    </row>
    <row r="41">
      <c r="A41" s="89" t="s">
        <v>243</v>
      </c>
      <c r="B41" s="91" t="s">
        <v>245</v>
      </c>
    </row>
    <row r="42">
      <c r="A42" s="89" t="s">
        <v>247</v>
      </c>
      <c r="B42" s="91" t="s">
        <v>248</v>
      </c>
    </row>
    <row r="43">
      <c r="A43" s="89" t="s">
        <v>251</v>
      </c>
      <c r="B43" s="91" t="s">
        <v>253</v>
      </c>
    </row>
    <row r="44">
      <c r="A44" s="89" t="s">
        <v>255</v>
      </c>
      <c r="B44" s="96" t="s">
        <v>257</v>
      </c>
    </row>
    <row r="45">
      <c r="A45" s="89" t="s">
        <v>260</v>
      </c>
      <c r="B45" s="91" t="s">
        <v>262</v>
      </c>
    </row>
    <row r="46">
      <c r="A46" s="89" t="s">
        <v>265</v>
      </c>
      <c r="B46" s="96" t="s">
        <v>267</v>
      </c>
    </row>
    <row r="47">
      <c r="A47" s="89" t="s">
        <v>270</v>
      </c>
      <c r="B47" s="91" t="s">
        <v>272</v>
      </c>
    </row>
    <row r="48">
      <c r="A48" s="89" t="s">
        <v>275</v>
      </c>
      <c r="B48" s="96" t="s">
        <v>276</v>
      </c>
    </row>
    <row r="49">
      <c r="A49" s="89" t="s">
        <v>279</v>
      </c>
      <c r="B49" s="91" t="s">
        <v>281</v>
      </c>
    </row>
    <row r="50">
      <c r="A50" s="89" t="s">
        <v>283</v>
      </c>
      <c r="B50" s="91" t="s">
        <v>284</v>
      </c>
    </row>
    <row r="51">
      <c r="A51" s="89" t="s">
        <v>287</v>
      </c>
      <c r="B51" s="91" t="s">
        <v>289</v>
      </c>
    </row>
    <row r="52">
      <c r="A52" s="89" t="s">
        <v>291</v>
      </c>
      <c r="B52" s="91" t="s">
        <v>293</v>
      </c>
    </row>
    <row r="53">
      <c r="A53" s="98" t="s">
        <v>295</v>
      </c>
      <c r="B53" s="96" t="s">
        <v>297</v>
      </c>
    </row>
    <row r="54">
      <c r="A54" s="98" t="s">
        <v>300</v>
      </c>
      <c r="B54" s="96" t="s">
        <v>301</v>
      </c>
    </row>
    <row r="55">
      <c r="A55" s="98" t="s">
        <v>304</v>
      </c>
      <c r="B55" s="96" t="s">
        <v>305</v>
      </c>
    </row>
    <row r="56">
      <c r="A56" s="98" t="s">
        <v>308</v>
      </c>
      <c r="B56" s="96" t="s">
        <v>309</v>
      </c>
    </row>
    <row r="57">
      <c r="A57" s="98" t="s">
        <v>311</v>
      </c>
      <c r="B57" s="96" t="s">
        <v>313</v>
      </c>
    </row>
    <row r="58">
      <c r="A58" s="106" t="s">
        <v>316</v>
      </c>
      <c r="B58" s="108" t="s">
        <v>325</v>
      </c>
    </row>
    <row r="59">
      <c r="A59" s="106" t="s">
        <v>335</v>
      </c>
      <c r="B59" s="108" t="s">
        <v>338</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s>
  <drawing r:id="rId5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57"/>
  </cols>
  <sheetData>
    <row r="1">
      <c r="A1" s="99"/>
      <c r="B1" s="100"/>
      <c r="C1" s="101" t="s">
        <v>233</v>
      </c>
    </row>
    <row r="2">
      <c r="A2" s="102" t="s">
        <v>237</v>
      </c>
      <c r="B2" s="103" t="s">
        <v>237</v>
      </c>
      <c r="C2" s="103" t="s">
        <v>244</v>
      </c>
    </row>
    <row r="3">
      <c r="A3" s="102" t="s">
        <v>246</v>
      </c>
      <c r="B3" s="103" t="s">
        <v>246</v>
      </c>
      <c r="C3" s="103" t="s">
        <v>249</v>
      </c>
    </row>
    <row r="4">
      <c r="A4" s="102" t="s">
        <v>250</v>
      </c>
      <c r="B4" s="103" t="s">
        <v>250</v>
      </c>
      <c r="C4" s="103" t="s">
        <v>252</v>
      </c>
    </row>
    <row r="5">
      <c r="A5" s="102" t="s">
        <v>254</v>
      </c>
      <c r="B5" s="103" t="s">
        <v>254</v>
      </c>
      <c r="C5" s="103" t="s">
        <v>256</v>
      </c>
    </row>
    <row r="6">
      <c r="A6" s="102" t="s">
        <v>258</v>
      </c>
      <c r="B6" s="103" t="s">
        <v>258</v>
      </c>
      <c r="C6" s="103" t="s">
        <v>259</v>
      </c>
    </row>
    <row r="7">
      <c r="A7" s="102" t="s">
        <v>261</v>
      </c>
      <c r="B7" s="103" t="s">
        <v>261</v>
      </c>
      <c r="C7" s="103" t="s">
        <v>263</v>
      </c>
    </row>
    <row r="8">
      <c r="A8" s="102" t="s">
        <v>264</v>
      </c>
      <c r="B8" s="103" t="s">
        <v>264</v>
      </c>
      <c r="C8" s="103" t="s">
        <v>266</v>
      </c>
    </row>
    <row r="9">
      <c r="A9" s="102" t="s">
        <v>268</v>
      </c>
      <c r="B9" s="103" t="s">
        <v>268</v>
      </c>
      <c r="C9" s="103" t="s">
        <v>269</v>
      </c>
    </row>
    <row r="10">
      <c r="A10" s="102" t="s">
        <v>271</v>
      </c>
      <c r="B10" s="103" t="s">
        <v>271</v>
      </c>
      <c r="C10" s="103" t="s">
        <v>273</v>
      </c>
    </row>
    <row r="11">
      <c r="A11" s="102" t="s">
        <v>274</v>
      </c>
      <c r="B11" s="103" t="s">
        <v>274</v>
      </c>
      <c r="C11" s="103" t="s">
        <v>277</v>
      </c>
    </row>
    <row r="12">
      <c r="A12" s="102" t="s">
        <v>278</v>
      </c>
      <c r="B12" s="103" t="s">
        <v>278</v>
      </c>
      <c r="C12" s="103" t="s">
        <v>280</v>
      </c>
    </row>
    <row r="13">
      <c r="A13" s="102" t="s">
        <v>98</v>
      </c>
      <c r="B13" s="103" t="s">
        <v>98</v>
      </c>
      <c r="C13" s="103" t="s">
        <v>282</v>
      </c>
    </row>
    <row r="14">
      <c r="A14" s="102" t="s">
        <v>285</v>
      </c>
      <c r="B14" s="103" t="s">
        <v>285</v>
      </c>
      <c r="C14" s="103" t="s">
        <v>286</v>
      </c>
    </row>
    <row r="15">
      <c r="A15" s="102" t="s">
        <v>288</v>
      </c>
      <c r="B15" s="103" t="s">
        <v>288</v>
      </c>
      <c r="C15" s="103" t="s">
        <v>290</v>
      </c>
    </row>
    <row r="16">
      <c r="A16" s="102" t="s">
        <v>292</v>
      </c>
      <c r="B16" s="103" t="s">
        <v>292</v>
      </c>
      <c r="C16" s="103" t="s">
        <v>294</v>
      </c>
    </row>
    <row r="17">
      <c r="A17" s="102" t="s">
        <v>296</v>
      </c>
      <c r="B17" s="103" t="s">
        <v>296</v>
      </c>
      <c r="C17" s="103" t="s">
        <v>298</v>
      </c>
    </row>
    <row r="18">
      <c r="A18" s="102" t="s">
        <v>299</v>
      </c>
      <c r="B18" s="103" t="s">
        <v>299</v>
      </c>
      <c r="C18" s="103" t="s">
        <v>302</v>
      </c>
    </row>
    <row r="19">
      <c r="A19" s="102" t="s">
        <v>303</v>
      </c>
      <c r="B19" s="103" t="s">
        <v>303</v>
      </c>
      <c r="C19" s="103" t="s">
        <v>306</v>
      </c>
    </row>
    <row r="20">
      <c r="A20" s="102" t="s">
        <v>307</v>
      </c>
      <c r="B20" s="103" t="s">
        <v>307</v>
      </c>
      <c r="C20" s="103" t="s">
        <v>310</v>
      </c>
    </row>
    <row r="21">
      <c r="A21" s="102" t="s">
        <v>118</v>
      </c>
      <c r="B21" s="103" t="s">
        <v>118</v>
      </c>
      <c r="C21" s="103" t="s">
        <v>312</v>
      </c>
    </row>
    <row r="22">
      <c r="A22" s="102" t="s">
        <v>314</v>
      </c>
      <c r="B22" s="103" t="s">
        <v>314</v>
      </c>
      <c r="C22" s="103" t="s">
        <v>315</v>
      </c>
    </row>
    <row r="23">
      <c r="A23" s="102" t="s">
        <v>119</v>
      </c>
      <c r="B23" s="103" t="s">
        <v>119</v>
      </c>
      <c r="C23" s="103" t="s">
        <v>317</v>
      </c>
    </row>
    <row r="24">
      <c r="A24" s="102" t="s">
        <v>318</v>
      </c>
      <c r="B24" s="103" t="s">
        <v>318</v>
      </c>
      <c r="C24" s="103" t="s">
        <v>319</v>
      </c>
    </row>
    <row r="25">
      <c r="A25" s="102" t="s">
        <v>320</v>
      </c>
      <c r="B25" s="103" t="s">
        <v>320</v>
      </c>
      <c r="C25" s="103" t="s">
        <v>321</v>
      </c>
    </row>
    <row r="26">
      <c r="A26" s="102" t="s">
        <v>322</v>
      </c>
      <c r="B26" s="103" t="s">
        <v>322</v>
      </c>
      <c r="C26" s="103" t="s">
        <v>323</v>
      </c>
    </row>
    <row r="27">
      <c r="A27" s="102" t="s">
        <v>324</v>
      </c>
      <c r="B27" s="103" t="s">
        <v>324</v>
      </c>
      <c r="C27" s="103" t="s">
        <v>326</v>
      </c>
    </row>
    <row r="28">
      <c r="A28" s="102" t="s">
        <v>327</v>
      </c>
      <c r="B28" s="103" t="s">
        <v>327</v>
      </c>
      <c r="C28" s="103" t="s">
        <v>328</v>
      </c>
    </row>
    <row r="29">
      <c r="A29" s="102" t="s">
        <v>329</v>
      </c>
      <c r="B29" s="103" t="s">
        <v>330</v>
      </c>
      <c r="C29" s="103" t="s">
        <v>331</v>
      </c>
    </row>
    <row r="30">
      <c r="A30" s="102" t="s">
        <v>332</v>
      </c>
      <c r="B30" s="103" t="s">
        <v>333</v>
      </c>
      <c r="C30" s="103" t="s">
        <v>334</v>
      </c>
    </row>
    <row r="31">
      <c r="A31" s="102" t="s">
        <v>336</v>
      </c>
      <c r="B31" s="103" t="s">
        <v>337</v>
      </c>
      <c r="C31" s="103" t="s">
        <v>339</v>
      </c>
    </row>
    <row r="32">
      <c r="A32" s="102" t="s">
        <v>340</v>
      </c>
      <c r="B32" s="103" t="s">
        <v>340</v>
      </c>
      <c r="C32" s="103" t="s">
        <v>341</v>
      </c>
    </row>
    <row r="33">
      <c r="A33" s="102" t="s">
        <v>342</v>
      </c>
      <c r="B33" s="103" t="s">
        <v>343</v>
      </c>
      <c r="C33" s="103" t="s">
        <v>344</v>
      </c>
    </row>
    <row r="34">
      <c r="A34" s="102" t="s">
        <v>345</v>
      </c>
      <c r="B34" s="103" t="s">
        <v>345</v>
      </c>
      <c r="C34" s="103" t="s">
        <v>346</v>
      </c>
    </row>
    <row r="35">
      <c r="A35" s="102" t="s">
        <v>347</v>
      </c>
      <c r="B35" s="103" t="s">
        <v>347</v>
      </c>
      <c r="C35" s="103" t="s">
        <v>348</v>
      </c>
    </row>
    <row r="36">
      <c r="A36" s="102" t="s">
        <v>349</v>
      </c>
      <c r="B36" s="103" t="s">
        <v>349</v>
      </c>
      <c r="C36" s="103" t="s">
        <v>350</v>
      </c>
    </row>
    <row r="37">
      <c r="A37" s="102" t="s">
        <v>351</v>
      </c>
      <c r="B37" s="103" t="s">
        <v>351</v>
      </c>
      <c r="C37" s="103" t="s">
        <v>352</v>
      </c>
    </row>
    <row r="38">
      <c r="A38" s="102" t="s">
        <v>353</v>
      </c>
      <c r="B38" s="103" t="s">
        <v>353</v>
      </c>
      <c r="C38" s="103" t="s">
        <v>354</v>
      </c>
    </row>
    <row r="39">
      <c r="A39" s="102" t="s">
        <v>355</v>
      </c>
      <c r="B39" s="103" t="s">
        <v>355</v>
      </c>
      <c r="C39" s="103" t="s">
        <v>356</v>
      </c>
    </row>
    <row r="40">
      <c r="A40" s="102" t="s">
        <v>357</v>
      </c>
      <c r="B40" s="103" t="s">
        <v>357</v>
      </c>
      <c r="C40" s="103" t="s">
        <v>358</v>
      </c>
    </row>
    <row r="41">
      <c r="A41" s="102" t="s">
        <v>359</v>
      </c>
      <c r="B41" s="103" t="s">
        <v>360</v>
      </c>
      <c r="C41" s="103" t="s">
        <v>361</v>
      </c>
    </row>
    <row r="42">
      <c r="A42" s="102" t="s">
        <v>362</v>
      </c>
      <c r="B42" s="103" t="s">
        <v>362</v>
      </c>
      <c r="C42" s="103" t="s">
        <v>363</v>
      </c>
    </row>
    <row r="43">
      <c r="A43" s="102" t="s">
        <v>364</v>
      </c>
      <c r="B43" s="103" t="s">
        <v>365</v>
      </c>
      <c r="C43" s="103" t="s">
        <v>366</v>
      </c>
    </row>
    <row r="44">
      <c r="A44" s="102" t="s">
        <v>367</v>
      </c>
      <c r="B44" s="103" t="s">
        <v>367</v>
      </c>
      <c r="C44" s="103" t="s">
        <v>368</v>
      </c>
    </row>
    <row r="45">
      <c r="A45" s="102" t="s">
        <v>369</v>
      </c>
      <c r="B45" s="103" t="s">
        <v>369</v>
      </c>
      <c r="C45" s="103" t="s">
        <v>370</v>
      </c>
    </row>
    <row r="46">
      <c r="A46" s="102" t="s">
        <v>371</v>
      </c>
      <c r="B46" s="103" t="s">
        <v>371</v>
      </c>
      <c r="C46" s="103" t="s">
        <v>372</v>
      </c>
    </row>
    <row r="47">
      <c r="A47" s="102" t="s">
        <v>373</v>
      </c>
      <c r="B47" s="103" t="s">
        <v>373</v>
      </c>
      <c r="C47" s="103" t="s">
        <v>374</v>
      </c>
    </row>
    <row r="48">
      <c r="A48" s="102" t="s">
        <v>375</v>
      </c>
      <c r="B48" s="103" t="s">
        <v>375</v>
      </c>
      <c r="C48" s="103" t="s">
        <v>376</v>
      </c>
    </row>
    <row r="49">
      <c r="A49" s="102" t="s">
        <v>377</v>
      </c>
      <c r="B49" s="103" t="s">
        <v>377</v>
      </c>
      <c r="C49" s="103" t="s">
        <v>378</v>
      </c>
    </row>
    <row r="50">
      <c r="A50" s="102" t="s">
        <v>379</v>
      </c>
      <c r="B50" s="103" t="s">
        <v>379</v>
      </c>
      <c r="C50" s="103" t="s">
        <v>380</v>
      </c>
    </row>
    <row r="51">
      <c r="A51" s="102" t="s">
        <v>381</v>
      </c>
      <c r="B51" s="103" t="s">
        <v>381</v>
      </c>
      <c r="C51" s="103" t="s">
        <v>382</v>
      </c>
    </row>
    <row r="52">
      <c r="A52" s="102" t="s">
        <v>383</v>
      </c>
      <c r="B52" s="103" t="s">
        <v>383</v>
      </c>
      <c r="C52" s="103" t="s">
        <v>384</v>
      </c>
    </row>
    <row r="53">
      <c r="A53" s="102" t="s">
        <v>385</v>
      </c>
      <c r="B53" s="103" t="s">
        <v>385</v>
      </c>
      <c r="C53" s="103" t="s">
        <v>386</v>
      </c>
    </row>
    <row r="54">
      <c r="A54" s="102" t="s">
        <v>387</v>
      </c>
      <c r="B54" s="103" t="s">
        <v>387</v>
      </c>
      <c r="C54" s="103" t="s">
        <v>388</v>
      </c>
    </row>
    <row r="55">
      <c r="A55" s="102" t="s">
        <v>389</v>
      </c>
      <c r="B55" s="103" t="s">
        <v>389</v>
      </c>
      <c r="C55" s="103" t="s">
        <v>390</v>
      </c>
    </row>
    <row r="56">
      <c r="A56" s="102" t="s">
        <v>124</v>
      </c>
      <c r="B56" s="103" t="s">
        <v>124</v>
      </c>
      <c r="C56" s="103" t="s">
        <v>391</v>
      </c>
    </row>
    <row r="57">
      <c r="A57" s="102" t="s">
        <v>129</v>
      </c>
      <c r="B57" s="103" t="s">
        <v>129</v>
      </c>
      <c r="C57" s="103" t="s">
        <v>392</v>
      </c>
    </row>
    <row r="58">
      <c r="A58" s="102" t="s">
        <v>134</v>
      </c>
      <c r="B58" s="103" t="s">
        <v>134</v>
      </c>
      <c r="C58" s="103" t="s">
        <v>393</v>
      </c>
    </row>
    <row r="59">
      <c r="A59" s="102" t="s">
        <v>394</v>
      </c>
      <c r="B59" s="103" t="s">
        <v>394</v>
      </c>
      <c r="C59" s="103" t="s">
        <v>395</v>
      </c>
    </row>
    <row r="60">
      <c r="A60" s="102" t="s">
        <v>130</v>
      </c>
      <c r="B60" s="103" t="s">
        <v>130</v>
      </c>
      <c r="C60" s="103" t="s">
        <v>396</v>
      </c>
    </row>
    <row r="61">
      <c r="A61" s="102" t="s">
        <v>397</v>
      </c>
      <c r="B61" s="103" t="s">
        <v>397</v>
      </c>
      <c r="C61" s="103" t="s">
        <v>398</v>
      </c>
    </row>
    <row r="62">
      <c r="A62" s="102" t="s">
        <v>399</v>
      </c>
      <c r="B62" s="103" t="s">
        <v>399</v>
      </c>
      <c r="C62" s="103" t="s">
        <v>400</v>
      </c>
    </row>
    <row r="63">
      <c r="A63" s="102" t="s">
        <v>401</v>
      </c>
      <c r="B63" s="103" t="s">
        <v>401</v>
      </c>
      <c r="C63" s="103" t="s">
        <v>402</v>
      </c>
    </row>
    <row r="64">
      <c r="A64" s="102" t="s">
        <v>403</v>
      </c>
      <c r="B64" s="103" t="s">
        <v>403</v>
      </c>
      <c r="C64" s="103" t="s">
        <v>404</v>
      </c>
    </row>
    <row r="65">
      <c r="A65" s="102" t="s">
        <v>131</v>
      </c>
      <c r="B65" s="103" t="s">
        <v>131</v>
      </c>
      <c r="C65" s="103" t="s">
        <v>405</v>
      </c>
    </row>
    <row r="66">
      <c r="A66" s="102" t="s">
        <v>406</v>
      </c>
      <c r="B66" s="103" t="s">
        <v>406</v>
      </c>
      <c r="C66" s="103" t="s">
        <v>407</v>
      </c>
    </row>
    <row r="67">
      <c r="A67" s="102" t="s">
        <v>408</v>
      </c>
      <c r="B67" s="103" t="s">
        <v>408</v>
      </c>
      <c r="C67" s="103" t="s">
        <v>409</v>
      </c>
    </row>
    <row r="68">
      <c r="A68" s="102" t="s">
        <v>410</v>
      </c>
      <c r="B68" s="103" t="s">
        <v>410</v>
      </c>
      <c r="C68" s="103" t="s">
        <v>411</v>
      </c>
    </row>
    <row r="69">
      <c r="A69" s="102" t="s">
        <v>153</v>
      </c>
      <c r="B69" s="103" t="s">
        <v>153</v>
      </c>
      <c r="C69" s="103" t="s">
        <v>412</v>
      </c>
    </row>
    <row r="70">
      <c r="A70" s="102" t="s">
        <v>413</v>
      </c>
      <c r="B70" s="103" t="s">
        <v>413</v>
      </c>
      <c r="C70" s="103" t="s">
        <v>414</v>
      </c>
    </row>
    <row r="71">
      <c r="A71" s="102" t="s">
        <v>132</v>
      </c>
      <c r="B71" s="103" t="s">
        <v>132</v>
      </c>
      <c r="C71" s="103" t="s">
        <v>415</v>
      </c>
    </row>
    <row r="72">
      <c r="A72" s="102" t="s">
        <v>416</v>
      </c>
      <c r="B72" s="103" t="s">
        <v>416</v>
      </c>
      <c r="C72" s="103" t="s">
        <v>417</v>
      </c>
    </row>
    <row r="73">
      <c r="A73" s="102" t="s">
        <v>418</v>
      </c>
      <c r="B73" s="103" t="s">
        <v>419</v>
      </c>
      <c r="C73" s="103" t="s">
        <v>420</v>
      </c>
    </row>
    <row r="74">
      <c r="A74" s="102" t="s">
        <v>421</v>
      </c>
      <c r="B74" s="103" t="s">
        <v>422</v>
      </c>
      <c r="C74" s="103" t="s">
        <v>423</v>
      </c>
    </row>
    <row r="75">
      <c r="A75" s="102" t="s">
        <v>424</v>
      </c>
      <c r="B75" s="103" t="s">
        <v>424</v>
      </c>
      <c r="C75" s="103" t="s">
        <v>425</v>
      </c>
    </row>
    <row r="76">
      <c r="A76" s="102" t="s">
        <v>133</v>
      </c>
      <c r="B76" s="103" t="s">
        <v>133</v>
      </c>
      <c r="C76" s="103" t="s">
        <v>426</v>
      </c>
    </row>
    <row r="77">
      <c r="A77" s="102" t="s">
        <v>427</v>
      </c>
      <c r="B77" s="103" t="s">
        <v>427</v>
      </c>
      <c r="C77" s="103" t="s">
        <v>428</v>
      </c>
    </row>
    <row r="78">
      <c r="A78" s="102" t="s">
        <v>155</v>
      </c>
      <c r="B78" s="103" t="s">
        <v>155</v>
      </c>
      <c r="C78" s="103" t="s">
        <v>429</v>
      </c>
    </row>
    <row r="79">
      <c r="A79" s="102" t="s">
        <v>430</v>
      </c>
      <c r="B79" s="103" t="s">
        <v>430</v>
      </c>
      <c r="C79" s="103" t="s">
        <v>431</v>
      </c>
    </row>
    <row r="80">
      <c r="A80" s="102" t="s">
        <v>432</v>
      </c>
      <c r="B80" s="103" t="s">
        <v>432</v>
      </c>
      <c r="C80" s="103" t="s">
        <v>433</v>
      </c>
    </row>
    <row r="81">
      <c r="A81" s="102" t="s">
        <v>434</v>
      </c>
      <c r="B81" s="103" t="s">
        <v>434</v>
      </c>
      <c r="C81" s="103" t="s">
        <v>435</v>
      </c>
    </row>
    <row r="82">
      <c r="A82" s="102" t="s">
        <v>436</v>
      </c>
      <c r="B82" s="103" t="s">
        <v>436</v>
      </c>
      <c r="C82" s="103" t="s">
        <v>437</v>
      </c>
    </row>
    <row r="83">
      <c r="A83" s="102" t="s">
        <v>438</v>
      </c>
      <c r="B83" s="103" t="s">
        <v>438</v>
      </c>
      <c r="C83" s="103" t="s">
        <v>439</v>
      </c>
    </row>
    <row r="84">
      <c r="A84" s="102" t="s">
        <v>440</v>
      </c>
      <c r="B84" s="103" t="s">
        <v>440</v>
      </c>
      <c r="C84" s="103" t="s">
        <v>441</v>
      </c>
    </row>
    <row r="85">
      <c r="A85" s="102" t="s">
        <v>442</v>
      </c>
      <c r="B85" s="103" t="s">
        <v>442</v>
      </c>
      <c r="C85" s="103" t="s">
        <v>443</v>
      </c>
    </row>
    <row r="86">
      <c r="A86" s="102" t="s">
        <v>444</v>
      </c>
      <c r="B86" s="103" t="s">
        <v>445</v>
      </c>
      <c r="C86" s="103" t="s">
        <v>446</v>
      </c>
    </row>
    <row r="87">
      <c r="A87" s="102" t="s">
        <v>447</v>
      </c>
      <c r="B87" s="103" t="s">
        <v>447</v>
      </c>
      <c r="C87" s="103" t="s">
        <v>448</v>
      </c>
    </row>
    <row r="88">
      <c r="A88" s="102" t="s">
        <v>449</v>
      </c>
      <c r="B88" s="103" t="s">
        <v>449</v>
      </c>
      <c r="C88" s="103" t="s">
        <v>450</v>
      </c>
    </row>
    <row r="89">
      <c r="A89" s="102" t="s">
        <v>451</v>
      </c>
      <c r="B89" s="103" t="s">
        <v>451</v>
      </c>
      <c r="C89" s="103" t="s">
        <v>452</v>
      </c>
    </row>
    <row r="90">
      <c r="A90" s="102" t="s">
        <v>136</v>
      </c>
      <c r="B90" s="103" t="s">
        <v>136</v>
      </c>
      <c r="C90" s="103" t="s">
        <v>453</v>
      </c>
    </row>
    <row r="91">
      <c r="A91" s="102" t="s">
        <v>454</v>
      </c>
      <c r="B91" s="103" t="s">
        <v>454</v>
      </c>
      <c r="C91" s="103" t="s">
        <v>455</v>
      </c>
    </row>
    <row r="92">
      <c r="A92" s="102" t="s">
        <v>456</v>
      </c>
      <c r="B92" s="103" t="s">
        <v>456</v>
      </c>
      <c r="C92" s="103" t="s">
        <v>457</v>
      </c>
    </row>
    <row r="93">
      <c r="A93" s="102" t="s">
        <v>458</v>
      </c>
      <c r="B93" s="103" t="s">
        <v>458</v>
      </c>
      <c r="C93" s="103" t="s">
        <v>459</v>
      </c>
    </row>
    <row r="94">
      <c r="A94" s="102" t="s">
        <v>460</v>
      </c>
      <c r="B94" s="103" t="s">
        <v>460</v>
      </c>
      <c r="C94" s="103" t="s">
        <v>461</v>
      </c>
    </row>
    <row r="95">
      <c r="A95" s="102" t="s">
        <v>462</v>
      </c>
      <c r="B95" s="103" t="s">
        <v>462</v>
      </c>
      <c r="C95" s="103" t="s">
        <v>463</v>
      </c>
    </row>
    <row r="96">
      <c r="A96" s="102" t="s">
        <v>464</v>
      </c>
      <c r="B96" s="103" t="s">
        <v>464</v>
      </c>
      <c r="C96" s="103" t="s">
        <v>465</v>
      </c>
    </row>
    <row r="97">
      <c r="A97" s="102" t="s">
        <v>466</v>
      </c>
      <c r="B97" s="103" t="s">
        <v>466</v>
      </c>
      <c r="C97" s="103" t="s">
        <v>467</v>
      </c>
    </row>
    <row r="98">
      <c r="A98" s="102" t="s">
        <v>468</v>
      </c>
      <c r="B98" s="103" t="s">
        <v>468</v>
      </c>
      <c r="C98" s="103" t="s">
        <v>469</v>
      </c>
    </row>
    <row r="99">
      <c r="A99" s="102" t="s">
        <v>121</v>
      </c>
      <c r="B99" s="103" t="s">
        <v>121</v>
      </c>
      <c r="C99" s="103" t="s">
        <v>470</v>
      </c>
    </row>
    <row r="100">
      <c r="A100" s="102" t="s">
        <v>471</v>
      </c>
      <c r="B100" s="103" t="s">
        <v>471</v>
      </c>
      <c r="C100" s="103" t="s">
        <v>472</v>
      </c>
    </row>
    <row r="101">
      <c r="A101" s="102" t="s">
        <v>137</v>
      </c>
      <c r="B101" s="103" t="s">
        <v>137</v>
      </c>
      <c r="C101" s="103" t="s">
        <v>473</v>
      </c>
    </row>
    <row r="102">
      <c r="A102" s="102" t="s">
        <v>474</v>
      </c>
      <c r="B102" s="103" t="s">
        <v>474</v>
      </c>
      <c r="C102" s="103" t="s">
        <v>475</v>
      </c>
    </row>
    <row r="103">
      <c r="A103" s="102" t="s">
        <v>139</v>
      </c>
      <c r="B103" s="103" t="s">
        <v>476</v>
      </c>
      <c r="C103" s="103" t="s">
        <v>477</v>
      </c>
    </row>
    <row r="104">
      <c r="A104" s="102" t="s">
        <v>478</v>
      </c>
      <c r="B104" s="103" t="s">
        <v>478</v>
      </c>
      <c r="C104" s="103" t="s">
        <v>479</v>
      </c>
    </row>
    <row r="105">
      <c r="A105" s="102" t="s">
        <v>480</v>
      </c>
      <c r="B105" s="103" t="s">
        <v>480</v>
      </c>
      <c r="C105" s="103" t="s">
        <v>481</v>
      </c>
    </row>
    <row r="106">
      <c r="A106" s="102" t="s">
        <v>482</v>
      </c>
      <c r="B106" s="103" t="s">
        <v>482</v>
      </c>
      <c r="C106" s="103" t="s">
        <v>483</v>
      </c>
    </row>
    <row r="107">
      <c r="A107" s="102" t="s">
        <v>484</v>
      </c>
      <c r="B107" s="103" t="s">
        <v>484</v>
      </c>
      <c r="C107" s="103" t="s">
        <v>485</v>
      </c>
    </row>
    <row r="108">
      <c r="A108" s="102" t="s">
        <v>486</v>
      </c>
      <c r="B108" s="103" t="s">
        <v>486</v>
      </c>
      <c r="C108" s="103" t="s">
        <v>487</v>
      </c>
    </row>
    <row r="109">
      <c r="A109" s="102" t="s">
        <v>488</v>
      </c>
      <c r="B109" s="103" t="s">
        <v>489</v>
      </c>
      <c r="C109" s="103" t="s">
        <v>490</v>
      </c>
    </row>
    <row r="110">
      <c r="A110" s="102" t="s">
        <v>138</v>
      </c>
      <c r="B110" s="103" t="s">
        <v>138</v>
      </c>
      <c r="C110" s="103" t="s">
        <v>491</v>
      </c>
    </row>
    <row r="111">
      <c r="A111" s="102" t="s">
        <v>140</v>
      </c>
      <c r="B111" s="103" t="s">
        <v>140</v>
      </c>
      <c r="C111" s="103" t="s">
        <v>492</v>
      </c>
    </row>
    <row r="112">
      <c r="A112" s="102" t="s">
        <v>493</v>
      </c>
      <c r="B112" s="103" t="s">
        <v>493</v>
      </c>
      <c r="C112" s="103" t="s">
        <v>494</v>
      </c>
    </row>
    <row r="113">
      <c r="A113" s="102" t="s">
        <v>495</v>
      </c>
      <c r="B113" s="103" t="s">
        <v>495</v>
      </c>
      <c r="C113" s="103" t="s">
        <v>496</v>
      </c>
    </row>
    <row r="114">
      <c r="A114" s="102" t="s">
        <v>497</v>
      </c>
      <c r="B114" s="103" t="s">
        <v>497</v>
      </c>
      <c r="C114" s="103" t="s">
        <v>498</v>
      </c>
    </row>
    <row r="115">
      <c r="A115" s="102" t="s">
        <v>499</v>
      </c>
      <c r="B115" s="103" t="s">
        <v>499</v>
      </c>
      <c r="C115" s="103" t="s">
        <v>500</v>
      </c>
    </row>
    <row r="116">
      <c r="A116" s="102" t="s">
        <v>501</v>
      </c>
      <c r="B116" s="103" t="s">
        <v>501</v>
      </c>
      <c r="C116" s="103" t="s">
        <v>502</v>
      </c>
    </row>
    <row r="117">
      <c r="A117" s="102" t="s">
        <v>503</v>
      </c>
      <c r="B117" s="103" t="s">
        <v>503</v>
      </c>
      <c r="C117" s="103" t="s">
        <v>504</v>
      </c>
    </row>
    <row r="118">
      <c r="A118" s="102" t="s">
        <v>505</v>
      </c>
      <c r="B118" s="103" t="s">
        <v>505</v>
      </c>
      <c r="C118" s="103" t="s">
        <v>506</v>
      </c>
    </row>
    <row r="119">
      <c r="A119" s="102" t="s">
        <v>507</v>
      </c>
      <c r="B119" s="103" t="s">
        <v>507</v>
      </c>
      <c r="C119" s="103" t="s">
        <v>508</v>
      </c>
    </row>
    <row r="120">
      <c r="A120" s="102" t="s">
        <v>509</v>
      </c>
      <c r="B120" s="103" t="s">
        <v>509</v>
      </c>
      <c r="C120" s="103" t="s">
        <v>510</v>
      </c>
    </row>
    <row r="121">
      <c r="A121" s="102" t="s">
        <v>511</v>
      </c>
      <c r="B121" s="103" t="s">
        <v>511</v>
      </c>
      <c r="C121" s="103" t="s">
        <v>512</v>
      </c>
    </row>
    <row r="122">
      <c r="A122" s="102" t="s">
        <v>513</v>
      </c>
      <c r="B122" s="103" t="s">
        <v>514</v>
      </c>
      <c r="C122" s="103" t="s">
        <v>515</v>
      </c>
    </row>
    <row r="123">
      <c r="A123" s="102" t="s">
        <v>516</v>
      </c>
      <c r="B123" s="103" t="s">
        <v>517</v>
      </c>
      <c r="C123" s="103" t="s">
        <v>518</v>
      </c>
    </row>
    <row r="124">
      <c r="A124" s="102" t="s">
        <v>519</v>
      </c>
      <c r="B124" s="103" t="s">
        <v>519</v>
      </c>
      <c r="C124" s="103" t="s">
        <v>520</v>
      </c>
    </row>
    <row r="125">
      <c r="A125" s="102" t="s">
        <v>521</v>
      </c>
      <c r="B125" s="103" t="s">
        <v>521</v>
      </c>
      <c r="C125" s="103" t="s">
        <v>522</v>
      </c>
    </row>
    <row r="126">
      <c r="A126" s="102" t="s">
        <v>523</v>
      </c>
      <c r="B126" s="103" t="s">
        <v>523</v>
      </c>
      <c r="C126" s="103" t="s">
        <v>524</v>
      </c>
    </row>
    <row r="127">
      <c r="A127" s="102" t="s">
        <v>525</v>
      </c>
      <c r="B127" s="103" t="s">
        <v>526</v>
      </c>
      <c r="C127" s="103" t="s">
        <v>527</v>
      </c>
    </row>
    <row r="128">
      <c r="A128" s="102" t="s">
        <v>528</v>
      </c>
      <c r="B128" s="103" t="s">
        <v>528</v>
      </c>
      <c r="C128" s="103" t="s">
        <v>529</v>
      </c>
    </row>
    <row r="129">
      <c r="A129" s="102" t="s">
        <v>530</v>
      </c>
      <c r="B129" s="103" t="s">
        <v>530</v>
      </c>
      <c r="C129" s="103" t="s">
        <v>531</v>
      </c>
    </row>
    <row r="130">
      <c r="A130" s="102" t="s">
        <v>142</v>
      </c>
      <c r="B130" s="103" t="s">
        <v>142</v>
      </c>
      <c r="C130" s="103" t="s">
        <v>532</v>
      </c>
    </row>
    <row r="131">
      <c r="A131" s="102" t="s">
        <v>533</v>
      </c>
      <c r="B131" s="103" t="s">
        <v>533</v>
      </c>
      <c r="C131" s="103" t="s">
        <v>534</v>
      </c>
    </row>
    <row r="132">
      <c r="A132" s="102" t="s">
        <v>535</v>
      </c>
      <c r="B132" s="103" t="s">
        <v>535</v>
      </c>
      <c r="C132" s="103" t="s">
        <v>536</v>
      </c>
    </row>
    <row r="133">
      <c r="A133" s="102" t="s">
        <v>537</v>
      </c>
      <c r="B133" s="103" t="s">
        <v>537</v>
      </c>
      <c r="C133" s="103" t="s">
        <v>538</v>
      </c>
    </row>
    <row r="134">
      <c r="A134" s="102" t="s">
        <v>143</v>
      </c>
      <c r="B134" s="103" t="s">
        <v>143</v>
      </c>
      <c r="C134" s="103" t="s">
        <v>539</v>
      </c>
    </row>
    <row r="135">
      <c r="A135" s="102" t="s">
        <v>144</v>
      </c>
      <c r="B135" s="103" t="s">
        <v>144</v>
      </c>
      <c r="C135" s="103" t="s">
        <v>540</v>
      </c>
    </row>
    <row r="136">
      <c r="A136" s="102" t="s">
        <v>141</v>
      </c>
      <c r="B136" s="103" t="s">
        <v>141</v>
      </c>
      <c r="C136" s="103" t="s">
        <v>541</v>
      </c>
    </row>
    <row r="137">
      <c r="A137" s="102" t="s">
        <v>542</v>
      </c>
      <c r="B137" s="103" t="s">
        <v>542</v>
      </c>
      <c r="C137" s="103" t="s">
        <v>543</v>
      </c>
    </row>
    <row r="138">
      <c r="A138" s="102" t="s">
        <v>544</v>
      </c>
      <c r="B138" s="103" t="s">
        <v>544</v>
      </c>
      <c r="C138" s="103" t="s">
        <v>545</v>
      </c>
    </row>
    <row r="139">
      <c r="A139" s="102" t="s">
        <v>546</v>
      </c>
      <c r="B139" s="103" t="s">
        <v>546</v>
      </c>
      <c r="C139" s="103" t="s">
        <v>547</v>
      </c>
    </row>
    <row r="140">
      <c r="A140" s="102" t="s">
        <v>548</v>
      </c>
      <c r="B140" s="103" t="s">
        <v>549</v>
      </c>
      <c r="C140" s="103" t="s">
        <v>550</v>
      </c>
    </row>
    <row r="141">
      <c r="A141" s="102" t="s">
        <v>551</v>
      </c>
      <c r="B141" s="103" t="s">
        <v>551</v>
      </c>
      <c r="C141" s="103" t="s">
        <v>552</v>
      </c>
    </row>
    <row r="142">
      <c r="A142" s="102" t="s">
        <v>553</v>
      </c>
      <c r="B142" s="103" t="s">
        <v>554</v>
      </c>
      <c r="C142" s="103" t="s">
        <v>555</v>
      </c>
    </row>
    <row r="143">
      <c r="A143" s="102" t="s">
        <v>556</v>
      </c>
      <c r="B143" s="103" t="s">
        <v>556</v>
      </c>
      <c r="C143" s="103" t="s">
        <v>557</v>
      </c>
    </row>
    <row r="144">
      <c r="A144" s="102" t="s">
        <v>558</v>
      </c>
      <c r="B144" s="103" t="s">
        <v>558</v>
      </c>
      <c r="C144" s="103" t="s">
        <v>559</v>
      </c>
    </row>
    <row r="145">
      <c r="A145" s="102" t="s">
        <v>560</v>
      </c>
      <c r="B145" s="103" t="s">
        <v>561</v>
      </c>
      <c r="C145" s="103" t="s">
        <v>562</v>
      </c>
    </row>
    <row r="146">
      <c r="A146" s="102" t="s">
        <v>563</v>
      </c>
      <c r="B146" s="103" t="s">
        <v>563</v>
      </c>
      <c r="C146" s="103" t="s">
        <v>564</v>
      </c>
    </row>
    <row r="147">
      <c r="A147" s="102" t="s">
        <v>565</v>
      </c>
      <c r="B147" s="103" t="s">
        <v>565</v>
      </c>
      <c r="C147" s="103" t="s">
        <v>566</v>
      </c>
    </row>
    <row r="148">
      <c r="A148" s="102" t="s">
        <v>567</v>
      </c>
      <c r="B148" s="103" t="s">
        <v>567</v>
      </c>
      <c r="C148" s="103" t="s">
        <v>568</v>
      </c>
    </row>
    <row r="149">
      <c r="A149" s="102" t="s">
        <v>569</v>
      </c>
      <c r="B149" s="103" t="s">
        <v>570</v>
      </c>
      <c r="C149" s="103" t="s">
        <v>571</v>
      </c>
    </row>
    <row r="150">
      <c r="A150" s="102" t="s">
        <v>572</v>
      </c>
      <c r="B150" s="103" t="s">
        <v>572</v>
      </c>
      <c r="C150" s="103" t="s">
        <v>573</v>
      </c>
    </row>
    <row r="151">
      <c r="A151" s="102" t="s">
        <v>574</v>
      </c>
      <c r="B151" s="103" t="s">
        <v>574</v>
      </c>
      <c r="C151" s="103" t="s">
        <v>575</v>
      </c>
    </row>
    <row r="152">
      <c r="A152" s="102" t="s">
        <v>576</v>
      </c>
      <c r="B152" s="103" t="s">
        <v>576</v>
      </c>
      <c r="C152" s="103" t="s">
        <v>577</v>
      </c>
    </row>
    <row r="153">
      <c r="A153" s="102" t="s">
        <v>578</v>
      </c>
      <c r="B153" s="103" t="s">
        <v>578</v>
      </c>
      <c r="C153" s="103" t="s">
        <v>579</v>
      </c>
    </row>
    <row r="154">
      <c r="A154" s="102" t="s">
        <v>145</v>
      </c>
      <c r="B154" s="103" t="s">
        <v>145</v>
      </c>
      <c r="C154" s="103" t="s">
        <v>580</v>
      </c>
    </row>
    <row r="155">
      <c r="A155" s="102" t="s">
        <v>581</v>
      </c>
      <c r="B155" s="103" t="s">
        <v>581</v>
      </c>
      <c r="C155" s="103" t="s">
        <v>582</v>
      </c>
    </row>
    <row r="156">
      <c r="A156" s="102" t="s">
        <v>583</v>
      </c>
      <c r="B156" s="103" t="s">
        <v>583</v>
      </c>
      <c r="C156" s="103" t="s">
        <v>584</v>
      </c>
    </row>
    <row r="157">
      <c r="A157" s="102" t="s">
        <v>585</v>
      </c>
      <c r="B157" s="103" t="s">
        <v>585</v>
      </c>
      <c r="C157" s="103" t="s">
        <v>586</v>
      </c>
    </row>
    <row r="158">
      <c r="A158" s="102" t="s">
        <v>587</v>
      </c>
      <c r="B158" s="103" t="s">
        <v>587</v>
      </c>
      <c r="C158" s="103" t="s">
        <v>588</v>
      </c>
    </row>
    <row r="159">
      <c r="A159" s="102" t="s">
        <v>589</v>
      </c>
      <c r="B159" s="103" t="s">
        <v>589</v>
      </c>
      <c r="C159" s="103" t="s">
        <v>590</v>
      </c>
    </row>
    <row r="160">
      <c r="A160" s="102" t="s">
        <v>591</v>
      </c>
      <c r="B160" s="103" t="s">
        <v>591</v>
      </c>
      <c r="C160" s="103" t="s">
        <v>592</v>
      </c>
    </row>
    <row r="161">
      <c r="A161" s="102" t="s">
        <v>593</v>
      </c>
      <c r="B161" s="103" t="s">
        <v>593</v>
      </c>
      <c r="C161" s="103" t="s">
        <v>594</v>
      </c>
    </row>
    <row r="162">
      <c r="A162" s="102" t="s">
        <v>595</v>
      </c>
      <c r="B162" s="103" t="s">
        <v>595</v>
      </c>
      <c r="C162" s="103" t="s">
        <v>596</v>
      </c>
    </row>
    <row r="163">
      <c r="A163" s="102" t="s">
        <v>597</v>
      </c>
      <c r="B163" s="103" t="s">
        <v>597</v>
      </c>
      <c r="C163" s="103" t="s">
        <v>598</v>
      </c>
    </row>
    <row r="164">
      <c r="A164" s="102" t="s">
        <v>599</v>
      </c>
      <c r="B164" s="103" t="s">
        <v>599</v>
      </c>
      <c r="C164" s="103" t="s">
        <v>600</v>
      </c>
    </row>
    <row r="165">
      <c r="A165" s="102" t="s">
        <v>601</v>
      </c>
      <c r="B165" s="103" t="s">
        <v>601</v>
      </c>
      <c r="C165" s="103" t="s">
        <v>602</v>
      </c>
    </row>
    <row r="166">
      <c r="A166" s="102" t="s">
        <v>603</v>
      </c>
      <c r="B166" s="103" t="s">
        <v>603</v>
      </c>
      <c r="C166" s="103" t="s">
        <v>604</v>
      </c>
    </row>
    <row r="167">
      <c r="A167" s="102" t="s">
        <v>146</v>
      </c>
      <c r="B167" s="103" t="s">
        <v>146</v>
      </c>
      <c r="C167" s="103" t="s">
        <v>605</v>
      </c>
    </row>
    <row r="168">
      <c r="A168" s="102" t="s">
        <v>147</v>
      </c>
      <c r="B168" s="103" t="s">
        <v>147</v>
      </c>
      <c r="C168" s="103" t="s">
        <v>606</v>
      </c>
    </row>
    <row r="169">
      <c r="A169" s="102" t="s">
        <v>607</v>
      </c>
      <c r="B169" s="103" t="s">
        <v>607</v>
      </c>
      <c r="C169" s="103" t="s">
        <v>608</v>
      </c>
    </row>
    <row r="170">
      <c r="A170" s="102" t="s">
        <v>609</v>
      </c>
      <c r="B170" s="103" t="s">
        <v>609</v>
      </c>
      <c r="C170" s="103" t="s">
        <v>610</v>
      </c>
    </row>
    <row r="171">
      <c r="A171" s="102" t="s">
        <v>611</v>
      </c>
      <c r="B171" s="103" t="s">
        <v>611</v>
      </c>
      <c r="C171" s="103" t="s">
        <v>612</v>
      </c>
    </row>
    <row r="172">
      <c r="A172" s="102" t="s">
        <v>613</v>
      </c>
      <c r="B172" s="103" t="s">
        <v>613</v>
      </c>
      <c r="C172" s="103" t="s">
        <v>614</v>
      </c>
    </row>
    <row r="173">
      <c r="A173" s="102" t="s">
        <v>615</v>
      </c>
      <c r="B173" s="103" t="s">
        <v>615</v>
      </c>
      <c r="C173" s="103" t="s">
        <v>616</v>
      </c>
    </row>
    <row r="174">
      <c r="A174" s="102" t="s">
        <v>617</v>
      </c>
      <c r="B174" s="103" t="s">
        <v>617</v>
      </c>
      <c r="C174" s="103" t="s">
        <v>618</v>
      </c>
    </row>
    <row r="175">
      <c r="A175" s="102" t="s">
        <v>619</v>
      </c>
      <c r="B175" s="103" t="s">
        <v>619</v>
      </c>
      <c r="C175" s="103" t="s">
        <v>620</v>
      </c>
    </row>
    <row r="176">
      <c r="A176" s="102" t="s">
        <v>621</v>
      </c>
      <c r="B176" s="103" t="s">
        <v>621</v>
      </c>
      <c r="C176" s="103" t="s">
        <v>622</v>
      </c>
    </row>
    <row r="177">
      <c r="A177" s="102" t="s">
        <v>623</v>
      </c>
      <c r="B177" s="103" t="s">
        <v>623</v>
      </c>
      <c r="C177" s="103" t="s">
        <v>624</v>
      </c>
    </row>
    <row r="178">
      <c r="A178" s="102" t="s">
        <v>625</v>
      </c>
      <c r="B178" s="103" t="s">
        <v>625</v>
      </c>
      <c r="C178" s="103" t="s">
        <v>626</v>
      </c>
    </row>
    <row r="179">
      <c r="A179" s="102" t="s">
        <v>627</v>
      </c>
      <c r="B179" s="103" t="s">
        <v>627</v>
      </c>
      <c r="C179" s="103" t="s">
        <v>628</v>
      </c>
    </row>
    <row r="180">
      <c r="A180" s="102" t="s">
        <v>148</v>
      </c>
      <c r="B180" s="103" t="s">
        <v>148</v>
      </c>
      <c r="C180" s="103" t="s">
        <v>629</v>
      </c>
    </row>
    <row r="181">
      <c r="A181" s="102" t="s">
        <v>630</v>
      </c>
      <c r="B181" s="103" t="s">
        <v>630</v>
      </c>
      <c r="C181" s="103" t="s">
        <v>631</v>
      </c>
    </row>
    <row r="182">
      <c r="A182" s="102" t="s">
        <v>632</v>
      </c>
      <c r="B182" s="103" t="s">
        <v>633</v>
      </c>
      <c r="C182" s="103" t="s">
        <v>634</v>
      </c>
    </row>
    <row r="183">
      <c r="A183" s="102" t="s">
        <v>635</v>
      </c>
      <c r="B183" s="103" t="s">
        <v>635</v>
      </c>
      <c r="C183" s="103" t="s">
        <v>636</v>
      </c>
    </row>
    <row r="184">
      <c r="A184" s="102" t="s">
        <v>637</v>
      </c>
      <c r="B184" s="103" t="s">
        <v>638</v>
      </c>
      <c r="C184" s="103" t="s">
        <v>639</v>
      </c>
    </row>
    <row r="185">
      <c r="A185" s="102" t="s">
        <v>149</v>
      </c>
      <c r="B185" s="103" t="s">
        <v>149</v>
      </c>
      <c r="C185" s="103" t="s">
        <v>640</v>
      </c>
    </row>
    <row r="186">
      <c r="A186" s="102" t="s">
        <v>641</v>
      </c>
      <c r="B186" s="103" t="s">
        <v>641</v>
      </c>
      <c r="C186" s="103" t="s">
        <v>642</v>
      </c>
    </row>
    <row r="187">
      <c r="A187" s="102" t="s">
        <v>643</v>
      </c>
      <c r="B187" s="103" t="s">
        <v>643</v>
      </c>
      <c r="C187" s="103" t="s">
        <v>644</v>
      </c>
    </row>
    <row r="188">
      <c r="A188" s="102" t="s">
        <v>645</v>
      </c>
      <c r="B188" s="103" t="s">
        <v>645</v>
      </c>
      <c r="C188" s="103" t="s">
        <v>646</v>
      </c>
    </row>
    <row r="189">
      <c r="A189" s="102" t="s">
        <v>647</v>
      </c>
      <c r="B189" s="103" t="s">
        <v>647</v>
      </c>
      <c r="C189" s="103" t="s">
        <v>648</v>
      </c>
    </row>
    <row r="190">
      <c r="A190" s="102" t="s">
        <v>150</v>
      </c>
      <c r="B190" s="103" t="s">
        <v>150</v>
      </c>
      <c r="C190" s="103" t="s">
        <v>649</v>
      </c>
    </row>
    <row r="191">
      <c r="A191" s="102" t="s">
        <v>650</v>
      </c>
      <c r="B191" s="103" t="s">
        <v>650</v>
      </c>
      <c r="C191" s="103" t="s">
        <v>651</v>
      </c>
    </row>
    <row r="192">
      <c r="A192" s="102" t="s">
        <v>652</v>
      </c>
      <c r="B192" s="103" t="s">
        <v>653</v>
      </c>
      <c r="C192" s="103" t="s">
        <v>654</v>
      </c>
    </row>
    <row r="193">
      <c r="A193" s="102" t="s">
        <v>655</v>
      </c>
      <c r="B193" s="103" t="s">
        <v>655</v>
      </c>
      <c r="C193" s="103" t="s">
        <v>656</v>
      </c>
    </row>
    <row r="194">
      <c r="A194" s="102" t="s">
        <v>657</v>
      </c>
      <c r="B194" s="103" t="s">
        <v>657</v>
      </c>
      <c r="C194" s="103" t="s">
        <v>658</v>
      </c>
    </row>
    <row r="195">
      <c r="A195" s="102" t="s">
        <v>659</v>
      </c>
      <c r="B195" s="103" t="s">
        <v>659</v>
      </c>
      <c r="C195" s="103" t="s">
        <v>660</v>
      </c>
    </row>
    <row r="196">
      <c r="A196" s="102" t="s">
        <v>661</v>
      </c>
      <c r="B196" s="103" t="s">
        <v>661</v>
      </c>
      <c r="C196" s="103" t="s">
        <v>662</v>
      </c>
    </row>
    <row r="197">
      <c r="A197" s="102" t="s">
        <v>663</v>
      </c>
      <c r="B197" s="103" t="s">
        <v>663</v>
      </c>
      <c r="C197" s="103" t="s">
        <v>664</v>
      </c>
    </row>
    <row r="198">
      <c r="A198" s="102" t="s">
        <v>154</v>
      </c>
      <c r="B198" s="103" t="s">
        <v>154</v>
      </c>
      <c r="C198" s="103" t="s">
        <v>665</v>
      </c>
    </row>
    <row r="199">
      <c r="A199" s="102" t="s">
        <v>666</v>
      </c>
      <c r="B199" s="103" t="s">
        <v>666</v>
      </c>
      <c r="C199" s="103" t="s">
        <v>667</v>
      </c>
    </row>
    <row r="200">
      <c r="A200" s="102" t="s">
        <v>668</v>
      </c>
      <c r="B200" s="103" t="s">
        <v>668</v>
      </c>
      <c r="C200" s="103" t="s">
        <v>669</v>
      </c>
    </row>
    <row r="201">
      <c r="A201" s="102" t="s">
        <v>152</v>
      </c>
      <c r="B201" s="103" t="s">
        <v>152</v>
      </c>
      <c r="C201" s="103" t="s">
        <v>670</v>
      </c>
    </row>
    <row r="202">
      <c r="A202" s="102" t="s">
        <v>671</v>
      </c>
      <c r="B202" s="103" t="s">
        <v>671</v>
      </c>
      <c r="C202" s="103" t="s">
        <v>672</v>
      </c>
    </row>
    <row r="203">
      <c r="A203" s="102" t="s">
        <v>151</v>
      </c>
      <c r="B203" s="103" t="s">
        <v>151</v>
      </c>
      <c r="C203" s="103" t="s">
        <v>673</v>
      </c>
    </row>
    <row r="204">
      <c r="A204" s="102" t="s">
        <v>674</v>
      </c>
      <c r="B204" s="103" t="s">
        <v>674</v>
      </c>
      <c r="C204" s="103" t="s">
        <v>675</v>
      </c>
    </row>
    <row r="205">
      <c r="A205" s="102" t="s">
        <v>676</v>
      </c>
      <c r="B205" s="103" t="s">
        <v>676</v>
      </c>
      <c r="C205" s="103" t="s">
        <v>677</v>
      </c>
    </row>
    <row r="206">
      <c r="A206" s="102" t="s">
        <v>678</v>
      </c>
      <c r="B206" s="103" t="s">
        <v>678</v>
      </c>
      <c r="C206" s="103" t="s">
        <v>679</v>
      </c>
    </row>
    <row r="207">
      <c r="A207" s="102" t="s">
        <v>680</v>
      </c>
      <c r="B207" s="103" t="s">
        <v>680</v>
      </c>
      <c r="C207" s="103" t="s">
        <v>681</v>
      </c>
    </row>
    <row r="208">
      <c r="A208" s="102" t="s">
        <v>682</v>
      </c>
      <c r="B208" s="103" t="s">
        <v>682</v>
      </c>
      <c r="C208" s="103" t="s">
        <v>683</v>
      </c>
    </row>
    <row r="209">
      <c r="A209" s="102" t="s">
        <v>684</v>
      </c>
      <c r="B209" s="103" t="s">
        <v>684</v>
      </c>
      <c r="C209" s="103" t="s">
        <v>685</v>
      </c>
    </row>
    <row r="210">
      <c r="A210" s="102" t="s">
        <v>686</v>
      </c>
      <c r="B210" s="103" t="s">
        <v>687</v>
      </c>
      <c r="C210" s="103" t="s">
        <v>688</v>
      </c>
    </row>
    <row r="211">
      <c r="A211" s="102" t="s">
        <v>689</v>
      </c>
      <c r="B211" s="103" t="s">
        <v>689</v>
      </c>
      <c r="C211" s="103" t="s">
        <v>690</v>
      </c>
    </row>
    <row r="212">
      <c r="A212" s="102" t="s">
        <v>691</v>
      </c>
      <c r="B212" s="103" t="s">
        <v>692</v>
      </c>
      <c r="C212" s="103" t="s">
        <v>693</v>
      </c>
    </row>
    <row r="213">
      <c r="A213" s="102" t="s">
        <v>694</v>
      </c>
      <c r="B213" s="103" t="s">
        <v>695</v>
      </c>
      <c r="C213" s="103" t="s">
        <v>696</v>
      </c>
    </row>
    <row r="214">
      <c r="A214" s="102" t="s">
        <v>697</v>
      </c>
      <c r="B214" s="103" t="s">
        <v>697</v>
      </c>
      <c r="C214" s="103" t="s">
        <v>698</v>
      </c>
    </row>
    <row r="215">
      <c r="A215" s="102" t="s">
        <v>699</v>
      </c>
      <c r="B215" s="103" t="s">
        <v>699</v>
      </c>
      <c r="C215" s="103" t="s">
        <v>700</v>
      </c>
    </row>
    <row r="216">
      <c r="A216" s="102" t="s">
        <v>701</v>
      </c>
      <c r="B216" s="103" t="s">
        <v>701</v>
      </c>
      <c r="C216" s="103" t="s">
        <v>702</v>
      </c>
    </row>
    <row r="217">
      <c r="A217" s="102" t="s">
        <v>703</v>
      </c>
      <c r="B217" s="103" t="s">
        <v>704</v>
      </c>
      <c r="C217" s="103" t="s">
        <v>705</v>
      </c>
    </row>
    <row r="218">
      <c r="A218" s="102" t="s">
        <v>706</v>
      </c>
      <c r="B218" s="103" t="s">
        <v>706</v>
      </c>
      <c r="C218" s="103" t="s">
        <v>707</v>
      </c>
    </row>
    <row r="219">
      <c r="A219" s="102" t="s">
        <v>708</v>
      </c>
      <c r="B219" s="103" t="s">
        <v>708</v>
      </c>
      <c r="C219" s="103" t="s">
        <v>709</v>
      </c>
    </row>
    <row r="220">
      <c r="A220" s="102" t="s">
        <v>710</v>
      </c>
      <c r="B220" s="103" t="s">
        <v>710</v>
      </c>
      <c r="C220" s="103" t="s">
        <v>711</v>
      </c>
    </row>
    <row r="221">
      <c r="A221" s="102" t="s">
        <v>712</v>
      </c>
      <c r="B221" s="103" t="s">
        <v>712</v>
      </c>
      <c r="C221" s="103" t="s">
        <v>713</v>
      </c>
    </row>
    <row r="222">
      <c r="A222" s="102" t="s">
        <v>714</v>
      </c>
      <c r="B222" s="103" t="s">
        <v>715</v>
      </c>
      <c r="C222" s="103" t="s">
        <v>716</v>
      </c>
    </row>
    <row r="223">
      <c r="A223" s="102" t="s">
        <v>717</v>
      </c>
      <c r="B223" s="103" t="s">
        <v>717</v>
      </c>
      <c r="C223" s="103" t="s">
        <v>718</v>
      </c>
    </row>
    <row r="224">
      <c r="A224" s="102" t="s">
        <v>719</v>
      </c>
      <c r="B224" s="103" t="s">
        <v>719</v>
      </c>
      <c r="C224" s="103" t="s">
        <v>720</v>
      </c>
    </row>
    <row r="225">
      <c r="A225" s="102" t="s">
        <v>721</v>
      </c>
      <c r="B225" s="103" t="s">
        <v>721</v>
      </c>
      <c r="C225" s="103" t="s">
        <v>722</v>
      </c>
    </row>
    <row r="226">
      <c r="A226" s="102" t="s">
        <v>723</v>
      </c>
      <c r="B226" s="103" t="s">
        <v>723</v>
      </c>
      <c r="C226" s="103" t="s">
        <v>724</v>
      </c>
    </row>
    <row r="227">
      <c r="A227" s="102" t="s">
        <v>725</v>
      </c>
      <c r="B227" s="103" t="s">
        <v>725</v>
      </c>
      <c r="C227" s="103" t="s">
        <v>726</v>
      </c>
    </row>
    <row r="228">
      <c r="A228" s="102" t="s">
        <v>727</v>
      </c>
      <c r="B228" s="103" t="s">
        <v>727</v>
      </c>
      <c r="C228" s="103" t="s">
        <v>728</v>
      </c>
    </row>
    <row r="229">
      <c r="A229" s="102" t="s">
        <v>729</v>
      </c>
      <c r="B229" s="103" t="s">
        <v>730</v>
      </c>
      <c r="C229" s="103" t="s">
        <v>731</v>
      </c>
    </row>
    <row r="230">
      <c r="A230" s="102" t="s">
        <v>732</v>
      </c>
      <c r="B230" s="103" t="s">
        <v>733</v>
      </c>
      <c r="C230" s="103" t="s">
        <v>734</v>
      </c>
    </row>
    <row r="231">
      <c r="A231" s="102" t="s">
        <v>735</v>
      </c>
      <c r="B231" s="103" t="s">
        <v>735</v>
      </c>
      <c r="C231" s="103" t="s">
        <v>736</v>
      </c>
    </row>
    <row r="232">
      <c r="A232" s="102" t="s">
        <v>737</v>
      </c>
      <c r="B232" s="103" t="s">
        <v>737</v>
      </c>
      <c r="C232" s="103" t="s">
        <v>738</v>
      </c>
    </row>
    <row r="233">
      <c r="A233" s="102" t="s">
        <v>739</v>
      </c>
      <c r="B233" s="103" t="s">
        <v>739</v>
      </c>
      <c r="C233" s="103" t="s">
        <v>740</v>
      </c>
    </row>
    <row r="234">
      <c r="A234" s="102" t="s">
        <v>741</v>
      </c>
      <c r="B234" s="103" t="s">
        <v>741</v>
      </c>
      <c r="C234" s="103" t="s">
        <v>742</v>
      </c>
    </row>
    <row r="235">
      <c r="A235" s="102" t="s">
        <v>743</v>
      </c>
      <c r="B235" s="103" t="s">
        <v>743</v>
      </c>
      <c r="C235" s="103" t="s">
        <v>744</v>
      </c>
    </row>
    <row r="236">
      <c r="A236" s="102" t="s">
        <v>745</v>
      </c>
      <c r="B236" s="103" t="s">
        <v>745</v>
      </c>
      <c r="C236" s="103" t="s">
        <v>746</v>
      </c>
    </row>
    <row r="237">
      <c r="A237" s="102" t="s">
        <v>747</v>
      </c>
      <c r="B237" s="103" t="s">
        <v>748</v>
      </c>
      <c r="C237" s="103" t="s">
        <v>749</v>
      </c>
    </row>
    <row r="238">
      <c r="A238" s="102" t="s">
        <v>750</v>
      </c>
      <c r="B238" s="103" t="s">
        <v>750</v>
      </c>
      <c r="C238" s="103" t="s">
        <v>751</v>
      </c>
    </row>
    <row r="239">
      <c r="A239" s="102" t="s">
        <v>752</v>
      </c>
      <c r="B239" s="103" t="s">
        <v>753</v>
      </c>
      <c r="C239" s="103" t="s">
        <v>754</v>
      </c>
    </row>
    <row r="240">
      <c r="A240" s="102" t="s">
        <v>755</v>
      </c>
      <c r="B240" s="103" t="s">
        <v>756</v>
      </c>
      <c r="C240" s="103" t="s">
        <v>757</v>
      </c>
    </row>
    <row r="241">
      <c r="A241" s="102" t="s">
        <v>758</v>
      </c>
      <c r="B241" s="103" t="s">
        <v>759</v>
      </c>
      <c r="C241" s="103" t="s">
        <v>760</v>
      </c>
    </row>
    <row r="242">
      <c r="A242" s="102" t="s">
        <v>761</v>
      </c>
      <c r="B242" s="103" t="s">
        <v>762</v>
      </c>
      <c r="C242" s="103" t="s">
        <v>763</v>
      </c>
    </row>
    <row r="243">
      <c r="A243" s="102" t="s">
        <v>764</v>
      </c>
      <c r="B243" s="103" t="s">
        <v>764</v>
      </c>
      <c r="C243" s="103" t="s">
        <v>765</v>
      </c>
    </row>
    <row r="244">
      <c r="A244" s="102" t="s">
        <v>766</v>
      </c>
      <c r="B244" s="103" t="s">
        <v>766</v>
      </c>
      <c r="C244" s="103" t="s">
        <v>767</v>
      </c>
    </row>
    <row r="245">
      <c r="A245" s="102" t="s">
        <v>768</v>
      </c>
      <c r="B245" s="103" t="s">
        <v>768</v>
      </c>
      <c r="C245" s="103" t="s">
        <v>769</v>
      </c>
    </row>
    <row r="246">
      <c r="A246" s="102" t="s">
        <v>770</v>
      </c>
      <c r="B246" s="103" t="s">
        <v>770</v>
      </c>
      <c r="C246" s="103" t="s">
        <v>771</v>
      </c>
    </row>
    <row r="247">
      <c r="A247" s="102" t="s">
        <v>772</v>
      </c>
      <c r="B247" s="103" t="s">
        <v>772</v>
      </c>
      <c r="C247" s="103" t="s">
        <v>773</v>
      </c>
    </row>
    <row r="248">
      <c r="A248" s="102" t="s">
        <v>774</v>
      </c>
      <c r="B248" s="103" t="s">
        <v>774</v>
      </c>
      <c r="C248" s="103" t="s">
        <v>775</v>
      </c>
    </row>
    <row r="249">
      <c r="A249" s="102" t="s">
        <v>776</v>
      </c>
      <c r="B249" s="103" t="s">
        <v>776</v>
      </c>
      <c r="C249" s="103" t="s">
        <v>777</v>
      </c>
    </row>
    <row r="250">
      <c r="A250" s="102" t="s">
        <v>778</v>
      </c>
      <c r="B250" s="103" t="s">
        <v>778</v>
      </c>
      <c r="C250" s="103" t="s">
        <v>779</v>
      </c>
    </row>
  </sheetData>
  <drawing r:id="rId1"/>
</worksheet>
</file>