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0" yWindow="570" windowWidth="23415" windowHeight="8775" activeTab="3"/>
  </bookViews>
  <sheets>
    <sheet name="Google Product Availability" sheetId="1" r:id="rId1"/>
    <sheet name="Legend" sheetId="2" r:id="rId2"/>
    <sheet name="Revision History" sheetId="3" r:id="rId3"/>
    <sheet name="Oreo 8.1" sheetId="4" r:id="rId4"/>
    <sheet name="Oreo 8.0" sheetId="5" r:id="rId5"/>
    <sheet name="ISO-3166-1 Country Codes" sheetId="6" state="hidden" r:id="rId6"/>
    <sheet name="Nougat 7.1" sheetId="7" r:id="rId7"/>
    <sheet name="Nougat 7.0" sheetId="8" r:id="rId8"/>
    <sheet name="Marshmallow 6.0" sheetId="9" state="hidden" r:id="rId9"/>
    <sheet name="App Icon URLs" sheetId="10" r:id="rId10"/>
    <sheet name="Lollipop 5.1" sheetId="11" state="hidden" r:id="rId11"/>
    <sheet name="Lollipop 5.0" sheetId="12" state="hidden" r:id="rId12"/>
    <sheet name="(KK MR1MR2)" sheetId="13" state="hidden" r:id="rId13"/>
    <sheet name="Jelly Bean 4.3.x (MR2)" sheetId="14" state="hidden" r:id="rId14"/>
    <sheet name="Jelly Bean MR1MR1.1 (4.2.x)" sheetId="15" state="hidden" r:id="rId15"/>
    <sheet name="Jelly Bean 4.1.x" sheetId="16" state="hidden" r:id="rId16"/>
    <sheet name="Ice Cream Sandwich 4.0.X" sheetId="17" state="hidden" r:id="rId17"/>
    <sheet name="Gingerbread 2.3" sheetId="18" state="hidden" r:id="rId18"/>
  </sheets>
  <definedNames>
    <definedName name="CCTable">'ISO-3166-1 Country Codes'!$A$2:$C$250</definedName>
    <definedName name="GeoAvailabilityData">'Google Product Availability'!$C$6:$BD$206</definedName>
    <definedName name="GeoAvailabilityStatus">Legend!$A$4:$A$7</definedName>
  </definedNames>
  <calcPr calcId="125725"/>
</workbook>
</file>

<file path=xl/calcChain.xml><?xml version="1.0" encoding="utf-8"?>
<calcChain xmlns="http://schemas.openxmlformats.org/spreadsheetml/2006/main">
  <c r="C61" i="12"/>
  <c r="C60"/>
  <c r="C59"/>
  <c r="C58"/>
  <c r="C57"/>
  <c r="C56"/>
  <c r="C54"/>
  <c r="C53"/>
  <c r="C52"/>
  <c r="C51"/>
  <c r="C50"/>
  <c r="C49"/>
  <c r="C48"/>
  <c r="C46"/>
  <c r="C45"/>
  <c r="C44"/>
  <c r="C43"/>
  <c r="C41"/>
  <c r="C40"/>
  <c r="C38"/>
  <c r="C37"/>
  <c r="C36"/>
  <c r="C35"/>
  <c r="C34"/>
  <c r="C33"/>
  <c r="C31"/>
  <c r="C30"/>
  <c r="C29"/>
  <c r="C28"/>
  <c r="C25"/>
  <c r="C24"/>
  <c r="C22"/>
  <c r="C20"/>
  <c r="C13"/>
  <c r="C4"/>
  <c r="C61" i="11"/>
  <c r="C60"/>
  <c r="C59"/>
  <c r="C58"/>
  <c r="C57"/>
  <c r="C56"/>
  <c r="C55"/>
  <c r="C54"/>
  <c r="C53"/>
  <c r="C52"/>
  <c r="C51"/>
  <c r="C50"/>
  <c r="C49"/>
  <c r="C48"/>
  <c r="C46"/>
  <c r="C45"/>
  <c r="C44"/>
  <c r="C43"/>
  <c r="C42"/>
  <c r="C41"/>
  <c r="C40"/>
  <c r="C39"/>
  <c r="C38"/>
  <c r="C37"/>
  <c r="C36"/>
  <c r="C35"/>
  <c r="C34"/>
  <c r="C33"/>
  <c r="C32"/>
  <c r="C31"/>
  <c r="C30"/>
  <c r="C29"/>
  <c r="C28"/>
  <c r="C25"/>
  <c r="C24"/>
  <c r="C22"/>
  <c r="C20"/>
  <c r="C13"/>
  <c r="C4"/>
  <c r="C57" i="9"/>
  <c r="C56"/>
  <c r="C55"/>
  <c r="C54"/>
  <c r="C53"/>
  <c r="C52"/>
  <c r="C51"/>
  <c r="C50"/>
  <c r="C49"/>
  <c r="C48"/>
  <c r="C47"/>
  <c r="C46"/>
  <c r="C45"/>
  <c r="C43"/>
  <c r="C42"/>
  <c r="C41"/>
  <c r="C40"/>
  <c r="C39"/>
  <c r="C38"/>
  <c r="C37"/>
  <c r="C35"/>
  <c r="C34"/>
  <c r="C33"/>
  <c r="C32"/>
  <c r="C31"/>
  <c r="C30"/>
  <c r="C29"/>
  <c r="C28"/>
  <c r="C27"/>
  <c r="C26"/>
  <c r="C23"/>
  <c r="C22"/>
  <c r="C21"/>
  <c r="C20"/>
  <c r="C14"/>
  <c r="C5"/>
  <c r="C61" i="8"/>
  <c r="C60"/>
  <c r="C59"/>
  <c r="C58"/>
  <c r="C57"/>
  <c r="C56"/>
  <c r="C55"/>
  <c r="C54"/>
  <c r="C53"/>
  <c r="C52"/>
  <c r="C51"/>
  <c r="C50"/>
  <c r="C48"/>
  <c r="C47"/>
  <c r="C46"/>
  <c r="C45"/>
  <c r="C44"/>
  <c r="C43"/>
  <c r="C42"/>
  <c r="C40"/>
  <c r="C39"/>
  <c r="C38"/>
  <c r="C37"/>
  <c r="C36"/>
  <c r="C35"/>
  <c r="C34"/>
  <c r="C33"/>
  <c r="C32"/>
  <c r="C31"/>
  <c r="C28"/>
  <c r="C27"/>
  <c r="C26"/>
  <c r="C25"/>
  <c r="C17"/>
  <c r="C16"/>
  <c r="C15"/>
  <c r="C14"/>
  <c r="C5"/>
  <c r="C61" i="7"/>
  <c r="C60"/>
  <c r="C59"/>
  <c r="C58"/>
  <c r="C57"/>
  <c r="C56"/>
  <c r="C55"/>
  <c r="C54"/>
  <c r="C53"/>
  <c r="C52"/>
  <c r="C51"/>
  <c r="C50"/>
  <c r="C48"/>
  <c r="C47"/>
  <c r="C46"/>
  <c r="C45"/>
  <c r="C44"/>
  <c r="C43"/>
  <c r="C42"/>
  <c r="C40"/>
  <c r="C39"/>
  <c r="C38"/>
  <c r="C37"/>
  <c r="C36"/>
  <c r="C35"/>
  <c r="C34"/>
  <c r="C33"/>
  <c r="C32"/>
  <c r="C31"/>
  <c r="C28"/>
  <c r="C27"/>
  <c r="C26"/>
  <c r="C25"/>
  <c r="C17"/>
  <c r="C16"/>
  <c r="C15"/>
  <c r="C14"/>
  <c r="C5"/>
  <c r="C47" i="5"/>
  <c r="C46"/>
  <c r="C45"/>
  <c r="C44"/>
  <c r="C43"/>
  <c r="C42"/>
  <c r="C41"/>
  <c r="C39"/>
  <c r="C38"/>
  <c r="C36"/>
  <c r="C35"/>
  <c r="C34"/>
  <c r="C33"/>
  <c r="C32"/>
  <c r="C31"/>
  <c r="C30"/>
  <c r="C29"/>
  <c r="C26"/>
  <c r="C25"/>
  <c r="C24"/>
  <c r="C23"/>
  <c r="C17"/>
  <c r="C16"/>
  <c r="C15"/>
  <c r="C14"/>
  <c r="C5"/>
  <c r="C59" i="4"/>
  <c r="C57"/>
  <c r="C56"/>
  <c r="C55"/>
  <c r="C54"/>
  <c r="C53"/>
  <c r="C52"/>
  <c r="C51"/>
  <c r="C50"/>
  <c r="C46"/>
  <c r="C45"/>
  <c r="C44"/>
  <c r="C43"/>
  <c r="C42"/>
  <c r="C41"/>
  <c r="C40"/>
  <c r="C38"/>
  <c r="C37"/>
  <c r="C35"/>
  <c r="C34"/>
  <c r="C33"/>
  <c r="C32"/>
  <c r="C31"/>
  <c r="C30"/>
  <c r="C29"/>
  <c r="C28"/>
  <c r="C25"/>
  <c r="C24"/>
  <c r="C23"/>
  <c r="C22"/>
  <c r="C16"/>
  <c r="C15"/>
  <c r="C14"/>
  <c r="C13"/>
  <c r="C5"/>
  <c r="BF207" i="1"/>
  <c r="BE207"/>
  <c r="BD207"/>
  <c r="BC207"/>
  <c r="BB207"/>
  <c r="BA207"/>
  <c r="AZ207"/>
  <c r="AY207"/>
  <c r="AX207"/>
  <c r="AW207"/>
  <c r="AV207"/>
  <c r="AU207"/>
  <c r="AT207"/>
  <c r="AS207"/>
  <c r="AR207"/>
  <c r="AQ207"/>
  <c r="AP207"/>
  <c r="AO207"/>
  <c r="AN207"/>
  <c r="AM207"/>
  <c r="AL207"/>
  <c r="AK207"/>
  <c r="AJ207"/>
  <c r="AI207"/>
  <c r="AH207"/>
  <c r="AG207"/>
  <c r="AF207"/>
  <c r="AE207"/>
  <c r="AD207"/>
  <c r="AC207"/>
  <c r="AB207"/>
  <c r="AA207"/>
  <c r="Z207"/>
  <c r="Y207"/>
  <c r="X207"/>
  <c r="W207"/>
  <c r="V207"/>
  <c r="U207"/>
  <c r="T207"/>
  <c r="S207"/>
  <c r="R207"/>
  <c r="Q207"/>
  <c r="P207"/>
  <c r="O207"/>
  <c r="N207"/>
  <c r="M207"/>
  <c r="L207"/>
  <c r="K207"/>
  <c r="J207"/>
  <c r="I207"/>
  <c r="H207"/>
  <c r="G207"/>
  <c r="F207"/>
  <c r="E207"/>
  <c r="D207"/>
  <c r="C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3"/>
  <c r="B132"/>
  <c r="B131"/>
  <c r="B130"/>
  <c r="B129"/>
  <c r="B128"/>
  <c r="B127"/>
  <c r="B126"/>
  <c r="B125"/>
  <c r="B124"/>
  <c r="B123"/>
  <c r="B122"/>
  <c r="B121"/>
  <c r="B120"/>
  <c r="B119"/>
  <c r="B118"/>
  <c r="B117"/>
  <c r="B116"/>
  <c r="B115"/>
  <c r="B114"/>
  <c r="B113"/>
  <c r="B112"/>
  <c r="B111"/>
  <c r="B110"/>
  <c r="B109"/>
  <c r="B108"/>
  <c r="B107"/>
  <c r="B106"/>
  <c r="B105"/>
  <c r="B104"/>
  <c r="B103"/>
  <c r="B102"/>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F4"/>
  <c r="BE4"/>
  <c r="BD4"/>
  <c r="BC4"/>
  <c r="BB4"/>
  <c r="BA4"/>
  <c r="AZ4"/>
  <c r="AY4"/>
  <c r="AX4"/>
  <c r="AW4"/>
  <c r="AV4"/>
  <c r="AU4"/>
  <c r="AT4"/>
  <c r="AS4"/>
  <c r="AR4"/>
  <c r="AQ4"/>
  <c r="AP4"/>
  <c r="AO4"/>
  <c r="AN4"/>
  <c r="AL4"/>
  <c r="AK4"/>
  <c r="AJ4"/>
  <c r="AI4"/>
  <c r="AH4"/>
  <c r="AG4"/>
  <c r="AF4"/>
  <c r="AE4"/>
  <c r="AD4"/>
  <c r="AC4"/>
  <c r="AB4"/>
  <c r="AA4"/>
  <c r="Z4"/>
  <c r="Y4"/>
  <c r="X4"/>
  <c r="W4"/>
  <c r="V4"/>
  <c r="U4"/>
  <c r="T4"/>
  <c r="S4"/>
  <c r="Q4"/>
  <c r="P4"/>
  <c r="O4"/>
  <c r="N4"/>
  <c r="M4"/>
  <c r="L4"/>
  <c r="K4"/>
  <c r="J4"/>
  <c r="I4"/>
  <c r="G4"/>
  <c r="F4"/>
  <c r="E4"/>
  <c r="D4"/>
  <c r="C4"/>
  <c r="U2"/>
  <c r="AY2"/>
  <c r="AO2"/>
  <c r="I2"/>
  <c r="BF2"/>
  <c r="AJ2"/>
  <c r="AA2"/>
  <c r="AH2"/>
  <c r="AC2"/>
  <c r="X2"/>
  <c r="AD2"/>
  <c r="AG2"/>
  <c r="AE2"/>
  <c r="T2"/>
  <c r="BA2"/>
  <c r="AS2"/>
  <c r="AT2"/>
  <c r="AV2"/>
  <c r="AW2"/>
  <c r="S2"/>
  <c r="BE2"/>
  <c r="AZ2"/>
  <c r="AR2"/>
  <c r="AK2"/>
  <c r="AF2"/>
  <c r="AL2"/>
  <c r="AP2"/>
  <c r="AN2"/>
  <c r="AI2"/>
  <c r="AU2"/>
  <c r="J2"/>
  <c r="BB2"/>
  <c r="BD2"/>
  <c r="K2"/>
  <c r="Z2"/>
  <c r="C2"/>
  <c r="E2"/>
  <c r="L2"/>
  <c r="Y2"/>
  <c r="M2"/>
  <c r="G2"/>
  <c r="N2"/>
  <c r="AQ2"/>
  <c r="F2"/>
  <c r="V2"/>
  <c r="P2"/>
  <c r="W2"/>
  <c r="AB2"/>
  <c r="AX2"/>
  <c r="BC2"/>
  <c r="Q2"/>
  <c r="O2"/>
  <c r="D2"/>
</calcChain>
</file>

<file path=xl/comments1.xml><?xml version="1.0" encoding="utf-8"?>
<comments xmlns="http://schemas.openxmlformats.org/spreadsheetml/2006/main">
  <authors>
    <author/>
  </authors>
  <commentList>
    <comment ref="L5" authorId="0">
      <text>
        <r>
          <rPr>
            <sz val="10"/>
            <color rgb="FF000000"/>
            <rFont val="Arial"/>
            <family val="2"/>
          </rPr>
          <t>Mandatory for telephony devices as of December 1, 2016</t>
        </r>
      </text>
    </comment>
    <comment ref="M5" authorId="0">
      <text>
        <r>
          <rPr>
            <sz val="10"/>
            <color rgb="FF000000"/>
            <rFont val="Arial"/>
            <family val="2"/>
          </rPr>
          <t>Mandatory for non-telephony devices as of December 1, 2016</t>
        </r>
      </text>
    </comment>
    <comment ref="AS46" authorId="0">
      <text>
        <r>
          <rPr>
            <sz val="10"/>
            <color rgb="FF000000"/>
            <rFont val="Arial"/>
            <family val="2"/>
          </rPr>
          <t xml:space="preserve">For China -- must use the special China APK version denoted with an "x". </t>
        </r>
      </text>
    </comment>
    <comment ref="AT46" authorId="0">
      <text>
        <r>
          <rPr>
            <sz val="10"/>
            <color rgb="FF000000"/>
            <rFont val="Arial"/>
            <family val="2"/>
          </rPr>
          <t xml:space="preserve">For China -- must use the special China APK version denoted with an "x". </t>
        </r>
      </text>
    </comment>
    <comment ref="A135" authorId="0">
      <text>
        <r>
          <rPr>
            <sz val="10"/>
            <color rgb="FF000000"/>
            <rFont val="Arial"/>
            <family val="2"/>
          </rPr>
          <t>Includes Caribbean Netherlands (BQ)</t>
        </r>
      </text>
    </comment>
    <comment ref="A154" authorId="0">
      <text>
        <r>
          <rPr>
            <sz val="10"/>
            <color rgb="FF000000"/>
            <rFont val="Arial"/>
            <family val="2"/>
          </rPr>
          <t>Excludes Crimea</t>
        </r>
      </text>
    </comment>
    <comment ref="A194" authorId="0">
      <text>
        <r>
          <rPr>
            <sz val="10"/>
            <color rgb="FF000000"/>
            <rFont val="Arial"/>
            <family val="2"/>
          </rPr>
          <t xml:space="preserve">Excludes Crimea
</t>
        </r>
      </text>
    </comment>
  </commentList>
</comments>
</file>

<file path=xl/comments2.xml><?xml version="1.0" encoding="utf-8"?>
<comments xmlns="http://schemas.openxmlformats.org/spreadsheetml/2006/main">
  <authors>
    <author/>
  </authors>
  <commentList>
    <comment ref="I4" authorId="0">
      <text>
        <r>
          <rPr>
            <sz val="10"/>
            <color rgb="FF000000"/>
            <rFont val="Arial"/>
            <family val="2"/>
          </rPr>
          <t>just for Landscape picture --medina Mon Apr 16 2012 14:34:35 GMT-0700 (PDT)</t>
        </r>
      </text>
    </comment>
    <comment ref="I34" authorId="0">
      <text>
        <r>
          <rPr>
            <sz val="10"/>
            <color rgb="FF000000"/>
            <rFont val="Arial"/>
            <family val="2"/>
          </rPr>
          <t>Only impacts Video Hnagouts --medina Mon Apr 16 2012 14:33:27 GMT-0700 (PDT)</t>
        </r>
      </text>
    </comment>
  </commentList>
</comments>
</file>

<file path=xl/sharedStrings.xml><?xml version="1.0" encoding="utf-8"?>
<sst xmlns="http://schemas.openxmlformats.org/spreadsheetml/2006/main" count="18952" uniqueCount="2102">
  <si>
    <t>NOTE</t>
  </si>
  <si>
    <t>Revision History</t>
  </si>
  <si>
    <t>All the APKs specified in this matrix are available as part of GMS or included as optional GMS APKs that can be found here: https://sites.google.com/a/google.com/gms_distribution/downloads/gms-optional-apps .</t>
  </si>
  <si>
    <t>Google Confidential</t>
  </si>
  <si>
    <t>Date</t>
  </si>
  <si>
    <t>Change</t>
  </si>
  <si>
    <t>Legend</t>
  </si>
  <si>
    <t>Google Product Geo-Availability [Effective as of June 1, 2015]</t>
  </si>
  <si>
    <t>This spreadsheet outlines the availability of Google products on Android in given countries.</t>
  </si>
  <si>
    <t>Y</t>
  </si>
  <si>
    <t>Google Applications</t>
  </si>
  <si>
    <t>The Google product is officially launched in the country, and can be pre-loaded on to Android-compatible mobile devices for shipment into the country, and used in direct-consumer marketing with Google's approval.</t>
  </si>
  <si>
    <t>Update the geo-availability of YouTube Go (38 emerging countries from N to Y)</t>
  </si>
  <si>
    <t>WW</t>
  </si>
  <si>
    <t>Google Pay in SK from N to Y</t>
  </si>
  <si>
    <t>The Google product is not officially launched in the country, but the "worldwide" version may be available, and can be pre-loaded as part of a 'base software build' created for multiple countries if the country-specific modifications do not impact the Google products included in the software build. For clarity, it is okay if the software build contains minor country-specific modifications that might be required by local operators as long as these modifications do not impact the Google products included in the software build.
No active promotion of the Google application is allowed. The product icon (only) can appear in screenshots, but it should not be the focus of attention, should not be described in copy, and should not be demoed or mentioned in videos, etc.</t>
  </si>
  <si>
    <t>N</t>
  </si>
  <si>
    <t>The Google product is not available in the country, and CANNOT BE PRE-LOADED for shipment into the country or used in any form of marketing.</t>
  </si>
  <si>
    <t>Android Pay is renamed to Google Pay</t>
  </si>
  <si>
    <t>Play Books in all countries from N to WW, except for China, North Korea, Sudan, and Syria</t>
  </si>
  <si>
    <t>Added the column for Datally</t>
  </si>
  <si>
    <t>Added the column for Files Go</t>
  </si>
  <si>
    <t>Android Pay in BR, CZ from N to Y</t>
  </si>
  <si>
    <t>Android Pay in UA from N to Y</t>
  </si>
  <si>
    <t>Updated the geo-availability of Contact same as Phone/Messages</t>
  </si>
  <si>
    <t>Android Pay in PL, NZ, IE, HK from N to Y</t>
  </si>
  <si>
    <t>TBD</t>
  </si>
  <si>
    <t>Still under review. Contact Google for update.</t>
  </si>
  <si>
    <t>M / O</t>
  </si>
  <si>
    <t>Mandatory or Optional pre-load as per Mobile Application Distribution Agreement (MADA). Google Application must be pre-loaded if it is marked as Mandatory ("M") and is officially launched in the country ("Y").</t>
  </si>
  <si>
    <t>Removed the column for Google Camera, Blogger and Sound Search</t>
  </si>
  <si>
    <t>Google Phone now uses the same geo-availability of Messages</t>
  </si>
  <si>
    <t>Android Pay in ES from N to Y</t>
  </si>
  <si>
    <t>Android Pay in RU from N to Y</t>
  </si>
  <si>
    <t>Latin IME is renamed as Gboard</t>
  </si>
  <si>
    <t>Android Pay in CA, JP, TW from N to Y</t>
  </si>
  <si>
    <t>Android Device Manager is renamed to Find My Device</t>
  </si>
  <si>
    <t>Added Column for YouTube Go (initially N for all countries)</t>
  </si>
  <si>
    <t>Messenger renamed to Messages</t>
  </si>
  <si>
    <t>Android Pay in BE from N to Y</t>
  </si>
  <si>
    <t>Update geo-availability for Google VR Services</t>
  </si>
  <si>
    <t>Added column for Google Contacts</t>
  </si>
  <si>
    <t>Removed column for Google Now Launcher</t>
  </si>
  <si>
    <t>Added column for Carrier Services</t>
  </si>
  <si>
    <t>Added column for Google Wallpaper</t>
  </si>
  <si>
    <t>Google Play Movies in Saudi Arabia, UAE, Kuwait, Qatar, Egypt, Lebanon, Oman, Bahrain, Jordan, Vietnam from N to Y.</t>
  </si>
  <si>
    <t>Google Play Music in India from WW to Y</t>
  </si>
  <si>
    <t>Added column for Google Duo</t>
  </si>
  <si>
    <t>Update the geo-availability of the Cloud Print (rest of the world to WW)</t>
  </si>
  <si>
    <t>Added column for Google Dialer (with initial geo-availability all N)</t>
  </si>
  <si>
    <t>Android Pay in AU from N to Y</t>
  </si>
  <si>
    <t>Android Pay in SG from N to Y</t>
  </si>
  <si>
    <t>Android Pay in UK from N to Y</t>
  </si>
  <si>
    <t>Added column for Google Handwriting IME as optional GMS</t>
  </si>
  <si>
    <t>Added column for Google Calculator as optional GMS</t>
  </si>
  <si>
    <t>Google Play Movies in Turkey from N to Y</t>
  </si>
  <si>
    <t>Google Play Movies in South Africa from N to Y</t>
  </si>
  <si>
    <t>Added column for Google Fit as optional GMS</t>
  </si>
  <si>
    <t>Google Play Newsstand in AE (United Arab Emirates), BH (Bahrain), EG (Egypt), JO (Jordan), KW (Kuwait), LB (Lebanon), OM (Oman), QA (Qatar), and SA (Saudi Arabia) from WW to Y</t>
  </si>
  <si>
    <t>Google Play Books in Saudi Arabia (SA) United Arab Emirates (AE) Qatar (QA) Kuwait (KW) Oman (OM) Lebanon (LB) Egypt (EG) Bahrain (BH) Jordan (JO) from N to Y</t>
  </si>
  <si>
    <t>Google Play Music in Serbia and South Africa from WW to Y</t>
  </si>
  <si>
    <t>Geo-availability correction: Google Play Store in ROW countries from WW to Y</t>
  </si>
  <si>
    <t>Google Play Newsstand in Argentina, Chile, Colombia, Peru from WW to Y</t>
  </si>
  <si>
    <t>Added column for PDF Viewer as optional GMS: China to Y</t>
  </si>
  <si>
    <t>Google Play Newsstand in Japan from WW to Y</t>
  </si>
  <si>
    <t>Google Play Newsstand in Malaysia, Thailand from WW to Y</t>
  </si>
  <si>
    <t>Google Play Music in Japan from WW to Y</t>
  </si>
  <si>
    <t>Google Play Movies in Singapore, Malaysia, and Indonesia from N to Y</t>
  </si>
  <si>
    <t>Google Play Newsstand in Poland, Philippines, Taiwan, Ukraine from WW to Y</t>
  </si>
  <si>
    <t>Google Play Music in Argentina from WW to Y
Clock in China from Y to N</t>
  </si>
  <si>
    <t>Added column for Clock</t>
  </si>
  <si>
    <t>GMS 3.0 Correction: GoogleTTS become mandatory by GMS 3.0</t>
  </si>
  <si>
    <t>GMS 3.0 Changes: Redefined M/O status, Added Photos and TalkBack</t>
  </si>
  <si>
    <t>App Name</t>
  </si>
  <si>
    <t>Apk Filename</t>
  </si>
  <si>
    <t>App Package Name</t>
  </si>
  <si>
    <t>R1</t>
  </si>
  <si>
    <t>R2</t>
  </si>
  <si>
    <t>R3</t>
  </si>
  <si>
    <t>8.1_201803</t>
  </si>
  <si>
    <t>R4</t>
  </si>
  <si>
    <t>R5</t>
  </si>
  <si>
    <t>R6</t>
  </si>
  <si>
    <t>Apps in /system/priv-app</t>
  </si>
  <si>
    <t>8.0_201803</t>
  </si>
  <si>
    <t>ConfigUpdater</t>
  </si>
  <si>
    <t>com.google.android.configupdater</t>
  </si>
  <si>
    <t>8.1.0-4487743</t>
  </si>
  <si>
    <t>8.0.0-4147944</t>
  </si>
  <si>
    <t>Google Play services</t>
  </si>
  <si>
    <t>GmsCore</t>
  </si>
  <si>
    <t>11.7.46</t>
  </si>
  <si>
    <t>11.3.02</t>
  </si>
  <si>
    <t>11.5.09</t>
  </si>
  <si>
    <t>11.9.51</t>
  </si>
  <si>
    <t>11.9.75</t>
  </si>
  <si>
    <t>11.5.18</t>
  </si>
  <si>
    <t>Google Backup Transport</t>
  </si>
  <si>
    <t>GoogleBackupTransport</t>
  </si>
  <si>
    <t>com.google.android.backuptransport</t>
  </si>
  <si>
    <t>Market Feedback Agent</t>
  </si>
  <si>
    <t>GoogleFeedback</t>
  </si>
  <si>
    <t>com.google.android.feedback</t>
  </si>
  <si>
    <t>Google One Time Init</t>
  </si>
  <si>
    <t>GoogleOneTimeInitializer</t>
  </si>
  <si>
    <t>com.google.android.onetimeinitializer</t>
  </si>
  <si>
    <t>Google Partner Setup</t>
  </si>
  <si>
    <t>GooglePartnerSetup</t>
  </si>
  <si>
    <t>com.google.android.partnersetup</t>
  </si>
  <si>
    <t>Android Platform Services</t>
  </si>
  <si>
    <t>AndroidPlatformServices</t>
  </si>
  <si>
    <t>Google Services Framework</t>
  </si>
  <si>
    <t>GoogleServicesFramework</t>
  </si>
  <si>
    <t>com.google.android.gms.policy_sidecar_o</t>
  </si>
  <si>
    <t>com.google.android.gsf</t>
  </si>
  <si>
    <t>Google Play Store</t>
  </si>
  <si>
    <t>Phonesky</t>
  </si>
  <si>
    <t>com.android.vending</t>
  </si>
  <si>
    <t>8.3.73</t>
  </si>
  <si>
    <t>REMOVED</t>
  </si>
  <si>
    <t>8.5.39</t>
  </si>
  <si>
    <t>8.8.12</t>
  </si>
  <si>
    <t>9.0.15</t>
  </si>
  <si>
    <t>8.0.0-4184888</t>
  </si>
  <si>
    <t>7.9.66</t>
  </si>
  <si>
    <t>Setup Wizard</t>
  </si>
  <si>
    <t>SetupWizard</t>
  </si>
  <si>
    <t>com.google.android.setupwizard</t>
  </si>
  <si>
    <t>227.4487743</t>
  </si>
  <si>
    <t>8.1.73</t>
  </si>
  <si>
    <t>8.3.41</t>
  </si>
  <si>
    <t>226.4211684</t>
  </si>
  <si>
    <t>227.4514490</t>
  </si>
  <si>
    <t>226.4393169</t>
  </si>
  <si>
    <t>226.4514397</t>
  </si>
  <si>
    <t>226.4594254</t>
  </si>
  <si>
    <t>226.4615133</t>
  </si>
  <si>
    <t>227.4594402</t>
  </si>
  <si>
    <t>Google Search</t>
  </si>
  <si>
    <t>Velvet</t>
  </si>
  <si>
    <t>7.14.21.21</t>
  </si>
  <si>
    <t>7.17.28.21</t>
  </si>
  <si>
    <t>Carrier Services</t>
  </si>
  <si>
    <t>7.8.22.21</t>
  </si>
  <si>
    <t>7.10.35.21</t>
  </si>
  <si>
    <t>7.12.24.21</t>
  </si>
  <si>
    <t>CarrierServices</t>
  </si>
  <si>
    <t>6.0.175105600</t>
  </si>
  <si>
    <t>7.0.176692782</t>
  </si>
  <si>
    <t>5.0.170203160</t>
  </si>
  <si>
    <t>8.0.178312362</t>
  </si>
  <si>
    <t>Contacts</t>
  </si>
  <si>
    <t>GoogleContacts</t>
  </si>
  <si>
    <t>2.2.3.170208164</t>
  </si>
  <si>
    <t>2.4.4.178663410</t>
  </si>
  <si>
    <t>2.5.4.186070557</t>
  </si>
  <si>
    <t>Phone</t>
  </si>
  <si>
    <t>GoogleDialer</t>
  </si>
  <si>
    <t>12.0.167196395</t>
  </si>
  <si>
    <t>13.0.171616398</t>
  </si>
  <si>
    <t>14.0.176716531</t>
  </si>
  <si>
    <t>15.0.179075669</t>
  </si>
  <si>
    <t>17.0.186697879</t>
  </si>
  <si>
    <t>Device setup</t>
  </si>
  <si>
    <t>OobConfig</t>
  </si>
  <si>
    <t>com.google.android.apps.work.oobconfig</t>
  </si>
  <si>
    <t>8.0.0-4144565</t>
  </si>
  <si>
    <t>Tags</t>
  </si>
  <si>
    <t>TagGoogle</t>
  </si>
  <si>
    <t>com.google.android.tag</t>
  </si>
  <si>
    <t>1.1</t>
  </si>
  <si>
    <t>1.0.167490326</t>
  </si>
  <si>
    <t>Android Services Library</t>
  </si>
  <si>
    <t>GoogleExtServices</t>
  </si>
  <si>
    <t>com.google.android.ext.services</t>
  </si>
  <si>
    <t>Package Installer</t>
  </si>
  <si>
    <t>GooglePackageInstaller</t>
  </si>
  <si>
    <t>com.google.android.packageinstaller</t>
  </si>
  <si>
    <t>8.1.0-4638476</t>
  </si>
  <si>
    <t>8.0.0-4260053</t>
  </si>
  <si>
    <t>Apps in /system/app</t>
  </si>
  <si>
    <t>Chrome</t>
  </si>
  <si>
    <t>8.0.0-4344938</t>
  </si>
  <si>
    <t>8.0.0-4387136</t>
  </si>
  <si>
    <t>8.0.0-4474925</t>
  </si>
  <si>
    <t>8.0.0-4638495</t>
  </si>
  <si>
    <t>Gmail</t>
  </si>
  <si>
    <t>Google</t>
  </si>
  <si>
    <t>Maps</t>
  </si>
  <si>
    <t>YouTube</t>
  </si>
  <si>
    <t>Play
Store</t>
  </si>
  <si>
    <t>Drive</t>
  </si>
  <si>
    <t>Play
Music</t>
  </si>
  <si>
    <t>Play
Movies</t>
  </si>
  <si>
    <t>Duo</t>
  </si>
  <si>
    <t>Hangouts</t>
  </si>
  <si>
    <t>Photos</t>
  </si>
  <si>
    <t>Play services &amp;
Core services</t>
  </si>
  <si>
    <t>Google
TTS</t>
  </si>
  <si>
    <t>Android
WebView</t>
  </si>
  <si>
    <t>Widevine
DRM</t>
  </si>
  <si>
    <t>Talkback</t>
  </si>
  <si>
    <t>Calendar</t>
  </si>
  <si>
    <t>Calculator</t>
  </si>
  <si>
    <t>Clock</t>
  </si>
  <si>
    <t>59.0.3071.125</t>
  </si>
  <si>
    <t>60.0.3112.116</t>
  </si>
  <si>
    <t>61.0.3163.98</t>
  </si>
  <si>
    <t>62.0.3202.84</t>
  </si>
  <si>
    <t>63.0.3239.111</t>
  </si>
  <si>
    <t>64.0.3282.137</t>
  </si>
  <si>
    <t>Google
Docs</t>
  </si>
  <si>
    <t>Google
Sheets</t>
  </si>
  <si>
    <t>Google
Slides</t>
  </si>
  <si>
    <t>Keep</t>
  </si>
  <si>
    <t>Translate</t>
  </si>
  <si>
    <t>Cloud
Print</t>
  </si>
  <si>
    <t>Play
Books</t>
  </si>
  <si>
    <t>2.7.252.04</t>
  </si>
  <si>
    <t>2.7.332.07</t>
  </si>
  <si>
    <t>2.7.372.10</t>
  </si>
  <si>
    <t>Play
Games</t>
  </si>
  <si>
    <t>2.7.412.12</t>
  </si>
  <si>
    <t>Play
Newsstand</t>
  </si>
  <si>
    <t>2.7.462.09</t>
  </si>
  <si>
    <t>News &amp;
Weather</t>
  </si>
  <si>
    <t>Messages</t>
  </si>
  <si>
    <t>Carrier
Services</t>
  </si>
  <si>
    <t>Google
Phone</t>
  </si>
  <si>
    <t>Google
Contacts</t>
  </si>
  <si>
    <t>Google
Voice</t>
  </si>
  <si>
    <t>Device
Policy</t>
  </si>
  <si>
    <t>FaceLock</t>
  </si>
  <si>
    <t>Find My
Device</t>
  </si>
  <si>
    <t>Gboard</t>
  </si>
  <si>
    <t>Hindi
 IME</t>
  </si>
  <si>
    <t>Japanese
IME</t>
  </si>
  <si>
    <t>Korean
 IME</t>
  </si>
  <si>
    <t>Pinyin
IME</t>
  </si>
  <si>
    <t>Zhuyin
IME</t>
  </si>
  <si>
    <t>Handwriting
IME</t>
  </si>
  <si>
    <t>Google
Pay</t>
  </si>
  <si>
    <t>Wallpaper</t>
  </si>
  <si>
    <t>Earth</t>
  </si>
  <si>
    <t>Files
Go</t>
  </si>
  <si>
    <t>YouTube
Go</t>
  </si>
  <si>
    <t>Google+</t>
  </si>
  <si>
    <t>2.18.072.02</t>
  </si>
  <si>
    <t>Fit</t>
  </si>
  <si>
    <t>Street
View</t>
  </si>
  <si>
    <t>PDF
Viewer</t>
  </si>
  <si>
    <t>VR
Services</t>
  </si>
  <si>
    <t>Datally</t>
  </si>
  <si>
    <t>Link to Play Store page</t>
  </si>
  <si>
    <t>21.0.173407782</t>
  </si>
  <si>
    <t>25.0.179835608</t>
  </si>
  <si>
    <t>26.0.182993604</t>
  </si>
  <si>
    <t>15.0.164646574</t>
  </si>
  <si>
    <t>29.0.187910126</t>
  </si>
  <si>
    <t>17.0.167290582</t>
  </si>
  <si>
    <t>19.0.170075846</t>
  </si>
  <si>
    <t>Gmail2</t>
  </si>
  <si>
    <t>7.7.16.163886392</t>
  </si>
  <si>
    <t>7.8.13.166937981</t>
  </si>
  <si>
    <t>7.9.10.169126262</t>
  </si>
  <si>
    <t>7.10.8.172533986</t>
  </si>
  <si>
    <t>7.11.26.179049568</t>
  </si>
  <si>
    <t>8.1.7.183725757</t>
  </si>
  <si>
    <t>8.2.11.186835846</t>
  </si>
  <si>
    <t>Google Calendar Sync</t>
  </si>
  <si>
    <t>GoogleCalendarSyncAdapter</t>
  </si>
  <si>
    <t>com.google.android.syncadapters.calendar</t>
  </si>
  <si>
    <t>5.2.3-99827563</t>
  </si>
  <si>
    <t>Google Contacts Sync</t>
  </si>
  <si>
    <t>GoogleContactsSyncAdapter</t>
  </si>
  <si>
    <t>com.google.android.syncadapters.contacts</t>
  </si>
  <si>
    <t>19.0.154358895</t>
  </si>
  <si>
    <t>23.0.172956998</t>
  </si>
  <si>
    <t>24.0.182154523</t>
  </si>
  <si>
    <t>9.56.7</t>
  </si>
  <si>
    <t>9.70.1</t>
  </si>
  <si>
    <t>9.72.2</t>
  </si>
  <si>
    <t>Google Play Music</t>
  </si>
  <si>
    <t>Music2</t>
  </si>
  <si>
    <t>7.11.5115</t>
  </si>
  <si>
    <t>7.12.5218</t>
  </si>
  <si>
    <t>8.0.6322</t>
  </si>
  <si>
    <t>8.6.6626</t>
  </si>
  <si>
    <t>8.7.6773</t>
  </si>
  <si>
    <t>Google Photos</t>
  </si>
  <si>
    <t>3.8.0.173617484</t>
  </si>
  <si>
    <t>3.2.0.163525294</t>
  </si>
  <si>
    <t>3.11.0.178912478</t>
  </si>
  <si>
    <t>3.5.0.168703624</t>
  </si>
  <si>
    <t>3.13.0.183914708</t>
  </si>
  <si>
    <t>3.6.0.170443611</t>
  </si>
  <si>
    <t>3.15.0.187517307</t>
  </si>
  <si>
    <t>Google Play Movies</t>
  </si>
  <si>
    <t>Videos</t>
  </si>
  <si>
    <t>3.28.14</t>
  </si>
  <si>
    <t>4.1.6.13</t>
  </si>
  <si>
    <t>Android System WebView</t>
  </si>
  <si>
    <t>WebViewGoogle</t>
  </si>
  <si>
    <t>3.27.13</t>
  </si>
  <si>
    <t>3.28.13</t>
  </si>
  <si>
    <t>12.43.52</t>
  </si>
  <si>
    <t>12.47.58</t>
  </si>
  <si>
    <t>13.04.55</t>
  </si>
  <si>
    <t>13.07.55</t>
  </si>
  <si>
    <t>Google Text-to-speech Engine</t>
  </si>
  <si>
    <t>GoogleTTS</t>
  </si>
  <si>
    <t>3.13.3</t>
  </si>
  <si>
    <t>12.29.57</t>
  </si>
  <si>
    <t>12.34.55</t>
  </si>
  <si>
    <t>3.14.9</t>
  </si>
  <si>
    <t>12.37.59</t>
  </si>
  <si>
    <t>CalculatorGoogle</t>
  </si>
  <si>
    <t>com.google.android.calculator</t>
  </si>
  <si>
    <t>7.4</t>
  </si>
  <si>
    <t>7.4.1</t>
  </si>
  <si>
    <t>CalendarGoogle</t>
  </si>
  <si>
    <t>3.12.9</t>
  </si>
  <si>
    <t>7.3</t>
  </si>
  <si>
    <t>5.8.4</t>
  </si>
  <si>
    <t>5.8.6</t>
  </si>
  <si>
    <t>5.8.16</t>
  </si>
  <si>
    <t>5.8.22</t>
  </si>
  <si>
    <t>DeskClockGoogle</t>
  </si>
  <si>
    <t>5.7.31</t>
  </si>
  <si>
    <t>5.7.37</t>
  </si>
  <si>
    <t>5.7.39</t>
  </si>
  <si>
    <t>5.1</t>
  </si>
  <si>
    <t>Face Unlock</t>
  </si>
  <si>
    <t>com.android.facelock</t>
  </si>
  <si>
    <t>Pinyin IME</t>
  </si>
  <si>
    <t>GooglePinyinIME</t>
  </si>
  <si>
    <t>4.5.1.158369870</t>
  </si>
  <si>
    <t>Google Japanese Input</t>
  </si>
  <si>
    <t>JapaneseIME</t>
  </si>
  <si>
    <t>2.21.2874.3</t>
  </si>
  <si>
    <t>3.4.803.03</t>
  </si>
  <si>
    <t>3.4.861.07</t>
  </si>
  <si>
    <t>3.4.901.06</t>
  </si>
  <si>
    <t>4.0.411.05</t>
  </si>
  <si>
    <t>4.0.481.04</t>
  </si>
  <si>
    <t>4.1.031.06</t>
  </si>
  <si>
    <t>4.1.071.01</t>
  </si>
  <si>
    <t>Korean IME</t>
  </si>
  <si>
    <t>KoreanIME</t>
  </si>
  <si>
    <t>1.5.5.158369870</t>
  </si>
  <si>
    <t>Google Keyboard</t>
  </si>
  <si>
    <t>LatinImeGoogle</t>
  </si>
  <si>
    <t>6.4.16.162469584</t>
  </si>
  <si>
    <t>6.6.22.171938909</t>
  </si>
  <si>
    <t>6.8.8.178714143</t>
  </si>
  <si>
    <t>6.9.8.183626756</t>
  </si>
  <si>
    <t>TalkBack</t>
  </si>
  <si>
    <t>talkback</t>
  </si>
  <si>
    <t>6.0.0</t>
  </si>
  <si>
    <t>6.1.0.182429506</t>
  </si>
  <si>
    <t>2.3.038</t>
  </si>
  <si>
    <t>2.4.036</t>
  </si>
  <si>
    <t>2.5.212</t>
  </si>
  <si>
    <t>2.7.030</t>
  </si>
  <si>
    <t>2.8.040</t>
  </si>
  <si>
    <t>Android Shared Library</t>
  </si>
  <si>
    <t>GoogleExtShared</t>
  </si>
  <si>
    <t>com.google.android.ext.shared</t>
  </si>
  <si>
    <t>Print Recommendation Service</t>
  </si>
  <si>
    <t>GooglePrintRecommendationService</t>
  </si>
  <si>
    <t>com.google.android.printservice.recommendation</t>
  </si>
  <si>
    <t>1.1.0</t>
  </si>
  <si>
    <t>Apps for Android Go edition</t>
  </si>
  <si>
    <t>Assistant Go</t>
  </si>
  <si>
    <t>AssistantGo</t>
  </si>
  <si>
    <t>1.4.185572707</t>
  </si>
  <si>
    <t>Files Go</t>
  </si>
  <si>
    <t>FilesGo</t>
  </si>
  <si>
    <t>Code</t>
  </si>
  <si>
    <t>Andorra</t>
  </si>
  <si>
    <t>1.0.185922376</t>
  </si>
  <si>
    <t>Mandatory (M) or Optional (O)</t>
  </si>
  <si>
    <t>GMail Go</t>
  </si>
  <si>
    <t>GMailGo</t>
  </si>
  <si>
    <t>8.2.11.186383962</t>
  </si>
  <si>
    <t>M</t>
  </si>
  <si>
    <t>Phone Lite</t>
  </si>
  <si>
    <t>GoogleDialerGo</t>
  </si>
  <si>
    <t>AD</t>
  </si>
  <si>
    <t>Google Go</t>
  </si>
  <si>
    <t>United Arab Emirates</t>
  </si>
  <si>
    <t>GoogleSearchGo</t>
  </si>
  <si>
    <t>AE</t>
  </si>
  <si>
    <t>Afghanistan</t>
  </si>
  <si>
    <t>AF</t>
  </si>
  <si>
    <t>Antigua and Barbuda</t>
  </si>
  <si>
    <t>AG</t>
  </si>
  <si>
    <t>Anguilla</t>
  </si>
  <si>
    <t>AI</t>
  </si>
  <si>
    <t>Albania</t>
  </si>
  <si>
    <t>AL</t>
  </si>
  <si>
    <t>Armenia</t>
  </si>
  <si>
    <t>AM</t>
  </si>
  <si>
    <t>Angola</t>
  </si>
  <si>
    <t>AO</t>
  </si>
  <si>
    <t>Antarctica</t>
  </si>
  <si>
    <t>AQ</t>
  </si>
  <si>
    <t>Argentina</t>
  </si>
  <si>
    <t>AR</t>
  </si>
  <si>
    <t>American Samoa</t>
  </si>
  <si>
    <t>AS</t>
  </si>
  <si>
    <t>Austria</t>
  </si>
  <si>
    <t>AT</t>
  </si>
  <si>
    <t>Australia</t>
  </si>
  <si>
    <t>AU</t>
  </si>
  <si>
    <t>M*</t>
  </si>
  <si>
    <t>Aruba</t>
  </si>
  <si>
    <t>AW</t>
  </si>
  <si>
    <t>Åland Islands</t>
  </si>
  <si>
    <t>AX</t>
  </si>
  <si>
    <t>Azerbaijan</t>
  </si>
  <si>
    <t>AZ</t>
  </si>
  <si>
    <t>Bosnia and Herzegovina</t>
  </si>
  <si>
    <t>O</t>
  </si>
  <si>
    <t>BA</t>
  </si>
  <si>
    <t>Barbados</t>
  </si>
  <si>
    <t>BB</t>
  </si>
  <si>
    <t>Bangladesh</t>
  </si>
  <si>
    <t>BD</t>
  </si>
  <si>
    <t>1.4.187890275</t>
  </si>
  <si>
    <t>Belgium</t>
  </si>
  <si>
    <t>Gboard Go</t>
  </si>
  <si>
    <t>BE</t>
  </si>
  <si>
    <t>LatinImeGoogleGo</t>
  </si>
  <si>
    <t>Burkina Faso</t>
  </si>
  <si>
    <t>BF</t>
  </si>
  <si>
    <t>Bulgaria</t>
  </si>
  <si>
    <t>BG</t>
  </si>
  <si>
    <t>Bahrain</t>
  </si>
  <si>
    <t>BH</t>
  </si>
  <si>
    <t>Burundi</t>
  </si>
  <si>
    <t>BI</t>
  </si>
  <si>
    <t>Benin</t>
  </si>
  <si>
    <t>BJ</t>
  </si>
  <si>
    <t>Saint Barthélemy</t>
  </si>
  <si>
    <t>BL</t>
  </si>
  <si>
    <t>Bermuda</t>
  </si>
  <si>
    <t>BM</t>
  </si>
  <si>
    <t>Brunei</t>
  </si>
  <si>
    <t>Brunei Darussalam</t>
  </si>
  <si>
    <t>BN</t>
  </si>
  <si>
    <t>Bolivia</t>
  </si>
  <si>
    <t>Bolivia, Plurinational State of</t>
  </si>
  <si>
    <t>BO</t>
  </si>
  <si>
    <t>Caribbean Netherlands</t>
  </si>
  <si>
    <t>Bonaire, Sint Eustatius and Saba</t>
  </si>
  <si>
    <t>BQ</t>
  </si>
  <si>
    <t>Brazil</t>
  </si>
  <si>
    <t>BR</t>
  </si>
  <si>
    <t>The Bahamas</t>
  </si>
  <si>
    <t>Bahamas</t>
  </si>
  <si>
    <t>BS</t>
  </si>
  <si>
    <t>Bhutan</t>
  </si>
  <si>
    <t>BT</t>
  </si>
  <si>
    <t>6.9.9.183769327</t>
  </si>
  <si>
    <t>Bouvet Island</t>
  </si>
  <si>
    <t>Maps Go</t>
  </si>
  <si>
    <t>MapsGo</t>
  </si>
  <si>
    <t>BV</t>
  </si>
  <si>
    <t>Botswana</t>
  </si>
  <si>
    <t>BW</t>
  </si>
  <si>
    <t>Belarus</t>
  </si>
  <si>
    <t>BY</t>
  </si>
  <si>
    <t>Belize</t>
  </si>
  <si>
    <t>BZ</t>
  </si>
  <si>
    <t>Canada</t>
  </si>
  <si>
    <t>CA</t>
  </si>
  <si>
    <t>Cocos (Keeling) Islands</t>
  </si>
  <si>
    <t>CC</t>
  </si>
  <si>
    <t>Democratic Republic of the Congo</t>
  </si>
  <si>
    <t>Congo, the Democratic Republic of the</t>
  </si>
  <si>
    <t>CD</t>
  </si>
  <si>
    <t>Central African Republic</t>
  </si>
  <si>
    <t>CF</t>
  </si>
  <si>
    <t>Republic of the Congo</t>
  </si>
  <si>
    <t>Congo</t>
  </si>
  <si>
    <t>CG</t>
  </si>
  <si>
    <t>Switzerland</t>
  </si>
  <si>
    <t>CH</t>
  </si>
  <si>
    <t>Côte d'Ivoire</t>
  </si>
  <si>
    <t>CI</t>
  </si>
  <si>
    <t>Cook Islands</t>
  </si>
  <si>
    <t>CK</t>
  </si>
  <si>
    <t>Chile</t>
  </si>
  <si>
    <t>CL</t>
  </si>
  <si>
    <t>Cameroon</t>
  </si>
  <si>
    <t>CM</t>
  </si>
  <si>
    <t>China</t>
  </si>
  <si>
    <t>CN</t>
  </si>
  <si>
    <t>Colombia</t>
  </si>
  <si>
    <t>CO</t>
  </si>
  <si>
    <t>Costa Rica</t>
  </si>
  <si>
    <t>CR</t>
  </si>
  <si>
    <t>Cuba</t>
  </si>
  <si>
    <t>CU</t>
  </si>
  <si>
    <t>Cape Verde</t>
  </si>
  <si>
    <t>CV</t>
  </si>
  <si>
    <t>Curaçao</t>
  </si>
  <si>
    <t>CW</t>
  </si>
  <si>
    <t>Christmas Island</t>
  </si>
  <si>
    <t>CX</t>
  </si>
  <si>
    <t>Cyprus</t>
  </si>
  <si>
    <t>CY</t>
  </si>
  <si>
    <t>Czech Republic</t>
  </si>
  <si>
    <t>CZ</t>
  </si>
  <si>
    <t>Germany</t>
  </si>
  <si>
    <t>DE</t>
  </si>
  <si>
    <t>Djibouti</t>
  </si>
  <si>
    <t>DJ</t>
  </si>
  <si>
    <t>Denmark</t>
  </si>
  <si>
    <t>DK</t>
  </si>
  <si>
    <t>Dominica</t>
  </si>
  <si>
    <t>88</t>
  </si>
  <si>
    <t>DM</t>
  </si>
  <si>
    <t>Dominican Republic</t>
  </si>
  <si>
    <t>DO</t>
  </si>
  <si>
    <t>Algeria</t>
  </si>
  <si>
    <t>DZ</t>
  </si>
  <si>
    <t>Ecuador</t>
  </si>
  <si>
    <t>EC</t>
  </si>
  <si>
    <t>Estonia</t>
  </si>
  <si>
    <t>EE</t>
  </si>
  <si>
    <t>Egypt</t>
  </si>
  <si>
    <t>EG</t>
  </si>
  <si>
    <t>Western Sahara</t>
  </si>
  <si>
    <t>EH</t>
  </si>
  <si>
    <t>Eritrea</t>
  </si>
  <si>
    <t>ER</t>
  </si>
  <si>
    <t>Spain</t>
  </si>
  <si>
    <t>ES</t>
  </si>
  <si>
    <t>Ethiopia</t>
  </si>
  <si>
    <t>ET</t>
  </si>
  <si>
    <t>Finland</t>
  </si>
  <si>
    <t>FI</t>
  </si>
  <si>
    <t>Fiji</t>
  </si>
  <si>
    <t>FJ</t>
  </si>
  <si>
    <t>Falkland Islands</t>
  </si>
  <si>
    <t>Falkland Islands (Malvinas)</t>
  </si>
  <si>
    <t>FK</t>
  </si>
  <si>
    <t>Federated States of Micronesia</t>
  </si>
  <si>
    <t>Micronesia, Federated States of</t>
  </si>
  <si>
    <t>FM</t>
  </si>
  <si>
    <t>Faroe Islands</t>
  </si>
  <si>
    <t>FO</t>
  </si>
  <si>
    <t>France</t>
  </si>
  <si>
    <t>FR</t>
  </si>
  <si>
    <t>Gabon</t>
  </si>
  <si>
    <t>GA</t>
  </si>
  <si>
    <t>United Kingdom</t>
  </si>
  <si>
    <t>PDF Viewer</t>
  </si>
  <si>
    <t>PdfViewer</t>
  </si>
  <si>
    <t>GB</t>
  </si>
  <si>
    <t>Grenada</t>
  </si>
  <si>
    <t>GD</t>
  </si>
  <si>
    <t>Georgia</t>
  </si>
  <si>
    <t>GE</t>
  </si>
  <si>
    <t>French Guiana</t>
  </si>
  <si>
    <t>GF</t>
  </si>
  <si>
    <t>Guernsey</t>
  </si>
  <si>
    <t>GG</t>
  </si>
  <si>
    <t>Ghana</t>
  </si>
  <si>
    <t>GH</t>
  </si>
  <si>
    <t>Gibraltar</t>
  </si>
  <si>
    <t>GI</t>
  </si>
  <si>
    <t>Greenland</t>
  </si>
  <si>
    <t>GL</t>
  </si>
  <si>
    <t>The Gambia</t>
  </si>
  <si>
    <t>Gambia</t>
  </si>
  <si>
    <t>GM</t>
  </si>
  <si>
    <t>Guinea</t>
  </si>
  <si>
    <t>GN</t>
  </si>
  <si>
    <t>Guadeloupe</t>
  </si>
  <si>
    <t>GP</t>
  </si>
  <si>
    <t>Equatorial Guinea</t>
  </si>
  <si>
    <t>GQ</t>
  </si>
  <si>
    <t>Greece</t>
  </si>
  <si>
    <t>GR</t>
  </si>
  <si>
    <t>South Georgia and the South Sandwich Islands</t>
  </si>
  <si>
    <t>GS</t>
  </si>
  <si>
    <t>Guatemala</t>
  </si>
  <si>
    <t>GT</t>
  </si>
  <si>
    <t>Guam</t>
  </si>
  <si>
    <t>GU</t>
  </si>
  <si>
    <t>Guinea-Bissau</t>
  </si>
  <si>
    <t>GW</t>
  </si>
  <si>
    <t>Guyana</t>
  </si>
  <si>
    <t>GY</t>
  </si>
  <si>
    <t>Hong Kong</t>
  </si>
  <si>
    <t>2.7.332.10</t>
  </si>
  <si>
    <t>HK</t>
  </si>
  <si>
    <t>Heard Island and McDonald Islands</t>
  </si>
  <si>
    <t>HM</t>
  </si>
  <si>
    <t>Honduras</t>
  </si>
  <si>
    <t>HN</t>
  </si>
  <si>
    <t>Croatia</t>
  </si>
  <si>
    <t>HR</t>
  </si>
  <si>
    <t>Haiti</t>
  </si>
  <si>
    <t>HT</t>
  </si>
  <si>
    <t>Hungary</t>
  </si>
  <si>
    <t>HU</t>
  </si>
  <si>
    <t>Indonesia</t>
  </si>
  <si>
    <t>ID</t>
  </si>
  <si>
    <t>Republic of Ireland</t>
  </si>
  <si>
    <t>Ireland</t>
  </si>
  <si>
    <t>IE</t>
  </si>
  <si>
    <t>Israel</t>
  </si>
  <si>
    <t>Google Speech Services</t>
  </si>
  <si>
    <t>IL</t>
  </si>
  <si>
    <t>Isle of Man</t>
  </si>
  <si>
    <t>SearchSpeechServices</t>
  </si>
  <si>
    <t>IM</t>
  </si>
  <si>
    <t>com.google.android.apps.speechservices</t>
  </si>
  <si>
    <t>India</t>
  </si>
  <si>
    <t>IN</t>
  </si>
  <si>
    <t>British Indian Ocean Territory</t>
  </si>
  <si>
    <t>IO</t>
  </si>
  <si>
    <t>Iraq</t>
  </si>
  <si>
    <t>IQ</t>
  </si>
  <si>
    <t>Iran</t>
  </si>
  <si>
    <t>Iran, Islamic Republic of</t>
  </si>
  <si>
    <t>IR</t>
  </si>
  <si>
    <t>Iceland</t>
  </si>
  <si>
    <t>IS</t>
  </si>
  <si>
    <t>Italy</t>
  </si>
  <si>
    <t>IT</t>
  </si>
  <si>
    <t>Jersey</t>
  </si>
  <si>
    <t>JE</t>
  </si>
  <si>
    <t>Jamaica</t>
  </si>
  <si>
    <t>JM</t>
  </si>
  <si>
    <t>Jordan</t>
  </si>
  <si>
    <t>JO</t>
  </si>
  <si>
    <t>Japan</t>
  </si>
  <si>
    <t>JP</t>
  </si>
  <si>
    <t>1.0.6</t>
  </si>
  <si>
    <t>Kenya</t>
  </si>
  <si>
    <t>KE</t>
  </si>
  <si>
    <t>YouTube Go</t>
  </si>
  <si>
    <t>Kyrgyzstan</t>
  </si>
  <si>
    <t>KG</t>
  </si>
  <si>
    <t>Cambodia</t>
  </si>
  <si>
    <t>KH</t>
  </si>
  <si>
    <t>Kiribati</t>
  </si>
  <si>
    <t>KI</t>
  </si>
  <si>
    <t>Comoros</t>
  </si>
  <si>
    <t>KM</t>
  </si>
  <si>
    <t>Saint Kitts and Nevis</t>
  </si>
  <si>
    <t>KN</t>
  </si>
  <si>
    <t>North Korea</t>
  </si>
  <si>
    <t>Korea, Democratic People's Republic of</t>
  </si>
  <si>
    <t>KP</t>
  </si>
  <si>
    <t>South Korea</t>
  </si>
  <si>
    <t>Korea, Republic of</t>
  </si>
  <si>
    <t>KR</t>
  </si>
  <si>
    <t>Kuwait</t>
  </si>
  <si>
    <t>KW</t>
  </si>
  <si>
    <t>Cayman Islands</t>
  </si>
  <si>
    <t>KY</t>
  </si>
  <si>
    <t>Kazakhstan</t>
  </si>
  <si>
    <t>KZ</t>
  </si>
  <si>
    <t>Laos</t>
  </si>
  <si>
    <t>Lao People's Democratic Republic</t>
  </si>
  <si>
    <t>LA</t>
  </si>
  <si>
    <t>Lebanon</t>
  </si>
  <si>
    <t>LB</t>
  </si>
  <si>
    <t>Saint Lucia</t>
  </si>
  <si>
    <t>LC</t>
  </si>
  <si>
    <t>Liechtenstein</t>
  </si>
  <si>
    <t>LI</t>
  </si>
  <si>
    <t>Sri Lanka</t>
  </si>
  <si>
    <t>LK</t>
  </si>
  <si>
    <t>Liberia</t>
  </si>
  <si>
    <t>LR</t>
  </si>
  <si>
    <t>Lesotho</t>
  </si>
  <si>
    <t>LS</t>
  </si>
  <si>
    <t>Lithuania</t>
  </si>
  <si>
    <t>LT</t>
  </si>
  <si>
    <t>Luxembourg</t>
  </si>
  <si>
    <t>LU</t>
  </si>
  <si>
    <t>Latvia</t>
  </si>
  <si>
    <t>LV</t>
  </si>
  <si>
    <t>Libya</t>
  </si>
  <si>
    <t>LY</t>
  </si>
  <si>
    <t>Morocco</t>
  </si>
  <si>
    <t>MA</t>
  </si>
  <si>
    <t>Monaco</t>
  </si>
  <si>
    <t>MC</t>
  </si>
  <si>
    <t>Moldova</t>
  </si>
  <si>
    <t>Moldova, Republic of</t>
  </si>
  <si>
    <t>MD</t>
  </si>
  <si>
    <t>Montenegro</t>
  </si>
  <si>
    <t>ME</t>
  </si>
  <si>
    <t>Collectivity of Saint Martin</t>
  </si>
  <si>
    <t>Saint Martin (French part)</t>
  </si>
  <si>
    <t>MF</t>
  </si>
  <si>
    <t>Madagascar</t>
  </si>
  <si>
    <t>YouTubeGo</t>
  </si>
  <si>
    <t>MG</t>
  </si>
  <si>
    <t>Marshall Islands</t>
  </si>
  <si>
    <t>MH</t>
  </si>
  <si>
    <t>Republic of Macedonia</t>
  </si>
  <si>
    <t>Macedonia, the former Yugoslav Republic of</t>
  </si>
  <si>
    <t>MK</t>
  </si>
  <si>
    <t>Mali</t>
  </si>
  <si>
    <t>ML</t>
  </si>
  <si>
    <t>Myanmar</t>
  </si>
  <si>
    <t>MM</t>
  </si>
  <si>
    <t>Mongolia</t>
  </si>
  <si>
    <t>MN</t>
  </si>
  <si>
    <t>Macau</t>
  </si>
  <si>
    <t>Macao</t>
  </si>
  <si>
    <t>MO</t>
  </si>
  <si>
    <t>Northern Mariana Islands</t>
  </si>
  <si>
    <t>MP</t>
  </si>
  <si>
    <t>Martinique</t>
  </si>
  <si>
    <t>MQ</t>
  </si>
  <si>
    <t>Mauritania</t>
  </si>
  <si>
    <t>MR</t>
  </si>
  <si>
    <t>Montserrat</t>
  </si>
  <si>
    <t>MS</t>
  </si>
  <si>
    <t>Malta</t>
  </si>
  <si>
    <t>MT</t>
  </si>
  <si>
    <t>Mauritius</t>
  </si>
  <si>
    <t>MU</t>
  </si>
  <si>
    <t>Maldives</t>
  </si>
  <si>
    <t>MV</t>
  </si>
  <si>
    <t>Malawi</t>
  </si>
  <si>
    <t>MW</t>
  </si>
  <si>
    <t>Mexico</t>
  </si>
  <si>
    <t>MX</t>
  </si>
  <si>
    <t>Malaysia</t>
  </si>
  <si>
    <t>MY</t>
  </si>
  <si>
    <t>Mozambique</t>
  </si>
  <si>
    <t>MZ</t>
  </si>
  <si>
    <t>Namibia</t>
  </si>
  <si>
    <t>NA</t>
  </si>
  <si>
    <t>New Caledonia</t>
  </si>
  <si>
    <t>NC</t>
  </si>
  <si>
    <t>Niger</t>
  </si>
  <si>
    <t>NE</t>
  </si>
  <si>
    <t>Norfolk Island</t>
  </si>
  <si>
    <t>NF</t>
  </si>
  <si>
    <t>Nigeria</t>
  </si>
  <si>
    <t>NG</t>
  </si>
  <si>
    <t>Nicaragua</t>
  </si>
  <si>
    <t>NI</t>
  </si>
  <si>
    <t>Netherlands</t>
  </si>
  <si>
    <t>NL</t>
  </si>
  <si>
    <t>Norway</t>
  </si>
  <si>
    <t>NO</t>
  </si>
  <si>
    <t>Nepal</t>
  </si>
  <si>
    <t>NP</t>
  </si>
  <si>
    <t>Nauru</t>
  </si>
  <si>
    <t>NR</t>
  </si>
  <si>
    <t>Niue</t>
  </si>
  <si>
    <t>NU</t>
  </si>
  <si>
    <t>New Zealand</t>
  </si>
  <si>
    <t>NZ</t>
  </si>
  <si>
    <t>Oman</t>
  </si>
  <si>
    <t>OM</t>
  </si>
  <si>
    <t>Panama</t>
  </si>
  <si>
    <t>PA</t>
  </si>
  <si>
    <t>Peru</t>
  </si>
  <si>
    <t>PE</t>
  </si>
  <si>
    <t>French Polynesia</t>
  </si>
  <si>
    <t>PF</t>
  </si>
  <si>
    <t>Papua New Guinea</t>
  </si>
  <si>
    <t>PG</t>
  </si>
  <si>
    <t>Philippines</t>
  </si>
  <si>
    <t>PH</t>
  </si>
  <si>
    <t>Pakistan</t>
  </si>
  <si>
    <t>PK</t>
  </si>
  <si>
    <t>Poland</t>
  </si>
  <si>
    <t>PL</t>
  </si>
  <si>
    <t>Saint Pierre and Miquelon</t>
  </si>
  <si>
    <t>PM</t>
  </si>
  <si>
    <t>Pitcairn Islands</t>
  </si>
  <si>
    <t>Pitcairn</t>
  </si>
  <si>
    <t>PN</t>
  </si>
  <si>
    <t>Puerto Rico</t>
  </si>
  <si>
    <t>PR</t>
  </si>
  <si>
    <t>State of Palestine</t>
  </si>
  <si>
    <t>Palestine, State of</t>
  </si>
  <si>
    <t>PS</t>
  </si>
  <si>
    <t>Portugal</t>
  </si>
  <si>
    <t>PT</t>
  </si>
  <si>
    <t>Palau</t>
  </si>
  <si>
    <t>PW</t>
  </si>
  <si>
    <t>Paraguay</t>
  </si>
  <si>
    <t>PY</t>
  </si>
  <si>
    <t>Qatar</t>
  </si>
  <si>
    <t>QA</t>
  </si>
  <si>
    <t>Réunion</t>
  </si>
  <si>
    <t>RE</t>
  </si>
  <si>
    <t>Romania</t>
  </si>
  <si>
    <t>RO</t>
  </si>
  <si>
    <t>Serbia</t>
  </si>
  <si>
    <t>RS</t>
  </si>
  <si>
    <t>Russia</t>
  </si>
  <si>
    <t>Russian Federation</t>
  </si>
  <si>
    <t>RU</t>
  </si>
  <si>
    <t>Rwanda</t>
  </si>
  <si>
    <t>RW</t>
  </si>
  <si>
    <t>Saudi Arabia</t>
  </si>
  <si>
    <t>SA</t>
  </si>
  <si>
    <t>Solomon Islands</t>
  </si>
  <si>
    <t>SB</t>
  </si>
  <si>
    <t>Seychelles</t>
  </si>
  <si>
    <t>SC</t>
  </si>
  <si>
    <t>Sudan</t>
  </si>
  <si>
    <t>SD</t>
  </si>
  <si>
    <t>1.06.56</t>
  </si>
  <si>
    <t>Sweden</t>
  </si>
  <si>
    <t>SE</t>
  </si>
  <si>
    <t>Singapore</t>
  </si>
  <si>
    <t>SG</t>
  </si>
  <si>
    <t>Saint Helena, Ascension and Tristan da Cunha</t>
  </si>
  <si>
    <t>SH</t>
  </si>
  <si>
    <t>Slovenia</t>
  </si>
  <si>
    <t>SI</t>
  </si>
  <si>
    <t>Svalbard and Jan Mayen</t>
  </si>
  <si>
    <t>SJ</t>
  </si>
  <si>
    <t>Slovakia</t>
  </si>
  <si>
    <t>SK</t>
  </si>
  <si>
    <t>Sierra Leone</t>
  </si>
  <si>
    <t>SL</t>
  </si>
  <si>
    <t>San Marino</t>
  </si>
  <si>
    <t>SM</t>
  </si>
  <si>
    <t>Senegal</t>
  </si>
  <si>
    <t>SN</t>
  </si>
  <si>
    <t>Somalia</t>
  </si>
  <si>
    <t>SO</t>
  </si>
  <si>
    <t>Suriname</t>
  </si>
  <si>
    <t>SR</t>
  </si>
  <si>
    <t>South Sudan</t>
  </si>
  <si>
    <t>SS</t>
  </si>
  <si>
    <t>São Tomé and Príncipe</t>
  </si>
  <si>
    <t>Sao Tome and Principe</t>
  </si>
  <si>
    <t>ST</t>
  </si>
  <si>
    <t>El Salvador</t>
  </si>
  <si>
    <t>SV</t>
  </si>
  <si>
    <t>Sint Maarten</t>
  </si>
  <si>
    <t>Sint Maarten (Dutch part)</t>
  </si>
  <si>
    <t>SX</t>
  </si>
  <si>
    <t>Syria</t>
  </si>
  <si>
    <t>Syrian Arab Republic</t>
  </si>
  <si>
    <t>SY</t>
  </si>
  <si>
    <t>Swaziland</t>
  </si>
  <si>
    <t>SZ</t>
  </si>
  <si>
    <t>Turks and Caicos Islands</t>
  </si>
  <si>
    <t>TC</t>
  </si>
  <si>
    <t>Chad</t>
  </si>
  <si>
    <t>TD</t>
  </si>
  <si>
    <t>French Southern and Antarctic Lands</t>
  </si>
  <si>
    <t>French Southern Territories</t>
  </si>
  <si>
    <t>TF</t>
  </si>
  <si>
    <t>Togo</t>
  </si>
  <si>
    <t>TG</t>
  </si>
  <si>
    <t>Thailand</t>
  </si>
  <si>
    <t>TH</t>
  </si>
  <si>
    <t>Tajikistan</t>
  </si>
  <si>
    <t>TJ</t>
  </si>
  <si>
    <t>Tokelau</t>
  </si>
  <si>
    <t>TK</t>
  </si>
  <si>
    <t>East Timor</t>
  </si>
  <si>
    <t>Timor-Leste</t>
  </si>
  <si>
    <t>TL</t>
  </si>
  <si>
    <t>Turkmenistan</t>
  </si>
  <si>
    <t>TM</t>
  </si>
  <si>
    <t>Tunisia</t>
  </si>
  <si>
    <t>TN</t>
  </si>
  <si>
    <t>Tonga</t>
  </si>
  <si>
    <t>TO</t>
  </si>
  <si>
    <t>Turkey</t>
  </si>
  <si>
    <t>TR</t>
  </si>
  <si>
    <t>Trinidad and Tobago</t>
  </si>
  <si>
    <t>TT</t>
  </si>
  <si>
    <t>Tuvalu</t>
  </si>
  <si>
    <t>TV</t>
  </si>
  <si>
    <t>Taiwan</t>
  </si>
  <si>
    <t>Taiwan, Province of China</t>
  </si>
  <si>
    <t>TW</t>
  </si>
  <si>
    <t>Tanzania</t>
  </si>
  <si>
    <t>Tanzania, United Republic of</t>
  </si>
  <si>
    <t>TZ</t>
  </si>
  <si>
    <t>Ukraine</t>
  </si>
  <si>
    <t>UA</t>
  </si>
  <si>
    <t>Uganda</t>
  </si>
  <si>
    <t>UG</t>
  </si>
  <si>
    <t>United States Minor Outlying Islands</t>
  </si>
  <si>
    <t>UM</t>
  </si>
  <si>
    <t>United States</t>
  </si>
  <si>
    <t>US</t>
  </si>
  <si>
    <t>Uruguay</t>
  </si>
  <si>
    <t>UY</t>
  </si>
  <si>
    <t>Uzbekistan</t>
  </si>
  <si>
    <t>UZ</t>
  </si>
  <si>
    <t>Vatican City</t>
  </si>
  <si>
    <t>Holy See (Vatican City State)</t>
  </si>
  <si>
    <t>VA</t>
  </si>
  <si>
    <t>Saint Vincent and the Grenadines</t>
  </si>
  <si>
    <t>VC</t>
  </si>
  <si>
    <t>Venezuela</t>
  </si>
  <si>
    <t>Venezuela, Bolivarian Republic of</t>
  </si>
  <si>
    <t>VE</t>
  </si>
  <si>
    <t>British Virgin Islands</t>
  </si>
  <si>
    <t>Virgin Islands, British</t>
  </si>
  <si>
    <t>VG</t>
  </si>
  <si>
    <t>United States Virgin Islands</t>
  </si>
  <si>
    <t>Virgin Islands, U.S.</t>
  </si>
  <si>
    <t>VI</t>
  </si>
  <si>
    <t>Vietnam</t>
  </si>
  <si>
    <t>Viet Nam</t>
  </si>
  <si>
    <t>VN</t>
  </si>
  <si>
    <t>Vanuatu</t>
  </si>
  <si>
    <t>VU</t>
  </si>
  <si>
    <t>Wallis and Futuna</t>
  </si>
  <si>
    <t>WF</t>
  </si>
  <si>
    <t>Samoa</t>
  </si>
  <si>
    <t>WS</t>
  </si>
  <si>
    <t>Yemen</t>
  </si>
  <si>
    <t>YE</t>
  </si>
  <si>
    <t>Mayotte</t>
  </si>
  <si>
    <t>YT</t>
  </si>
  <si>
    <t>South Africa</t>
  </si>
  <si>
    <t>ZA</t>
  </si>
  <si>
    <t>Zambia</t>
  </si>
  <si>
    <t>ZM</t>
  </si>
  <si>
    <t>Zimbabwe</t>
  </si>
  <si>
    <t>ZW</t>
  </si>
  <si>
    <t>App/Lib Name</t>
  </si>
  <si>
    <t>Module Name
(Green: GMS mandatory)</t>
  </si>
  <si>
    <t>App Package Name
Library Name</t>
  </si>
  <si>
    <t>R7</t>
  </si>
  <si>
    <t>R8</t>
  </si>
  <si>
    <t>R9</t>
  </si>
  <si>
    <t>R10</t>
  </si>
  <si>
    <t>7.1_201803</t>
  </si>
  <si>
    <t>R11</t>
  </si>
  <si>
    <t>R12</t>
  </si>
  <si>
    <t>R13</t>
  </si>
  <si>
    <t>R14</t>
  </si>
  <si>
    <t>7.0_201803</t>
  </si>
  <si>
    <t>7.0-3037786</t>
  </si>
  <si>
    <t>7.1.1-3515457</t>
  </si>
  <si>
    <t>9.3.79</t>
  </si>
  <si>
    <t>9.4.52</t>
  </si>
  <si>
    <t>10.0.84</t>
  </si>
  <si>
    <t>9.6.83</t>
  </si>
  <si>
    <t>10.2.98</t>
  </si>
  <si>
    <t>9.8.79</t>
  </si>
  <si>
    <t>11.0.55</t>
  </si>
  <si>
    <t>Google Account Manager</t>
  </si>
  <si>
    <t>GoogleLoginService</t>
  </si>
  <si>
    <t>com.google.android.gsf.login</t>
  </si>
  <si>
    <t>7.1.1-3779609</t>
  </si>
  <si>
    <t>7.1.1-4158906</t>
  </si>
  <si>
    <t>7.2.13</t>
  </si>
  <si>
    <t>7.0-3779664</t>
  </si>
  <si>
    <t>7.0-4160035</t>
  </si>
  <si>
    <t>7.4.12</t>
  </si>
  <si>
    <t>7.5.08</t>
  </si>
  <si>
    <t>6.7.15</t>
  </si>
  <si>
    <t>7.8.16</t>
  </si>
  <si>
    <t>8.0.73</t>
  </si>
  <si>
    <t>6.9.15</t>
  </si>
  <si>
    <t>6.9.40</t>
  </si>
  <si>
    <t>7.0.17</t>
  </si>
  <si>
    <t>225.3779609</t>
  </si>
  <si>
    <t>224.3779664</t>
  </si>
  <si>
    <t>225.3942150</t>
  </si>
  <si>
    <t>225.4158906</t>
  </si>
  <si>
    <t>225.4393173</t>
  </si>
  <si>
    <t>225.4592121</t>
  </si>
  <si>
    <t>225.4608074</t>
  </si>
  <si>
    <t>6.1.28.21</t>
  </si>
  <si>
    <t>6.3.36.21</t>
  </si>
  <si>
    <t>6.4.31.21</t>
  </si>
  <si>
    <t>6.7.21.21</t>
  </si>
  <si>
    <t>6.8.23.21</t>
  </si>
  <si>
    <t>6.12.25.21</t>
  </si>
  <si>
    <t>6.13.25.21</t>
  </si>
  <si>
    <t>7.2.26.21</t>
  </si>
  <si>
    <t>7.1.1-3575257</t>
  </si>
  <si>
    <t>7.0-3067715</t>
  </si>
  <si>
    <t>7.1.1-3733695</t>
  </si>
  <si>
    <t>7.0-3267767</t>
  </si>
  <si>
    <t>7.0-3310423</t>
  </si>
  <si>
    <t>7.0-3365839</t>
  </si>
  <si>
    <t>7.0-3573199</t>
  </si>
  <si>
    <t>7.0-3733539</t>
  </si>
  <si>
    <t>7.1.1-4289765</t>
  </si>
  <si>
    <t>7.0-4289729</t>
  </si>
  <si>
    <t>7.0-4377972</t>
  </si>
  <si>
    <t>7.1.1-4377943</t>
  </si>
  <si>
    <t>Framework libraries in /system/framework</t>
  </si>
  <si>
    <t>MapView V1</t>
  </si>
  <si>
    <t>MapView_v1</t>
  </si>
  <si>
    <t>com.google.android.maps</t>
  </si>
  <si>
    <t>Media Effects library</t>
  </si>
  <si>
    <t>GoogleMediaEffects</t>
  </si>
  <si>
    <t>com.google.android.media.effects</t>
  </si>
  <si>
    <t>55.0.2883.91</t>
  </si>
  <si>
    <t>52.0.2743.98</t>
  </si>
  <si>
    <t>56.0.2924.87</t>
  </si>
  <si>
    <t>58.0.3029.83</t>
  </si>
  <si>
    <t>53.0.2785.124</t>
  </si>
  <si>
    <t>54.0.2840.85</t>
  </si>
  <si>
    <t>2.4.452.14</t>
  </si>
  <si>
    <t>2.7.012.19</t>
  </si>
  <si>
    <t>2.7.063.14</t>
  </si>
  <si>
    <t>2.7.153.14</t>
  </si>
  <si>
    <t>2.4.211.28</t>
  </si>
  <si>
    <t>2.4.311.34</t>
  </si>
  <si>
    <t>2.4.351.24</t>
  </si>
  <si>
    <t>2.4.382.19</t>
  </si>
  <si>
    <t>5.0.140397031.DR5_RC11</t>
  </si>
  <si>
    <t>4.0.138442281.DR4_RC09</t>
  </si>
  <si>
    <t>6.0.142312209.DR6_RC11</t>
  </si>
  <si>
    <t>7.0.146713755</t>
  </si>
  <si>
    <t>11.0.155468408</t>
  </si>
  <si>
    <t>6.7.128801648</t>
  </si>
  <si>
    <t>6.8.132350049</t>
  </si>
  <si>
    <t>6.9.11.134426830</t>
  </si>
  <si>
    <t>6.10.9.136347105</t>
  </si>
  <si>
    <t>6.11.6.140557227</t>
  </si>
  <si>
    <t>7.1.15.145691033</t>
  </si>
  <si>
    <t>7.2.12.147797444</t>
  </si>
  <si>
    <t>7.4.23.154506495</t>
  </si>
  <si>
    <t>7.7.16.164685024</t>
  </si>
  <si>
    <t xml:space="preserve"> 7.8.13.166937981</t>
  </si>
  <si>
    <t>7.0-3787403</t>
  </si>
  <si>
    <t>7.1.1-3910769</t>
  </si>
  <si>
    <t>15.0.141104777</t>
  </si>
  <si>
    <t>16.0.144731464</t>
  </si>
  <si>
    <t>17.0.148298972</t>
  </si>
  <si>
    <t>21.0.162426697</t>
  </si>
  <si>
    <t>10.1.123988066</t>
  </si>
  <si>
    <t>12.0.130004787</t>
  </si>
  <si>
    <t>14.0.136618992</t>
  </si>
  <si>
    <t>9.42.3</t>
  </si>
  <si>
    <t>9.45.1</t>
  </si>
  <si>
    <t>9.47.3</t>
  </si>
  <si>
    <t>9.33.1</t>
  </si>
  <si>
    <t>9.36.2</t>
  </si>
  <si>
    <t>9.38.1</t>
  </si>
  <si>
    <t>9.40.2</t>
  </si>
  <si>
    <t>7.0.4007-1.J.3489099</t>
  </si>
  <si>
    <t>7.3.4313-1.M.3679657</t>
  </si>
  <si>
    <t>7.4.4422-1.N.3782921</t>
  </si>
  <si>
    <t>7.7.4721</t>
  </si>
  <si>
    <t>2.5.0.140879878</t>
  </si>
  <si>
    <t>2.8.1.146834365</t>
  </si>
  <si>
    <t>2.10.0.148909749</t>
  </si>
  <si>
    <t>2.14.1.154467786</t>
  </si>
  <si>
    <t>6.12.3216E.3118869</t>
  </si>
  <si>
    <t>6.13.3321-0.F.3231528</t>
  </si>
  <si>
    <t>6.14.3420-0.G.3279860</t>
  </si>
  <si>
    <t>6.16.3624-0.I.3421865</t>
  </si>
  <si>
    <t>1.25.0.129505344</t>
  </si>
  <si>
    <t>1.27.0.131959713</t>
  </si>
  <si>
    <t>2.1.0.134852482</t>
  </si>
  <si>
    <t>2.3.0.137536389</t>
  </si>
  <si>
    <t>3.20.10</t>
  </si>
  <si>
    <t>3.21.10</t>
  </si>
  <si>
    <t>3.22.14</t>
  </si>
  <si>
    <t>3.25.3</t>
  </si>
  <si>
    <t>3.17.6</t>
  </si>
  <si>
    <t>3.19.11</t>
  </si>
  <si>
    <t>11.45.59</t>
  </si>
  <si>
    <t>12.03.57</t>
  </si>
  <si>
    <t>12.05.53</t>
  </si>
  <si>
    <t>12.17.54</t>
  </si>
  <si>
    <t>11.29.53</t>
  </si>
  <si>
    <t>11.33.58</t>
  </si>
  <si>
    <t>11.38.54</t>
  </si>
  <si>
    <t>3.10.10</t>
  </si>
  <si>
    <t>11.43.54</t>
  </si>
  <si>
    <t>3.11.12</t>
  </si>
  <si>
    <t>Android Pay</t>
  </si>
  <si>
    <t>AndroidPay</t>
  </si>
  <si>
    <t>1.12.141346482</t>
  </si>
  <si>
    <t>3.9.16</t>
  </si>
  <si>
    <t>1.13.144762007</t>
  </si>
  <si>
    <t>1.16.148675048</t>
  </si>
  <si>
    <t>Google Play Books</t>
  </si>
  <si>
    <t>Books</t>
  </si>
  <si>
    <t>1.3.122316814</t>
  </si>
  <si>
    <t>1.5.130002920</t>
  </si>
  <si>
    <t>1.6.133355066</t>
  </si>
  <si>
    <t>1.8.135831409</t>
  </si>
  <si>
    <t>3.10.29</t>
  </si>
  <si>
    <t>3.12.15</t>
  </si>
  <si>
    <t>7.1.1</t>
  </si>
  <si>
    <t>7.2</t>
  </si>
  <si>
    <t>7.2.1</t>
  </si>
  <si>
    <t>3.8.41</t>
  </si>
  <si>
    <t>3.9.49</t>
  </si>
  <si>
    <t>3.10.27</t>
  </si>
  <si>
    <t>7.0 (3129557)</t>
  </si>
  <si>
    <t>7.0.1 (3138825)</t>
  </si>
  <si>
    <t>5.6.10-141292193</t>
  </si>
  <si>
    <t>5.7.4-144971680</t>
  </si>
  <si>
    <t>5.7.10-149099100</t>
  </si>
  <si>
    <t>5.7.20</t>
  </si>
  <si>
    <t>Cloud Print</t>
  </si>
  <si>
    <t>CloudPrint</t>
  </si>
  <si>
    <t>5.5.7-124953442</t>
  </si>
  <si>
    <t>5.5.18-131833137</t>
  </si>
  <si>
    <t>5.6-133922642</t>
  </si>
  <si>
    <t>5.6.6-137495241</t>
  </si>
  <si>
    <t>1.36b</t>
  </si>
  <si>
    <t>4.6.1</t>
  </si>
  <si>
    <t>5.0.1</t>
  </si>
  <si>
    <t>Google Apps Device Policy</t>
  </si>
  <si>
    <t>1.33b</t>
  </si>
  <si>
    <t>DMAgent</t>
  </si>
  <si>
    <t>7.03</t>
  </si>
  <si>
    <t>Google Docs</t>
  </si>
  <si>
    <t>EditorsDocs</t>
  </si>
  <si>
    <t>4.5.1</t>
  </si>
  <si>
    <t>1.6.462.13</t>
  </si>
  <si>
    <t>1.7.012.06</t>
  </si>
  <si>
    <t>Google Sheet</t>
  </si>
  <si>
    <t>EditorsSheets</t>
  </si>
  <si>
    <t>1.6.192.06</t>
  </si>
  <si>
    <t>1.6.332.10</t>
  </si>
  <si>
    <t>1.6.372.17</t>
  </si>
  <si>
    <t>1.6.412.11</t>
  </si>
  <si>
    <t>1.6.482.10</t>
  </si>
  <si>
    <t>Google Slides</t>
  </si>
  <si>
    <t>EditorsSlides</t>
  </si>
  <si>
    <t>1.6.462.08</t>
  </si>
  <si>
    <t>1.7.012.08</t>
  </si>
  <si>
    <t>1.6.192.08</t>
  </si>
  <si>
    <t>1.6.332.08</t>
  </si>
  <si>
    <t>1.6.372.11</t>
  </si>
  <si>
    <t>1.6.412.09</t>
  </si>
  <si>
    <t>Hindi IME</t>
  </si>
  <si>
    <t>GoogleHindiIME</t>
  </si>
  <si>
    <t>3.2.0.125756904</t>
  </si>
  <si>
    <t>1.6.192.12</t>
  </si>
  <si>
    <t>1.6.332.13</t>
  </si>
  <si>
    <t>1.6.372.08</t>
  </si>
  <si>
    <t>1.6.412.17</t>
  </si>
  <si>
    <t>4.3.0.125756775</t>
  </si>
  <si>
    <t>2.18.2569.3.124334694</t>
  </si>
  <si>
    <t>3.4.462.01</t>
  </si>
  <si>
    <t>3.4.491.02</t>
  </si>
  <si>
    <t>3.4.583.05</t>
  </si>
  <si>
    <t>3.4.704.02</t>
  </si>
  <si>
    <t>1.5.0.125756861</t>
  </si>
  <si>
    <t>5.1.18.125495799</t>
  </si>
  <si>
    <t>Google Play Games</t>
  </si>
  <si>
    <t>PlayGames</t>
  </si>
  <si>
    <t>3.9.08</t>
  </si>
  <si>
    <t>PlusOne</t>
  </si>
  <si>
    <t>9.2.0.139967573</t>
  </si>
  <si>
    <t>9.6.0.147458593</t>
  </si>
  <si>
    <t>3.3.222.0</t>
  </si>
  <si>
    <t>3.3.331.0</t>
  </si>
  <si>
    <t>3.3.404.0</t>
  </si>
  <si>
    <t>3.3.431.0</t>
  </si>
  <si>
    <t>5.0.4</t>
  </si>
  <si>
    <t>5.1.0</t>
  </si>
  <si>
    <t>5.2.0</t>
  </si>
  <si>
    <t>5.2.1</t>
  </si>
  <si>
    <t>Google Play Newsstand</t>
  </si>
  <si>
    <t>Newsstand</t>
  </si>
  <si>
    <t>4.0.0</t>
  </si>
  <si>
    <t>4.2.0</t>
  </si>
  <si>
    <t>News &amp; Weather</t>
  </si>
  <si>
    <t>NewsWeather</t>
  </si>
  <si>
    <t>2.5.2</t>
  </si>
  <si>
    <t>Messenger</t>
  </si>
  <si>
    <t>2.0.768</t>
  </si>
  <si>
    <t>2.1.163</t>
  </si>
  <si>
    <t>2.2.068</t>
  </si>
  <si>
    <t>2.3.269</t>
  </si>
  <si>
    <t>3.7.23</t>
  </si>
  <si>
    <t>3.7.24</t>
  </si>
  <si>
    <t>8.1.0.124973427</t>
  </si>
  <si>
    <t>8.6.0.132115459</t>
  </si>
  <si>
    <t>8.8.0.134118349</t>
  </si>
  <si>
    <t>9.0.0.136781392</t>
  </si>
  <si>
    <t>5.0.2</t>
  </si>
  <si>
    <t>3.5.2</t>
  </si>
  <si>
    <t>3.5.3</t>
  </si>
  <si>
    <t>1.8.528</t>
  </si>
  <si>
    <t>1.9.037</t>
  </si>
  <si>
    <t>2.0.069</t>
  </si>
  <si>
    <t>6.0-2302772</t>
  </si>
  <si>
    <t>App</t>
  </si>
  <si>
    <t>6.0.1 (2589488)</t>
  </si>
  <si>
    <t>URL</t>
  </si>
  <si>
    <t>https://lh3.googleusercontent.com/nYhPnY2I-e9rpqnid9u9aAODz4C04OycEGxqHG5vxFnA35OGmLMrrUmhM9eaHKJ7liB-=w300-rw</t>
  </si>
  <si>
    <t>8.1.18</t>
  </si>
  <si>
    <t>https://lh6.ggpht.com/8-N_qLXgV-eNDQINqTR-Pzu5Y8DuH0Xjz53zoWq_IcBNpcxDL_gK4uS_MvXH00yN6nd4=w300-rw</t>
  </si>
  <si>
    <t>https://lh3.googleusercontent.com/DKoidc0T3T1KvYC2stChcX9zwmjKj1pgmg3hXzGBDQXM8RG_7JjgiuS0CLOh8DUa7as=w300-rw</t>
  </si>
  <si>
    <t>8.3.01</t>
  </si>
  <si>
    <t>8.7.03</t>
  </si>
  <si>
    <t>8.7.05</t>
  </si>
  <si>
    <t>9.2.56</t>
  </si>
  <si>
    <t>https://lh3.googleusercontent.com/MOf9Kxxkj7GvyZlTZOnUzuYv0JAweEhlxJX6gslQvbvlhLK5_bSTK6duxY2xfbBsj43H=w300-rw</t>
  </si>
  <si>
    <t>https://lh5.ggpht.com/jZ8XCjpCQWWZ5GLhbjRAufsw3JXePHUJVfEvMH3D055ghq0dyiSP3YxfSc_czPhtCLSO=w300-rw</t>
  </si>
  <si>
    <t>Play Store</t>
  </si>
  <si>
    <t>Play services</t>
  </si>
  <si>
    <t>https://lh4.ggpht.com/fX0oncZTwPIETqwHYjYzW2o44N3NqsAB_X16KTJzTDFK4UdcGrtKaMxuVtCX-3Ovzqw=w300-rw</t>
  </si>
  <si>
    <t>WebView</t>
  </si>
  <si>
    <t>https://lh3.ggpht.com/wFQnMKpl6M1JGhG2nfGY5WGiZqWBkKTsGkFLngwQxjKbEBN6bpAh3ljUu3KQVozH0sI=w300-rw</t>
  </si>
  <si>
    <t>https://lh3.ggpht.com/yrkQ_bDsgS0eFnJRsqxzPDdRNNHE9-dK1eZYNoN3ryDl9V9foQwZgZaTZwiYUfv2jnGI=w300-rw</t>
  </si>
  <si>
    <t>6.0.1 (3031850)</t>
  </si>
  <si>
    <t>https://lh6.ggpht.com/k7Z4J1IIXXJnC2NRnFfJNlkn7kZge4Zx-Yv5uqYf4222tx74wXDzW24OvOxlcpw0KcQ=w300-rw</t>
  </si>
  <si>
    <t>Play Music</t>
  </si>
  <si>
    <t>https://lh3.googleusercontent.com/gdBHEk-u3YRDtuCU3iDTQ52nZd1t4GPmldYaT26Jh6EhXgp1mlhQiuLFl4eXDAXzDig5=w300-rw</t>
  </si>
  <si>
    <t>Play Movies</t>
  </si>
  <si>
    <t>https://lh3.googleusercontent.com/EamensCSpActl8Y0uOxXOUSVHUBJOc4N3Lsp0OU0oMNBa9GU2JVmp1HWU9fyTWvMQQ=w300-rw</t>
  </si>
  <si>
    <t>https://lh3.googleusercontent.com/8gaEOU2p30N4Up-KMUl4MQBtnn0F5DyH5bqKKr0QqptnQgPk4lxXaWLJhi8Dcu9i8qE=w300-rw</t>
  </si>
  <si>
    <t>https://lh6.ggpht.com/5puZavg4x2pThSTJgos1sARWoARea7tzr_B8AWEwn2lV05RoXo9M8BM2XwcvwG6nIGc=w300-rw</t>
  </si>
  <si>
    <t>https://lh5.ggpht.com/tq3WqEUxtRyBn-d_0t3j6WKNHuJDrmLq-FE3GAYrsAMQFIaS7FIgRLfzzql2SvfvLqto=w300-rw</t>
  </si>
  <si>
    <t>https://lh3.ggpht.com/oGR9I1X9No3SfFEXrq655tETtVVzI3jIphhmEVPGPEVuM5gfwh8lOGWHQFf6gjSTvw=w300-rw</t>
  </si>
  <si>
    <t>https://lh3.googleusercontent.com/N-AY2XwXafWq4TQWfua6VyjPVQvTGRdz9CKOHaBl2nu2GVg7zxS886X5giZ9yY2qIjPh=w300-rw</t>
  </si>
  <si>
    <t>Play Books</t>
  </si>
  <si>
    <t>https://lh3.googleusercontent.com/DglqS-eYHQYXnj8M8tmzh3JcKDXcidSo3IzgyCZzci8ZTV9Pmuk8vvIFh9XHOztC3Q=w300-rw</t>
  </si>
  <si>
    <t>Play Games</t>
  </si>
  <si>
    <t>https://lh3.googleusercontent.com/UFJL7ni5i_F8V9Em0yymU4_x8uWhpKqDiA13Zo3ybgPJa48ujJjNfHLbvKr-3_MXzjLa=w300-rw</t>
  </si>
  <si>
    <t>Play Newsstand</t>
  </si>
  <si>
    <t>https://lh3.googleusercontent.com/76AS8vaLwxcJMD5Yd8xW5Dy8AW8lloWa2AkP2cgUdCY6rlzeqcjIvrcxOvq3nNwxmofL=w300-rw</t>
  </si>
  <si>
    <t>5.9.12</t>
  </si>
  <si>
    <t>https://lh4.ggpht.com/2PnWIlqNE5ZHwTpNdRBhViSOVBzRIeR4ezAisGyjrqWPiyRcSkm9RCpRBYg7lLvrMA=w300-rw</t>
  </si>
  <si>
    <t>https://lh3.googleusercontent.com/r0JaW_cBZRoYqdStT3eP6tEI85Gu4ByXFfD1w9AZUcCcZe5aYE8TLIM36alYdiFs7w=w300-rw</t>
  </si>
  <si>
    <t>Docs</t>
  </si>
  <si>
    <t>https://lh4.ggpht.com/-wROmWQVYTcjs3G6H0lYkBK2nPGYsY75Ik2IXTmOO2Oo0SMgbDtnF0eqz-BRR1hRQg=w300-rw</t>
  </si>
  <si>
    <t>Sheets</t>
  </si>
  <si>
    <t>https://lh3.ggpht.com/e3oZddUHSC6EcnxC80rl_6HbY94sM63dn6KrEXJ-C4GIUN-t1XM0uYA_WUwyhbIHmVMH=w300-rw</t>
  </si>
  <si>
    <t>5.10.30</t>
  </si>
  <si>
    <t>Slides</t>
  </si>
  <si>
    <t>6.0.5</t>
  </si>
  <si>
    <t>https://lh3.ggpht.com/9rwhkrvgiLhXVBeKtScn1jlenYk-4k3Wyqt1PsbUr9jhGew0Gt1w9xbwO4oePPd5yOM=w300-rw</t>
  </si>
  <si>
    <t>6.4.12</t>
  </si>
  <si>
    <t>6.8.24</t>
  </si>
  <si>
    <t>Coud Print</t>
  </si>
  <si>
    <t>https://lh4.ggpht.com/IOAolyiGssaiu7zU7RDqoamzRzsugMaCGCDj8RteqmU3MCvp1Bel_rZVCWc0uxY3lRsP=w300-rw</t>
  </si>
  <si>
    <t>https://lh5.ggpht.com/DY9VpGNRSHoICKJVpIy9dMjgm7TOb3lTveLtsv4got8aqbLGpSS4w5xXiR7VBe-mr_M=w300-rw</t>
  </si>
  <si>
    <t>Find My Device</t>
  </si>
  <si>
    <t>6.9.21</t>
  </si>
  <si>
    <t>https://lh3.googleusercontent.com/fVmZ9K4XZ5TnpRWVgLKHMUWlFHzfQ5puOo6ZHKk382yjBp94rHs88cNyt7e7KnqWJEaf=w300-rw</t>
  </si>
  <si>
    <t>https://lh3.googleusercontent.com/WDs87hbKj9l2bnA8rHp5DzES5vsXuf4VWR1fmvD1RyA_b_oeeiuXaMGKn0a-_aThybI=w300-rw</t>
  </si>
  <si>
    <t>2.0</t>
  </si>
  <si>
    <t>https://lh3.googleusercontent.com/7yuNfD5OL0SKm41JZqpXfHLpkIhFG0EzPXLbIr_pL7pYdPaH8trvfH3TCKKL6d4d630=w300-rw</t>
  </si>
  <si>
    <t>Device Policy</t>
  </si>
  <si>
    <t>https://lh3.googleusercontent.com/d6Js0wL6riInBUWbxdN5rJjuu_6uygfs-06-8RVRRhDDKC9D4Hs8ZAevLsguTngc0Vkq=w300-rw</t>
  </si>
  <si>
    <t>https://lh3.googleusercontent.com/ZrNeuKthBirZN7rrXPN1JmUbaG8ICy3kZSHt-WgSnREsJzo2txzCzjIoChlevMIQEA=w300-rw</t>
  </si>
  <si>
    <t>https://lh3.googleusercontent.com/uKucj78tM1f6HoLBzoT8FNgH4oVxK5QSLz49ZnpthjAXmjLXGQ2Ge8cn8WGyoRsscg=w300-rw</t>
  </si>
  <si>
    <t>2.0 (2589488)</t>
  </si>
  <si>
    <t>https://lh3.googleusercontent.com/uExSf2rB_oGpekgjJn3fAwFbjCrHikuhUZqJ1S61B7o12-XlGB9Ii9z_oBoo8fjqrHs=w300-rw</t>
  </si>
  <si>
    <t>https://lh3.googleusercontent.com/fnqDFUD0zN_T1rR-4fyiCGsn6-MVE3azzA6fgMZN5xmsNIvpNQ7NbG0sXNGovftaQhb6=w300-rw</t>
  </si>
  <si>
    <t>2.0 (3659388)</t>
  </si>
  <si>
    <t>Google Pay</t>
  </si>
  <si>
    <t>https://lh3.googleusercontent.com/4d-0W4rAl1jLAV7_njtgkw_tgzj9HwNkAgZQPtcWMESKopoWhkToWtup1iLj-ztfRlo=s180</t>
  </si>
  <si>
    <t>5.0.24.19</t>
  </si>
  <si>
    <t>5.4.28.19</t>
  </si>
  <si>
    <t>https://lh3.googleusercontent.com/pqnpzpWfCCHVu6mqwtr-ueJHrYzTUFVzQNIwqqQ8016APeEI8ZxmBzu-q3thtlhwDrVX=w300-rw</t>
  </si>
  <si>
    <t>https://lh3.googleusercontent.com/X64En0aW6jkvDnd5kr16u-YuUsoJ1W2cBzJab3CQ5lObLeQ3T61DpB7AwIoZ7uqgCn4=w300-rw</t>
  </si>
  <si>
    <t>5.10.32</t>
  </si>
  <si>
    <t>https://lh3.googleusercontent.com/ZwkvxWr1hIyOsRMhJ3qfFN8NIcOjbDmDykJqX0u-GZ0MQbR0ZEoEUmsouwLhvKYJ-x8=w300-rw</t>
  </si>
  <si>
    <t>5.11.35</t>
  </si>
  <si>
    <t>Japanese IME</t>
  </si>
  <si>
    <t>https://lh4.ggpht.com/7ys7YX1iWd6tKCdihynk6lPKgWWPITiGfOHGuoD1Uq2Mx94KhrX7d8BHLuETlYiIbQ=w300-rw</t>
  </si>
  <si>
    <t>https://lh6.ggpht.com/bcDEooi1AUQRCIUuewKlY-Yg98rV3BDXBJJdfku2oUuxPXWnTyQqqU3DJ11Y3UzPMg=w300-rw</t>
  </si>
  <si>
    <t>https://lh6.ggpht.com/xhtkIKPa1rn2nox9FGQIxAdv9MlyZUxjlqCpoS7ik4G-l00QKRPRutEdQXrG9Qt6C3E=w300-rw</t>
  </si>
  <si>
    <t>Zhuyin IME</t>
  </si>
  <si>
    <t>https://lh6.ggpht.com/RT-XrPkao3LlfL997YlMj-uzGg49fhV3L-B0E04r2CvZQxTCUZQSoKGiXmjRc2cvNg=w300-rw</t>
  </si>
  <si>
    <t>Handwriting IME</t>
  </si>
  <si>
    <t>https://lh3.googleusercontent.com/u3HSCgMVYDFPCGhsq0BtLZL66vjnQloig1H3TMkwPCw1fST58RDKM91xnDZtM6RfNGE=w300-rw</t>
  </si>
  <si>
    <t>5.13.31.21</t>
  </si>
  <si>
    <t>VR Services</t>
  </si>
  <si>
    <t>https://lh3.googleusercontent.com/8OYI7h34ZsWjF06t8h2h4slvdnJfzHm0xBK_yraL2f7J65rL1nRVjwSvJ-R4xbOwnA=w300-rw</t>
  </si>
  <si>
    <t>https://lh3.googleusercontent.com/2aJfB6trLglywvIh6MSN58qh-r2b-_2GoXk4dWL5fIZmMAWdTN3f98Ugpi6U_glIm0w=w300-rw</t>
  </si>
  <si>
    <t>https://lh3.googleusercontent.com/AEUm_nsufnYaRVkZ4opiyGVWqbcbo7PF1fWxQvxGSaA5G4kN5s80oxf16pwkP6aOHV8=w300-rw</t>
  </si>
  <si>
    <t>Street View</t>
  </si>
  <si>
    <t>https://lh3.googleusercontent.com/50-i3khy6z44n6xQsiJKx6WqLWK4zeb6IyXJYW2qZJGBE_2QvWSI5an09m-H7WgMlRqQ=w300-rw</t>
  </si>
  <si>
    <t>Google Phone</t>
  </si>
  <si>
    <t>https://lh3.googleusercontent.com/Ol7K4Z4d1rGTsfiyMlurQi90oJay5kbfHRXi8p5-qRz4XRrJTu1d8_h6cB9jHk5D_9U=w300-rw</t>
  </si>
  <si>
    <t>Google Contacts</t>
  </si>
  <si>
    <t>https://lh3.googleusercontent.com/H9yAIsZYqbIOh_E1ON90chVhO6SYSD6ucV-XirZXkMFDqLRjGoztobaxx1XS9CB4lfg=w300-rw</t>
  </si>
  <si>
    <t>Google Voice</t>
  </si>
  <si>
    <t>https://lh3.googleusercontent.com/N0DZfR5dMsTDvbci4TWWfcl8djUWpf-sE8s7efbMP6eUYMeHSXcGerlguqRK0j4S7sY=w300-rw</t>
  </si>
  <si>
    <t>6.0.23.21</t>
  </si>
  <si>
    <t>https://lh4.ggpht.com/u9ofV9e2diX3giScuXT46B4A0vxFw8tj5NzHQJVAqAKwL5b_o8CHnO-qiZZIZYHlTg=w300-rw</t>
  </si>
  <si>
    <t>YouTube Kids</t>
  </si>
  <si>
    <t>https://lh5.ggpht.com/ZPd1wApboW20pq7XINmvDQ8lsXoNAJ3L-Fpr6eCufIf54Cpv6SZC5HtMgd-yf2FjnEg=w300-rw</t>
  </si>
  <si>
    <t>https://lh3.googleusercontent.com/g9wjfFsKnvkeMQyziun5xHBWVH6kO0aC75ZqlTxe8Jav3LP5jVrbbgfjk_VxqzEp--4=w300-rw</t>
  </si>
  <si>
    <t>https://lh3.googleusercontent.com/6Af4NEHnMju19IqxTpw-W3XdbBUFnN__7pzko-lLvh4JiNSZmDSo7NsmWlrT12WPPg=w300-rw</t>
  </si>
  <si>
    <t>1.1 (2589488)</t>
  </si>
  <si>
    <t>45.0.2454.94</t>
  </si>
  <si>
    <t>46.0.2490.76</t>
  </si>
  <si>
    <t>49.0.2623.91</t>
  </si>
  <si>
    <t>50.0.2661.89</t>
  </si>
  <si>
    <t>51.0.2704.81</t>
  </si>
  <si>
    <t>2.3.327.07</t>
  </si>
  <si>
    <t>2.3.583.20</t>
  </si>
  <si>
    <t>2.4.181.13</t>
  </si>
  <si>
    <t>2.4.211.35</t>
  </si>
  <si>
    <t>5.5.101804505</t>
  </si>
  <si>
    <t>6.0.115979076</t>
  </si>
  <si>
    <t>6.5-1.123769152</t>
  </si>
  <si>
    <t>6.8.130963407</t>
  </si>
  <si>
    <t>6.7.80</t>
  </si>
  <si>
    <t>7.5.71</t>
  </si>
  <si>
    <t>4.2.102354210</t>
  </si>
  <si>
    <t>8.0.116581895</t>
  </si>
  <si>
    <t>8.1.121732641</t>
  </si>
  <si>
    <t>11.0.125976520</t>
  </si>
  <si>
    <t>5.1-1743759</t>
  </si>
  <si>
    <t>9.14.0</t>
  </si>
  <si>
    <t>9.22.1</t>
  </si>
  <si>
    <t>9.26.1</t>
  </si>
  <si>
    <t>9.32.1</t>
  </si>
  <si>
    <t>5.1-3031930</t>
  </si>
  <si>
    <t>6.0.1995S.2258080</t>
  </si>
  <si>
    <t>6.5.2513X.2681020</t>
  </si>
  <si>
    <t>6.7.2713Z.2790541</t>
  </si>
  <si>
    <t>6.8.2817A.2862803</t>
  </si>
  <si>
    <t>6.11.3120D.3072211</t>
  </si>
  <si>
    <t>5.1.1-1900399</t>
  </si>
  <si>
    <t>5.1.1-1900399 (LMY48C)</t>
  </si>
  <si>
    <t>1.5.0.103330409</t>
  </si>
  <si>
    <t>5.1.1-2176675</t>
  </si>
  <si>
    <t>1.16.0.117494210</t>
  </si>
  <si>
    <t>1.18.0.119671374</t>
  </si>
  <si>
    <t>1.21.0.123444480</t>
  </si>
  <si>
    <t>1.24.0.127982639</t>
  </si>
  <si>
    <t>5.2.13</t>
  </si>
  <si>
    <t>3.8.12</t>
  </si>
  <si>
    <t>3.12.10</t>
  </si>
  <si>
    <t>3.13.10</t>
  </si>
  <si>
    <t>3.14.4</t>
  </si>
  <si>
    <t>3.16.7</t>
  </si>
  <si>
    <t>5.5.12</t>
  </si>
  <si>
    <t>45.0.2454.95</t>
  </si>
  <si>
    <t>48.0.2564.106</t>
  </si>
  <si>
    <t>2.0 (LMY47S)</t>
  </si>
  <si>
    <t>49.0.2623.105</t>
  </si>
  <si>
    <t>50.0.2661.86</t>
  </si>
  <si>
    <t>2.0 (#2415170)</t>
  </si>
  <si>
    <t>2.0 (#2620126)</t>
  </si>
  <si>
    <t>10.28.60</t>
  </si>
  <si>
    <t>11.07.59</t>
  </si>
  <si>
    <t>11.19.56</t>
  </si>
  <si>
    <t>11.27.53</t>
  </si>
  <si>
    <t>4.3.11</t>
  </si>
  <si>
    <t>4.6.10.19</t>
  </si>
  <si>
    <t>Android Work Assistant</t>
  </si>
  <si>
    <t>AndroidForWork</t>
  </si>
  <si>
    <t>com.google.android.androidforwork</t>
  </si>
  <si>
    <t>3.6.7.2302772</t>
  </si>
  <si>
    <t>3.8.17</t>
  </si>
  <si>
    <t>3.9.11</t>
  </si>
  <si>
    <t>3.6.8</t>
  </si>
  <si>
    <t>3.7.75</t>
  </si>
  <si>
    <t>3.8.15</t>
  </si>
  <si>
    <t>3.9.37</t>
  </si>
  <si>
    <t>1.5.037</t>
  </si>
  <si>
    <t>1.7.050</t>
  </si>
  <si>
    <t>1.8.268</t>
  </si>
  <si>
    <t>1.9.035</t>
  </si>
  <si>
    <t>5.2 (2302772)</t>
  </si>
  <si>
    <t>6.0 (2715628)</t>
  </si>
  <si>
    <t>5.2.3-99559785</t>
  </si>
  <si>
    <t>5.3.6-115544951</t>
  </si>
  <si>
    <t>5.5.12-127519458</t>
  </si>
  <si>
    <t>1.26b</t>
  </si>
  <si>
    <t>3.3.15</t>
  </si>
  <si>
    <t>3.4.9</t>
  </si>
  <si>
    <t>3.6.9</t>
  </si>
  <si>
    <t>Browser Provider for Chrome</t>
  </si>
  <si>
    <t>BrowserProviderProxy</t>
  </si>
  <si>
    <t>com.android.browser.provider</t>
  </si>
  <si>
    <t>4.2 (2269723)</t>
  </si>
  <si>
    <t>4.2.1 (2383161)</t>
  </si>
  <si>
    <t>42.0.2311.111</t>
  </si>
  <si>
    <t>43.0.2357.93</t>
  </si>
  <si>
    <t>6.81</t>
  </si>
  <si>
    <t>2.1.495.10</t>
  </si>
  <si>
    <t>2.2.183.17</t>
  </si>
  <si>
    <t>2.3.357.23</t>
  </si>
  <si>
    <t>1.4.392.08</t>
  </si>
  <si>
    <t>1.6.092.08</t>
  </si>
  <si>
    <t>1.6.273.14</t>
  </si>
  <si>
    <t>1.6.273.11</t>
  </si>
  <si>
    <t>5.0.2 (1791555)</t>
  </si>
  <si>
    <t>5.2.93937770</t>
  </si>
  <si>
    <t>5.7.105901136</t>
  </si>
  <si>
    <t>1.2.392.10</t>
  </si>
  <si>
    <t>1.6.092.09</t>
  </si>
  <si>
    <t>1.6.273.10</t>
  </si>
  <si>
    <t>6.0.1 (3393395)</t>
  </si>
  <si>
    <t>2.5.83281670</t>
  </si>
  <si>
    <t>3.3.94322993</t>
  </si>
  <si>
    <t>2.3.1.100257128</t>
  </si>
  <si>
    <t>3.1.1.112921620</t>
  </si>
  <si>
    <t>3.2.1.128147929</t>
  </si>
  <si>
    <t>Google Now Launcher</t>
  </si>
  <si>
    <t>GoogleHome</t>
  </si>
  <si>
    <t>9.4.0</t>
  </si>
  <si>
    <t>9.9.0</t>
  </si>
  <si>
    <t>5.8.1810R.1720607</t>
  </si>
  <si>
    <t>1.2.large</t>
  </si>
  <si>
    <t>1.3.large</t>
  </si>
  <si>
    <t>5.9.1854R.1904527</t>
  </si>
  <si>
    <t>6.0.2005S.2314365</t>
  </si>
  <si>
    <t>3.3.1</t>
  </si>
  <si>
    <t>3.4.0</t>
  </si>
  <si>
    <t>3.4.4</t>
  </si>
  <si>
    <t>3.5.1</t>
  </si>
  <si>
    <t>4.1.2.100257095</t>
  </si>
  <si>
    <t>4.2.1.111290097</t>
  </si>
  <si>
    <t>4.3.1.128147547</t>
  </si>
  <si>
    <t>1.0.1.94954577</t>
  </si>
  <si>
    <t>2.17.2101.3</t>
  </si>
  <si>
    <t>2.17.2150.3</t>
  </si>
  <si>
    <t>1.6.1.104919497</t>
  </si>
  <si>
    <t>2.18.2580.3</t>
  </si>
  <si>
    <t>2.18.2581.3.129228829</t>
  </si>
  <si>
    <t>3.2.000.00</t>
  </si>
  <si>
    <t>3.3.102.0</t>
  </si>
  <si>
    <t>3.3.184.0</t>
  </si>
  <si>
    <t>2.2.09</t>
  </si>
  <si>
    <t>3.3.255.0</t>
  </si>
  <si>
    <t>3.0.11</t>
  </si>
  <si>
    <t>3.3.58</t>
  </si>
  <si>
    <t>3.6.27</t>
  </si>
  <si>
    <t>3.7.22</t>
  </si>
  <si>
    <t>1.3.1.100256989</t>
  </si>
  <si>
    <t>1.4.1.113613201</t>
  </si>
  <si>
    <t>1.5.1.128147923</t>
  </si>
  <si>
    <t>5.0.0.85934159</t>
  </si>
  <si>
    <t>5.5.0.93566200</t>
  </si>
  <si>
    <t>6.5.0.104456905</t>
  </si>
  <si>
    <t>7.4.0.117198259</t>
  </si>
  <si>
    <t>8.0.0.123904538</t>
  </si>
  <si>
    <t>Street</t>
  </si>
  <si>
    <t>4.1.23003.2302772</t>
  </si>
  <si>
    <t>4.1.23043.2297020</t>
  </si>
  <si>
    <t>4.1.23163.2622203</t>
  </si>
  <si>
    <t>5.0.25.122319759</t>
  </si>
  <si>
    <t>5.1.23.127065177</t>
  </si>
  <si>
    <t>1.8.1.2</t>
  </si>
  <si>
    <t>3.4.3</t>
  </si>
  <si>
    <t>2.3.3 (100133614)</t>
  </si>
  <si>
    <t>3.6.16</t>
  </si>
  <si>
    <t>3.8.8</t>
  </si>
  <si>
    <t>3.9.20</t>
  </si>
  <si>
    <t>6.3.0.102589503</t>
  </si>
  <si>
    <t>8.3.0.127745804</t>
  </si>
  <si>
    <t>42.0.2311.137</t>
  </si>
  <si>
    <t>43.0.2357.121</t>
  </si>
  <si>
    <t>4.3.0</t>
  </si>
  <si>
    <t>4.4.1</t>
  </si>
  <si>
    <t>4.5.0</t>
  </si>
  <si>
    <t>10.05.6</t>
  </si>
  <si>
    <t>10.18.55</t>
  </si>
  <si>
    <t>10.37.58</t>
  </si>
  <si>
    <t>1.3.030</t>
  </si>
  <si>
    <t>1.0.103342659</t>
  </si>
  <si>
    <t>5.0.1-1689541</t>
  </si>
  <si>
    <t>1.0.103778191</t>
  </si>
  <si>
    <t>5.2.1-94626333</t>
  </si>
  <si>
    <t>5.2.4-102744861</t>
  </si>
  <si>
    <t>1.2.111627672</t>
  </si>
  <si>
    <t>1.4.126456861</t>
  </si>
  <si>
    <t>1.11b</t>
  </si>
  <si>
    <t>1.17b</t>
  </si>
  <si>
    <t>3.0.4 (LMY48D)</t>
  </si>
  <si>
    <t>4.2.1</t>
  </si>
  <si>
    <t>6.09</t>
  </si>
  <si>
    <t>6.3</t>
  </si>
  <si>
    <t>6.45</t>
  </si>
  <si>
    <t>1.4.032.08</t>
  </si>
  <si>
    <t>1.4.192.11</t>
  </si>
  <si>
    <t>Initial R1</t>
  </si>
  <si>
    <t>1.4.192.08</t>
  </si>
  <si>
    <t>1.2.032.12</t>
  </si>
  <si>
    <t>1.2.192.12</t>
  </si>
  <si>
    <t>Google Camera</t>
  </si>
  <si>
    <t>GoogleCamera</t>
  </si>
  <si>
    <t>6.1.84</t>
  </si>
  <si>
    <t>6.5.99</t>
  </si>
  <si>
    <t>8.1.15, 8.1.18</t>
  </si>
  <si>
    <t>2.4.025 (1636091-30)</t>
  </si>
  <si>
    <t>Sound Search</t>
  </si>
  <si>
    <t>GoogleEars</t>
  </si>
  <si>
    <t>8.1.22</t>
  </si>
  <si>
    <t>5.0-1557777</t>
  </si>
  <si>
    <t>1.1.12</t>
  </si>
  <si>
    <t>5.0.1-1602158</t>
  </si>
  <si>
    <t>GoogleEarth</t>
  </si>
  <si>
    <t>8.0.1.2311</t>
  </si>
  <si>
    <t>5.0.2-1900396 (LRX22M)</t>
  </si>
  <si>
    <t>5.0.36</t>
  </si>
  <si>
    <t>5.1.11</t>
  </si>
  <si>
    <t>2.0 (LRX22C)</t>
  </si>
  <si>
    <t>2.2.1.89476514</t>
  </si>
  <si>
    <t>2.2.1.81303921</t>
  </si>
  <si>
    <t>4.0.28.1516623</t>
  </si>
  <si>
    <t>4.1.24.1672412</t>
  </si>
  <si>
    <t>5.2.33.19</t>
  </si>
  <si>
    <t>1.1.1.1706998</t>
  </si>
  <si>
    <t>4.0.1.89475351</t>
  </si>
  <si>
    <t>4.1.1.93780058</t>
  </si>
  <si>
    <t>3.3.13.1635260</t>
  </si>
  <si>
    <t>3.4.6.1819666</t>
  </si>
  <si>
    <t>3.7.12.2235583</t>
  </si>
  <si>
    <t>3.2.35</t>
  </si>
  <si>
    <t>3.3.11</t>
  </si>
  <si>
    <t>38.0.2125.509</t>
  </si>
  <si>
    <t>39.0.2171.93</t>
  </si>
  <si>
    <t>2.17.2072.3</t>
  </si>
  <si>
    <t>2.1.382.21</t>
  </si>
  <si>
    <t>2.1.495.05</t>
  </si>
  <si>
    <t>5.0 (1533254)</t>
  </si>
  <si>
    <t>5.0.1 (1642443)</t>
  </si>
  <si>
    <t>3.0.03</t>
  </si>
  <si>
    <t>3.1.204.00</t>
  </si>
  <si>
    <t>3.2.354.00</t>
  </si>
  <si>
    <t>1.3.0.89654380</t>
  </si>
  <si>
    <t>1.3.0.90053456</t>
  </si>
  <si>
    <t>2.4.78234730</t>
  </si>
  <si>
    <t>4.0.21003.1818039</t>
  </si>
  <si>
    <t>4.0.21203.1613964</t>
  </si>
  <si>
    <t>8.4.1</t>
  </si>
  <si>
    <t>9.2.0</t>
  </si>
  <si>
    <t>5.7.1717Q.1530520</t>
  </si>
  <si>
    <t>5.7.1788Q.1634597</t>
  </si>
  <si>
    <t>2.2 (1623380)</t>
  </si>
  <si>
    <t>3.3</t>
  </si>
  <si>
    <t>com.google.android.apps.photos</t>
  </si>
  <si>
    <t>2.3 (1824253)</t>
  </si>
  <si>
    <t>2.1.17</t>
  </si>
  <si>
    <t>2.2.05</t>
  </si>
  <si>
    <t>3.6.0</t>
  </si>
  <si>
    <t>4.6.0.76970369</t>
  </si>
  <si>
    <t>4.8.0.81189390</t>
  </si>
  <si>
    <t>4.3.1</t>
  </si>
  <si>
    <t>Google Wallet</t>
  </si>
  <si>
    <t>Wallet</t>
  </si>
  <si>
    <t>8.0-R190-v25</t>
  </si>
  <si>
    <t>9.0-R206-v12</t>
  </si>
  <si>
    <t>3.4.23</t>
  </si>
  <si>
    <t>3.6.14</t>
  </si>
  <si>
    <t>37 (1589900-arm)</t>
  </si>
  <si>
    <t>37 (1602158)</t>
  </si>
  <si>
    <t>5.10.3.5</t>
  </si>
  <si>
    <t>6.0.13</t>
  </si>
  <si>
    <t>Bugle</t>
  </si>
  <si>
    <t>com.google.android.apps.messaging</t>
  </si>
  <si>
    <t>5.0-1503864</t>
  </si>
  <si>
    <t>5.0.1-1638276</t>
  </si>
  <si>
    <t>1.09b</t>
  </si>
  <si>
    <t>com.google.android.deskclock</t>
  </si>
  <si>
    <t>3.0.2</t>
  </si>
  <si>
    <t>5.78</t>
  </si>
  <si>
    <t>6.08</t>
  </si>
  <si>
    <t>1.3.382.20</t>
  </si>
  <si>
    <t>1.3.492.11</t>
  </si>
  <si>
    <t>1.3.382.22</t>
  </si>
  <si>
    <t>1.0.912.20</t>
  </si>
  <si>
    <t>1.1.492.10</t>
  </si>
  <si>
    <t>5.0-1551133</t>
  </si>
  <si>
    <t>2.4.008 (1551133-30)</t>
  </si>
  <si>
    <t>2.4.025</t>
  </si>
  <si>
    <t>8.0.1.2310</t>
  </si>
  <si>
    <t>GMS APKs</t>
  </si>
  <si>
    <t>2.1.0.76677296</t>
  </si>
  <si>
    <t xml:space="preserve"> Initial R1</t>
  </si>
  <si>
    <t>Description</t>
  </si>
  <si>
    <t>prebuilt repository</t>
  </si>
  <si>
    <t>1.1.1.1516623</t>
  </si>
  <si>
    <t>Books.apk</t>
  </si>
  <si>
    <t>com.google.android.apps.books</t>
  </si>
  <si>
    <t>3.0.15</t>
  </si>
  <si>
    <t>3.3.0.76671927</t>
  </si>
  <si>
    <t>3.1.33</t>
  </si>
  <si>
    <t>3.1.49</t>
  </si>
  <si>
    <t xml:space="preserve"> Google Books application</t>
  </si>
  <si>
    <t>3.2.12.1551133</t>
  </si>
  <si>
    <t>vendor/google/gms/dist/apps</t>
  </si>
  <si>
    <t>BrowserProviderProxy.apk</t>
  </si>
  <si>
    <t>com.google.android.inputmethod.japanese</t>
  </si>
  <si>
    <t>THIS MUST BE SIGNED BY PARTNER - Needed if Chrome is the only pre-loaded Browser (see Chrome Integration Instructions)</t>
  </si>
  <si>
    <t>2.4.12</t>
  </si>
  <si>
    <t>CalendarGoogle.apk</t>
  </si>
  <si>
    <t>1.1.0.77570483</t>
  </si>
  <si>
    <t>com.google.android.calendar</t>
  </si>
  <si>
    <t xml:space="preserve">Google version of platform calendar app </t>
  </si>
  <si>
    <t>Chrome.apk</t>
  </si>
  <si>
    <t>com.android.chrome</t>
  </si>
  <si>
    <t>30.0.1599.92</t>
  </si>
  <si>
    <t>33.0.1750.136</t>
  </si>
  <si>
    <t>34.0.1847.114</t>
  </si>
  <si>
    <t>35.0.1916.141</t>
  </si>
  <si>
    <t>36.0.1985.135</t>
  </si>
  <si>
    <t>40.0.2214.109</t>
  </si>
  <si>
    <t>4.0.21003.1551133</t>
  </si>
  <si>
    <t>4.0.21003.1602158</t>
  </si>
  <si>
    <t>Chrome Browser</t>
  </si>
  <si>
    <t>ConfigUpdater.apk</t>
  </si>
  <si>
    <t>Config Updater</t>
  </si>
  <si>
    <t>Configuration Updater</t>
  </si>
  <si>
    <t>ChromeBookmarksSyncAdapter.apk</t>
  </si>
  <si>
    <t>com.google.android.syncadapters.bookmarks</t>
  </si>
  <si>
    <t>Bookmarks Sync</t>
  </si>
  <si>
    <t>DEPRECATED</t>
  </si>
  <si>
    <t>This app has been deprecated starting from KK MR1 GMS</t>
  </si>
  <si>
    <t>CloudPrint.apk</t>
  </si>
  <si>
    <t>com.google.android.apps.cloudprint</t>
  </si>
  <si>
    <t>2.1 (1473478)</t>
  </si>
  <si>
    <t>0.8.10</t>
  </si>
  <si>
    <t>0.9.2</t>
  </si>
  <si>
    <t>0.9.10</t>
  </si>
  <si>
    <t>Enables priting to any Cloud Print-enabled printer</t>
  </si>
  <si>
    <t>DeskClockGoogle.apk</t>
  </si>
  <si>
    <t>3.0.0</t>
  </si>
  <si>
    <t>Google version of platform desk clock app</t>
  </si>
  <si>
    <t>Drive.apk</t>
  </si>
  <si>
    <t>com.google.android.apps.docs</t>
  </si>
  <si>
    <t>1.2.563.31</t>
  </si>
  <si>
    <t>2.0.222.39</t>
  </si>
  <si>
    <t>2.0.222.51</t>
  </si>
  <si>
    <t>FaceLock.apk</t>
  </si>
  <si>
    <t>Used for unlocking device using facial recognition</t>
  </si>
  <si>
    <t>Android Pay (Wallet)</t>
  </si>
  <si>
    <t>GalleryGoogle.apk</t>
  </si>
  <si>
    <t>AndroidPay (Wallet)</t>
  </si>
  <si>
    <t>com.google.android.gallery3d</t>
  </si>
  <si>
    <t>Gallery</t>
  </si>
  <si>
    <t>1.1.40304</t>
  </si>
  <si>
    <t>Google version of platform Gallery 3D and Camera app</t>
  </si>
  <si>
    <t>GenieWidget.apk</t>
  </si>
  <si>
    <t>com.google.android.apps.genie.geniewidget</t>
  </si>
  <si>
    <t>7.0-R185-v21</t>
  </si>
  <si>
    <t>2.0 (1402436)</t>
  </si>
  <si>
    <t>Gmail.apk</t>
  </si>
  <si>
    <t>com.google.android.gm</t>
  </si>
  <si>
    <t>4.7.2 (967015)</t>
  </si>
  <si>
    <t>4.8 (1167183)</t>
  </si>
  <si>
    <t>4.9 (1271612)</t>
  </si>
  <si>
    <t xml:space="preserve"> Gmail client application</t>
  </si>
  <si>
    <t>GmsCore.apk</t>
  </si>
  <si>
    <t>com.google.android.gms</t>
  </si>
  <si>
    <t>Google Play Services</t>
  </si>
  <si>
    <t>4.0.33</t>
  </si>
  <si>
    <t>4.2.43</t>
  </si>
  <si>
    <t>4.3.24</t>
  </si>
  <si>
    <t>5.0.84</t>
  </si>
  <si>
    <t>5.0.89</t>
  </si>
  <si>
    <t>GoogleBackupTransport.apk</t>
  </si>
  <si>
    <t>com.google.android.backup</t>
  </si>
  <si>
    <t>Backup</t>
  </si>
  <si>
    <t>Allows backup of user's personal data to Googler servers with Google account. (Details)</t>
  </si>
  <si>
    <t>GoogleCalendarSyncAdapter.apk</t>
  </si>
  <si>
    <t>Calendar Sync</t>
  </si>
  <si>
    <t>4.4.2-951900</t>
  </si>
  <si>
    <t>4.4.4-1230475</t>
  </si>
  <si>
    <t xml:space="preserve"> Provides sync adapter for Google calendar sync - folded into CalendarGoogle</t>
  </si>
  <si>
    <t>GoogleCamera.apk</t>
  </si>
  <si>
    <t>com.google.android.GoogleCamera</t>
  </si>
  <si>
    <t>2.0.001</t>
  </si>
  <si>
    <t>2.2.024 (1195242-30)</t>
  </si>
  <si>
    <t>2.3.019 (1271679-30)</t>
  </si>
  <si>
    <t>Google Camera introduced in 4.4</t>
  </si>
  <si>
    <t>GoogleContactsSyncAdapter.apk</t>
  </si>
  <si>
    <t>Contacts Sync</t>
  </si>
  <si>
    <t xml:space="preserve"> Provides sync adapter for Google contacts sync</t>
  </si>
  <si>
    <t>GoogleFeedback.apk</t>
  </si>
  <si>
    <t>Google Feedback</t>
  </si>
  <si>
    <t>Collects data for developers whenever a running Market application freezes or crashes. (Details)</t>
  </si>
  <si>
    <t>GoogleLoginService.apk</t>
  </si>
  <si>
    <t>Google Login Service</t>
  </si>
  <si>
    <t xml:space="preserve"> Service used by Google apps to acquire login credentials  </t>
  </si>
  <si>
    <t>GoogleOneTimeInitializer.apk</t>
  </si>
  <si>
    <t>One Time Initializer</t>
  </si>
  <si>
    <t xml:space="preserve">One-time initialization after installation </t>
  </si>
  <si>
    <t>GooglePartnerSetup.apk</t>
  </si>
  <si>
    <t>4.4 (HTTPS fix)</t>
  </si>
  <si>
    <t xml:space="preserve"> A set of shared components used by Google applications to configure partner-specific parameters</t>
  </si>
  <si>
    <t>GoogleServicesFramework.apk</t>
  </si>
  <si>
    <t>GSF</t>
  </si>
  <si>
    <t xml:space="preserve"> Google checkin service which retrieves application configuration parameters</t>
  </si>
  <si>
    <t>GoogleTTS.apk</t>
  </si>
  <si>
    <t>com.google.android.tts</t>
  </si>
  <si>
    <t>Text-To-Speech</t>
  </si>
  <si>
    <t>2.4.3.864779</t>
  </si>
  <si>
    <t>3.0.10.1047791</t>
  </si>
  <si>
    <t>3.0.11.1070024</t>
  </si>
  <si>
    <t>3.1.3.1162895</t>
  </si>
  <si>
    <t>Provides Text-to-Speech functionality - new engine from Phonetic Arts</t>
  </si>
  <si>
    <t>Hangouts.apk</t>
  </si>
  <si>
    <t>com.google.android.talk</t>
  </si>
  <si>
    <t>2.0.128</t>
  </si>
  <si>
    <t>2.0.303 (1004807-30)</t>
  </si>
  <si>
    <t>2.1.311 (1231142-30)</t>
  </si>
  <si>
    <t>2.1.317 (1328022-30)</t>
  </si>
  <si>
    <t>Provides chat as well as SMS functionality</t>
  </si>
  <si>
    <t>LatinImeGoogle.apk</t>
  </si>
  <si>
    <t>com.google.android.inputmethod.latin</t>
  </si>
  <si>
    <t>Latin IME</t>
  </si>
  <si>
    <t>2.0.19123.914326a</t>
  </si>
  <si>
    <t>2.0.19133.927933</t>
  </si>
  <si>
    <t>3.0.19423.1102675</t>
  </si>
  <si>
    <t>3.1.19653.1284735</t>
  </si>
  <si>
    <t>Magazines.apk</t>
  </si>
  <si>
    <t>com.google.android.apps.magazines</t>
  </si>
  <si>
    <t>Play Magazines</t>
  </si>
  <si>
    <t>3.1.0</t>
  </si>
  <si>
    <t>3.2.0</t>
  </si>
  <si>
    <t>3.2.1</t>
  </si>
  <si>
    <t>Maps.apk</t>
  </si>
  <si>
    <t>com.google.android.apps.maps</t>
  </si>
  <si>
    <t>7.4.0</t>
  </si>
  <si>
    <t>7.7.0</t>
  </si>
  <si>
    <t>8.1.1</t>
  </si>
  <si>
    <t>8.2.0</t>
  </si>
  <si>
    <t xml:space="preserve"> Google Maps application, including Latitude, Places and Navigation</t>
  </si>
  <si>
    <t>vendor/google/gms/dist/apps/Maps</t>
  </si>
  <si>
    <t>MapView API</t>
  </si>
  <si>
    <t>com.google.android.maps.jar
com.google.android.maps.xml</t>
  </si>
  <si>
    <t>MapView v1 API</t>
  </si>
  <si>
    <t>Libraries for Mapping related applications</t>
  </si>
  <si>
    <t>Media Effects Libs</t>
  </si>
  <si>
    <t>com.google.android.media.effects.jar
com.google.android.media.effects.xml</t>
  </si>
  <si>
    <t>Media Effects</t>
  </si>
  <si>
    <t>Libraries for processing images and video with special effects</t>
  </si>
  <si>
    <t>2.9.21</t>
  </si>
  <si>
    <t>MediaUploader.apk</t>
  </si>
  <si>
    <t>com.google.android.apps.uploader</t>
  </si>
  <si>
    <t>3.1.23</t>
  </si>
  <si>
    <t>Media Uploader</t>
  </si>
  <si>
    <t>1.3.242047</t>
  </si>
  <si>
    <t xml:space="preserve"> YouTube and Picasa media upload service</t>
  </si>
  <si>
    <t>Music2.apk</t>
  </si>
  <si>
    <t>com.google.android.music</t>
  </si>
  <si>
    <t>5.2.1301L.891271</t>
  </si>
  <si>
    <t>5.4.1413N.1048534</t>
  </si>
  <si>
    <t>5.6.1609P.1258283</t>
  </si>
  <si>
    <t>5.6.1617P.1333751</t>
  </si>
  <si>
    <t>28.0.1500.94</t>
  </si>
  <si>
    <t>32.0.1700.99</t>
  </si>
  <si>
    <t>PartnerBookmarksProvider.apk</t>
  </si>
  <si>
    <t>Chrome_x86.apk</t>
  </si>
  <si>
    <t>NOT PART OF GMS, USE AOSP VERSION</t>
  </si>
  <si>
    <t>Phonesky.apk</t>
  </si>
  <si>
    <t>Chrome Browser for x86</t>
  </si>
  <si>
    <t>4.5.10</t>
  </si>
  <si>
    <t>4.6.17</t>
  </si>
  <si>
    <t>4.8.20</t>
  </si>
  <si>
    <t>A sync adapter for the Chrome bookmark service</t>
  </si>
  <si>
    <t>4.9.13</t>
  </si>
  <si>
    <t xml:space="preserve"> The Android Play Store / Market application</t>
  </si>
  <si>
    <t>Provides certificate pinning and SMS blacklist support.</t>
  </si>
  <si>
    <t>PlayGames.apk</t>
  </si>
  <si>
    <t>com.google.android.play.games</t>
  </si>
  <si>
    <t>2.0.3</t>
  </si>
  <si>
    <t>1.1.04</t>
  </si>
  <si>
    <t>1.5.08</t>
  </si>
  <si>
    <t>1.6.07</t>
  </si>
  <si>
    <t>2.0.11</t>
  </si>
  <si>
    <t>Google Drive</t>
  </si>
  <si>
    <t>N/A</t>
  </si>
  <si>
    <t>1.2.484.18</t>
  </si>
  <si>
    <t>Google Drive app</t>
  </si>
  <si>
    <t>Camera &amp; Gallery</t>
  </si>
  <si>
    <t>1.1.40012</t>
  </si>
  <si>
    <t>1.3.11</t>
  </si>
  <si>
    <t>News &amp; Weather app - NOT FOR TABLETS</t>
  </si>
  <si>
    <t>4.5.2-714156</t>
  </si>
  <si>
    <t>4.7.2_967015</t>
  </si>
  <si>
    <t>3.1.59</t>
  </si>
  <si>
    <t>4.1.32_978161-30</t>
  </si>
  <si>
    <t>Play Games application</t>
  </si>
  <si>
    <t>PlusOne.apk</t>
  </si>
  <si>
    <t>com.google.android.apps.plus</t>
  </si>
  <si>
    <t>GMS Core</t>
  </si>
  <si>
    <t>4.2.3.56698342</t>
  </si>
  <si>
    <t>4.3.0.62241793</t>
  </si>
  <si>
    <t>4.3.1.63038142</t>
  </si>
  <si>
    <t>4.4.3.69327528</t>
  </si>
  <si>
    <t>Google+ app</t>
  </si>
  <si>
    <t>SetupWizard.apk</t>
  </si>
  <si>
    <t xml:space="preserve"> Google Account setup wizard.</t>
  </si>
  <si>
    <t>Street.apk</t>
  </si>
  <si>
    <t>com.google.android.street</t>
  </si>
  <si>
    <t>StreetView</t>
  </si>
  <si>
    <t xml:space="preserve"> StreetView apk that is part of the Maps application</t>
  </si>
  <si>
    <t>vendor/google/prebuilt</t>
  </si>
  <si>
    <t>TagGoogle.apk</t>
  </si>
  <si>
    <t>NFC Tag</t>
  </si>
  <si>
    <t>2.1.0.757479</t>
  </si>
  <si>
    <t>Tag is a sample app to test NFC functionality</t>
  </si>
  <si>
    <t>talkback.apk</t>
  </si>
  <si>
    <t>com.google.android.marvin.talkback</t>
  </si>
  <si>
    <t>1.1.1.753199</t>
  </si>
  <si>
    <t>2.0.217_944332-30</t>
  </si>
  <si>
    <t>TalkBack is an app for the Android Accessibility Service to help vision-impaired users</t>
  </si>
  <si>
    <t>Velvet.apk</t>
  </si>
  <si>
    <t>1.0.1870.703320</t>
  </si>
  <si>
    <t>com.google.android.googlequicksearchbox</t>
  </si>
  <si>
    <t>QSB</t>
  </si>
  <si>
    <t>3.1.22</t>
  </si>
  <si>
    <t>7.0.2</t>
  </si>
  <si>
    <t>7.5.0</t>
  </si>
  <si>
    <t>3.3.12</t>
  </si>
  <si>
    <t>3.5.16.1262550</t>
  </si>
  <si>
    <t>3.6.14.1337016</t>
  </si>
  <si>
    <t>2.0.0</t>
  </si>
  <si>
    <t>3.0.1</t>
  </si>
  <si>
    <t xml:space="preserve"> Google search provider for enhanced Google search results</t>
  </si>
  <si>
    <t>VideoEditorGoogle.apk</t>
  </si>
  <si>
    <t>com.google.android.videoeditor</t>
  </si>
  <si>
    <t>Video Editor</t>
  </si>
  <si>
    <t>Google version of platform video editor app</t>
  </si>
  <si>
    <t>Videos.apk</t>
  </si>
  <si>
    <t>com.google.android.videos</t>
  </si>
  <si>
    <t>Play Movies &amp; TV</t>
  </si>
  <si>
    <t>3.0.25</t>
  </si>
  <si>
    <t>Music</t>
  </si>
  <si>
    <t>5.1.1107K.753159</t>
  </si>
  <si>
    <t>3.2.25</t>
  </si>
  <si>
    <t>5.3.1317M.940995</t>
  </si>
  <si>
    <t>Google Music app</t>
  </si>
  <si>
    <t>NetworkLocation.apk</t>
  </si>
  <si>
    <t>com.google.android.location</t>
  </si>
  <si>
    <t>YouTube.apk</t>
  </si>
  <si>
    <t>com.google.android.youtube</t>
  </si>
  <si>
    <t>5.3.23</t>
  </si>
  <si>
    <t>5.5.27</t>
  </si>
  <si>
    <t>5.7.41</t>
  </si>
  <si>
    <t>5.9.0.13</t>
  </si>
  <si>
    <t xml:space="preserve"> The YouTube application</t>
  </si>
  <si>
    <t>NLP</t>
  </si>
  <si>
    <t>1.1.10</t>
  </si>
  <si>
    <t xml:space="preserve"> Google Location Service network-based location provider</t>
  </si>
  <si>
    <t>OneTimeInitializer.apk</t>
  </si>
  <si>
    <t>4.3.10</t>
  </si>
  <si>
    <t xml:space="preserve"> The Android Play Store application</t>
  </si>
  <si>
    <t>4.0.2.48854689</t>
  </si>
  <si>
    <t>4.2.4.58179886</t>
  </si>
  <si>
    <t>2.6.7.721924.arm</t>
  </si>
  <si>
    <t>3.1.24.941712.arm</t>
  </si>
  <si>
    <t>2.6.9</t>
  </si>
  <si>
    <t xml:space="preserve"> Google Videos app</t>
  </si>
  <si>
    <t>VoiceSearchStub.apk</t>
  </si>
  <si>
    <t>com.google.android.voicesearch</t>
  </si>
  <si>
    <t>Voice Search Stub</t>
  </si>
  <si>
    <t>Voice Search Stub for devices upgrading from pre-JB release</t>
  </si>
  <si>
    <t>4.5.17</t>
  </si>
  <si>
    <t>5.3.32</t>
  </si>
  <si>
    <t>R1 (552002)</t>
  </si>
  <si>
    <t>R2 (612687)</t>
  </si>
  <si>
    <t>R3 (721232)</t>
  </si>
  <si>
    <t>2.6.41</t>
  </si>
  <si>
    <t>R2 (438695)</t>
  </si>
  <si>
    <t>R3 (509230)</t>
  </si>
  <si>
    <t>R4 (509230)</t>
  </si>
  <si>
    <t>R5 (610838)</t>
  </si>
  <si>
    <t>R6 (708805)</t>
  </si>
  <si>
    <t>2.5.83</t>
  </si>
  <si>
    <t>2.6.31</t>
  </si>
  <si>
    <t>2.7.39</t>
  </si>
  <si>
    <t>2.8.69</t>
  </si>
  <si>
    <t>Browser Provider</t>
  </si>
  <si>
    <t>4.1.1</t>
  </si>
  <si>
    <t>4.1.2</t>
  </si>
  <si>
    <t>THIS MUST BE SIGNED BY PARTNER</t>
  </si>
  <si>
    <t>4.2.2</t>
  </si>
  <si>
    <t>18.0.1025123</t>
  </si>
  <si>
    <t>18.0.1025171</t>
  </si>
  <si>
    <t>18.0.1025460</t>
  </si>
  <si>
    <t>18.0.1025469</t>
  </si>
  <si>
    <t>28.0.1500.64</t>
  </si>
  <si>
    <t>26.0.1410.58</t>
  </si>
  <si>
    <t>31.0.1650.59</t>
  </si>
  <si>
    <t>18.0.1026322</t>
  </si>
  <si>
    <t>25.0.1364.169</t>
  </si>
  <si>
    <t>1.1.40000</t>
  </si>
  <si>
    <t>1.1.40001</t>
  </si>
  <si>
    <t>GMS Play Services</t>
  </si>
  <si>
    <t>1.0.13</t>
  </si>
  <si>
    <t>3.0.27</t>
  </si>
  <si>
    <t>4.6 (836823)</t>
  </si>
  <si>
    <t>1.0.15</t>
  </si>
  <si>
    <t>4.0.34 (924341-30)</t>
  </si>
  <si>
    <t>6.9.0</t>
  </si>
  <si>
    <t>6.10.0</t>
  </si>
  <si>
    <t>6.12.0</t>
  </si>
  <si>
    <t>6.14.2</t>
  </si>
  <si>
    <t>6.14.3</t>
  </si>
  <si>
    <t>1.0.2</t>
  </si>
  <si>
    <t>1.2.0</t>
  </si>
  <si>
    <t>1.2.1</t>
  </si>
  <si>
    <t>3.0.19427.1102675</t>
  </si>
  <si>
    <t>4.3.606.400990</t>
  </si>
  <si>
    <t>4.3.615.481147</t>
  </si>
  <si>
    <t>4.4.811H.526848</t>
  </si>
  <si>
    <t>4.5.914I.590354</t>
  </si>
  <si>
    <t>5.1.1106K.749200</t>
  </si>
  <si>
    <t xml:space="preserve">Market </t>
  </si>
  <si>
    <t>3.7.15</t>
  </si>
  <si>
    <t>3.10.9</t>
  </si>
  <si>
    <t>4.0.25</t>
  </si>
  <si>
    <t>4.1.10</t>
  </si>
  <si>
    <t xml:space="preserve"> The Android Market application</t>
  </si>
  <si>
    <t>3.0.1.32017166</t>
  </si>
  <si>
    <t>3.1.1.32879387</t>
  </si>
  <si>
    <t>3.2.0.35289806</t>
  </si>
  <si>
    <t>3.3.0.40049528</t>
  </si>
  <si>
    <t>3.6.0.44338848</t>
  </si>
  <si>
    <t>1.8.1.0</t>
  </si>
  <si>
    <t>Talk.apk</t>
  </si>
  <si>
    <t>GTalk</t>
  </si>
  <si>
    <t xml:space="preserve"> Google Talk application</t>
  </si>
  <si>
    <t>3.1.1_r68</t>
  </si>
  <si>
    <t>2.4.10.626027</t>
  </si>
  <si>
    <t>2.0.21</t>
  </si>
  <si>
    <t>2.1.9</t>
  </si>
  <si>
    <t>2.3.7</t>
  </si>
  <si>
    <t>2.4.14</t>
  </si>
  <si>
    <t>Play Games app</t>
  </si>
  <si>
    <t>4.0.23</t>
  </si>
  <si>
    <t>4.1.23</t>
  </si>
  <si>
    <t>4.2.16</t>
  </si>
  <si>
    <t>4.4.11</t>
  </si>
  <si>
    <t>3.2.2.38469528</t>
  </si>
  <si>
    <t>3.3.0</t>
  </si>
  <si>
    <t>3.5.0</t>
  </si>
  <si>
    <t>2.2.9.542574</t>
  </si>
  <si>
    <t>3.1.8.914827.arm</t>
  </si>
  <si>
    <t>2.7.15</t>
  </si>
  <si>
    <t>5.2.27</t>
  </si>
  <si>
    <t>GMS APKs &amp; Libs</t>
  </si>
  <si>
    <t>Version (R0 - ICL52)</t>
  </si>
  <si>
    <t>R0 - ICL53B - 228995</t>
  </si>
  <si>
    <t>MR0 R0 ITL41F 228551</t>
  </si>
  <si>
    <t>MR1 R0 IML74B 237844</t>
  </si>
  <si>
    <t>MR1 R0 IML74K 239410
Jan 05 2012</t>
  </si>
  <si>
    <t>Has Native Library</t>
  </si>
  <si>
    <t>MR1 R0 IML74K 239410
Jan 20 2012</t>
  </si>
  <si>
    <t>MR1 R1 IMM62 278776</t>
  </si>
  <si>
    <t>ICS R2 338691</t>
  </si>
  <si>
    <t>ICS R3 (390215)</t>
  </si>
  <si>
    <t xml:space="preserve"> ICS R4</t>
  </si>
  <si>
    <t>ICS R5</t>
  </si>
  <si>
    <t>ICS R6</t>
  </si>
  <si>
    <t>ICS R7</t>
  </si>
  <si>
    <t>ICS R8 (610279)</t>
  </si>
  <si>
    <t>BooksTablet.apk</t>
  </si>
  <si>
    <t>2.2.1</t>
  </si>
  <si>
    <t>2.3.3</t>
  </si>
  <si>
    <t>2.3.5</t>
  </si>
  <si>
    <t>2.4.3</t>
  </si>
  <si>
    <t>2.5.87</t>
  </si>
  <si>
    <t>2.5.93</t>
  </si>
  <si>
    <t>4.0.2-228311</t>
  </si>
  <si>
    <t>4.0.2-228995</t>
  </si>
  <si>
    <t>4.0.1-228551</t>
  </si>
  <si>
    <t>4.0.3-237844</t>
  </si>
  <si>
    <t>4.0.3-239410</t>
  </si>
  <si>
    <t>4.0.4</t>
  </si>
  <si>
    <t>CameraGoogle.apk</t>
  </si>
  <si>
    <t>com.google.android.camera</t>
  </si>
  <si>
    <t>Camera</t>
  </si>
  <si>
    <t>R7 (180999)</t>
  </si>
  <si>
    <t>X</t>
  </si>
  <si>
    <t>R8 (211356)</t>
  </si>
  <si>
    <t>R9 (227833)</t>
  </si>
  <si>
    <t>R10 (277775)</t>
  </si>
  <si>
    <t>Google version of platform camera app</t>
  </si>
  <si>
    <t>BooksPhone.apk</t>
  </si>
  <si>
    <t>18.0.1025308</t>
  </si>
  <si>
    <t>18.0.1025314</t>
  </si>
  <si>
    <t>1.3.5</t>
  </si>
  <si>
    <t>1.4.4</t>
  </si>
  <si>
    <t>1.4.6</t>
  </si>
  <si>
    <t>1.5.4</t>
  </si>
  <si>
    <t>18.0.1026311</t>
  </si>
  <si>
    <t>25.0.1364.123</t>
  </si>
  <si>
    <t>2.6.40</t>
  </si>
  <si>
    <t>1.3.04</t>
  </si>
  <si>
    <t>2.3.5.2</t>
  </si>
  <si>
    <t xml:space="preserve">2.3.5.2 </t>
  </si>
  <si>
    <t>2.3.6</t>
  </si>
  <si>
    <t>1.1.30682</t>
  </si>
  <si>
    <t>Google version of platform Gallery 3D</t>
  </si>
  <si>
    <t xml:space="preserve">4.0.3-237844 </t>
  </si>
  <si>
    <t>4.0.5</t>
  </si>
  <si>
    <t>GoogleQuickSearchBox.apk</t>
  </si>
  <si>
    <t>1.1.2.64376</t>
  </si>
  <si>
    <t>1.3.3.247963</t>
  </si>
  <si>
    <t>GMS Core Services</t>
  </si>
  <si>
    <t>1.0.8</t>
  </si>
  <si>
    <t>No</t>
  </si>
  <si>
    <t>LatinImeTutorial.apk</t>
  </si>
  <si>
    <t>com.google.android.latinimetutorial</t>
  </si>
  <si>
    <t>Latin IME Tutorial</t>
  </si>
  <si>
    <t>removed</t>
  </si>
  <si>
    <t>Google Play Magazines</t>
  </si>
  <si>
    <t>Google Maps</t>
  </si>
  <si>
    <t>5.8.0</t>
  </si>
  <si>
    <t>5.11.0</t>
  </si>
  <si>
    <t>6.3.0</t>
  </si>
  <si>
    <t>6.4.0</t>
  </si>
  <si>
    <t>MarketUpdater.apk</t>
  </si>
  <si>
    <t>com.android.vending.updater</t>
  </si>
  <si>
    <t>Market Updater</t>
  </si>
  <si>
    <t>1.5.13</t>
  </si>
  <si>
    <t>4.0.9</t>
  </si>
  <si>
    <t>4.1.513</t>
  </si>
  <si>
    <t>Network Location Provider</t>
  </si>
  <si>
    <t>1.0.0</t>
  </si>
  <si>
    <t>1.1.08</t>
  </si>
  <si>
    <t>Market</t>
  </si>
  <si>
    <t>3.1.7</t>
  </si>
  <si>
    <t>3.4.7</t>
  </si>
  <si>
    <t>2.1.0.216852</t>
  </si>
  <si>
    <t>2.1.1.219805</t>
  </si>
  <si>
    <t>2.4.1</t>
  </si>
  <si>
    <t>com.android.setupwizard</t>
  </si>
  <si>
    <t>1.7.0.4</t>
  </si>
  <si>
    <t xml:space="preserve">1.7.1.0 </t>
  </si>
  <si>
    <t>Video GTalk</t>
  </si>
  <si>
    <t>Talk2.apk</t>
  </si>
  <si>
    <t>Vending.apk</t>
  </si>
  <si>
    <t>1.3.6</t>
  </si>
  <si>
    <t>1.4.2</t>
  </si>
  <si>
    <t>1.4.10</t>
  </si>
  <si>
    <t>1.4.11</t>
  </si>
  <si>
    <t>VoiceSearch.apk</t>
  </si>
  <si>
    <t>Voice Search</t>
  </si>
  <si>
    <t>2.1.3</t>
  </si>
  <si>
    <t>2.1.4</t>
  </si>
  <si>
    <t>1.4.0.228311</t>
  </si>
  <si>
    <t>1.4.0.228995</t>
  </si>
  <si>
    <t>2.1.6</t>
  </si>
  <si>
    <t>2.2.16</t>
  </si>
  <si>
    <t>1.4.1.237844</t>
  </si>
  <si>
    <t>2.3.4</t>
  </si>
  <si>
    <t>2.4.4</t>
  </si>
  <si>
    <t>1.4.1.239410</t>
  </si>
  <si>
    <t>1.4.1.269500</t>
  </si>
  <si>
    <t>1.4.1</t>
  </si>
  <si>
    <t>LatinImeDictionaryPack.apk</t>
  </si>
  <si>
    <t>com.google.android.inputmethod.latin.dictionarypack</t>
  </si>
  <si>
    <t>Dictionary Pack</t>
  </si>
  <si>
    <t>Latin Dictionary Pack</t>
  </si>
  <si>
    <t>Magazines app</t>
  </si>
  <si>
    <t>5.12.0</t>
  </si>
  <si>
    <t>6.0.3</t>
  </si>
  <si>
    <t>6.6.0</t>
  </si>
  <si>
    <t>6.8.1</t>
  </si>
  <si>
    <t>6.11.1</t>
  </si>
  <si>
    <t>Maps Libs</t>
  </si>
  <si>
    <t xml:space="preserve">com.google.android.maps.jar, com.google.android.maps.xml </t>
  </si>
  <si>
    <t>com.google.android.media.effects.jar, com.google.android.media.effects.xml</t>
  </si>
  <si>
    <t>1.5.14</t>
  </si>
  <si>
    <t>4.0.1</t>
  </si>
  <si>
    <t>4.1.510</t>
  </si>
  <si>
    <t>4.1.511</t>
  </si>
  <si>
    <t>4.3.609.436083</t>
  </si>
  <si>
    <t>3.5.16</t>
  </si>
  <si>
    <t>3.5.19</t>
  </si>
  <si>
    <t>2.1.1.228311</t>
  </si>
  <si>
    <t>2.1.1.228995</t>
  </si>
  <si>
    <t>2.1.0.228995</t>
  </si>
  <si>
    <t>2.2.1.237844</t>
  </si>
  <si>
    <t>2.2.1.238649</t>
  </si>
  <si>
    <t>2.3.1.242969</t>
  </si>
  <si>
    <t>2.4.1.271037</t>
  </si>
  <si>
    <t>2.5.0.329322</t>
  </si>
  <si>
    <t>2.6.0</t>
  </si>
  <si>
    <t>1.7.1.0</t>
  </si>
  <si>
    <t>1.7.2.0</t>
  </si>
  <si>
    <t>1.8.0.1</t>
  </si>
  <si>
    <t>2.8.4</t>
  </si>
  <si>
    <t>3.1.3</t>
  </si>
  <si>
    <t>1.4.0</t>
  </si>
  <si>
    <t>1.4.3</t>
  </si>
  <si>
    <t>1.4.9</t>
  </si>
  <si>
    <t>Voice Search and Voice IME</t>
  </si>
  <si>
    <t>3.5.5</t>
  </si>
  <si>
    <t>Kosovo</t>
  </si>
  <si>
    <t>Netherland Antilles</t>
  </si>
  <si>
    <t># of Launched Countries</t>
  </si>
</sst>
</file>

<file path=xl/styles.xml><?xml version="1.0" encoding="utf-8"?>
<styleSheet xmlns="http://schemas.openxmlformats.org/spreadsheetml/2006/main">
  <numFmts count="2">
    <numFmt numFmtId="176" formatCode="yyyy&quot;-&quot;mm&quot;-&quot;dd"/>
    <numFmt numFmtId="177" formatCode="#,##0.0"/>
  </numFmts>
  <fonts count="51">
    <font>
      <sz val="10"/>
      <color rgb="FF000000"/>
      <name val="Arial"/>
    </font>
    <font>
      <b/>
      <sz val="10"/>
      <name val="Roboto"/>
    </font>
    <font>
      <b/>
      <u/>
      <sz val="14"/>
      <name val="Roboto"/>
    </font>
    <font>
      <b/>
      <sz val="9"/>
      <color rgb="FFFF0000"/>
      <name val="Roboto"/>
    </font>
    <font>
      <sz val="10"/>
      <name val="Roboto"/>
    </font>
    <font>
      <sz val="10"/>
      <name val="Arial"/>
      <family val="2"/>
    </font>
    <font>
      <b/>
      <sz val="12"/>
      <name val="Roboto"/>
    </font>
    <font>
      <sz val="10"/>
      <name val="Roboto"/>
    </font>
    <font>
      <b/>
      <sz val="9"/>
      <color rgb="FF333333"/>
      <name val="Roboto"/>
    </font>
    <font>
      <sz val="9"/>
      <name val="Roboto"/>
    </font>
    <font>
      <sz val="10"/>
      <color rgb="FF000000"/>
      <name val="Roboto"/>
    </font>
    <font>
      <b/>
      <sz val="11"/>
      <name val="Roboto"/>
    </font>
    <font>
      <b/>
      <sz val="10"/>
      <name val="Roboto"/>
    </font>
    <font>
      <b/>
      <sz val="10"/>
      <color rgb="FFFF0000"/>
      <name val="Roboto"/>
    </font>
    <font>
      <sz val="10"/>
      <name val="Arial"/>
      <family val="2"/>
    </font>
    <font>
      <u/>
      <sz val="10"/>
      <color rgb="FF0000FF"/>
      <name val="Roboto"/>
    </font>
    <font>
      <b/>
      <sz val="10"/>
      <color rgb="FF000000"/>
      <name val="Roboto"/>
    </font>
    <font>
      <sz val="11"/>
      <color rgb="FF000000"/>
      <name val="Inconsolata"/>
    </font>
    <font>
      <u/>
      <sz val="10"/>
      <color rgb="FF1155CC"/>
      <name val="Roboto"/>
    </font>
    <font>
      <u/>
      <sz val="10"/>
      <color rgb="FF1155CC"/>
      <name val="Roboto"/>
    </font>
    <font>
      <sz val="9"/>
      <name val="Roboto Condensed"/>
    </font>
    <font>
      <u/>
      <sz val="10"/>
      <color rgb="FF0000FF"/>
      <name val="Roboto"/>
    </font>
    <font>
      <sz val="9"/>
      <color rgb="FF000000"/>
      <name val="Roboto"/>
    </font>
    <font>
      <u/>
      <sz val="10"/>
      <color rgb="FF0000FF"/>
      <name val="Roboto"/>
    </font>
    <font>
      <u/>
      <sz val="9"/>
      <color rgb="FF0000FF"/>
      <name val="Roboto Condensed"/>
    </font>
    <font>
      <u/>
      <sz val="10"/>
      <color rgb="FF0000FF"/>
      <name val="Roboto"/>
    </font>
    <font>
      <u/>
      <sz val="9"/>
      <color rgb="FF0000FF"/>
      <name val="Roboto Condensed"/>
    </font>
    <font>
      <u/>
      <sz val="10"/>
      <color rgb="FF1155CC"/>
      <name val="Roboto"/>
    </font>
    <font>
      <sz val="9"/>
      <color rgb="FFFFFFFF"/>
      <name val="Roboto"/>
    </font>
    <font>
      <b/>
      <sz val="9"/>
      <color rgb="FFFFFFFF"/>
      <name val="Roboto"/>
    </font>
    <font>
      <b/>
      <sz val="9"/>
      <color rgb="FF000000"/>
      <name val="Consolas"/>
      <family val="3"/>
    </font>
    <font>
      <b/>
      <sz val="9"/>
      <color rgb="FF000000"/>
      <name val="Roboto"/>
    </font>
    <font>
      <b/>
      <sz val="11"/>
      <color rgb="FF000000"/>
      <name val="Roboto"/>
    </font>
    <font>
      <sz val="10"/>
      <color rgb="FF000000"/>
      <name val="Roboto"/>
    </font>
    <font>
      <b/>
      <sz val="10"/>
      <color rgb="FFFF0000"/>
      <name val="Roboto"/>
    </font>
    <font>
      <u/>
      <sz val="10"/>
      <name val="Roboto"/>
    </font>
    <font>
      <u/>
      <sz val="10"/>
      <color rgb="FF0000FF"/>
      <name val="Roboto"/>
    </font>
    <font>
      <b/>
      <sz val="10"/>
      <color rgb="FF000000"/>
      <name val="Roboto"/>
    </font>
    <font>
      <sz val="10"/>
      <name val="Roboto Condensed"/>
    </font>
    <font>
      <u/>
      <sz val="10"/>
      <color rgb="FF1155CC"/>
      <name val="Roboto Condensed"/>
    </font>
    <font>
      <u/>
      <sz val="10"/>
      <color rgb="FF1155CC"/>
      <name val="Roboto Condensed"/>
    </font>
    <font>
      <u/>
      <sz val="10"/>
      <color rgb="FF0000FF"/>
      <name val="Arial"/>
      <family val="2"/>
    </font>
    <font>
      <u/>
      <sz val="10"/>
      <color rgb="FF0000FF"/>
      <name val="Roboto"/>
    </font>
    <font>
      <sz val="10"/>
      <color rgb="FF0000FF"/>
      <name val="Roboto"/>
    </font>
    <font>
      <u/>
      <sz val="10"/>
      <color rgb="FF0000FF"/>
      <name val="Roboto"/>
    </font>
    <font>
      <b/>
      <sz val="10"/>
      <name val="Arial"/>
      <family val="2"/>
    </font>
    <font>
      <sz val="10"/>
      <color rgb="FF000000"/>
      <name val="Arial"/>
      <family val="2"/>
    </font>
    <font>
      <b/>
      <sz val="10"/>
      <color rgb="FF000000"/>
      <name val="Arial"/>
      <family val="2"/>
    </font>
    <font>
      <b/>
      <sz val="9"/>
      <name val="Roboto"/>
    </font>
    <font>
      <b/>
      <sz val="9"/>
      <color rgb="FF0000FF"/>
      <name val="Roboto"/>
    </font>
    <font>
      <sz val="9"/>
      <name val="宋体"/>
      <family val="3"/>
      <charset val="134"/>
    </font>
  </fonts>
  <fills count="14">
    <fill>
      <patternFill patternType="none"/>
    </fill>
    <fill>
      <patternFill patternType="gray125"/>
    </fill>
    <fill>
      <patternFill patternType="solid">
        <fgColor rgb="FFCCFFCC"/>
        <bgColor rgb="FFCCFFCC"/>
      </patternFill>
    </fill>
    <fill>
      <patternFill patternType="solid">
        <fgColor rgb="FFFFFF99"/>
        <bgColor rgb="FFFFFF99"/>
      </patternFill>
    </fill>
    <fill>
      <patternFill patternType="solid">
        <fgColor rgb="FFFFCC99"/>
        <bgColor rgb="FFFFCC99"/>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F9CB9C"/>
        <bgColor rgb="FFF9CB9C"/>
      </patternFill>
    </fill>
    <fill>
      <patternFill patternType="solid">
        <fgColor rgb="FFEAD1DC"/>
        <bgColor rgb="FFEAD1DC"/>
      </patternFill>
    </fill>
    <fill>
      <patternFill patternType="solid">
        <fgColor rgb="FF45818E"/>
        <bgColor rgb="FF45818E"/>
      </patternFill>
    </fill>
    <fill>
      <patternFill patternType="solid">
        <fgColor rgb="FF6AA84F"/>
        <bgColor rgb="FF6AA84F"/>
      </patternFill>
    </fill>
    <fill>
      <patternFill patternType="solid">
        <fgColor rgb="FFCCFFFF"/>
        <bgColor rgb="FFCCFFFF"/>
      </patternFill>
    </fill>
    <fill>
      <patternFill patternType="solid">
        <fgColor rgb="FFFF9900"/>
        <bgColor rgb="FFFF9900"/>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bottom/>
      <diagonal/>
    </border>
    <border>
      <left style="thin">
        <color rgb="FF000000"/>
      </left>
      <right style="thin">
        <color rgb="FF000000"/>
      </right>
      <top style="hair">
        <color rgb="FF000000"/>
      </top>
      <bottom/>
      <diagonal/>
    </border>
  </borders>
  <cellStyleXfs count="1">
    <xf numFmtId="0" fontId="0" fillId="0" borderId="0"/>
  </cellStyleXfs>
  <cellXfs count="333">
    <xf numFmtId="0" fontId="0" fillId="0" borderId="0" xfId="0" applyFont="1" applyAlignment="1"/>
    <xf numFmtId="0" fontId="1" fillId="0" borderId="0" xfId="0" applyFont="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wrapText="1"/>
    </xf>
    <xf numFmtId="0" fontId="4" fillId="0" borderId="0" xfId="0" applyFont="1" applyAlignment="1">
      <alignment horizontal="left" wrapText="1"/>
    </xf>
    <xf numFmtId="0" fontId="1" fillId="0" borderId="1"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center" vertical="center" wrapText="1"/>
    </xf>
    <xf numFmtId="0" fontId="4" fillId="0" borderId="3" xfId="0" applyFont="1" applyBorder="1" applyAlignment="1">
      <alignment wrapText="1"/>
    </xf>
    <xf numFmtId="0" fontId="1" fillId="0" borderId="4" xfId="0" applyFont="1" applyBorder="1" applyAlignment="1">
      <alignment horizontal="center" vertical="center" wrapText="1"/>
    </xf>
    <xf numFmtId="0" fontId="4" fillId="0" borderId="5" xfId="0" applyFont="1" applyBorder="1" applyAlignment="1">
      <alignment horizontal="left" wrapText="1"/>
    </xf>
    <xf numFmtId="0" fontId="6" fillId="0" borderId="2" xfId="0" applyFont="1" applyBorder="1" applyAlignment="1">
      <alignment horizontal="left" vertical="center"/>
    </xf>
    <xf numFmtId="0" fontId="1" fillId="2" borderId="4" xfId="0" applyFont="1" applyFill="1" applyBorder="1" applyAlignment="1">
      <alignment horizontal="center" vertical="center" wrapText="1"/>
    </xf>
    <xf numFmtId="0" fontId="6" fillId="0" borderId="0" xfId="0" applyFont="1" applyAlignment="1">
      <alignment horizontal="left" vertical="center"/>
    </xf>
    <xf numFmtId="176" fontId="7" fillId="0" borderId="1" xfId="0" applyNumberFormat="1" applyFont="1" applyBorder="1" applyAlignment="1">
      <alignment horizontal="right" vertical="top" wrapText="1"/>
    </xf>
    <xf numFmtId="0" fontId="4" fillId="2" borderId="5" xfId="0" applyFont="1" applyFill="1" applyBorder="1" applyAlignment="1">
      <alignment horizontal="left" wrapText="1"/>
    </xf>
    <xf numFmtId="0" fontId="7" fillId="0" borderId="6" xfId="0" applyFont="1" applyBorder="1" applyAlignment="1">
      <alignment wrapText="1"/>
    </xf>
    <xf numFmtId="0" fontId="1" fillId="3" borderId="4" xfId="0" applyFont="1" applyFill="1" applyBorder="1" applyAlignment="1">
      <alignment horizontal="center" vertical="center" wrapText="1"/>
    </xf>
    <xf numFmtId="0" fontId="4" fillId="3" borderId="5" xfId="0" applyFont="1" applyFill="1" applyBorder="1" applyAlignment="1">
      <alignment horizontal="left" wrapText="1"/>
    </xf>
    <xf numFmtId="0" fontId="1" fillId="4" borderId="4" xfId="0" applyFont="1" applyFill="1" applyBorder="1" applyAlignment="1">
      <alignment horizontal="center" vertical="center" wrapText="1"/>
    </xf>
    <xf numFmtId="0" fontId="7" fillId="0" borderId="6" xfId="0" applyFont="1" applyBorder="1" applyAlignment="1">
      <alignment wrapText="1"/>
    </xf>
    <xf numFmtId="176" fontId="7" fillId="0" borderId="1" xfId="0" applyNumberFormat="1" applyFont="1" applyBorder="1" applyAlignment="1">
      <alignment horizontal="right" vertical="top" wrapText="1"/>
    </xf>
    <xf numFmtId="0" fontId="4" fillId="4" borderId="5" xfId="0" applyFont="1" applyFill="1" applyBorder="1" applyAlignment="1">
      <alignment horizontal="left" wrapText="1"/>
    </xf>
    <xf numFmtId="0" fontId="7" fillId="0" borderId="6" xfId="0" applyFont="1" applyBorder="1" applyAlignment="1">
      <alignment horizontal="left" wrapText="1"/>
    </xf>
    <xf numFmtId="0" fontId="9" fillId="0" borderId="9" xfId="0" applyFont="1" applyBorder="1" applyAlignment="1">
      <alignment horizontal="center" vertical="center"/>
    </xf>
    <xf numFmtId="0" fontId="7" fillId="0" borderId="6" xfId="0" applyFont="1" applyBorder="1" applyAlignment="1">
      <alignment horizontal="left" wrapText="1"/>
    </xf>
    <xf numFmtId="176" fontId="4" fillId="0" borderId="1" xfId="0" applyNumberFormat="1" applyFont="1" applyBorder="1" applyAlignment="1">
      <alignment horizontal="right" vertical="top" wrapText="1"/>
    </xf>
    <xf numFmtId="0" fontId="10" fillId="5" borderId="1" xfId="0" applyFont="1" applyFill="1" applyBorder="1" applyAlignment="1">
      <alignment horizontal="left"/>
    </xf>
    <xf numFmtId="0" fontId="4" fillId="0" borderId="1" xfId="0" applyFont="1" applyBorder="1" applyAlignment="1">
      <alignment horizontal="left" wrapText="1"/>
    </xf>
    <xf numFmtId="176" fontId="4" fillId="0" borderId="1" xfId="0" applyNumberFormat="1" applyFont="1" applyBorder="1" applyAlignment="1">
      <alignment horizontal="right" vertical="top" wrapText="1"/>
    </xf>
    <xf numFmtId="0" fontId="4" fillId="0" borderId="1" xfId="0" applyFont="1" applyBorder="1" applyAlignment="1">
      <alignment horizontal="left" wrapText="1"/>
    </xf>
    <xf numFmtId="0" fontId="9" fillId="0" borderId="9" xfId="0" applyFont="1" applyBorder="1" applyAlignment="1">
      <alignment horizontal="center" vertical="center"/>
    </xf>
    <xf numFmtId="49" fontId="14" fillId="0" borderId="5" xfId="0" applyNumberFormat="1" applyFont="1" applyBorder="1" applyAlignment="1"/>
    <xf numFmtId="0" fontId="14" fillId="0" borderId="5" xfId="0" applyFont="1" applyBorder="1" applyAlignment="1"/>
    <xf numFmtId="49" fontId="7" fillId="7" borderId="13" xfId="0" applyNumberFormat="1" applyFont="1" applyFill="1" applyBorder="1" applyAlignment="1"/>
    <xf numFmtId="0" fontId="9" fillId="0" borderId="9" xfId="0" applyFont="1" applyBorder="1" applyAlignment="1">
      <alignment horizontal="center" vertical="center"/>
    </xf>
    <xf numFmtId="49" fontId="7" fillId="7" borderId="14" xfId="0" applyNumberFormat="1" applyFont="1" applyFill="1" applyBorder="1" applyAlignment="1"/>
    <xf numFmtId="49" fontId="7" fillId="0" borderId="14" xfId="0" applyNumberFormat="1" applyFont="1" applyBorder="1" applyAlignment="1"/>
    <xf numFmtId="0" fontId="7" fillId="0" borderId="15" xfId="0" applyFont="1" applyBorder="1" applyAlignment="1"/>
    <xf numFmtId="0" fontId="7" fillId="0" borderId="14" xfId="0" applyFont="1" applyBorder="1" applyAlignment="1"/>
    <xf numFmtId="0" fontId="15" fillId="0" borderId="16" xfId="0" applyFont="1" applyBorder="1" applyAlignment="1">
      <alignment vertical="center"/>
    </xf>
    <xf numFmtId="0" fontId="7" fillId="0" borderId="13" xfId="0" applyFont="1" applyBorder="1" applyAlignment="1"/>
    <xf numFmtId="49" fontId="14" fillId="0" borderId="14" xfId="0" applyNumberFormat="1" applyFont="1" applyBorder="1" applyAlignment="1"/>
    <xf numFmtId="0" fontId="7" fillId="5" borderId="13" xfId="0" applyFont="1" applyFill="1" applyBorder="1" applyAlignment="1"/>
    <xf numFmtId="0" fontId="12" fillId="5" borderId="13" xfId="0" applyFont="1" applyFill="1" applyBorder="1" applyAlignment="1"/>
    <xf numFmtId="0" fontId="7" fillId="5" borderId="14" xfId="0" applyFont="1" applyFill="1" applyBorder="1" applyAlignment="1"/>
    <xf numFmtId="0" fontId="7" fillId="0" borderId="13" xfId="0" quotePrefix="1" applyFont="1" applyBorder="1" applyAlignment="1"/>
    <xf numFmtId="0" fontId="7" fillId="0" borderId="14" xfId="0" quotePrefix="1" applyFont="1" applyBorder="1" applyAlignment="1"/>
    <xf numFmtId="0" fontId="7" fillId="0" borderId="13" xfId="0" quotePrefix="1" applyFont="1" applyBorder="1" applyAlignment="1"/>
    <xf numFmtId="0" fontId="16" fillId="0" borderId="13" xfId="0" quotePrefix="1" applyFont="1" applyBorder="1" applyAlignment="1"/>
    <xf numFmtId="49" fontId="7" fillId="8" borderId="16" xfId="0" applyNumberFormat="1" applyFont="1" applyFill="1" applyBorder="1" applyAlignment="1"/>
    <xf numFmtId="49" fontId="7" fillId="8" borderId="17" xfId="0" applyNumberFormat="1" applyFont="1" applyFill="1" applyBorder="1" applyAlignment="1"/>
    <xf numFmtId="0" fontId="17" fillId="5" borderId="0" xfId="0" applyFont="1" applyFill="1"/>
    <xf numFmtId="49" fontId="18" fillId="0" borderId="16" xfId="0" applyNumberFormat="1" applyFont="1" applyBorder="1" applyAlignment="1"/>
    <xf numFmtId="0" fontId="17" fillId="5" borderId="18" xfId="0" applyFont="1" applyFill="1" applyBorder="1"/>
    <xf numFmtId="0" fontId="10" fillId="5" borderId="13" xfId="0" applyFont="1" applyFill="1" applyBorder="1" applyAlignment="1"/>
    <xf numFmtId="49" fontId="7" fillId="8" borderId="13" xfId="0" applyNumberFormat="1" applyFont="1" applyFill="1" applyBorder="1" applyAlignment="1"/>
    <xf numFmtId="49" fontId="7" fillId="8" borderId="14" xfId="0" applyNumberFormat="1" applyFont="1" applyFill="1" applyBorder="1" applyAlignment="1"/>
    <xf numFmtId="0" fontId="9" fillId="0" borderId="18" xfId="0" applyFont="1" applyBorder="1" applyAlignment="1">
      <alignment horizontal="center" vertical="center"/>
    </xf>
    <xf numFmtId="49" fontId="19" fillId="0" borderId="13" xfId="0" applyNumberFormat="1" applyFont="1" applyBorder="1" applyAlignment="1"/>
    <xf numFmtId="0" fontId="17" fillId="5" borderId="10" xfId="0" applyFont="1" applyFill="1" applyBorder="1"/>
    <xf numFmtId="0" fontId="7" fillId="5" borderId="14" xfId="0" quotePrefix="1" applyFont="1" applyFill="1" applyBorder="1" applyAlignment="1"/>
    <xf numFmtId="0" fontId="7" fillId="5" borderId="13" xfId="0" quotePrefix="1" applyFont="1" applyFill="1" applyBorder="1" applyAlignment="1"/>
    <xf numFmtId="49" fontId="7" fillId="0" borderId="13" xfId="0" applyNumberFormat="1" applyFont="1" applyBorder="1" applyAlignment="1"/>
    <xf numFmtId="49" fontId="7" fillId="0" borderId="4" xfId="0" applyNumberFormat="1" applyFont="1" applyBorder="1" applyAlignment="1"/>
    <xf numFmtId="49" fontId="7" fillId="0" borderId="5" xfId="0" applyNumberFormat="1" applyFont="1" applyBorder="1" applyAlignment="1"/>
    <xf numFmtId="0" fontId="7" fillId="0" borderId="4" xfId="0" applyFont="1" applyBorder="1" applyAlignment="1"/>
    <xf numFmtId="0" fontId="12" fillId="0" borderId="4" xfId="0" applyFont="1" applyBorder="1" applyAlignment="1"/>
    <xf numFmtId="0" fontId="7" fillId="0" borderId="5" xfId="0" applyFont="1" applyBorder="1" applyAlignment="1"/>
    <xf numFmtId="0" fontId="20" fillId="0" borderId="5" xfId="0" applyFont="1" applyBorder="1" applyAlignment="1">
      <alignment horizontal="center" vertical="center"/>
    </xf>
    <xf numFmtId="0" fontId="21" fillId="0" borderId="15" xfId="0" applyFont="1" applyBorder="1" applyAlignment="1">
      <alignment vertical="center"/>
    </xf>
    <xf numFmtId="0" fontId="20" fillId="0" borderId="5" xfId="0" applyFont="1" applyBorder="1" applyAlignment="1">
      <alignment horizontal="center" vertical="center"/>
    </xf>
    <xf numFmtId="0" fontId="20" fillId="0" borderId="5" xfId="0" applyFont="1" applyBorder="1" applyAlignment="1">
      <alignment horizontal="center" vertical="center"/>
    </xf>
    <xf numFmtId="0" fontId="10" fillId="0" borderId="13" xfId="0" applyFont="1" applyBorder="1" applyAlignment="1"/>
    <xf numFmtId="0" fontId="20" fillId="0" borderId="4" xfId="0" applyFont="1" applyBorder="1" applyAlignment="1">
      <alignment horizontal="center" vertical="center"/>
    </xf>
    <xf numFmtId="0" fontId="12" fillId="0" borderId="13" xfId="0" applyFont="1" applyBorder="1" applyAlignment="1"/>
    <xf numFmtId="0" fontId="23" fillId="0" borderId="16" xfId="0" applyFont="1" applyBorder="1" applyAlignment="1">
      <alignment vertical="center"/>
    </xf>
    <xf numFmtId="0" fontId="7" fillId="0" borderId="13" xfId="0" applyFont="1" applyBorder="1" applyAlignment="1"/>
    <xf numFmtId="0" fontId="10" fillId="0" borderId="13" xfId="0" applyFont="1" applyBorder="1" applyAlignment="1"/>
    <xf numFmtId="0" fontId="24" fillId="0" borderId="5" xfId="0" applyFont="1" applyBorder="1" applyAlignment="1">
      <alignment horizontal="center" vertical="center"/>
    </xf>
    <xf numFmtId="0" fontId="7" fillId="0" borderId="14" xfId="0" applyFont="1" applyBorder="1" applyAlignment="1"/>
    <xf numFmtId="0" fontId="12" fillId="0" borderId="13" xfId="0" applyFont="1" applyBorder="1" applyAlignment="1"/>
    <xf numFmtId="0" fontId="20" fillId="0" borderId="5" xfId="0" applyFont="1" applyBorder="1" applyAlignment="1">
      <alignment horizontal="center" vertical="center"/>
    </xf>
    <xf numFmtId="0" fontId="25" fillId="0" borderId="16" xfId="0" applyFont="1" applyBorder="1" applyAlignment="1">
      <alignment vertical="center"/>
    </xf>
    <xf numFmtId="0" fontId="16" fillId="0" borderId="13" xfId="0" applyFont="1" applyBorder="1" applyAlignment="1"/>
    <xf numFmtId="0" fontId="26" fillId="0" borderId="5" xfId="0" applyFont="1" applyBorder="1" applyAlignment="1">
      <alignment horizontal="center"/>
    </xf>
    <xf numFmtId="0" fontId="7" fillId="0" borderId="13" xfId="0" quotePrefix="1" applyFont="1" applyBorder="1" applyAlignment="1"/>
    <xf numFmtId="0" fontId="7" fillId="0" borderId="14" xfId="0" quotePrefix="1" applyFont="1" applyBorder="1" applyAlignment="1"/>
    <xf numFmtId="0" fontId="27" fillId="0" borderId="16" xfId="0" applyFont="1" applyBorder="1" applyAlignment="1">
      <alignment vertical="center"/>
    </xf>
    <xf numFmtId="49" fontId="13" fillId="0" borderId="12" xfId="0" applyNumberFormat="1" applyFont="1" applyBorder="1" applyAlignment="1"/>
    <xf numFmtId="49" fontId="13" fillId="0" borderId="5" xfId="0" applyNumberFormat="1" applyFont="1" applyBorder="1" applyAlignment="1"/>
    <xf numFmtId="49" fontId="7" fillId="9" borderId="15" xfId="0" applyNumberFormat="1" applyFont="1" applyFill="1" applyBorder="1" applyAlignment="1"/>
    <xf numFmtId="49" fontId="7" fillId="9" borderId="20" xfId="0" applyNumberFormat="1" applyFont="1" applyFill="1" applyBorder="1" applyAlignment="1"/>
    <xf numFmtId="0" fontId="14" fillId="0" borderId="20" xfId="0" applyFont="1" applyBorder="1" applyAlignment="1"/>
    <xf numFmtId="0" fontId="12" fillId="0" borderId="20" xfId="0" applyFont="1" applyBorder="1" applyAlignment="1"/>
    <xf numFmtId="49" fontId="7" fillId="9" borderId="13" xfId="0" applyNumberFormat="1" applyFont="1" applyFill="1" applyBorder="1" applyAlignment="1"/>
    <xf numFmtId="0" fontId="4" fillId="0" borderId="1" xfId="0" applyFont="1" applyBorder="1" applyAlignment="1"/>
    <xf numFmtId="49" fontId="7" fillId="9" borderId="14" xfId="0" applyNumberFormat="1" applyFont="1" applyFill="1" applyBorder="1" applyAlignment="1"/>
    <xf numFmtId="0" fontId="4" fillId="0" borderId="6" xfId="0" applyFont="1" applyBorder="1" applyAlignment="1"/>
    <xf numFmtId="0" fontId="4" fillId="0" borderId="6" xfId="0" applyFont="1" applyBorder="1" applyAlignment="1">
      <alignment horizontal="left"/>
    </xf>
    <xf numFmtId="0" fontId="4" fillId="0" borderId="4" xfId="0" applyFont="1" applyBorder="1" applyAlignment="1">
      <alignment horizontal="left"/>
    </xf>
    <xf numFmtId="0" fontId="14" fillId="0" borderId="14" xfId="0" applyFont="1" applyBorder="1" applyAlignment="1"/>
    <xf numFmtId="0" fontId="12" fillId="0" borderId="14" xfId="0" applyFont="1" applyBorder="1" applyAlignment="1"/>
    <xf numFmtId="0" fontId="22" fillId="5" borderId="12" xfId="0" applyFont="1" applyFill="1" applyBorder="1" applyAlignment="1">
      <alignment horizontal="center" vertical="center"/>
    </xf>
    <xf numFmtId="0" fontId="28" fillId="0" borderId="5" xfId="0" applyFont="1" applyBorder="1" applyAlignment="1">
      <alignment horizontal="left" vertical="center"/>
    </xf>
    <xf numFmtId="0" fontId="4" fillId="0" borderId="5" xfId="0" applyFont="1" applyBorder="1" applyAlignment="1">
      <alignment horizontal="left"/>
    </xf>
    <xf numFmtId="0" fontId="29" fillId="10" borderId="5" xfId="0" applyFont="1" applyFill="1" applyBorder="1" applyAlignment="1">
      <alignment horizontal="center" vertical="center"/>
    </xf>
    <xf numFmtId="0" fontId="29" fillId="11" borderId="5" xfId="0" applyFont="1" applyFill="1" applyBorder="1" applyAlignment="1">
      <alignment horizontal="center" vertical="center"/>
    </xf>
    <xf numFmtId="0" fontId="29" fillId="11" borderId="4" xfId="0" applyFont="1" applyFill="1" applyBorder="1" applyAlignment="1">
      <alignment horizontal="center" vertical="center"/>
    </xf>
    <xf numFmtId="0" fontId="29" fillId="11" borderId="5" xfId="0" applyFont="1" applyFill="1" applyBorder="1" applyAlignment="1">
      <alignment horizontal="center"/>
    </xf>
    <xf numFmtId="0" fontId="29" fillId="11" borderId="5" xfId="0" applyFont="1" applyFill="1" applyBorder="1" applyAlignment="1">
      <alignment horizontal="center"/>
    </xf>
    <xf numFmtId="0" fontId="12" fillId="0" borderId="14" xfId="0" quotePrefix="1" applyFont="1" applyBorder="1" applyAlignment="1"/>
    <xf numFmtId="0" fontId="22" fillId="12" borderId="4" xfId="0" applyFont="1" applyFill="1" applyBorder="1" applyAlignment="1">
      <alignment horizontal="left" vertical="center"/>
    </xf>
    <xf numFmtId="0" fontId="12" fillId="5" borderId="14" xfId="0" applyFont="1" applyFill="1" applyBorder="1" applyAlignment="1"/>
    <xf numFmtId="49" fontId="7" fillId="0" borderId="14" xfId="0" applyNumberFormat="1" applyFont="1" applyBorder="1" applyAlignment="1"/>
    <xf numFmtId="0" fontId="30" fillId="12" borderId="5" xfId="0" applyFont="1" applyFill="1" applyBorder="1" applyAlignment="1">
      <alignment horizontal="center" vertical="center"/>
    </xf>
    <xf numFmtId="49" fontId="7" fillId="9" borderId="4" xfId="0" applyNumberFormat="1" applyFont="1" applyFill="1" applyBorder="1" applyAlignment="1"/>
    <xf numFmtId="49" fontId="7" fillId="9" borderId="5" xfId="0" applyNumberFormat="1" applyFont="1" applyFill="1" applyBorder="1" applyAlignment="1"/>
    <xf numFmtId="0" fontId="31" fillId="2" borderId="5" xfId="0" applyFont="1" applyFill="1" applyBorder="1" applyAlignment="1">
      <alignment horizontal="center" vertical="center"/>
    </xf>
    <xf numFmtId="0" fontId="31" fillId="3" borderId="5" xfId="0" applyFont="1" applyFill="1" applyBorder="1" applyAlignment="1">
      <alignment horizontal="center" vertical="center"/>
    </xf>
    <xf numFmtId="0" fontId="31" fillId="4" borderId="5" xfId="0" applyFont="1" applyFill="1" applyBorder="1" applyAlignment="1">
      <alignment horizontal="center"/>
    </xf>
    <xf numFmtId="0" fontId="12" fillId="0" borderId="5" xfId="0" applyFont="1" applyBorder="1" applyAlignment="1"/>
    <xf numFmtId="0" fontId="31" fillId="2" borderId="5" xfId="0" applyFont="1" applyFill="1" applyBorder="1" applyAlignment="1">
      <alignment horizontal="center"/>
    </xf>
    <xf numFmtId="0" fontId="31" fillId="3" borderId="5" xfId="0" applyFont="1" applyFill="1" applyBorder="1" applyAlignment="1">
      <alignment horizontal="center"/>
    </xf>
    <xf numFmtId="0" fontId="31" fillId="3" borderId="1" xfId="0" applyFont="1" applyFill="1" applyBorder="1" applyAlignment="1">
      <alignment horizontal="center"/>
    </xf>
    <xf numFmtId="0" fontId="31" fillId="4" borderId="5" xfId="0" applyFont="1" applyFill="1" applyBorder="1" applyAlignment="1">
      <alignment horizontal="center" vertical="center"/>
    </xf>
    <xf numFmtId="0" fontId="31" fillId="4" borderId="1" xfId="0" applyFont="1" applyFill="1" applyBorder="1" applyAlignment="1">
      <alignment horizontal="center"/>
    </xf>
    <xf numFmtId="0" fontId="31" fillId="2" borderId="1" xfId="0" applyFont="1" applyFill="1" applyBorder="1" applyAlignment="1">
      <alignment horizontal="center"/>
    </xf>
    <xf numFmtId="0" fontId="31" fillId="3" borderId="1" xfId="0" applyFont="1" applyFill="1" applyBorder="1" applyAlignment="1">
      <alignment horizontal="center"/>
    </xf>
    <xf numFmtId="0" fontId="31" fillId="3" borderId="4" xfId="0" applyFont="1" applyFill="1" applyBorder="1" applyAlignment="1">
      <alignment horizontal="center" vertical="center"/>
    </xf>
    <xf numFmtId="0" fontId="31" fillId="3" borderId="4" xfId="0" applyFont="1" applyFill="1" applyBorder="1" applyAlignment="1">
      <alignment horizontal="center"/>
    </xf>
    <xf numFmtId="0" fontId="31" fillId="4" borderId="4" xfId="0" applyFont="1" applyFill="1" applyBorder="1" applyAlignment="1">
      <alignment horizontal="center"/>
    </xf>
    <xf numFmtId="0" fontId="31" fillId="2" borderId="4" xfId="0" applyFont="1" applyFill="1" applyBorder="1" applyAlignment="1">
      <alignment horizontal="center"/>
    </xf>
    <xf numFmtId="0" fontId="31" fillId="3" borderId="4" xfId="0" applyFont="1" applyFill="1" applyBorder="1" applyAlignment="1">
      <alignment horizontal="center"/>
    </xf>
    <xf numFmtId="0" fontId="33" fillId="0" borderId="0" xfId="0" applyFont="1" applyAlignment="1"/>
    <xf numFmtId="0" fontId="33" fillId="0" borderId="1" xfId="0" applyFont="1" applyBorder="1" applyAlignment="1">
      <alignment vertical="center"/>
    </xf>
    <xf numFmtId="0" fontId="31" fillId="2" borderId="4" xfId="0" applyFont="1" applyFill="1" applyBorder="1" applyAlignment="1">
      <alignment horizontal="center"/>
    </xf>
    <xf numFmtId="0" fontId="33" fillId="0" borderId="15" xfId="0" applyFont="1" applyBorder="1" applyAlignment="1">
      <alignment vertical="center"/>
    </xf>
    <xf numFmtId="0" fontId="33" fillId="7" borderId="15" xfId="0" applyFont="1" applyFill="1" applyBorder="1" applyAlignment="1">
      <alignment vertical="center"/>
    </xf>
    <xf numFmtId="0" fontId="35" fillId="0" borderId="15" xfId="0" applyFont="1" applyBorder="1" applyAlignment="1">
      <alignment vertical="center"/>
    </xf>
    <xf numFmtId="0" fontId="7" fillId="0" borderId="15" xfId="0" applyFont="1" applyBorder="1" applyAlignment="1">
      <alignment horizontal="left"/>
    </xf>
    <xf numFmtId="0" fontId="7" fillId="0" borderId="15" xfId="0" applyFont="1" applyBorder="1" applyAlignment="1">
      <alignment horizontal="left"/>
    </xf>
    <xf numFmtId="0" fontId="7" fillId="0" borderId="15" xfId="0" applyFont="1" applyBorder="1" applyAlignment="1"/>
    <xf numFmtId="0" fontId="33" fillId="0" borderId="16" xfId="0" applyFont="1" applyBorder="1" applyAlignment="1">
      <alignment vertical="center"/>
    </xf>
    <xf numFmtId="0" fontId="33" fillId="7" borderId="16" xfId="0" applyFont="1" applyFill="1" applyBorder="1" applyAlignment="1">
      <alignment vertical="center"/>
    </xf>
    <xf numFmtId="0" fontId="7" fillId="0" borderId="16" xfId="0" applyFont="1" applyBorder="1" applyAlignment="1">
      <alignment horizontal="left"/>
    </xf>
    <xf numFmtId="0" fontId="7" fillId="0" borderId="13" xfId="0" applyFont="1" applyBorder="1" applyAlignment="1">
      <alignment horizontal="left"/>
    </xf>
    <xf numFmtId="0" fontId="10" fillId="0" borderId="13" xfId="0" applyFont="1" applyBorder="1" applyAlignment="1">
      <alignment horizontal="left"/>
    </xf>
    <xf numFmtId="0" fontId="7" fillId="0" borderId="13" xfId="0" applyFont="1" applyBorder="1" applyAlignment="1"/>
    <xf numFmtId="0" fontId="10" fillId="0" borderId="13" xfId="0" applyFont="1" applyBorder="1" applyAlignment="1"/>
    <xf numFmtId="0" fontId="7" fillId="5" borderId="13" xfId="0" applyFont="1" applyFill="1" applyBorder="1" applyAlignment="1">
      <alignment horizontal="left"/>
    </xf>
    <xf numFmtId="0" fontId="7" fillId="5" borderId="13" xfId="0" applyFont="1" applyFill="1" applyBorder="1" applyAlignment="1"/>
    <xf numFmtId="0" fontId="7" fillId="5" borderId="16" xfId="0" applyFont="1" applyFill="1" applyBorder="1" applyAlignment="1">
      <alignment horizontal="left"/>
    </xf>
    <xf numFmtId="0" fontId="12" fillId="5" borderId="13" xfId="0" applyFont="1" applyFill="1" applyBorder="1" applyAlignment="1"/>
    <xf numFmtId="0" fontId="31" fillId="2" borderId="4" xfId="0" applyFont="1" applyFill="1" applyBorder="1" applyAlignment="1">
      <alignment horizontal="center" vertical="center"/>
    </xf>
    <xf numFmtId="0" fontId="7" fillId="0" borderId="13" xfId="0" quotePrefix="1" applyFont="1" applyBorder="1" applyAlignment="1">
      <alignment horizontal="left"/>
    </xf>
    <xf numFmtId="49" fontId="33" fillId="0" borderId="16" xfId="0" applyNumberFormat="1" applyFont="1" applyBorder="1" applyAlignment="1">
      <alignment vertical="center"/>
    </xf>
    <xf numFmtId="49" fontId="33" fillId="13" borderId="16" xfId="0" applyNumberFormat="1" applyFont="1" applyFill="1" applyBorder="1" applyAlignment="1">
      <alignment vertical="center"/>
    </xf>
    <xf numFmtId="0" fontId="7" fillId="5" borderId="13" xfId="0" applyFont="1" applyFill="1" applyBorder="1" applyAlignment="1"/>
    <xf numFmtId="0" fontId="10" fillId="5" borderId="13" xfId="0" applyFont="1" applyFill="1" applyBorder="1" applyAlignment="1"/>
    <xf numFmtId="0" fontId="33" fillId="13" borderId="16" xfId="0" applyFont="1" applyFill="1" applyBorder="1" applyAlignment="1">
      <alignment vertical="center"/>
    </xf>
    <xf numFmtId="0" fontId="31" fillId="4" borderId="4" xfId="0" applyFont="1" applyFill="1" applyBorder="1" applyAlignment="1">
      <alignment horizontal="center"/>
    </xf>
    <xf numFmtId="0" fontId="33" fillId="0" borderId="16" xfId="0" applyFont="1" applyBorder="1" applyAlignment="1">
      <alignment vertical="center"/>
    </xf>
    <xf numFmtId="0" fontId="33" fillId="7" borderId="16" xfId="0" applyFont="1" applyFill="1" applyBorder="1" applyAlignment="1">
      <alignment vertical="center"/>
    </xf>
    <xf numFmtId="0" fontId="33" fillId="0" borderId="21" xfId="0" applyFont="1" applyBorder="1" applyAlignment="1">
      <alignment vertical="center"/>
    </xf>
    <xf numFmtId="0" fontId="33" fillId="7" borderId="21" xfId="0" applyFont="1" applyFill="1" applyBorder="1" applyAlignment="1">
      <alignment vertical="center"/>
    </xf>
    <xf numFmtId="0" fontId="7" fillId="0" borderId="4" xfId="0" applyFont="1" applyBorder="1" applyAlignment="1">
      <alignment horizontal="left"/>
    </xf>
    <xf numFmtId="0" fontId="7" fillId="5" borderId="21" xfId="0" applyFont="1" applyFill="1" applyBorder="1" applyAlignment="1">
      <alignment horizontal="left"/>
    </xf>
    <xf numFmtId="0" fontId="7" fillId="5" borderId="4" xfId="0" applyFont="1" applyFill="1" applyBorder="1" applyAlignment="1">
      <alignment horizontal="left"/>
    </xf>
    <xf numFmtId="0" fontId="7" fillId="0" borderId="4" xfId="0" applyFont="1" applyBorder="1" applyAlignment="1"/>
    <xf numFmtId="0" fontId="33" fillId="0" borderId="15" xfId="0" applyFont="1" applyBorder="1" applyAlignment="1">
      <alignment vertical="center"/>
    </xf>
    <xf numFmtId="0" fontId="33" fillId="0" borderId="21" xfId="0" applyFont="1" applyBorder="1" applyAlignment="1">
      <alignment vertical="center"/>
    </xf>
    <xf numFmtId="0" fontId="33" fillId="7" borderId="21" xfId="0" applyFont="1" applyFill="1" applyBorder="1" applyAlignment="1">
      <alignment vertical="center"/>
    </xf>
    <xf numFmtId="0" fontId="33" fillId="0" borderId="21" xfId="0" applyFont="1" applyBorder="1" applyAlignment="1">
      <alignment vertical="center"/>
    </xf>
    <xf numFmtId="0" fontId="12" fillId="0" borderId="13" xfId="0" applyFont="1" applyBorder="1" applyAlignment="1"/>
    <xf numFmtId="0" fontId="7" fillId="0" borderId="13" xfId="0" applyFont="1" applyBorder="1" applyAlignment="1">
      <alignment horizontal="left"/>
    </xf>
    <xf numFmtId="0" fontId="7" fillId="0" borderId="13" xfId="0" applyFont="1" applyBorder="1" applyAlignment="1">
      <alignment horizontal="left"/>
    </xf>
    <xf numFmtId="0" fontId="7" fillId="0" borderId="13" xfId="0" applyFont="1" applyBorder="1" applyAlignment="1"/>
    <xf numFmtId="0" fontId="10" fillId="0" borderId="13" xfId="0" applyFont="1" applyBorder="1" applyAlignment="1"/>
    <xf numFmtId="0" fontId="12" fillId="0" borderId="13" xfId="0" applyFont="1" applyBorder="1" applyAlignment="1"/>
    <xf numFmtId="0" fontId="16" fillId="0" borderId="13" xfId="0" applyFont="1" applyBorder="1" applyAlignment="1"/>
    <xf numFmtId="0" fontId="33" fillId="0" borderId="22" xfId="0" applyFont="1" applyBorder="1" applyAlignment="1">
      <alignment vertical="center"/>
    </xf>
    <xf numFmtId="0" fontId="33" fillId="13" borderId="16" xfId="0" applyFont="1" applyFill="1" applyBorder="1" applyAlignment="1">
      <alignment vertical="center"/>
    </xf>
    <xf numFmtId="0" fontId="7" fillId="0" borderId="16" xfId="0" applyFont="1" applyBorder="1" applyAlignment="1"/>
    <xf numFmtId="0" fontId="4" fillId="0" borderId="16" xfId="0" applyFont="1" applyBorder="1" applyAlignment="1">
      <alignment vertical="center"/>
    </xf>
    <xf numFmtId="0" fontId="33" fillId="13" borderId="16" xfId="0" applyFont="1" applyFill="1" applyBorder="1" applyAlignment="1"/>
    <xf numFmtId="0" fontId="36" fillId="0" borderId="16" xfId="0" applyFont="1" applyBorder="1" applyAlignment="1"/>
    <xf numFmtId="0" fontId="7" fillId="0" borderId="14" xfId="0" applyFont="1" applyBorder="1" applyAlignment="1"/>
    <xf numFmtId="0" fontId="31" fillId="4" borderId="4" xfId="0" applyFont="1" applyFill="1" applyBorder="1" applyAlignment="1">
      <alignment horizontal="center"/>
    </xf>
    <xf numFmtId="0" fontId="12" fillId="5" borderId="13" xfId="0" applyFont="1" applyFill="1" applyBorder="1" applyAlignment="1">
      <alignment horizontal="left"/>
    </xf>
    <xf numFmtId="0" fontId="33" fillId="0" borderId="22" xfId="0" applyFont="1" applyBorder="1" applyAlignment="1"/>
    <xf numFmtId="0" fontId="7" fillId="0" borderId="16" xfId="0" applyFont="1" applyBorder="1" applyAlignment="1"/>
    <xf numFmtId="0" fontId="7" fillId="7" borderId="16" xfId="0" applyFont="1" applyFill="1" applyBorder="1" applyAlignment="1"/>
    <xf numFmtId="0" fontId="7" fillId="0" borderId="16" xfId="0" applyFont="1" applyBorder="1" applyAlignment="1"/>
    <xf numFmtId="0" fontId="7" fillId="0" borderId="21" xfId="0" applyFont="1" applyBorder="1" applyAlignment="1"/>
    <xf numFmtId="0" fontId="7" fillId="7" borderId="21" xfId="0" applyFont="1" applyFill="1" applyBorder="1" applyAlignment="1"/>
    <xf numFmtId="0" fontId="7" fillId="0" borderId="21" xfId="0" applyFont="1" applyBorder="1" applyAlignment="1"/>
    <xf numFmtId="0" fontId="37" fillId="0" borderId="8" xfId="0" applyFont="1" applyBorder="1" applyAlignment="1"/>
    <xf numFmtId="0" fontId="33" fillId="0" borderId="8" xfId="0" applyFont="1" applyBorder="1" applyAlignment="1"/>
    <xf numFmtId="0" fontId="33" fillId="0" borderId="4" xfId="0" applyFont="1" applyBorder="1" applyAlignment="1">
      <alignment vertical="center"/>
    </xf>
    <xf numFmtId="0" fontId="7" fillId="0" borderId="15" xfId="0" applyFont="1" applyBorder="1" applyAlignment="1">
      <alignment horizontal="left"/>
    </xf>
    <xf numFmtId="0" fontId="38" fillId="0" borderId="0" xfId="0" applyFont="1" applyAlignment="1"/>
    <xf numFmtId="0" fontId="39" fillId="0" borderId="0" xfId="0" applyFont="1" applyAlignment="1"/>
    <xf numFmtId="0" fontId="7" fillId="0" borderId="16" xfId="0" applyFont="1" applyBorder="1" applyAlignment="1">
      <alignment horizontal="left"/>
    </xf>
    <xf numFmtId="0" fontId="7" fillId="5" borderId="16" xfId="0" applyFont="1" applyFill="1" applyBorder="1" applyAlignment="1">
      <alignment horizontal="left"/>
    </xf>
    <xf numFmtId="0" fontId="7" fillId="0" borderId="16" xfId="0" quotePrefix="1" applyFont="1" applyBorder="1" applyAlignment="1">
      <alignment horizontal="left"/>
    </xf>
    <xf numFmtId="0" fontId="31" fillId="2" borderId="5" xfId="0" applyFont="1" applyFill="1" applyBorder="1" applyAlignment="1">
      <alignment horizontal="center" vertical="center"/>
    </xf>
    <xf numFmtId="0" fontId="12" fillId="0" borderId="13" xfId="0" applyFont="1" applyBorder="1" applyAlignment="1">
      <alignment horizontal="left"/>
    </xf>
    <xf numFmtId="0" fontId="31" fillId="3" borderId="5" xfId="0" applyFont="1" applyFill="1" applyBorder="1" applyAlignment="1">
      <alignment horizontal="center" vertical="center"/>
    </xf>
    <xf numFmtId="0" fontId="38" fillId="0" borderId="0" xfId="0" applyFont="1" applyAlignment="1"/>
    <xf numFmtId="0" fontId="31" fillId="4" borderId="5" xfId="0" applyFont="1" applyFill="1" applyBorder="1" applyAlignment="1">
      <alignment horizontal="center"/>
    </xf>
    <xf numFmtId="0" fontId="40" fillId="0" borderId="0" xfId="0" applyFont="1" applyAlignment="1"/>
    <xf numFmtId="0" fontId="7" fillId="0" borderId="16" xfId="0" applyFont="1" applyBorder="1" applyAlignment="1">
      <alignment horizontal="left"/>
    </xf>
    <xf numFmtId="0" fontId="31" fillId="3" borderId="5" xfId="0" applyFont="1" applyFill="1" applyBorder="1" applyAlignment="1">
      <alignment horizontal="center"/>
    </xf>
    <xf numFmtId="0" fontId="7" fillId="0" borderId="16" xfId="0" applyFont="1" applyBorder="1" applyAlignment="1">
      <alignment horizontal="left"/>
    </xf>
    <xf numFmtId="0" fontId="31" fillId="4" borderId="5" xfId="0" applyFont="1" applyFill="1" applyBorder="1" applyAlignment="1">
      <alignment horizontal="center" vertical="center"/>
    </xf>
    <xf numFmtId="0" fontId="7" fillId="0" borderId="13" xfId="0" applyFont="1" applyBorder="1" applyAlignment="1">
      <alignment horizontal="left"/>
    </xf>
    <xf numFmtId="0" fontId="31" fillId="2" borderId="5" xfId="0" applyFont="1" applyFill="1" applyBorder="1" applyAlignment="1">
      <alignment horizontal="center"/>
    </xf>
    <xf numFmtId="0" fontId="5" fillId="0" borderId="0" xfId="0" applyFont="1" applyAlignment="1"/>
    <xf numFmtId="0" fontId="33" fillId="13" borderId="21" xfId="0" applyFont="1" applyFill="1" applyBorder="1" applyAlignment="1">
      <alignment vertical="center"/>
    </xf>
    <xf numFmtId="0" fontId="41" fillId="0" borderId="0" xfId="0" applyFont="1" applyAlignment="1"/>
    <xf numFmtId="0" fontId="7" fillId="5" borderId="21" xfId="0" quotePrefix="1" applyFont="1" applyFill="1" applyBorder="1" applyAlignment="1">
      <alignment horizontal="left"/>
    </xf>
    <xf numFmtId="0" fontId="31" fillId="3" borderId="4" xfId="0" applyFont="1" applyFill="1" applyBorder="1" applyAlignment="1">
      <alignment horizontal="center" vertical="center"/>
    </xf>
    <xf numFmtId="0" fontId="7" fillId="5" borderId="21" xfId="0" applyFont="1" applyFill="1" applyBorder="1" applyAlignment="1">
      <alignment horizontal="left"/>
    </xf>
    <xf numFmtId="0" fontId="4" fillId="0" borderId="1" xfId="0" applyFont="1" applyBorder="1" applyAlignment="1">
      <alignment vertical="center"/>
    </xf>
    <xf numFmtId="0" fontId="4" fillId="0" borderId="15" xfId="0" applyFont="1" applyBorder="1" applyAlignment="1">
      <alignment vertical="center"/>
    </xf>
    <xf numFmtId="0" fontId="7" fillId="0" borderId="21" xfId="0" applyFont="1" applyBorder="1" applyAlignment="1">
      <alignment vertical="center"/>
    </xf>
    <xf numFmtId="0" fontId="12" fillId="0" borderId="15" xfId="0" applyFont="1" applyBorder="1" applyAlignment="1">
      <alignment horizontal="left"/>
    </xf>
    <xf numFmtId="0" fontId="31" fillId="2" borderId="5" xfId="0" applyFont="1" applyFill="1" applyBorder="1" applyAlignment="1">
      <alignment horizontal="center"/>
    </xf>
    <xf numFmtId="0" fontId="7" fillId="0" borderId="16" xfId="0" applyFont="1" applyBorder="1" applyAlignment="1"/>
    <xf numFmtId="0" fontId="12" fillId="0" borderId="16" xfId="0" applyFont="1" applyBorder="1" applyAlignment="1"/>
    <xf numFmtId="0" fontId="31" fillId="4" borderId="4" xfId="0" applyFont="1" applyFill="1" applyBorder="1" applyAlignment="1">
      <alignment horizontal="center" vertical="center"/>
    </xf>
    <xf numFmtId="0" fontId="7" fillId="0" borderId="13" xfId="0" applyFont="1" applyBorder="1" applyAlignment="1"/>
    <xf numFmtId="0" fontId="12" fillId="0" borderId="13" xfId="0" applyFont="1" applyBorder="1" applyAlignment="1"/>
    <xf numFmtId="0" fontId="33" fillId="5" borderId="16" xfId="0" applyFont="1" applyFill="1" applyBorder="1" applyAlignment="1"/>
    <xf numFmtId="0" fontId="33" fillId="0" borderId="16" xfId="0" applyFont="1" applyBorder="1" applyAlignment="1"/>
    <xf numFmtId="0" fontId="33" fillId="5" borderId="16" xfId="0" quotePrefix="1" applyFont="1" applyFill="1" applyBorder="1" applyAlignment="1"/>
    <xf numFmtId="0" fontId="33" fillId="5" borderId="21" xfId="0" quotePrefix="1" applyFont="1" applyFill="1" applyBorder="1" applyAlignment="1"/>
    <xf numFmtId="0" fontId="7" fillId="0" borderId="23" xfId="0" applyFont="1" applyBorder="1" applyAlignment="1">
      <alignment horizontal="left"/>
    </xf>
    <xf numFmtId="0" fontId="33" fillId="0" borderId="21" xfId="0" quotePrefix="1" applyFont="1" applyBorder="1" applyAlignment="1"/>
    <xf numFmtId="0" fontId="22" fillId="12" borderId="4" xfId="0" applyFont="1" applyFill="1" applyBorder="1" applyAlignment="1">
      <alignment horizontal="left" vertical="center"/>
    </xf>
    <xf numFmtId="0" fontId="7" fillId="0" borderId="13" xfId="0" applyFont="1" applyBorder="1" applyAlignment="1">
      <alignment horizontal="left"/>
    </xf>
    <xf numFmtId="0" fontId="7" fillId="5" borderId="4" xfId="0" quotePrefix="1" applyFont="1" applyFill="1" applyBorder="1" applyAlignment="1"/>
    <xf numFmtId="0" fontId="7" fillId="5" borderId="4" xfId="0" quotePrefix="1" applyFont="1" applyFill="1" applyBorder="1" applyAlignment="1"/>
    <xf numFmtId="0" fontId="7" fillId="0" borderId="4" xfId="0" quotePrefix="1" applyFont="1" applyBorder="1" applyAlignment="1"/>
    <xf numFmtId="0" fontId="7" fillId="0" borderId="16" xfId="0" applyFont="1" applyBorder="1" applyAlignment="1">
      <alignment horizontal="left"/>
    </xf>
    <xf numFmtId="0" fontId="33" fillId="13" borderId="15" xfId="0" applyFont="1" applyFill="1" applyBorder="1" applyAlignment="1">
      <alignment vertical="center"/>
    </xf>
    <xf numFmtId="0" fontId="42" fillId="0" borderId="15" xfId="0" applyFont="1" applyBorder="1" applyAlignment="1">
      <alignment vertical="center"/>
    </xf>
    <xf numFmtId="0" fontId="7" fillId="0" borderId="18" xfId="0" applyFont="1" applyBorder="1" applyAlignment="1">
      <alignment horizontal="left"/>
    </xf>
    <xf numFmtId="0" fontId="13" fillId="0" borderId="16" xfId="0" applyFont="1" applyBorder="1" applyAlignment="1">
      <alignment horizontal="left"/>
    </xf>
    <xf numFmtId="0" fontId="13" fillId="0" borderId="13" xfId="0" applyFont="1" applyBorder="1" applyAlignment="1">
      <alignment horizontal="left"/>
    </xf>
    <xf numFmtId="0" fontId="33" fillId="0" borderId="16" xfId="0" applyFont="1" applyBorder="1" applyAlignment="1">
      <alignment vertical="center"/>
    </xf>
    <xf numFmtId="0" fontId="43" fillId="0" borderId="16" xfId="0" applyFont="1" applyBorder="1" applyAlignment="1">
      <alignment vertical="center"/>
    </xf>
    <xf numFmtId="0" fontId="34" fillId="0" borderId="16" xfId="0" applyFont="1" applyBorder="1" applyAlignment="1">
      <alignment vertical="center"/>
    </xf>
    <xf numFmtId="0" fontId="13" fillId="0" borderId="13" xfId="0" applyFont="1" applyBorder="1" applyAlignment="1"/>
    <xf numFmtId="0" fontId="13" fillId="0" borderId="13" xfId="0" applyFont="1" applyBorder="1" applyAlignment="1"/>
    <xf numFmtId="0" fontId="13" fillId="0" borderId="13" xfId="0" applyFont="1" applyBorder="1" applyAlignment="1"/>
    <xf numFmtId="0" fontId="7" fillId="0" borderId="16" xfId="0" applyFont="1" applyBorder="1" applyAlignment="1">
      <alignment vertical="center"/>
    </xf>
    <xf numFmtId="0" fontId="33" fillId="13" borderId="21" xfId="0" applyFont="1" applyFill="1" applyBorder="1" applyAlignment="1">
      <alignment vertical="center"/>
    </xf>
    <xf numFmtId="0" fontId="44" fillId="0" borderId="21" xfId="0" applyFont="1" applyBorder="1" applyAlignment="1">
      <alignment vertical="center"/>
    </xf>
    <xf numFmtId="0" fontId="7" fillId="0" borderId="21" xfId="0" applyFont="1" applyBorder="1" applyAlignment="1">
      <alignment horizontal="left"/>
    </xf>
    <xf numFmtId="0" fontId="7" fillId="0" borderId="21" xfId="0" applyFont="1" applyBorder="1" applyAlignment="1">
      <alignment horizontal="left"/>
    </xf>
    <xf numFmtId="0" fontId="33" fillId="0" borderId="16" xfId="0" quotePrefix="1" applyFont="1" applyBorder="1" applyAlignment="1">
      <alignment vertical="center"/>
    </xf>
    <xf numFmtId="0" fontId="7" fillId="0" borderId="16" xfId="0" quotePrefix="1" applyFont="1" applyBorder="1" applyAlignment="1">
      <alignment vertical="center"/>
    </xf>
    <xf numFmtId="0" fontId="4" fillId="0" borderId="16" xfId="0" applyFont="1" applyBorder="1" applyAlignment="1"/>
    <xf numFmtId="0" fontId="34" fillId="0" borderId="16" xfId="0" applyFont="1" applyBorder="1" applyAlignment="1"/>
    <xf numFmtId="0" fontId="4" fillId="0" borderId="16" xfId="0" applyFont="1" applyBorder="1" applyAlignment="1">
      <alignment vertical="center"/>
    </xf>
    <xf numFmtId="0" fontId="4" fillId="5" borderId="13" xfId="0" applyFont="1" applyFill="1" applyBorder="1" applyAlignment="1"/>
    <xf numFmtId="0" fontId="4" fillId="0" borderId="16" xfId="0" applyFont="1" applyBorder="1" applyAlignment="1"/>
    <xf numFmtId="0" fontId="4" fillId="0" borderId="13" xfId="0" applyFont="1" applyBorder="1" applyAlignment="1"/>
    <xf numFmtId="0" fontId="33" fillId="5" borderId="21" xfId="0" applyFont="1" applyFill="1" applyBorder="1" applyAlignment="1"/>
    <xf numFmtId="0" fontId="4" fillId="0" borderId="21" xfId="0" quotePrefix="1" applyFont="1" applyBorder="1" applyAlignment="1"/>
    <xf numFmtId="0" fontId="7" fillId="0" borderId="16" xfId="0" applyFont="1" applyBorder="1" applyAlignment="1"/>
    <xf numFmtId="0" fontId="33" fillId="0" borderId="16" xfId="0" applyFont="1" applyBorder="1" applyAlignment="1">
      <alignment vertical="center"/>
    </xf>
    <xf numFmtId="0" fontId="7" fillId="0" borderId="16" xfId="0" applyFont="1" applyBorder="1" applyAlignment="1">
      <alignment vertical="center"/>
    </xf>
    <xf numFmtId="0" fontId="7" fillId="0" borderId="16" xfId="0" applyFont="1" applyBorder="1" applyAlignment="1">
      <alignment vertical="center"/>
    </xf>
    <xf numFmtId="0" fontId="7" fillId="0" borderId="16" xfId="0" applyFont="1" applyBorder="1" applyAlignment="1"/>
    <xf numFmtId="0" fontId="7" fillId="0" borderId="21" xfId="0" applyFont="1" applyBorder="1" applyAlignment="1"/>
    <xf numFmtId="0" fontId="7" fillId="5" borderId="4" xfId="0" applyFont="1" applyFill="1" applyBorder="1" applyAlignment="1"/>
    <xf numFmtId="0" fontId="7" fillId="5" borderId="4" xfId="0" applyFont="1" applyFill="1" applyBorder="1" applyAlignment="1"/>
    <xf numFmtId="0" fontId="7" fillId="0" borderId="16" xfId="0" applyFont="1" applyBorder="1" applyAlignment="1">
      <alignment vertical="center"/>
    </xf>
    <xf numFmtId="0" fontId="45" fillId="0" borderId="0" xfId="0" applyFont="1" applyAlignment="1">
      <alignment horizontal="right"/>
    </xf>
    <xf numFmtId="0" fontId="45" fillId="0" borderId="0" xfId="0" applyFont="1" applyAlignment="1">
      <alignment horizontal="right"/>
    </xf>
    <xf numFmtId="0" fontId="45" fillId="0" borderId="0" xfId="0" applyFont="1" applyAlignment="1">
      <alignment horizontal="right"/>
    </xf>
    <xf numFmtId="0" fontId="45" fillId="0" borderId="0" xfId="0" applyFont="1" applyAlignment="1"/>
    <xf numFmtId="0" fontId="45" fillId="0" borderId="0" xfId="0" applyFont="1" applyAlignment="1">
      <alignment horizontal="left"/>
    </xf>
    <xf numFmtId="0" fontId="5" fillId="0" borderId="0" xfId="0" applyFont="1" applyAlignment="1">
      <alignment horizontal="right"/>
    </xf>
    <xf numFmtId="0" fontId="5" fillId="0" borderId="0" xfId="0" applyFont="1" applyAlignment="1">
      <alignment horizontal="right"/>
    </xf>
    <xf numFmtId="0" fontId="46" fillId="0" borderId="0" xfId="0" applyFont="1" applyAlignment="1">
      <alignment horizontal="right"/>
    </xf>
    <xf numFmtId="0" fontId="5" fillId="0" borderId="0" xfId="0" applyFont="1" applyAlignment="1"/>
    <xf numFmtId="0" fontId="5" fillId="0" borderId="0" xfId="0" applyFont="1" applyAlignment="1">
      <alignment horizontal="left"/>
    </xf>
    <xf numFmtId="0" fontId="5" fillId="0" borderId="0" xfId="0" applyFont="1" applyAlignment="1">
      <alignment horizontal="right"/>
    </xf>
    <xf numFmtId="0" fontId="5" fillId="0" borderId="0" xfId="0" applyFont="1" applyAlignment="1"/>
    <xf numFmtId="0" fontId="5" fillId="0" borderId="0" xfId="0" applyFont="1" applyAlignment="1">
      <alignment horizontal="left"/>
    </xf>
    <xf numFmtId="0" fontId="5" fillId="0" borderId="0" xfId="0" applyFont="1" applyAlignment="1"/>
    <xf numFmtId="0" fontId="46" fillId="0" borderId="0" xfId="0" applyFont="1" applyAlignment="1">
      <alignment horizontal="right"/>
    </xf>
    <xf numFmtId="0" fontId="4" fillId="5" borderId="4" xfId="0" applyFont="1" applyFill="1" applyBorder="1" applyAlignment="1"/>
    <xf numFmtId="0" fontId="5" fillId="0" borderId="0" xfId="0" applyFont="1" applyAlignment="1">
      <alignment horizontal="right"/>
    </xf>
    <xf numFmtId="0" fontId="37" fillId="0" borderId="0" xfId="0" applyFont="1" applyAlignment="1"/>
    <xf numFmtId="177" fontId="5" fillId="0" borderId="0" xfId="0" applyNumberFormat="1" applyFont="1" applyAlignment="1">
      <alignment horizontal="right"/>
    </xf>
    <xf numFmtId="0" fontId="5" fillId="0" borderId="0" xfId="0" applyFont="1" applyAlignment="1">
      <alignment horizontal="right"/>
    </xf>
    <xf numFmtId="0" fontId="47" fillId="0" borderId="0" xfId="0" applyFont="1" applyAlignment="1">
      <alignment horizontal="right"/>
    </xf>
    <xf numFmtId="0" fontId="47" fillId="0" borderId="0" xfId="0" applyFont="1" applyAlignment="1">
      <alignment horizontal="right"/>
    </xf>
    <xf numFmtId="0" fontId="45"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177" fontId="5" fillId="0" borderId="0" xfId="0" applyNumberFormat="1" applyFont="1" applyAlignment="1">
      <alignment horizontal="right"/>
    </xf>
    <xf numFmtId="177" fontId="45" fillId="0" borderId="0" xfId="0" applyNumberFormat="1" applyFont="1" applyAlignment="1">
      <alignment horizontal="right"/>
    </xf>
    <xf numFmtId="177" fontId="46" fillId="0" borderId="0" xfId="0" applyNumberFormat="1" applyFont="1" applyAlignment="1">
      <alignment horizontal="right"/>
    </xf>
    <xf numFmtId="4" fontId="47" fillId="0" borderId="0" xfId="0" applyNumberFormat="1" applyFont="1" applyAlignment="1">
      <alignment horizontal="right"/>
    </xf>
    <xf numFmtId="0" fontId="8" fillId="0" borderId="4" xfId="0" applyFont="1" applyBorder="1" applyAlignment="1">
      <alignment horizontal="left" vertical="center"/>
    </xf>
    <xf numFmtId="0" fontId="48" fillId="0" borderId="5" xfId="0" applyFont="1" applyBorder="1" applyAlignment="1">
      <alignment horizontal="center" vertical="center"/>
    </xf>
    <xf numFmtId="0" fontId="49" fillId="0" borderId="5" xfId="0" applyFont="1" applyBorder="1" applyAlignment="1">
      <alignment horizontal="center" vertical="center"/>
    </xf>
    <xf numFmtId="0" fontId="49" fillId="0" borderId="5" xfId="0" applyFont="1" applyBorder="1" applyAlignment="1">
      <alignment horizontal="center"/>
    </xf>
    <xf numFmtId="0" fontId="3" fillId="0" borderId="2" xfId="0" applyFont="1" applyBorder="1" applyAlignment="1">
      <alignment horizontal="center" vertical="center"/>
    </xf>
    <xf numFmtId="0" fontId="5" fillId="0" borderId="2" xfId="0" applyFont="1" applyBorder="1"/>
    <xf numFmtId="0" fontId="22" fillId="0" borderId="19" xfId="0" applyFont="1" applyBorder="1" applyAlignment="1">
      <alignment horizontal="center" vertical="center"/>
    </xf>
    <xf numFmtId="0" fontId="5" fillId="0" borderId="6" xfId="0" applyFont="1" applyBorder="1"/>
    <xf numFmtId="0" fontId="8" fillId="0" borderId="7" xfId="0" applyFont="1" applyBorder="1" applyAlignment="1">
      <alignment horizontal="center" vertical="center"/>
    </xf>
    <xf numFmtId="0" fontId="5" fillId="0" borderId="8" xfId="0" applyFont="1" applyBorder="1"/>
    <xf numFmtId="0" fontId="8" fillId="0" borderId="12" xfId="0" applyFont="1" applyBorder="1" applyAlignment="1">
      <alignment horizontal="center" vertical="center"/>
    </xf>
    <xf numFmtId="0" fontId="5" fillId="0" borderId="3" xfId="0" applyFont="1" applyBorder="1"/>
    <xf numFmtId="49" fontId="13" fillId="0" borderId="12" xfId="0" applyNumberFormat="1" applyFont="1" applyBorder="1" applyAlignment="1"/>
    <xf numFmtId="0" fontId="5" fillId="0" borderId="5" xfId="0" applyFont="1" applyBorder="1"/>
    <xf numFmtId="0" fontId="12" fillId="6" borderId="10" xfId="0" applyFont="1" applyFill="1" applyBorder="1" applyAlignment="1">
      <alignment horizontal="center" vertical="center"/>
    </xf>
    <xf numFmtId="0" fontId="5" fillId="0" borderId="4" xfId="0" applyFont="1" applyBorder="1"/>
    <xf numFmtId="49" fontId="11" fillId="6" borderId="11" xfId="0" applyNumberFormat="1" applyFont="1" applyFill="1" applyBorder="1" applyAlignment="1">
      <alignment horizontal="center" vertical="center"/>
    </xf>
    <xf numFmtId="49" fontId="11" fillId="6" borderId="10" xfId="0" applyNumberFormat="1" applyFont="1" applyFill="1" applyBorder="1" applyAlignment="1">
      <alignment horizontal="center" vertical="center"/>
    </xf>
    <xf numFmtId="0" fontId="12" fillId="6" borderId="11" xfId="0" applyFont="1" applyFill="1" applyBorder="1" applyAlignment="1">
      <alignment horizontal="center" vertical="center"/>
    </xf>
    <xf numFmtId="0" fontId="34" fillId="0" borderId="19" xfId="0" applyFont="1" applyBorder="1" applyAlignment="1">
      <alignment vertical="center"/>
    </xf>
    <xf numFmtId="0" fontId="32" fillId="6" borderId="10" xfId="0" applyFont="1" applyFill="1" applyBorder="1" applyAlignment="1">
      <alignment horizontal="center" vertical="center"/>
    </xf>
    <xf numFmtId="0" fontId="11" fillId="6" borderId="10" xfId="0" applyFont="1" applyFill="1" applyBorder="1" applyAlignment="1">
      <alignment horizontal="center" vertical="center"/>
    </xf>
  </cellXfs>
  <cellStyles count="1">
    <cellStyle name="常规" xfId="0" builtinId="0"/>
  </cellStyles>
  <dxfs count="4">
    <dxf>
      <fill>
        <patternFill patternType="solid">
          <fgColor rgb="FFB7E1CD"/>
          <bgColor rgb="FFB7E1CD"/>
        </patternFill>
      </fill>
    </dxf>
    <dxf>
      <fill>
        <patternFill patternType="solid">
          <fgColor rgb="FFFFFF99"/>
          <bgColor rgb="FFFFFF99"/>
        </patternFill>
      </fill>
    </dxf>
    <dxf>
      <fill>
        <patternFill patternType="solid">
          <fgColor rgb="FFFFCC99"/>
          <bgColor rgb="FFFFCC99"/>
        </patternFill>
      </fill>
    </dxf>
    <dxf>
      <fill>
        <patternFill patternType="solid">
          <fgColor rgb="FFCCFFCC"/>
          <bgColor rgb="FFCCFF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38100</xdr:colOff>
      <xdr:row>1</xdr:row>
      <xdr:rowOff>38100</xdr:rowOff>
    </xdr:from>
    <xdr:to>
      <xdr:col>7</xdr:col>
      <xdr:colOff>504825</xdr:colOff>
      <xdr:row>1</xdr:row>
      <xdr:rowOff>504825</xdr:rowOff>
    </xdr:to>
    <xdr:pic>
      <xdr:nvPicPr>
        <xdr:cNvPr id="2" name="image1.png"/>
        <xdr:cNvPicPr preferRelativeResize="0"/>
      </xdr:nvPicPr>
      <xdr:blipFill>
        <a:blip xmlns:r="http://schemas.openxmlformats.org/officeDocument/2006/relationships" r:embed="rId1" cstate="print"/>
        <a:stretch>
          <a:fillRect/>
        </a:stretch>
      </xdr:blipFill>
      <xdr:spPr>
        <a:xfrm>
          <a:off x="0" y="0"/>
          <a:ext cx="466725" cy="466725"/>
        </a:xfrm>
        <a:prstGeom prst="rect">
          <a:avLst/>
        </a:prstGeom>
        <a:noFill/>
      </xdr:spPr>
    </xdr:pic>
    <xdr:clientData fLocksWithSheet="0"/>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hyperlink" Target="https://lh6.ggpht.com/5puZavg4x2pThSTJgos1sARWoARea7tzr_B8AWEwn2lV05RoXo9M8BM2XwcvwG6nIGc=w300-rw" TargetMode="External"/><Relationship Id="rId18" Type="http://schemas.openxmlformats.org/officeDocument/2006/relationships/hyperlink" Target="https://lh3.googleusercontent.com/UFJL7ni5i_F8V9Em0yymU4_x8uWhpKqDiA13Zo3ybgPJa48ujJjNfHLbvKr-3_MXzjLa=w300-rw" TargetMode="External"/><Relationship Id="rId26" Type="http://schemas.openxmlformats.org/officeDocument/2006/relationships/hyperlink" Target="https://lh5.ggpht.com/DY9VpGNRSHoICKJVpIy9dMjgm7TOb3lTveLtsv4got8aqbLGpSS4w5xXiR7VBe-mr_M=w300-rw" TargetMode="External"/><Relationship Id="rId39" Type="http://schemas.openxmlformats.org/officeDocument/2006/relationships/hyperlink" Target="https://lh4.ggpht.com/7ys7YX1iWd6tKCdihynk6lPKgWWPITiGfOHGuoD1Uq2Mx94KhrX7d8BHLuETlYiIbQ=w300-rw" TargetMode="External"/><Relationship Id="rId3" Type="http://schemas.openxmlformats.org/officeDocument/2006/relationships/hyperlink" Target="https://lh3.googleusercontent.com/DKoidc0T3T1KvYC2stChcX9zwmjKj1pgmg3hXzGBDQXM8RG_7JjgiuS0CLOh8DUa7as=w300-rw" TargetMode="External"/><Relationship Id="rId21" Type="http://schemas.openxmlformats.org/officeDocument/2006/relationships/hyperlink" Target="https://lh3.googleusercontent.com/r0JaW_cBZRoYqdStT3eP6tEI85Gu4ByXFfD1w9AZUcCcZe5aYE8TLIM36alYdiFs7w=w300-rw" TargetMode="External"/><Relationship Id="rId34" Type="http://schemas.openxmlformats.org/officeDocument/2006/relationships/hyperlink" Target="https://lh3.googleusercontent.com/fnqDFUD0zN_T1rR-4fyiCGsn6-MVE3azzA6fgMZN5xmsNIvpNQ7NbG0sXNGovftaQhb6=w300-rw" TargetMode="External"/><Relationship Id="rId42" Type="http://schemas.openxmlformats.org/officeDocument/2006/relationships/hyperlink" Target="https://lh6.ggpht.com/RT-XrPkao3LlfL997YlMj-uzGg49fhV3L-B0E04r2CvZQxTCUZQSoKGiXmjRc2cvNg=w300-rw" TargetMode="External"/><Relationship Id="rId47" Type="http://schemas.openxmlformats.org/officeDocument/2006/relationships/hyperlink" Target="https://lh3.googleusercontent.com/50-i3khy6z44n6xQsiJKx6WqLWK4zeb6IyXJYW2qZJGBE_2QvWSI5an09m-H7WgMlRqQ=w300-rw" TargetMode="External"/><Relationship Id="rId50" Type="http://schemas.openxmlformats.org/officeDocument/2006/relationships/hyperlink" Target="https://lh3.googleusercontent.com/N0DZfR5dMsTDvbci4TWWfcl8djUWpf-sE8s7efbMP6eUYMeHSXcGerlguqRK0j4S7sY=w300-rw" TargetMode="External"/><Relationship Id="rId7" Type="http://schemas.openxmlformats.org/officeDocument/2006/relationships/hyperlink" Target="https://lh3.ggpht.com/wFQnMKpl6M1JGhG2nfGY5WGiZqWBkKTsGkFLngwQxjKbEBN6bpAh3ljUu3KQVozH0sI=w300-rw" TargetMode="External"/><Relationship Id="rId12" Type="http://schemas.openxmlformats.org/officeDocument/2006/relationships/hyperlink" Target="https://lh3.googleusercontent.com/8gaEOU2p30N4Up-KMUl4MQBtnn0F5DyH5bqKKr0QqptnQgPk4lxXaWLJhi8Dcu9i8qE=w300-rw" TargetMode="External"/><Relationship Id="rId17" Type="http://schemas.openxmlformats.org/officeDocument/2006/relationships/hyperlink" Target="https://lh3.googleusercontent.com/DglqS-eYHQYXnj8M8tmzh3JcKDXcidSo3IzgyCZzci8ZTV9Pmuk8vvIFh9XHOztC3Q=w300-rw" TargetMode="External"/><Relationship Id="rId25" Type="http://schemas.openxmlformats.org/officeDocument/2006/relationships/hyperlink" Target="https://lh4.ggpht.com/IOAolyiGssaiu7zU7RDqoamzRzsugMaCGCDj8RteqmU3MCvp1Bel_rZVCWc0uxY3lRsP=w300-rw" TargetMode="External"/><Relationship Id="rId33" Type="http://schemas.openxmlformats.org/officeDocument/2006/relationships/hyperlink" Target="https://lh3.googleusercontent.com/uExSf2rB_oGpekgjJn3fAwFbjCrHikuhUZqJ1S61B7o12-XlGB9Ii9z_oBoo8fjqrHs=w300-rw" TargetMode="External"/><Relationship Id="rId38" Type="http://schemas.openxmlformats.org/officeDocument/2006/relationships/hyperlink" Target="https://lh3.googleusercontent.com/ZwkvxWr1hIyOsRMhJ3qfFN8NIcOjbDmDykJqX0u-GZ0MQbR0ZEoEUmsouwLhvKYJ-x8=w300-rw" TargetMode="External"/><Relationship Id="rId46" Type="http://schemas.openxmlformats.org/officeDocument/2006/relationships/hyperlink" Target="https://lh3.googleusercontent.com/AEUm_nsufnYaRVkZ4opiyGVWqbcbo7PF1fWxQvxGSaA5G4kN5s80oxf16pwkP6aOHV8=w300-rw" TargetMode="External"/><Relationship Id="rId2" Type="http://schemas.openxmlformats.org/officeDocument/2006/relationships/hyperlink" Target="https://lh6.ggpht.com/8-N_qLXgV-eNDQINqTR-Pzu5Y8DuH0Xjz53zoWq_IcBNpcxDL_gK4uS_MvXH00yN6nd4=w300-rw" TargetMode="External"/><Relationship Id="rId16" Type="http://schemas.openxmlformats.org/officeDocument/2006/relationships/hyperlink" Target="https://lh3.googleusercontent.com/N-AY2XwXafWq4TQWfua6VyjPVQvTGRdz9CKOHaBl2nu2GVg7zxS886X5giZ9yY2qIjPh=w300-rw" TargetMode="External"/><Relationship Id="rId20" Type="http://schemas.openxmlformats.org/officeDocument/2006/relationships/hyperlink" Target="https://lh4.ggpht.com/2PnWIlqNE5ZHwTpNdRBhViSOVBzRIeR4ezAisGyjrqWPiyRcSkm9RCpRBYg7lLvrMA=w300-rw" TargetMode="External"/><Relationship Id="rId29" Type="http://schemas.openxmlformats.org/officeDocument/2006/relationships/hyperlink" Target="https://lh3.googleusercontent.com/7yuNfD5OL0SKm41JZqpXfHLpkIhFG0EzPXLbIr_pL7pYdPaH8trvfH3TCKKL6d4d630=w300-rw" TargetMode="External"/><Relationship Id="rId41" Type="http://schemas.openxmlformats.org/officeDocument/2006/relationships/hyperlink" Target="https://lh6.ggpht.com/xhtkIKPa1rn2nox9FGQIxAdv9MlyZUxjlqCpoS7ik4G-l00QKRPRutEdQXrG9Qt6C3E=w300-rw" TargetMode="External"/><Relationship Id="rId54" Type="http://schemas.openxmlformats.org/officeDocument/2006/relationships/hyperlink" Target="https://lh3.googleusercontent.com/6Af4NEHnMju19IqxTpw-W3XdbBUFnN__7pzko-lLvh4JiNSZmDSo7NsmWlrT12WPPg=w300-rw" TargetMode="External"/><Relationship Id="rId1" Type="http://schemas.openxmlformats.org/officeDocument/2006/relationships/hyperlink" Target="https://lh3.googleusercontent.com/nYhPnY2I-e9rpqnid9u9aAODz4C04OycEGxqHG5vxFnA35OGmLMrrUmhM9eaHKJ7liB-=w300-rw" TargetMode="External"/><Relationship Id="rId6" Type="http://schemas.openxmlformats.org/officeDocument/2006/relationships/hyperlink" Target="https://lh4.ggpht.com/fX0oncZTwPIETqwHYjYzW2o44N3NqsAB_X16KTJzTDFK4UdcGrtKaMxuVtCX-3Ovzqw=w300-rw" TargetMode="External"/><Relationship Id="rId11" Type="http://schemas.openxmlformats.org/officeDocument/2006/relationships/hyperlink" Target="https://lh3.googleusercontent.com/EamensCSpActl8Y0uOxXOUSVHUBJOc4N3Lsp0OU0oMNBa9GU2JVmp1HWU9fyTWvMQQ=w300-rw" TargetMode="External"/><Relationship Id="rId24" Type="http://schemas.openxmlformats.org/officeDocument/2006/relationships/hyperlink" Target="https://lh3.ggpht.com/9rwhkrvgiLhXVBeKtScn1jlenYk-4k3Wyqt1PsbUr9jhGew0Gt1w9xbwO4oePPd5yOM=w300-rw" TargetMode="External"/><Relationship Id="rId32" Type="http://schemas.openxmlformats.org/officeDocument/2006/relationships/hyperlink" Target="https://lh3.googleusercontent.com/uKucj78tM1f6HoLBzoT8FNgH4oVxK5QSLz49ZnpthjAXmjLXGQ2Ge8cn8WGyoRsscg=w300-rw" TargetMode="External"/><Relationship Id="rId37" Type="http://schemas.openxmlformats.org/officeDocument/2006/relationships/hyperlink" Target="https://lh3.googleusercontent.com/X64En0aW6jkvDnd5kr16u-YuUsoJ1W2cBzJab3CQ5lObLeQ3T61DpB7AwIoZ7uqgCn4=w300-rw" TargetMode="External"/><Relationship Id="rId40" Type="http://schemas.openxmlformats.org/officeDocument/2006/relationships/hyperlink" Target="https://lh6.ggpht.com/bcDEooi1AUQRCIUuewKlY-Yg98rV3BDXBJJdfku2oUuxPXWnTyQqqU3DJ11Y3UzPMg=w300-rw" TargetMode="External"/><Relationship Id="rId45" Type="http://schemas.openxmlformats.org/officeDocument/2006/relationships/hyperlink" Target="https://lh3.googleusercontent.com/2aJfB6trLglywvIh6MSN58qh-r2b-_2GoXk4dWL5fIZmMAWdTN3f98Ugpi6U_glIm0w=w300-rw" TargetMode="External"/><Relationship Id="rId53" Type="http://schemas.openxmlformats.org/officeDocument/2006/relationships/hyperlink" Target="https://lh3.googleusercontent.com/g9wjfFsKnvkeMQyziun5xHBWVH6kO0aC75ZqlTxe8Jav3LP5jVrbbgfjk_VxqzEp--4=w300-rw" TargetMode="External"/><Relationship Id="rId5" Type="http://schemas.openxmlformats.org/officeDocument/2006/relationships/hyperlink" Target="https://lh5.ggpht.com/jZ8XCjpCQWWZ5GLhbjRAufsw3JXePHUJVfEvMH3D055ghq0dyiSP3YxfSc_czPhtCLSO=w300-rw" TargetMode="External"/><Relationship Id="rId15" Type="http://schemas.openxmlformats.org/officeDocument/2006/relationships/hyperlink" Target="https://lh3.ggpht.com/oGR9I1X9No3SfFEXrq655tETtVVzI3jIphhmEVPGPEVuM5gfwh8lOGWHQFf6gjSTvw=w300-rw" TargetMode="External"/><Relationship Id="rId23" Type="http://schemas.openxmlformats.org/officeDocument/2006/relationships/hyperlink" Target="https://lh3.ggpht.com/e3oZddUHSC6EcnxC80rl_6HbY94sM63dn6KrEXJ-C4GIUN-t1XM0uYA_WUwyhbIHmVMH=w300-rw" TargetMode="External"/><Relationship Id="rId28" Type="http://schemas.openxmlformats.org/officeDocument/2006/relationships/hyperlink" Target="https://lh3.googleusercontent.com/WDs87hbKj9l2bnA8rHp5DzES5vsXuf4VWR1fmvD1RyA_b_oeeiuXaMGKn0a-_aThybI=w300-rw" TargetMode="External"/><Relationship Id="rId36" Type="http://schemas.openxmlformats.org/officeDocument/2006/relationships/hyperlink" Target="https://lh3.googleusercontent.com/pqnpzpWfCCHVu6mqwtr-ueJHrYzTUFVzQNIwqqQ8016APeEI8ZxmBzu-q3thtlhwDrVX=w300-rw" TargetMode="External"/><Relationship Id="rId49" Type="http://schemas.openxmlformats.org/officeDocument/2006/relationships/hyperlink" Target="https://lh3.googleusercontent.com/H9yAIsZYqbIOh_E1ON90chVhO6SYSD6ucV-XirZXkMFDqLRjGoztobaxx1XS9CB4lfg=w300-rw" TargetMode="External"/><Relationship Id="rId10" Type="http://schemas.openxmlformats.org/officeDocument/2006/relationships/hyperlink" Target="https://lh3.googleusercontent.com/gdBHEk-u3YRDtuCU3iDTQ52nZd1t4GPmldYaT26Jh6EhXgp1mlhQiuLFl4eXDAXzDig5=w300-rw" TargetMode="External"/><Relationship Id="rId19" Type="http://schemas.openxmlformats.org/officeDocument/2006/relationships/hyperlink" Target="https://lh3.googleusercontent.com/76AS8vaLwxcJMD5Yd8xW5Dy8AW8lloWa2AkP2cgUdCY6rlzeqcjIvrcxOvq3nNwxmofL=w300-rw" TargetMode="External"/><Relationship Id="rId31" Type="http://schemas.openxmlformats.org/officeDocument/2006/relationships/hyperlink" Target="https://lh3.googleusercontent.com/ZrNeuKthBirZN7rrXPN1JmUbaG8ICy3kZSHt-WgSnREsJzo2txzCzjIoChlevMIQEA=w300-rw" TargetMode="External"/><Relationship Id="rId44" Type="http://schemas.openxmlformats.org/officeDocument/2006/relationships/hyperlink" Target="https://lh3.googleusercontent.com/8OYI7h34ZsWjF06t8h2h4slvdnJfzHm0xBK_yraL2f7J65rL1nRVjwSvJ-R4xbOwnA=w300-rw" TargetMode="External"/><Relationship Id="rId52" Type="http://schemas.openxmlformats.org/officeDocument/2006/relationships/hyperlink" Target="https://lh5.ggpht.com/ZPd1wApboW20pq7XINmvDQ8lsXoNAJ3L-Fpr6eCufIf54Cpv6SZC5HtMgd-yf2FjnEg=w300-rw" TargetMode="External"/><Relationship Id="rId4" Type="http://schemas.openxmlformats.org/officeDocument/2006/relationships/hyperlink" Target="https://lh3.googleusercontent.com/MOf9Kxxkj7GvyZlTZOnUzuYv0JAweEhlxJX6gslQvbvlhLK5_bSTK6duxY2xfbBsj43H=w300-rw" TargetMode="External"/><Relationship Id="rId9" Type="http://schemas.openxmlformats.org/officeDocument/2006/relationships/hyperlink" Target="https://lh6.ggpht.com/k7Z4J1IIXXJnC2NRnFfJNlkn7kZge4Zx-Yv5uqYf4222tx74wXDzW24OvOxlcpw0KcQ=w300-rw" TargetMode="External"/><Relationship Id="rId14" Type="http://schemas.openxmlformats.org/officeDocument/2006/relationships/hyperlink" Target="https://lh5.ggpht.com/tq3WqEUxtRyBn-d_0t3j6WKNHuJDrmLq-FE3GAYrsAMQFIaS7FIgRLfzzql2SvfvLqto=w300-rw" TargetMode="External"/><Relationship Id="rId22" Type="http://schemas.openxmlformats.org/officeDocument/2006/relationships/hyperlink" Target="https://lh4.ggpht.com/-wROmWQVYTcjs3G6H0lYkBK2nPGYsY75Ik2IXTmOO2Oo0SMgbDtnF0eqz-BRR1hRQg=w300-rw" TargetMode="External"/><Relationship Id="rId27" Type="http://schemas.openxmlformats.org/officeDocument/2006/relationships/hyperlink" Target="https://lh3.googleusercontent.com/fVmZ9K4XZ5TnpRWVgLKHMUWlFHzfQ5puOo6ZHKk382yjBp94rHs88cNyt7e7KnqWJEaf=w300-rw" TargetMode="External"/><Relationship Id="rId30" Type="http://schemas.openxmlformats.org/officeDocument/2006/relationships/hyperlink" Target="https://lh3.googleusercontent.com/d6Js0wL6riInBUWbxdN5rJjuu_6uygfs-06-8RVRRhDDKC9D4Hs8ZAevLsguTngc0Vkq=w300-rw" TargetMode="External"/><Relationship Id="rId35" Type="http://schemas.openxmlformats.org/officeDocument/2006/relationships/hyperlink" Target="https://lh3.googleusercontent.com/4d-0W4rAl1jLAV7_njtgkw_tgzj9HwNkAgZQPtcWMESKopoWhkToWtup1iLj-ztfRlo=s180" TargetMode="External"/><Relationship Id="rId43" Type="http://schemas.openxmlformats.org/officeDocument/2006/relationships/hyperlink" Target="https://lh3.googleusercontent.com/u3HSCgMVYDFPCGhsq0BtLZL66vjnQloig1H3TMkwPCw1fST58RDKM91xnDZtM6RfNGE=w300-rw" TargetMode="External"/><Relationship Id="rId48" Type="http://schemas.openxmlformats.org/officeDocument/2006/relationships/hyperlink" Target="https://lh3.googleusercontent.com/Ol7K4Z4d1rGTsfiyMlurQi90oJay5kbfHRXi8p5-qRz4XRrJTu1d8_h6cB9jHk5D_9U=w300-rw" TargetMode="External"/><Relationship Id="rId8" Type="http://schemas.openxmlformats.org/officeDocument/2006/relationships/hyperlink" Target="https://lh3.ggpht.com/yrkQ_bDsgS0eFnJRsqxzPDdRNNHE9-dK1eZYNoN3ryDl9V9foQwZgZaTZwiYUfv2jnGI=w300-rw" TargetMode="External"/><Relationship Id="rId51" Type="http://schemas.openxmlformats.org/officeDocument/2006/relationships/hyperlink" Target="https://lh4.ggpht.com/u9ofV9e2diX3giScuXT46B4A0vxFw8tj5NzHQJVAqAKwL5b_o8CHnO-qiZZIZYHlTg=w300-rw"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00"/>
  </sheetPr>
  <dimension ref="A1:BF207"/>
  <sheetViews>
    <sheetView workbookViewId="0">
      <pane xSplit="2" ySplit="5" topLeftCell="C189" activePane="bottomRight" state="frozen"/>
      <selection pane="topRight" activeCell="C1" sqref="C1"/>
      <selection pane="bottomLeft" activeCell="A6" sqref="A6"/>
      <selection pane="bottomRight" activeCell="C6" sqref="C6"/>
    </sheetView>
  </sheetViews>
  <sheetFormatPr defaultColWidth="14.42578125" defaultRowHeight="15.75" customHeight="1"/>
  <cols>
    <col min="1" max="1" width="27.140625" customWidth="1"/>
    <col min="2" max="2" width="5.5703125" customWidth="1"/>
    <col min="3" max="14" width="8.7109375" customWidth="1"/>
    <col min="15" max="15" width="11.5703125" customWidth="1"/>
    <col min="16" max="58" width="8.7109375" customWidth="1"/>
  </cols>
  <sheetData>
    <row r="1" spans="1:58">
      <c r="A1" s="315" t="s">
        <v>3</v>
      </c>
      <c r="B1" s="316"/>
      <c r="C1" s="11" t="s">
        <v>7</v>
      </c>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3"/>
    </row>
    <row r="2" spans="1:58" ht="45" customHeight="1">
      <c r="A2" s="319" t="s">
        <v>10</v>
      </c>
      <c r="B2" s="320"/>
      <c r="C2" s="24" t="e">
        <f ca="1">IMAGE('App Icon URLs'!B2)</f>
        <v>#NAME?</v>
      </c>
      <c r="D2" s="24" t="e">
        <f ca="1">IMAGE('App Icon URLs'!B3)</f>
        <v>#NAME?</v>
      </c>
      <c r="E2" s="24" t="e">
        <f ca="1">IMAGE('App Icon URLs'!B4)</f>
        <v>#NAME?</v>
      </c>
      <c r="F2" s="24" t="e">
        <f ca="1">IMAGE('App Icon URLs'!B5)</f>
        <v>#NAME?</v>
      </c>
      <c r="G2" s="24" t="e">
        <f ca="1">IMAGE('App Icon URLs'!B6)</f>
        <v>#NAME?</v>
      </c>
      <c r="H2" s="24"/>
      <c r="I2" s="24" t="e">
        <f ca="1">IMAGE('App Icon URLs'!B11)</f>
        <v>#NAME?</v>
      </c>
      <c r="J2" s="24" t="e">
        <f ca="1">IMAGE('App Icon URLs'!B12)</f>
        <v>#NAME?</v>
      </c>
      <c r="K2" s="24" t="e">
        <f ca="1">IMAGE('App Icon URLs'!B13)</f>
        <v>#NAME?</v>
      </c>
      <c r="L2" s="24" t="e">
        <f ca="1">IMAGE('App Icon URLs'!B14)</f>
        <v>#NAME?</v>
      </c>
      <c r="M2" s="24" t="e">
        <f ca="1">IMAGE('App Icon URLs'!B15)</f>
        <v>#NAME?</v>
      </c>
      <c r="N2" s="24" t="e">
        <f ca="1">IMAGE('App Icon URLs'!B16)</f>
        <v>#NAME?</v>
      </c>
      <c r="O2" s="24" t="e">
        <f ca="1">IMAGE('App Icon URLs'!B8)</f>
        <v>#NAME?</v>
      </c>
      <c r="P2" s="24" t="e">
        <f ca="1">IMAGE('App Icon URLs'!B10)</f>
        <v>#NAME?</v>
      </c>
      <c r="Q2" s="24" t="e">
        <f ca="1">IMAGE('App Icon URLs'!B9)</f>
        <v>#NAME?</v>
      </c>
      <c r="R2" s="24"/>
      <c r="S2" s="24" t="e">
        <f ca="1">IMAGE('App Icon URLs'!B23)</f>
        <v>#NAME?</v>
      </c>
      <c r="T2" s="24" t="e">
        <f ca="1">IMAGE('App Icon URLs'!B17)</f>
        <v>#NAME?</v>
      </c>
      <c r="U2" s="31" t="e">
        <f ca="1">IMAGE('App Icon URLs'!B30)</f>
        <v>#NAME?</v>
      </c>
      <c r="V2" s="31" t="e">
        <f ca="1">IMAGE('App Icon URLs'!B31)</f>
        <v>#NAME?</v>
      </c>
      <c r="W2" s="24" t="e">
        <f ca="1">IMAGE('App Icon URLs'!B24)</f>
        <v>#NAME?</v>
      </c>
      <c r="X2" s="24" t="e">
        <f ca="1">IMAGE('App Icon URLs'!B25)</f>
        <v>#NAME?</v>
      </c>
      <c r="Y2" s="24" t="e">
        <f ca="1">IMAGE('App Icon URLs'!B26)</f>
        <v>#NAME?</v>
      </c>
      <c r="Z2" s="31" t="e">
        <f ca="1">IMAGE('App Icon URLs'!B28)</f>
        <v>#NAME?</v>
      </c>
      <c r="AA2" s="31" t="e">
        <f ca="1">IMAGE('App Icon URLs'!B33)</f>
        <v>#NAME?</v>
      </c>
      <c r="AB2" s="31" t="e">
        <f ca="1">IMAGE('App Icon URLs'!B27)</f>
        <v>#NAME?</v>
      </c>
      <c r="AC2" s="35" t="e">
        <f ca="1">IMAGE('App Icon URLs'!B19)</f>
        <v>#NAME?</v>
      </c>
      <c r="AD2" s="24" t="e">
        <f ca="1">IMAGE('App Icon URLs'!B20)</f>
        <v>#NAME?</v>
      </c>
      <c r="AE2" s="24" t="e">
        <f ca="1">IMAGE('App Icon URLs'!B21)</f>
        <v>#NAME?</v>
      </c>
      <c r="AF2" s="24" t="e">
        <f ca="1">IMAGE('App Icon URLs'!B36)</f>
        <v>#NAME?</v>
      </c>
      <c r="AG2" s="24" t="e">
        <f ca="1">IMAGE('App Icon URLs'!B34)</f>
        <v>#NAME?</v>
      </c>
      <c r="AH2" s="24" t="e">
        <f ca="1">IMAGE('App Icon URLs'!B35)</f>
        <v>#NAME?</v>
      </c>
      <c r="AI2" s="24" t="e">
        <f ca="1">IMAGE('App Icon URLs'!B50)</f>
        <v>#NAME?</v>
      </c>
      <c r="AJ2" s="24" t="e">
        <f ca="1">IMAGE('App Icon URLs'!B51)</f>
        <v>#NAME?</v>
      </c>
      <c r="AK2" s="24" t="e">
        <f ca="1">IMAGE('App Icon URLs'!B52)</f>
        <v>#NAME?</v>
      </c>
      <c r="AL2" s="31" t="e">
        <f ca="1">IMAGE('App Icon URLs'!B32)</f>
        <v>#NAME?</v>
      </c>
      <c r="AM2" s="24"/>
      <c r="AN2" s="31" t="e">
        <f ca="1">IMAGE('App Icon URLs'!B29)</f>
        <v>#NAME?</v>
      </c>
      <c r="AO2" s="31" t="e">
        <f ca="1">IMAGE('App Icon URLs'!B39)</f>
        <v>#NAME?</v>
      </c>
      <c r="AP2" s="31" t="e">
        <f ca="1">IMAGE('App Icon URLs'!B40)</f>
        <v>#NAME?</v>
      </c>
      <c r="AQ2" s="31" t="e">
        <f ca="1">IMAGE('App Icon URLs'!B41)</f>
        <v>#NAME?</v>
      </c>
      <c r="AR2" s="31" t="e">
        <f ca="1">IMAGE('App Icon URLs'!B42)</f>
        <v>#NAME?</v>
      </c>
      <c r="AS2" s="31" t="e">
        <f ca="1">IMAGE('App Icon URLs'!B43)</f>
        <v>#NAME?</v>
      </c>
      <c r="AT2" s="31" t="e">
        <f ca="1">IMAGE('App Icon URLs'!B44)</f>
        <v>#NAME?</v>
      </c>
      <c r="AU2" s="31" t="e">
        <f ca="1">IMAGE('App Icon URLs'!B45)</f>
        <v>#NAME?</v>
      </c>
      <c r="AV2" s="31" t="e">
        <f ca="1">IMAGE('App Icon URLs'!B37)</f>
        <v>#NAME?</v>
      </c>
      <c r="AW2" s="31" t="e">
        <f ca="1">IMAGE('App Icon URLs'!B47)</f>
        <v>#NAME?</v>
      </c>
      <c r="AX2" s="52" t="e">
        <f ca="1">IMAGE('App Icon URLs'!B48)</f>
        <v>#NAME?</v>
      </c>
      <c r="AY2" s="54" t="e">
        <f ca="1">IMAGE('App Icon URLs'!B55)</f>
        <v>#NAME?</v>
      </c>
      <c r="AZ2" s="31" t="e">
        <f ca="1">IMAGE('App Icon URLs'!B38)</f>
        <v>#NAME?</v>
      </c>
      <c r="BA2" s="58" t="e">
        <f ca="1">IMAGE('App Icon URLs'!B18)</f>
        <v>#NAME?</v>
      </c>
      <c r="BB2" s="24" t="e">
        <f ca="1">IMAGE('App Icon URLs'!B22)</f>
        <v>#NAME?</v>
      </c>
      <c r="BC2" s="24" t="e">
        <f ca="1">IMAGE('App Icon URLs'!B49)</f>
        <v>#NAME?</v>
      </c>
      <c r="BD2" s="60" t="e">
        <f ca="1">IMAGE('App Icon URLs'!B53)</f>
        <v>#NAME?</v>
      </c>
      <c r="BE2" s="31" t="e">
        <f ca="1">IMAGE('App Icon URLs'!B46)</f>
        <v>#NAME?</v>
      </c>
      <c r="BF2" s="31" t="e">
        <f ca="1">IMAGE('App Icon URLs'!B56)</f>
        <v>#NAME?</v>
      </c>
    </row>
    <row r="3" spans="1:58" ht="12.75">
      <c r="A3" s="321"/>
      <c r="B3" s="322"/>
      <c r="C3" s="69" t="s">
        <v>181</v>
      </c>
      <c r="D3" s="69" t="s">
        <v>186</v>
      </c>
      <c r="E3" s="69" t="s">
        <v>187</v>
      </c>
      <c r="F3" s="69" t="s">
        <v>188</v>
      </c>
      <c r="G3" s="69" t="s">
        <v>189</v>
      </c>
      <c r="H3" s="69" t="s">
        <v>190</v>
      </c>
      <c r="I3" s="69" t="s">
        <v>191</v>
      </c>
      <c r="J3" s="69" t="s">
        <v>192</v>
      </c>
      <c r="K3" s="69" t="s">
        <v>193</v>
      </c>
      <c r="L3" s="69" t="s">
        <v>194</v>
      </c>
      <c r="M3" s="69" t="s">
        <v>195</v>
      </c>
      <c r="N3" s="69" t="s">
        <v>196</v>
      </c>
      <c r="O3" s="69" t="s">
        <v>197</v>
      </c>
      <c r="P3" s="69" t="s">
        <v>198</v>
      </c>
      <c r="Q3" s="69" t="s">
        <v>199</v>
      </c>
      <c r="R3" s="69" t="s">
        <v>200</v>
      </c>
      <c r="S3" s="69" t="s">
        <v>201</v>
      </c>
      <c r="T3" s="69" t="s">
        <v>202</v>
      </c>
      <c r="U3" s="69" t="s">
        <v>203</v>
      </c>
      <c r="V3" s="71" t="s">
        <v>204</v>
      </c>
      <c r="W3" s="69" t="s">
        <v>211</v>
      </c>
      <c r="X3" s="69" t="s">
        <v>212</v>
      </c>
      <c r="Y3" s="69" t="s">
        <v>213</v>
      </c>
      <c r="Z3" s="69" t="s">
        <v>214</v>
      </c>
      <c r="AA3" s="69" t="s">
        <v>215</v>
      </c>
      <c r="AB3" s="69" t="s">
        <v>216</v>
      </c>
      <c r="AC3" s="72" t="s">
        <v>217</v>
      </c>
      <c r="AD3" s="69" t="s">
        <v>221</v>
      </c>
      <c r="AE3" s="69" t="s">
        <v>223</v>
      </c>
      <c r="AF3" s="69" t="s">
        <v>225</v>
      </c>
      <c r="AG3" s="69" t="s">
        <v>226</v>
      </c>
      <c r="AH3" s="69" t="s">
        <v>227</v>
      </c>
      <c r="AI3" s="69" t="s">
        <v>228</v>
      </c>
      <c r="AJ3" s="69" t="s">
        <v>229</v>
      </c>
      <c r="AK3" s="69" t="s">
        <v>230</v>
      </c>
      <c r="AL3" s="69" t="s">
        <v>231</v>
      </c>
      <c r="AM3" s="69" t="s">
        <v>232</v>
      </c>
      <c r="AN3" s="69" t="s">
        <v>233</v>
      </c>
      <c r="AO3" s="69" t="s">
        <v>234</v>
      </c>
      <c r="AP3" s="69" t="s">
        <v>235</v>
      </c>
      <c r="AQ3" s="69" t="s">
        <v>236</v>
      </c>
      <c r="AR3" s="69" t="s">
        <v>237</v>
      </c>
      <c r="AS3" s="69" t="s">
        <v>238</v>
      </c>
      <c r="AT3" s="69" t="s">
        <v>239</v>
      </c>
      <c r="AU3" s="69" t="s">
        <v>240</v>
      </c>
      <c r="AV3" s="69" t="s">
        <v>241</v>
      </c>
      <c r="AW3" s="69" t="s">
        <v>242</v>
      </c>
      <c r="AX3" s="69" t="s">
        <v>243</v>
      </c>
      <c r="AY3" s="69" t="s">
        <v>244</v>
      </c>
      <c r="AZ3" s="69" t="s">
        <v>245</v>
      </c>
      <c r="BA3" s="74" t="s">
        <v>246</v>
      </c>
      <c r="BB3" s="69" t="s">
        <v>248</v>
      </c>
      <c r="BC3" s="69" t="s">
        <v>249</v>
      </c>
      <c r="BD3" s="69" t="s">
        <v>250</v>
      </c>
      <c r="BE3" s="69" t="s">
        <v>251</v>
      </c>
      <c r="BF3" s="69" t="s">
        <v>252</v>
      </c>
    </row>
    <row r="4" spans="1:58" ht="12.75">
      <c r="A4" s="317" t="s">
        <v>253</v>
      </c>
      <c r="B4" s="318"/>
      <c r="C4" s="79" t="str">
        <f>HYPERLINK("https://play.google.com/store/apps/details?id=com.android.chrome","Click")</f>
        <v>Click</v>
      </c>
      <c r="D4" s="79" t="str">
        <f>HYPERLINK("https://play.google.com/store/apps/details?id=com.google.android.gm","Click")</f>
        <v>Click</v>
      </c>
      <c r="E4" s="79" t="str">
        <f>HYPERLINK("https://play.google.com/store/apps/details?id=com.google.android.googlequicksearchbox","Click")</f>
        <v>Click</v>
      </c>
      <c r="F4" s="79" t="str">
        <f>HYPERLINK("https://play.google.com/store/apps/details?id=com.google.android.apps.maps","Click")</f>
        <v>Click</v>
      </c>
      <c r="G4" s="79" t="str">
        <f>HYPERLINK("https://play.google.com/store/apps/details?id=com.google.android.youtube","Click")</f>
        <v>Click</v>
      </c>
      <c r="H4" s="82"/>
      <c r="I4" s="79" t="str">
        <f>HYPERLINK("https://play.google.com/store/apps/details?id=com.google.android.apps.docs","Click")</f>
        <v>Click</v>
      </c>
      <c r="J4" s="79" t="str">
        <f>HYPERLINK("https://play.google.com/store/apps/details?id=com.google.android.music","Click")</f>
        <v>Click</v>
      </c>
      <c r="K4" s="79" t="str">
        <f>HYPERLINK("https://play.google.com/store/apps/details?id=com.google.android.videos","Click")</f>
        <v>Click</v>
      </c>
      <c r="L4" s="79" t="str">
        <f>HYPERLINK("https://play.google.com/store/apps/details?id=com.google.android.apps.tachyon","Click")</f>
        <v>Click</v>
      </c>
      <c r="M4" s="79" t="str">
        <f>HYPERLINK("https://play.google.com/store/apps/details?id=com.google.android.talk","Click")</f>
        <v>Click</v>
      </c>
      <c r="N4" s="79" t="str">
        <f>HYPERLINK("https://play.google.com/store/apps/details?id=com.google.android.apps.photos","Click")</f>
        <v>Click</v>
      </c>
      <c r="O4" s="79" t="str">
        <f>HYPERLINK("https://play.google.com/store/apps/details?id=com.google.android.gms","Click")</f>
        <v>Click</v>
      </c>
      <c r="P4" s="79" t="str">
        <f>HYPERLINK("https://play.google.com/store/apps/details?id=com.google.android.tts","Click")</f>
        <v>Click</v>
      </c>
      <c r="Q4" s="79" t="str">
        <f>HYPERLINK("https://play.google.com/store/apps/details?id=com.google.android.webview","Click")</f>
        <v>Click</v>
      </c>
      <c r="R4" s="82"/>
      <c r="S4" s="79" t="str">
        <f>HYPERLINK("https://play.google.com/store/apps/details?id=com.google.android.marvin.talkback","Click")</f>
        <v>Click</v>
      </c>
      <c r="T4" s="79" t="str">
        <f>HYPERLINK("https://play.google.com/store/apps/details?id=com.google.android.calendar","Click")</f>
        <v>Click</v>
      </c>
      <c r="U4" s="79" t="str">
        <f>HYPERLINK("https://play.google.com/store/apps/details?id=com.google.android.calculator","Click")</f>
        <v>Click</v>
      </c>
      <c r="V4" s="85" t="str">
        <f>HYPERLINK("https://play.google.com/store/apps/details?id=com.google.android.deskclock","Click")</f>
        <v>Click</v>
      </c>
      <c r="W4" s="79" t="str">
        <f>HYPERLINK("https://play.google.com/store/apps/details?id=com.google.android.apps.docs.editors.docs","Click")</f>
        <v>Click</v>
      </c>
      <c r="X4" s="79" t="str">
        <f>HYPERLINK("https://play.google.com/store/apps/details?id=com.google.android.apps.docs.editors.sheets","Click")</f>
        <v>Click</v>
      </c>
      <c r="Y4" s="79" t="str">
        <f>HYPERLINK("https://play.google.com/store/apps/details?id=com.google.android.apps.docs.editors.slides","Click")</f>
        <v>Click</v>
      </c>
      <c r="Z4" s="79" t="str">
        <f>HYPERLINK("https://play.google.com/store/apps/details?id=com.google.android.keep","Click")</f>
        <v>Click</v>
      </c>
      <c r="AA4" s="79" t="str">
        <f>HYPERLINK("https://play.google.com/store/apps/details?id=com.google.android.apps.translate","Click")</f>
        <v>Click</v>
      </c>
      <c r="AB4" s="79" t="str">
        <f>HYPERLINK("https://play.google.com/store/apps/details?id=com.google.android.apps.cloudprint","Click")</f>
        <v>Click</v>
      </c>
      <c r="AC4" s="79" t="str">
        <f>HYPERLINK("https://play.google.com/store/apps/details?id=com.google.android.apps.books","Click")</f>
        <v>Click</v>
      </c>
      <c r="AD4" s="79" t="str">
        <f>HYPERLINK("https://play.google.com/store/apps/details?id=com.google.android.play.games","Click")</f>
        <v>Click</v>
      </c>
      <c r="AE4" s="79" t="str">
        <f>HYPERLINK("https://play.google.com/store/apps/details?id=com.google.android.apps.magazines","Click")</f>
        <v>Click</v>
      </c>
      <c r="AF4" s="79" t="str">
        <f>HYPERLINK("https://play.google.com/store/apps/details?id=com.google.android.apps.genie.geniewidget","Click")</f>
        <v>Click</v>
      </c>
      <c r="AG4" s="79" t="str">
        <f>HYPERLINK("https://play.google.com/store/apps/details?id=com.google.android.apps.messaging","Click")</f>
        <v>Click</v>
      </c>
      <c r="AH4" s="79" t="str">
        <f>HYPERLINK("https://play.google.com/store/apps/details?id=com.google.android.ims","Click")</f>
        <v>Click</v>
      </c>
      <c r="AI4" s="79" t="str">
        <f>HYPERLINK("https://play.google.com/store/apps/details?id=com.google.android.dialer","Click")</f>
        <v>Click</v>
      </c>
      <c r="AJ4" s="79" t="str">
        <f>HYPERLINK("https://play.google.com/store/apps/details?id=com.google.android.contacts","Click")</f>
        <v>Click</v>
      </c>
      <c r="AK4" s="79" t="str">
        <f>HYPERLINK("https://play.google.com/store/apps/details?id=com.google.android.apps.googlevoice","Click")</f>
        <v>Click</v>
      </c>
      <c r="AL4" s="79" t="str">
        <f>HYPERLINK("https://play.google.com/store/apps/details?id=com.google.android.apps.enterprise.dmagent","Click")</f>
        <v>Click</v>
      </c>
      <c r="AM4" s="82"/>
      <c r="AN4" s="79" t="str">
        <f>HYPERLINK("https://play.google.com/store/apps/details?id=com.google.android.apps.adm","Click")</f>
        <v>Click</v>
      </c>
      <c r="AO4" s="79" t="str">
        <f>HYPERLINK("https://play.google.com/store/apps/details?id=com.google.android.inputmethod.latin","Click")</f>
        <v>Click</v>
      </c>
      <c r="AP4" s="79" t="str">
        <f>HYPERLINK("https://play.google.com/store/apps/details?id=com.google.android.apps.inputmethod.hindi","Click")</f>
        <v>Click</v>
      </c>
      <c r="AQ4" s="79" t="str">
        <f>HYPERLINK("https://play.google.com/store/apps/details?id=com.google.android.inputmethod.japanese","Click")</f>
        <v>Click</v>
      </c>
      <c r="AR4" s="79" t="str">
        <f>HYPERLINK("https://play.google.com/store/apps/details?id=com.google.android.inputmethod.korean","Click")</f>
        <v>Click</v>
      </c>
      <c r="AS4" s="79" t="str">
        <f>HYPERLINK("https://play.google.com/store/apps/details?id=com.google.android.inputmethod.pinyin","Click")</f>
        <v>Click</v>
      </c>
      <c r="AT4" s="79" t="str">
        <f>HYPERLINK("https://play.google.com/store/apps/details?id=com.google.android.apps.inputmethod.zhuyin","Click")</f>
        <v>Click</v>
      </c>
      <c r="AU4" s="79" t="str">
        <f>HYPERLINK("https://play.google.com/store/apps/details?id=com.google.android.apps.handwriting.ime","Click")</f>
        <v>Click</v>
      </c>
      <c r="AV4" s="79" t="str">
        <f>HYPERLINK("https://play.google.com/store/apps/details?id=com.google.android.apps.walletnfcrel","Click")</f>
        <v>Click</v>
      </c>
      <c r="AW4" s="79" t="str">
        <f>HYPERLINK("https://play.google.com/store/apps/details?id=com.google.android.apps.wallpaper","Click")</f>
        <v>Click</v>
      </c>
      <c r="AX4" s="79" t="str">
        <f>HYPERLINK("https://play.google.com/store/apps/details?id=com.google.earth","Click")</f>
        <v>Click</v>
      </c>
      <c r="AY4" s="79" t="str">
        <f>HYPERLINK("https://play.google.com/store/apps/details?id=com.google.android.apps.nbu.files","Click")</f>
        <v>Click</v>
      </c>
      <c r="AZ4" s="79" t="str">
        <f>HYPERLINK("https://play.google.com/store/apps/details?id=com.google.android.apps.youtube.mango","Click")</f>
        <v>Click</v>
      </c>
      <c r="BA4" s="79" t="str">
        <f>HYPERLINK("https://play.google.com/store/apps/details?id=com.google.android.apps.plus","Click")</f>
        <v>Click</v>
      </c>
      <c r="BB4" s="79" t="str">
        <f>HYPERLINK("https://play.google.com/store/apps/details?id=com.google.android.apps.fitness","Click")</f>
        <v>Click</v>
      </c>
      <c r="BC4" s="79" t="str">
        <f>HYPERLINK("https://play.google.com/store/apps/details?id=com.google.android.street","Click")</f>
        <v>Click</v>
      </c>
      <c r="BD4" s="79" t="str">
        <f>HYPERLINK("https://play.google.com/store/apps/details?id=com.google.android.apps.pdfviewer","Click")</f>
        <v>Click</v>
      </c>
      <c r="BE4" s="79" t="str">
        <f>HYPERLINK("https://play.google.com/store/apps/details?id=com.google.vr.vrcore","Click")</f>
        <v>Click</v>
      </c>
      <c r="BF4" s="79" t="str">
        <f>HYPERLINK("https://play.google.com/store/apps/details?id=com.google.android.apps.freighter","Click")</f>
        <v>Click</v>
      </c>
    </row>
    <row r="5" spans="1:58" ht="12.75">
      <c r="A5" s="103" t="s">
        <v>381</v>
      </c>
      <c r="B5" s="104"/>
      <c r="C5" s="106" t="s">
        <v>385</v>
      </c>
      <c r="D5" s="106" t="s">
        <v>385</v>
      </c>
      <c r="E5" s="106" t="s">
        <v>385</v>
      </c>
      <c r="F5" s="106" t="s">
        <v>385</v>
      </c>
      <c r="G5" s="106" t="s">
        <v>385</v>
      </c>
      <c r="H5" s="106" t="s">
        <v>385</v>
      </c>
      <c r="I5" s="106" t="s">
        <v>385</v>
      </c>
      <c r="J5" s="106" t="s">
        <v>385</v>
      </c>
      <c r="K5" s="106" t="s">
        <v>385</v>
      </c>
      <c r="L5" s="106" t="s">
        <v>415</v>
      </c>
      <c r="M5" s="106" t="s">
        <v>415</v>
      </c>
      <c r="N5" s="106" t="s">
        <v>385</v>
      </c>
      <c r="O5" s="106" t="s">
        <v>385</v>
      </c>
      <c r="P5" s="106" t="s">
        <v>385</v>
      </c>
      <c r="Q5" s="106" t="s">
        <v>385</v>
      </c>
      <c r="R5" s="106" t="s">
        <v>385</v>
      </c>
      <c r="S5" s="107" t="s">
        <v>423</v>
      </c>
      <c r="T5" s="108" t="s">
        <v>423</v>
      </c>
      <c r="U5" s="107" t="s">
        <v>423</v>
      </c>
      <c r="V5" s="109" t="s">
        <v>423</v>
      </c>
      <c r="W5" s="107" t="s">
        <v>423</v>
      </c>
      <c r="X5" s="107" t="s">
        <v>423</v>
      </c>
      <c r="Y5" s="107" t="s">
        <v>423</v>
      </c>
      <c r="Z5" s="107" t="s">
        <v>423</v>
      </c>
      <c r="AA5" s="107" t="s">
        <v>423</v>
      </c>
      <c r="AB5" s="107" t="s">
        <v>423</v>
      </c>
      <c r="AC5" s="107" t="s">
        <v>423</v>
      </c>
      <c r="AD5" s="107" t="s">
        <v>423</v>
      </c>
      <c r="AE5" s="107" t="s">
        <v>423</v>
      </c>
      <c r="AF5" s="107" t="s">
        <v>423</v>
      </c>
      <c r="AG5" s="107" t="s">
        <v>423</v>
      </c>
      <c r="AH5" s="107" t="s">
        <v>423</v>
      </c>
      <c r="AI5" s="107" t="s">
        <v>423</v>
      </c>
      <c r="AJ5" s="107" t="s">
        <v>423</v>
      </c>
      <c r="AK5" s="107" t="s">
        <v>423</v>
      </c>
      <c r="AL5" s="107" t="s">
        <v>423</v>
      </c>
      <c r="AM5" s="107" t="s">
        <v>423</v>
      </c>
      <c r="AN5" s="107" t="s">
        <v>423</v>
      </c>
      <c r="AO5" s="107" t="s">
        <v>423</v>
      </c>
      <c r="AP5" s="107" t="s">
        <v>423</v>
      </c>
      <c r="AQ5" s="107" t="s">
        <v>423</v>
      </c>
      <c r="AR5" s="107" t="s">
        <v>423</v>
      </c>
      <c r="AS5" s="107" t="s">
        <v>423</v>
      </c>
      <c r="AT5" s="107" t="s">
        <v>423</v>
      </c>
      <c r="AU5" s="109" t="s">
        <v>423</v>
      </c>
      <c r="AV5" s="107" t="s">
        <v>423</v>
      </c>
      <c r="AW5" s="110" t="s">
        <v>423</v>
      </c>
      <c r="AX5" s="107" t="s">
        <v>423</v>
      </c>
      <c r="AY5" s="107" t="s">
        <v>423</v>
      </c>
      <c r="AZ5" s="107" t="s">
        <v>423</v>
      </c>
      <c r="BA5" s="108" t="s">
        <v>423</v>
      </c>
      <c r="BB5" s="107" t="s">
        <v>423</v>
      </c>
      <c r="BC5" s="107" t="s">
        <v>423</v>
      </c>
      <c r="BD5" s="107" t="s">
        <v>423</v>
      </c>
      <c r="BE5" s="110" t="s">
        <v>423</v>
      </c>
      <c r="BF5" s="107" t="s">
        <v>423</v>
      </c>
    </row>
    <row r="6" spans="1:58" ht="12.75" customHeight="1">
      <c r="A6" s="112" t="s">
        <v>393</v>
      </c>
      <c r="B6" s="115" t="str">
        <f t="shared" ref="B6:B37" si="0">VLOOKUP(A6, CCTable, 3, FALSE)</f>
        <v>AF</v>
      </c>
      <c r="C6" s="118" t="s">
        <v>9</v>
      </c>
      <c r="D6" s="118" t="s">
        <v>9</v>
      </c>
      <c r="E6" s="118" t="s">
        <v>9</v>
      </c>
      <c r="F6" s="119" t="s">
        <v>13</v>
      </c>
      <c r="G6" s="119" t="s">
        <v>13</v>
      </c>
      <c r="H6" s="119" t="s">
        <v>9</v>
      </c>
      <c r="I6" s="118" t="s">
        <v>9</v>
      </c>
      <c r="J6" s="119" t="s">
        <v>13</v>
      </c>
      <c r="K6" s="120" t="s">
        <v>16</v>
      </c>
      <c r="L6" s="118" t="s">
        <v>9</v>
      </c>
      <c r="M6" s="118" t="s">
        <v>9</v>
      </c>
      <c r="N6" s="118" t="s">
        <v>9</v>
      </c>
      <c r="O6" s="118" t="s">
        <v>9</v>
      </c>
      <c r="P6" s="119" t="s">
        <v>13</v>
      </c>
      <c r="Q6" s="118" t="s">
        <v>9</v>
      </c>
      <c r="R6" s="118" t="s">
        <v>9</v>
      </c>
      <c r="S6" s="118" t="s">
        <v>9</v>
      </c>
      <c r="T6" s="118" t="s">
        <v>9</v>
      </c>
      <c r="U6" s="122" t="s">
        <v>9</v>
      </c>
      <c r="V6" s="122" t="s">
        <v>9</v>
      </c>
      <c r="W6" s="119" t="s">
        <v>13</v>
      </c>
      <c r="X6" s="119" t="s">
        <v>13</v>
      </c>
      <c r="Y6" s="119" t="s">
        <v>13</v>
      </c>
      <c r="Z6" s="119" t="s">
        <v>13</v>
      </c>
      <c r="AA6" s="118" t="s">
        <v>9</v>
      </c>
      <c r="AB6" s="123" t="s">
        <v>13</v>
      </c>
      <c r="AC6" s="124" t="s">
        <v>13</v>
      </c>
      <c r="AD6" s="119" t="s">
        <v>13</v>
      </c>
      <c r="AE6" s="123" t="s">
        <v>13</v>
      </c>
      <c r="AF6" s="118" t="s">
        <v>9</v>
      </c>
      <c r="AG6" s="119" t="s">
        <v>13</v>
      </c>
      <c r="AH6" s="119" t="s">
        <v>13</v>
      </c>
      <c r="AI6" s="119" t="s">
        <v>13</v>
      </c>
      <c r="AJ6" s="119" t="s">
        <v>13</v>
      </c>
      <c r="AK6" s="125" t="s">
        <v>16</v>
      </c>
      <c r="AL6" s="125" t="s">
        <v>16</v>
      </c>
      <c r="AM6" s="118" t="s">
        <v>9</v>
      </c>
      <c r="AN6" s="118" t="s">
        <v>9</v>
      </c>
      <c r="AO6" s="118" t="s">
        <v>9</v>
      </c>
      <c r="AP6" s="118" t="s">
        <v>9</v>
      </c>
      <c r="AQ6" s="118" t="s">
        <v>9</v>
      </c>
      <c r="AR6" s="118" t="s">
        <v>9</v>
      </c>
      <c r="AS6" s="118" t="s">
        <v>9</v>
      </c>
      <c r="AT6" s="118" t="s">
        <v>9</v>
      </c>
      <c r="AU6" s="122" t="s">
        <v>9</v>
      </c>
      <c r="AV6" s="126" t="s">
        <v>16</v>
      </c>
      <c r="AW6" s="118" t="s">
        <v>9</v>
      </c>
      <c r="AX6" s="119" t="s">
        <v>13</v>
      </c>
      <c r="AY6" s="127" t="s">
        <v>9</v>
      </c>
      <c r="AZ6" s="128" t="s">
        <v>13</v>
      </c>
      <c r="BA6" s="129" t="s">
        <v>13</v>
      </c>
      <c r="BB6" s="122" t="s">
        <v>9</v>
      </c>
      <c r="BC6" s="119" t="s">
        <v>13</v>
      </c>
      <c r="BD6" s="120" t="s">
        <v>16</v>
      </c>
      <c r="BE6" s="120" t="s">
        <v>16</v>
      </c>
      <c r="BF6" s="118" t="s">
        <v>9</v>
      </c>
    </row>
    <row r="7" spans="1:58" ht="12.75" customHeight="1">
      <c r="A7" s="112" t="s">
        <v>399</v>
      </c>
      <c r="B7" s="115" t="str">
        <f t="shared" si="0"/>
        <v>AL</v>
      </c>
      <c r="C7" s="118" t="s">
        <v>9</v>
      </c>
      <c r="D7" s="118" t="s">
        <v>9</v>
      </c>
      <c r="E7" s="118" t="s">
        <v>9</v>
      </c>
      <c r="F7" s="119" t="s">
        <v>13</v>
      </c>
      <c r="G7" s="119" t="s">
        <v>13</v>
      </c>
      <c r="H7" s="119" t="s">
        <v>9</v>
      </c>
      <c r="I7" s="118" t="s">
        <v>9</v>
      </c>
      <c r="J7" s="119" t="s">
        <v>13</v>
      </c>
      <c r="K7" s="122" t="s">
        <v>9</v>
      </c>
      <c r="L7" s="118" t="s">
        <v>9</v>
      </c>
      <c r="M7" s="118" t="s">
        <v>9</v>
      </c>
      <c r="N7" s="118" t="s">
        <v>9</v>
      </c>
      <c r="O7" s="118" t="s">
        <v>9</v>
      </c>
      <c r="P7" s="118" t="s">
        <v>9</v>
      </c>
      <c r="Q7" s="118" t="s">
        <v>9</v>
      </c>
      <c r="R7" s="118" t="s">
        <v>9</v>
      </c>
      <c r="S7" s="118" t="s">
        <v>9</v>
      </c>
      <c r="T7" s="118" t="s">
        <v>9</v>
      </c>
      <c r="U7" s="122" t="s">
        <v>9</v>
      </c>
      <c r="V7" s="122" t="s">
        <v>9</v>
      </c>
      <c r="W7" s="118" t="s">
        <v>9</v>
      </c>
      <c r="X7" s="118" t="s">
        <v>9</v>
      </c>
      <c r="Y7" s="118" t="s">
        <v>9</v>
      </c>
      <c r="Z7" s="119" t="s">
        <v>13</v>
      </c>
      <c r="AA7" s="118" t="s">
        <v>9</v>
      </c>
      <c r="AB7" s="123" t="s">
        <v>13</v>
      </c>
      <c r="AC7" s="130" t="s">
        <v>13</v>
      </c>
      <c r="AD7" s="119" t="s">
        <v>13</v>
      </c>
      <c r="AE7" s="123" t="s">
        <v>13</v>
      </c>
      <c r="AF7" s="118" t="s">
        <v>9</v>
      </c>
      <c r="AG7" s="118" t="s">
        <v>9</v>
      </c>
      <c r="AH7" s="118" t="s">
        <v>9</v>
      </c>
      <c r="AI7" s="118" t="s">
        <v>9</v>
      </c>
      <c r="AJ7" s="118" t="s">
        <v>9</v>
      </c>
      <c r="AK7" s="125" t="s">
        <v>16</v>
      </c>
      <c r="AL7" s="125" t="s">
        <v>16</v>
      </c>
      <c r="AM7" s="118" t="s">
        <v>9</v>
      </c>
      <c r="AN7" s="118" t="s">
        <v>9</v>
      </c>
      <c r="AO7" s="118" t="s">
        <v>9</v>
      </c>
      <c r="AP7" s="118" t="s">
        <v>9</v>
      </c>
      <c r="AQ7" s="118" t="s">
        <v>9</v>
      </c>
      <c r="AR7" s="118" t="s">
        <v>9</v>
      </c>
      <c r="AS7" s="118" t="s">
        <v>9</v>
      </c>
      <c r="AT7" s="118" t="s">
        <v>9</v>
      </c>
      <c r="AU7" s="122" t="s">
        <v>9</v>
      </c>
      <c r="AV7" s="131" t="s">
        <v>16</v>
      </c>
      <c r="AW7" s="118" t="s">
        <v>9</v>
      </c>
      <c r="AX7" s="118" t="s">
        <v>9</v>
      </c>
      <c r="AY7" s="132" t="s">
        <v>9</v>
      </c>
      <c r="AZ7" s="133" t="s">
        <v>13</v>
      </c>
      <c r="BA7" s="129" t="s">
        <v>13</v>
      </c>
      <c r="BB7" s="120" t="s">
        <v>16</v>
      </c>
      <c r="BC7" s="119" t="s">
        <v>13</v>
      </c>
      <c r="BD7" s="120" t="s">
        <v>16</v>
      </c>
      <c r="BE7" s="122" t="s">
        <v>9</v>
      </c>
      <c r="BF7" s="118" t="s">
        <v>9</v>
      </c>
    </row>
    <row r="8" spans="1:58" ht="12.75" customHeight="1">
      <c r="A8" s="112" t="s">
        <v>526</v>
      </c>
      <c r="B8" s="115" t="str">
        <f t="shared" si="0"/>
        <v>DZ</v>
      </c>
      <c r="C8" s="118" t="s">
        <v>9</v>
      </c>
      <c r="D8" s="118" t="s">
        <v>9</v>
      </c>
      <c r="E8" s="118" t="s">
        <v>9</v>
      </c>
      <c r="F8" s="118" t="s">
        <v>9</v>
      </c>
      <c r="G8" s="118" t="s">
        <v>9</v>
      </c>
      <c r="H8" s="119" t="s">
        <v>9</v>
      </c>
      <c r="I8" s="118" t="s">
        <v>9</v>
      </c>
      <c r="J8" s="119" t="s">
        <v>13</v>
      </c>
      <c r="K8" s="120" t="s">
        <v>16</v>
      </c>
      <c r="L8" s="118" t="s">
        <v>9</v>
      </c>
      <c r="M8" s="118" t="s">
        <v>9</v>
      </c>
      <c r="N8" s="118" t="s">
        <v>9</v>
      </c>
      <c r="O8" s="118" t="s">
        <v>9</v>
      </c>
      <c r="P8" s="119" t="s">
        <v>13</v>
      </c>
      <c r="Q8" s="118" t="s">
        <v>9</v>
      </c>
      <c r="R8" s="118" t="s">
        <v>9</v>
      </c>
      <c r="S8" s="118" t="s">
        <v>9</v>
      </c>
      <c r="T8" s="118" t="s">
        <v>9</v>
      </c>
      <c r="U8" s="122" t="s">
        <v>9</v>
      </c>
      <c r="V8" s="122" t="s">
        <v>9</v>
      </c>
      <c r="W8" s="118" t="s">
        <v>9</v>
      </c>
      <c r="X8" s="118" t="s">
        <v>9</v>
      </c>
      <c r="Y8" s="118" t="s">
        <v>9</v>
      </c>
      <c r="Z8" s="119" t="s">
        <v>13</v>
      </c>
      <c r="AA8" s="118" t="s">
        <v>9</v>
      </c>
      <c r="AB8" s="123" t="s">
        <v>13</v>
      </c>
      <c r="AC8" s="130" t="s">
        <v>13</v>
      </c>
      <c r="AD8" s="119" t="s">
        <v>13</v>
      </c>
      <c r="AE8" s="123" t="s">
        <v>13</v>
      </c>
      <c r="AF8" s="118" t="s">
        <v>9</v>
      </c>
      <c r="AG8" s="118" t="s">
        <v>9</v>
      </c>
      <c r="AH8" s="118" t="s">
        <v>9</v>
      </c>
      <c r="AI8" s="118" t="s">
        <v>9</v>
      </c>
      <c r="AJ8" s="118" t="s">
        <v>9</v>
      </c>
      <c r="AK8" s="125" t="s">
        <v>16</v>
      </c>
      <c r="AL8" s="125" t="s">
        <v>16</v>
      </c>
      <c r="AM8" s="118" t="s">
        <v>9</v>
      </c>
      <c r="AN8" s="118" t="s">
        <v>9</v>
      </c>
      <c r="AO8" s="118" t="s">
        <v>9</v>
      </c>
      <c r="AP8" s="118" t="s">
        <v>9</v>
      </c>
      <c r="AQ8" s="118" t="s">
        <v>9</v>
      </c>
      <c r="AR8" s="118" t="s">
        <v>9</v>
      </c>
      <c r="AS8" s="118" t="s">
        <v>9</v>
      </c>
      <c r="AT8" s="118" t="s">
        <v>9</v>
      </c>
      <c r="AU8" s="122" t="s">
        <v>9</v>
      </c>
      <c r="AV8" s="131" t="s">
        <v>16</v>
      </c>
      <c r="AW8" s="118" t="s">
        <v>9</v>
      </c>
      <c r="AX8" s="118" t="s">
        <v>9</v>
      </c>
      <c r="AY8" s="132" t="s">
        <v>9</v>
      </c>
      <c r="AZ8" s="136" t="s">
        <v>9</v>
      </c>
      <c r="BA8" s="129" t="s">
        <v>13</v>
      </c>
      <c r="BB8" s="120" t="s">
        <v>16</v>
      </c>
      <c r="BC8" s="119" t="s">
        <v>13</v>
      </c>
      <c r="BD8" s="120" t="s">
        <v>16</v>
      </c>
      <c r="BE8" s="122" t="s">
        <v>9</v>
      </c>
      <c r="BF8" s="118" t="s">
        <v>9</v>
      </c>
    </row>
    <row r="9" spans="1:58" ht="12.75" customHeight="1">
      <c r="A9" s="112" t="s">
        <v>379</v>
      </c>
      <c r="B9" s="115" t="str">
        <f t="shared" si="0"/>
        <v>AD</v>
      </c>
      <c r="C9" s="118" t="s">
        <v>9</v>
      </c>
      <c r="D9" s="118" t="s">
        <v>9</v>
      </c>
      <c r="E9" s="118" t="s">
        <v>9</v>
      </c>
      <c r="F9" s="119" t="s">
        <v>13</v>
      </c>
      <c r="G9" s="119" t="s">
        <v>13</v>
      </c>
      <c r="H9" s="119" t="s">
        <v>9</v>
      </c>
      <c r="I9" s="118" t="s">
        <v>9</v>
      </c>
      <c r="J9" s="119" t="s">
        <v>13</v>
      </c>
      <c r="K9" s="120" t="s">
        <v>16</v>
      </c>
      <c r="L9" s="118" t="s">
        <v>9</v>
      </c>
      <c r="M9" s="118" t="s">
        <v>9</v>
      </c>
      <c r="N9" s="118" t="s">
        <v>9</v>
      </c>
      <c r="O9" s="118" t="s">
        <v>9</v>
      </c>
      <c r="P9" s="119" t="s">
        <v>13</v>
      </c>
      <c r="Q9" s="118" t="s">
        <v>9</v>
      </c>
      <c r="R9" s="118" t="s">
        <v>9</v>
      </c>
      <c r="S9" s="118" t="s">
        <v>9</v>
      </c>
      <c r="T9" s="118" t="s">
        <v>9</v>
      </c>
      <c r="U9" s="122" t="s">
        <v>9</v>
      </c>
      <c r="V9" s="122" t="s">
        <v>9</v>
      </c>
      <c r="W9" s="119" t="s">
        <v>13</v>
      </c>
      <c r="X9" s="119" t="s">
        <v>13</v>
      </c>
      <c r="Y9" s="119" t="s">
        <v>13</v>
      </c>
      <c r="Z9" s="119" t="s">
        <v>13</v>
      </c>
      <c r="AA9" s="118" t="s">
        <v>9</v>
      </c>
      <c r="AB9" s="123" t="s">
        <v>13</v>
      </c>
      <c r="AC9" s="130" t="s">
        <v>13</v>
      </c>
      <c r="AD9" s="119" t="s">
        <v>13</v>
      </c>
      <c r="AE9" s="123" t="s">
        <v>13</v>
      </c>
      <c r="AF9" s="118" t="s">
        <v>9</v>
      </c>
      <c r="AG9" s="119" t="s">
        <v>13</v>
      </c>
      <c r="AH9" s="119" t="s">
        <v>13</v>
      </c>
      <c r="AI9" s="119" t="s">
        <v>13</v>
      </c>
      <c r="AJ9" s="119" t="s">
        <v>13</v>
      </c>
      <c r="AK9" s="125" t="s">
        <v>16</v>
      </c>
      <c r="AL9" s="125" t="s">
        <v>16</v>
      </c>
      <c r="AM9" s="118" t="s">
        <v>9</v>
      </c>
      <c r="AN9" s="118" t="s">
        <v>9</v>
      </c>
      <c r="AO9" s="118" t="s">
        <v>9</v>
      </c>
      <c r="AP9" s="118" t="s">
        <v>9</v>
      </c>
      <c r="AQ9" s="118" t="s">
        <v>9</v>
      </c>
      <c r="AR9" s="118" t="s">
        <v>9</v>
      </c>
      <c r="AS9" s="118" t="s">
        <v>9</v>
      </c>
      <c r="AT9" s="118" t="s">
        <v>9</v>
      </c>
      <c r="AU9" s="122" t="s">
        <v>9</v>
      </c>
      <c r="AV9" s="131" t="s">
        <v>16</v>
      </c>
      <c r="AW9" s="118" t="s">
        <v>9</v>
      </c>
      <c r="AX9" s="118" t="s">
        <v>9</v>
      </c>
      <c r="AY9" s="132" t="s">
        <v>9</v>
      </c>
      <c r="AZ9" s="133" t="s">
        <v>13</v>
      </c>
      <c r="BA9" s="129" t="s">
        <v>13</v>
      </c>
      <c r="BB9" s="122" t="s">
        <v>9</v>
      </c>
      <c r="BC9" s="119" t="s">
        <v>13</v>
      </c>
      <c r="BD9" s="120" t="s">
        <v>16</v>
      </c>
      <c r="BE9" s="120" t="s">
        <v>16</v>
      </c>
      <c r="BF9" s="118" t="s">
        <v>9</v>
      </c>
    </row>
    <row r="10" spans="1:58" ht="12.75" customHeight="1">
      <c r="A10" s="112" t="s">
        <v>403</v>
      </c>
      <c r="B10" s="115" t="str">
        <f t="shared" si="0"/>
        <v>AO</v>
      </c>
      <c r="C10" s="118" t="s">
        <v>9</v>
      </c>
      <c r="D10" s="118" t="s">
        <v>9</v>
      </c>
      <c r="E10" s="118" t="s">
        <v>9</v>
      </c>
      <c r="F10" s="119" t="s">
        <v>13</v>
      </c>
      <c r="G10" s="119" t="s">
        <v>13</v>
      </c>
      <c r="H10" s="119" t="s">
        <v>9</v>
      </c>
      <c r="I10" s="118" t="s">
        <v>9</v>
      </c>
      <c r="J10" s="119" t="s">
        <v>13</v>
      </c>
      <c r="K10" s="122" t="s">
        <v>9</v>
      </c>
      <c r="L10" s="118" t="s">
        <v>9</v>
      </c>
      <c r="M10" s="118" t="s">
        <v>9</v>
      </c>
      <c r="N10" s="118" t="s">
        <v>9</v>
      </c>
      <c r="O10" s="118" t="s">
        <v>9</v>
      </c>
      <c r="P10" s="118" t="s">
        <v>9</v>
      </c>
      <c r="Q10" s="118" t="s">
        <v>9</v>
      </c>
      <c r="R10" s="118" t="s">
        <v>9</v>
      </c>
      <c r="S10" s="118" t="s">
        <v>9</v>
      </c>
      <c r="T10" s="118" t="s">
        <v>9</v>
      </c>
      <c r="U10" s="122" t="s">
        <v>9</v>
      </c>
      <c r="V10" s="122" t="s">
        <v>9</v>
      </c>
      <c r="W10" s="118" t="s">
        <v>9</v>
      </c>
      <c r="X10" s="118" t="s">
        <v>9</v>
      </c>
      <c r="Y10" s="118" t="s">
        <v>9</v>
      </c>
      <c r="Z10" s="119" t="s">
        <v>13</v>
      </c>
      <c r="AA10" s="118" t="s">
        <v>9</v>
      </c>
      <c r="AB10" s="123" t="s">
        <v>13</v>
      </c>
      <c r="AC10" s="130" t="s">
        <v>13</v>
      </c>
      <c r="AD10" s="119" t="s">
        <v>13</v>
      </c>
      <c r="AE10" s="123" t="s">
        <v>13</v>
      </c>
      <c r="AF10" s="118" t="s">
        <v>9</v>
      </c>
      <c r="AG10" s="118" t="s">
        <v>9</v>
      </c>
      <c r="AH10" s="118" t="s">
        <v>9</v>
      </c>
      <c r="AI10" s="118" t="s">
        <v>9</v>
      </c>
      <c r="AJ10" s="118" t="s">
        <v>9</v>
      </c>
      <c r="AK10" s="125" t="s">
        <v>16</v>
      </c>
      <c r="AL10" s="125" t="s">
        <v>16</v>
      </c>
      <c r="AM10" s="118" t="s">
        <v>9</v>
      </c>
      <c r="AN10" s="118" t="s">
        <v>9</v>
      </c>
      <c r="AO10" s="118" t="s">
        <v>9</v>
      </c>
      <c r="AP10" s="118" t="s">
        <v>9</v>
      </c>
      <c r="AQ10" s="118" t="s">
        <v>9</v>
      </c>
      <c r="AR10" s="118" t="s">
        <v>9</v>
      </c>
      <c r="AS10" s="118" t="s">
        <v>9</v>
      </c>
      <c r="AT10" s="118" t="s">
        <v>9</v>
      </c>
      <c r="AU10" s="122" t="s">
        <v>9</v>
      </c>
      <c r="AV10" s="131" t="s">
        <v>16</v>
      </c>
      <c r="AW10" s="118" t="s">
        <v>9</v>
      </c>
      <c r="AX10" s="119" t="s">
        <v>13</v>
      </c>
      <c r="AY10" s="132" t="s">
        <v>9</v>
      </c>
      <c r="AZ10" s="133" t="s">
        <v>13</v>
      </c>
      <c r="BA10" s="129" t="s">
        <v>13</v>
      </c>
      <c r="BB10" s="122" t="s">
        <v>9</v>
      </c>
      <c r="BC10" s="119" t="s">
        <v>13</v>
      </c>
      <c r="BD10" s="120" t="s">
        <v>16</v>
      </c>
      <c r="BE10" s="122" t="s">
        <v>9</v>
      </c>
      <c r="BF10" s="118" t="s">
        <v>9</v>
      </c>
    </row>
    <row r="11" spans="1:58" ht="12.75" customHeight="1">
      <c r="A11" s="112" t="s">
        <v>397</v>
      </c>
      <c r="B11" s="115" t="str">
        <f t="shared" si="0"/>
        <v>AI</v>
      </c>
      <c r="C11" s="118" t="s">
        <v>9</v>
      </c>
      <c r="D11" s="118" t="s">
        <v>9</v>
      </c>
      <c r="E11" s="118" t="s">
        <v>9</v>
      </c>
      <c r="F11" s="119" t="s">
        <v>13</v>
      </c>
      <c r="G11" s="119" t="s">
        <v>13</v>
      </c>
      <c r="H11" s="119" t="s">
        <v>9</v>
      </c>
      <c r="I11" s="118" t="s">
        <v>9</v>
      </c>
      <c r="J11" s="119" t="s">
        <v>13</v>
      </c>
      <c r="K11" s="120" t="s">
        <v>16</v>
      </c>
      <c r="L11" s="118" t="s">
        <v>9</v>
      </c>
      <c r="M11" s="118" t="s">
        <v>9</v>
      </c>
      <c r="N11" s="118" t="s">
        <v>9</v>
      </c>
      <c r="O11" s="118" t="s">
        <v>9</v>
      </c>
      <c r="P11" s="118" t="s">
        <v>9</v>
      </c>
      <c r="Q11" s="118" t="s">
        <v>9</v>
      </c>
      <c r="R11" s="118" t="s">
        <v>9</v>
      </c>
      <c r="S11" s="118" t="s">
        <v>9</v>
      </c>
      <c r="T11" s="118" t="s">
        <v>9</v>
      </c>
      <c r="U11" s="122" t="s">
        <v>9</v>
      </c>
      <c r="V11" s="122" t="s">
        <v>9</v>
      </c>
      <c r="W11" s="119" t="s">
        <v>13</v>
      </c>
      <c r="X11" s="119" t="s">
        <v>13</v>
      </c>
      <c r="Y11" s="119" t="s">
        <v>13</v>
      </c>
      <c r="Z11" s="119" t="s">
        <v>13</v>
      </c>
      <c r="AA11" s="118" t="s">
        <v>9</v>
      </c>
      <c r="AB11" s="123" t="s">
        <v>13</v>
      </c>
      <c r="AC11" s="130" t="s">
        <v>13</v>
      </c>
      <c r="AD11" s="119" t="s">
        <v>13</v>
      </c>
      <c r="AE11" s="123" t="s">
        <v>13</v>
      </c>
      <c r="AF11" s="118" t="s">
        <v>9</v>
      </c>
      <c r="AG11" s="119" t="s">
        <v>13</v>
      </c>
      <c r="AH11" s="119" t="s">
        <v>13</v>
      </c>
      <c r="AI11" s="119" t="s">
        <v>13</v>
      </c>
      <c r="AJ11" s="119" t="s">
        <v>13</v>
      </c>
      <c r="AK11" s="125" t="s">
        <v>16</v>
      </c>
      <c r="AL11" s="125" t="s">
        <v>16</v>
      </c>
      <c r="AM11" s="118" t="s">
        <v>9</v>
      </c>
      <c r="AN11" s="118" t="s">
        <v>9</v>
      </c>
      <c r="AO11" s="118" t="s">
        <v>9</v>
      </c>
      <c r="AP11" s="118" t="s">
        <v>9</v>
      </c>
      <c r="AQ11" s="118" t="s">
        <v>9</v>
      </c>
      <c r="AR11" s="118" t="s">
        <v>9</v>
      </c>
      <c r="AS11" s="118" t="s">
        <v>9</v>
      </c>
      <c r="AT11" s="118" t="s">
        <v>9</v>
      </c>
      <c r="AU11" s="122" t="s">
        <v>9</v>
      </c>
      <c r="AV11" s="131" t="s">
        <v>16</v>
      </c>
      <c r="AW11" s="118" t="s">
        <v>9</v>
      </c>
      <c r="AX11" s="119" t="s">
        <v>13</v>
      </c>
      <c r="AY11" s="132" t="s">
        <v>9</v>
      </c>
      <c r="AZ11" s="133" t="s">
        <v>13</v>
      </c>
      <c r="BA11" s="129" t="s">
        <v>13</v>
      </c>
      <c r="BB11" s="122" t="s">
        <v>9</v>
      </c>
      <c r="BC11" s="119" t="s">
        <v>13</v>
      </c>
      <c r="BD11" s="120" t="s">
        <v>16</v>
      </c>
      <c r="BE11" s="120" t="s">
        <v>16</v>
      </c>
      <c r="BF11" s="118" t="s">
        <v>9</v>
      </c>
    </row>
    <row r="12" spans="1:58" ht="12.75" customHeight="1">
      <c r="A12" s="112" t="s">
        <v>395</v>
      </c>
      <c r="B12" s="115" t="str">
        <f t="shared" si="0"/>
        <v>AG</v>
      </c>
      <c r="C12" s="118" t="s">
        <v>9</v>
      </c>
      <c r="D12" s="118" t="s">
        <v>9</v>
      </c>
      <c r="E12" s="118" t="s">
        <v>9</v>
      </c>
      <c r="F12" s="119" t="s">
        <v>13</v>
      </c>
      <c r="G12" s="119" t="s">
        <v>13</v>
      </c>
      <c r="H12" s="119" t="s">
        <v>9</v>
      </c>
      <c r="I12" s="118" t="s">
        <v>9</v>
      </c>
      <c r="J12" s="119" t="s">
        <v>13</v>
      </c>
      <c r="K12" s="122" t="s">
        <v>9</v>
      </c>
      <c r="L12" s="118" t="s">
        <v>9</v>
      </c>
      <c r="M12" s="118" t="s">
        <v>9</v>
      </c>
      <c r="N12" s="118" t="s">
        <v>9</v>
      </c>
      <c r="O12" s="118" t="s">
        <v>9</v>
      </c>
      <c r="P12" s="118" t="s">
        <v>9</v>
      </c>
      <c r="Q12" s="118" t="s">
        <v>9</v>
      </c>
      <c r="R12" s="118" t="s">
        <v>9</v>
      </c>
      <c r="S12" s="118" t="s">
        <v>9</v>
      </c>
      <c r="T12" s="118" t="s">
        <v>9</v>
      </c>
      <c r="U12" s="122" t="s">
        <v>9</v>
      </c>
      <c r="V12" s="122" t="s">
        <v>9</v>
      </c>
      <c r="W12" s="118" t="s">
        <v>9</v>
      </c>
      <c r="X12" s="118" t="s">
        <v>9</v>
      </c>
      <c r="Y12" s="118" t="s">
        <v>9</v>
      </c>
      <c r="Z12" s="119" t="s">
        <v>13</v>
      </c>
      <c r="AA12" s="118" t="s">
        <v>9</v>
      </c>
      <c r="AB12" s="123" t="s">
        <v>13</v>
      </c>
      <c r="AC12" s="130" t="s">
        <v>13</v>
      </c>
      <c r="AD12" s="119" t="s">
        <v>13</v>
      </c>
      <c r="AE12" s="123" t="s">
        <v>13</v>
      </c>
      <c r="AF12" s="118" t="s">
        <v>9</v>
      </c>
      <c r="AG12" s="118" t="s">
        <v>9</v>
      </c>
      <c r="AH12" s="118" t="s">
        <v>9</v>
      </c>
      <c r="AI12" s="118" t="s">
        <v>9</v>
      </c>
      <c r="AJ12" s="118" t="s">
        <v>9</v>
      </c>
      <c r="AK12" s="125" t="s">
        <v>16</v>
      </c>
      <c r="AL12" s="125" t="s">
        <v>16</v>
      </c>
      <c r="AM12" s="118" t="s">
        <v>9</v>
      </c>
      <c r="AN12" s="118" t="s">
        <v>9</v>
      </c>
      <c r="AO12" s="118" t="s">
        <v>9</v>
      </c>
      <c r="AP12" s="118" t="s">
        <v>9</v>
      </c>
      <c r="AQ12" s="118" t="s">
        <v>9</v>
      </c>
      <c r="AR12" s="118" t="s">
        <v>9</v>
      </c>
      <c r="AS12" s="118" t="s">
        <v>9</v>
      </c>
      <c r="AT12" s="118" t="s">
        <v>9</v>
      </c>
      <c r="AU12" s="122" t="s">
        <v>9</v>
      </c>
      <c r="AV12" s="131" t="s">
        <v>16</v>
      </c>
      <c r="AW12" s="118" t="s">
        <v>9</v>
      </c>
      <c r="AX12" s="118" t="s">
        <v>9</v>
      </c>
      <c r="AY12" s="132" t="s">
        <v>9</v>
      </c>
      <c r="AZ12" s="133" t="s">
        <v>13</v>
      </c>
      <c r="BA12" s="129" t="s">
        <v>13</v>
      </c>
      <c r="BB12" s="122" t="s">
        <v>9</v>
      </c>
      <c r="BC12" s="119" t="s">
        <v>13</v>
      </c>
      <c r="BD12" s="120" t="s">
        <v>16</v>
      </c>
      <c r="BE12" s="122" t="s">
        <v>9</v>
      </c>
      <c r="BF12" s="118" t="s">
        <v>9</v>
      </c>
    </row>
    <row r="13" spans="1:58" ht="12.75" customHeight="1">
      <c r="A13" s="112" t="s">
        <v>407</v>
      </c>
      <c r="B13" s="115" t="str">
        <f t="shared" si="0"/>
        <v>AR</v>
      </c>
      <c r="C13" s="118" t="s">
        <v>9</v>
      </c>
      <c r="D13" s="118" t="s">
        <v>9</v>
      </c>
      <c r="E13" s="118" t="s">
        <v>9</v>
      </c>
      <c r="F13" s="118" t="s">
        <v>9</v>
      </c>
      <c r="G13" s="118" t="s">
        <v>9</v>
      </c>
      <c r="H13" s="119" t="s">
        <v>9</v>
      </c>
      <c r="I13" s="118" t="s">
        <v>9</v>
      </c>
      <c r="J13" s="119" t="s">
        <v>9</v>
      </c>
      <c r="K13" s="122" t="s">
        <v>9</v>
      </c>
      <c r="L13" s="118" t="s">
        <v>9</v>
      </c>
      <c r="M13" s="118" t="s">
        <v>9</v>
      </c>
      <c r="N13" s="118" t="s">
        <v>9</v>
      </c>
      <c r="O13" s="118" t="s">
        <v>9</v>
      </c>
      <c r="P13" s="118" t="s">
        <v>9</v>
      </c>
      <c r="Q13" s="118" t="s">
        <v>9</v>
      </c>
      <c r="R13" s="118" t="s">
        <v>9</v>
      </c>
      <c r="S13" s="118" t="s">
        <v>9</v>
      </c>
      <c r="T13" s="118" t="s">
        <v>9</v>
      </c>
      <c r="U13" s="122" t="s">
        <v>9</v>
      </c>
      <c r="V13" s="122" t="s">
        <v>9</v>
      </c>
      <c r="W13" s="118" t="s">
        <v>9</v>
      </c>
      <c r="X13" s="118" t="s">
        <v>9</v>
      </c>
      <c r="Y13" s="118" t="s">
        <v>9</v>
      </c>
      <c r="Z13" s="119" t="s">
        <v>13</v>
      </c>
      <c r="AA13" s="118" t="s">
        <v>9</v>
      </c>
      <c r="AB13" s="122" t="s">
        <v>9</v>
      </c>
      <c r="AC13" s="132" t="s">
        <v>9</v>
      </c>
      <c r="AD13" s="118" t="s">
        <v>9</v>
      </c>
      <c r="AE13" s="122" t="s">
        <v>9</v>
      </c>
      <c r="AF13" s="118" t="s">
        <v>9</v>
      </c>
      <c r="AG13" s="118" t="s">
        <v>9</v>
      </c>
      <c r="AH13" s="118" t="s">
        <v>9</v>
      </c>
      <c r="AI13" s="118" t="s">
        <v>9</v>
      </c>
      <c r="AJ13" s="118" t="s">
        <v>9</v>
      </c>
      <c r="AK13" s="125" t="s">
        <v>16</v>
      </c>
      <c r="AL13" s="118" t="s">
        <v>9</v>
      </c>
      <c r="AM13" s="118" t="s">
        <v>9</v>
      </c>
      <c r="AN13" s="118" t="s">
        <v>9</v>
      </c>
      <c r="AO13" s="118" t="s">
        <v>9</v>
      </c>
      <c r="AP13" s="118" t="s">
        <v>9</v>
      </c>
      <c r="AQ13" s="118" t="s">
        <v>9</v>
      </c>
      <c r="AR13" s="118" t="s">
        <v>9</v>
      </c>
      <c r="AS13" s="118" t="s">
        <v>9</v>
      </c>
      <c r="AT13" s="118" t="s">
        <v>9</v>
      </c>
      <c r="AU13" s="122" t="s">
        <v>9</v>
      </c>
      <c r="AV13" s="131" t="s">
        <v>16</v>
      </c>
      <c r="AW13" s="118" t="s">
        <v>9</v>
      </c>
      <c r="AX13" s="118" t="s">
        <v>9</v>
      </c>
      <c r="AY13" s="132" t="s">
        <v>9</v>
      </c>
      <c r="AZ13" s="136" t="s">
        <v>9</v>
      </c>
      <c r="BA13" s="154" t="s">
        <v>9</v>
      </c>
      <c r="BB13" s="122" t="s">
        <v>9</v>
      </c>
      <c r="BC13" s="119" t="s">
        <v>13</v>
      </c>
      <c r="BD13" s="120" t="s">
        <v>16</v>
      </c>
      <c r="BE13" s="122" t="s">
        <v>9</v>
      </c>
      <c r="BF13" s="118" t="s">
        <v>9</v>
      </c>
    </row>
    <row r="14" spans="1:58" ht="12.75" customHeight="1">
      <c r="A14" s="112" t="s">
        <v>401</v>
      </c>
      <c r="B14" s="115" t="str">
        <f t="shared" si="0"/>
        <v>AM</v>
      </c>
      <c r="C14" s="118" t="s">
        <v>9</v>
      </c>
      <c r="D14" s="118" t="s">
        <v>9</v>
      </c>
      <c r="E14" s="118" t="s">
        <v>9</v>
      </c>
      <c r="F14" s="119" t="s">
        <v>13</v>
      </c>
      <c r="G14" s="119" t="s">
        <v>13</v>
      </c>
      <c r="H14" s="119" t="s">
        <v>9</v>
      </c>
      <c r="I14" s="118" t="s">
        <v>9</v>
      </c>
      <c r="J14" s="119" t="s">
        <v>13</v>
      </c>
      <c r="K14" s="122" t="s">
        <v>9</v>
      </c>
      <c r="L14" s="118" t="s">
        <v>9</v>
      </c>
      <c r="M14" s="118" t="s">
        <v>9</v>
      </c>
      <c r="N14" s="118" t="s">
        <v>9</v>
      </c>
      <c r="O14" s="118" t="s">
        <v>9</v>
      </c>
      <c r="P14" s="118" t="s">
        <v>9</v>
      </c>
      <c r="Q14" s="118" t="s">
        <v>9</v>
      </c>
      <c r="R14" s="118" t="s">
        <v>9</v>
      </c>
      <c r="S14" s="118" t="s">
        <v>9</v>
      </c>
      <c r="T14" s="118" t="s">
        <v>9</v>
      </c>
      <c r="U14" s="122" t="s">
        <v>9</v>
      </c>
      <c r="V14" s="122" t="s">
        <v>9</v>
      </c>
      <c r="W14" s="118" t="s">
        <v>9</v>
      </c>
      <c r="X14" s="118" t="s">
        <v>9</v>
      </c>
      <c r="Y14" s="118" t="s">
        <v>9</v>
      </c>
      <c r="Z14" s="119" t="s">
        <v>13</v>
      </c>
      <c r="AA14" s="118" t="s">
        <v>9</v>
      </c>
      <c r="AB14" s="123" t="s">
        <v>13</v>
      </c>
      <c r="AC14" s="130" t="s">
        <v>13</v>
      </c>
      <c r="AD14" s="119" t="s">
        <v>13</v>
      </c>
      <c r="AE14" s="123" t="s">
        <v>13</v>
      </c>
      <c r="AF14" s="118" t="s">
        <v>9</v>
      </c>
      <c r="AG14" s="118" t="s">
        <v>9</v>
      </c>
      <c r="AH14" s="118" t="s">
        <v>9</v>
      </c>
      <c r="AI14" s="118" t="s">
        <v>9</v>
      </c>
      <c r="AJ14" s="118" t="s">
        <v>9</v>
      </c>
      <c r="AK14" s="125" t="s">
        <v>16</v>
      </c>
      <c r="AL14" s="125" t="s">
        <v>16</v>
      </c>
      <c r="AM14" s="118" t="s">
        <v>9</v>
      </c>
      <c r="AN14" s="118" t="s">
        <v>9</v>
      </c>
      <c r="AO14" s="118" t="s">
        <v>9</v>
      </c>
      <c r="AP14" s="118" t="s">
        <v>9</v>
      </c>
      <c r="AQ14" s="118" t="s">
        <v>9</v>
      </c>
      <c r="AR14" s="118" t="s">
        <v>9</v>
      </c>
      <c r="AS14" s="118" t="s">
        <v>9</v>
      </c>
      <c r="AT14" s="118" t="s">
        <v>9</v>
      </c>
      <c r="AU14" s="122" t="s">
        <v>9</v>
      </c>
      <c r="AV14" s="131" t="s">
        <v>16</v>
      </c>
      <c r="AW14" s="118" t="s">
        <v>9</v>
      </c>
      <c r="AX14" s="118" t="s">
        <v>9</v>
      </c>
      <c r="AY14" s="132" t="s">
        <v>9</v>
      </c>
      <c r="AZ14" s="133" t="s">
        <v>13</v>
      </c>
      <c r="BA14" s="129" t="s">
        <v>13</v>
      </c>
      <c r="BB14" s="120" t="s">
        <v>16</v>
      </c>
      <c r="BC14" s="119" t="s">
        <v>13</v>
      </c>
      <c r="BD14" s="120" t="s">
        <v>16</v>
      </c>
      <c r="BE14" s="122" t="s">
        <v>9</v>
      </c>
      <c r="BF14" s="118" t="s">
        <v>9</v>
      </c>
    </row>
    <row r="15" spans="1:58" ht="12.75" customHeight="1">
      <c r="A15" s="112" t="s">
        <v>416</v>
      </c>
      <c r="B15" s="115" t="str">
        <f t="shared" si="0"/>
        <v>AW</v>
      </c>
      <c r="C15" s="118" t="s">
        <v>9</v>
      </c>
      <c r="D15" s="118" t="s">
        <v>9</v>
      </c>
      <c r="E15" s="118" t="s">
        <v>9</v>
      </c>
      <c r="F15" s="119" t="s">
        <v>13</v>
      </c>
      <c r="G15" s="119" t="s">
        <v>13</v>
      </c>
      <c r="H15" s="119" t="s">
        <v>9</v>
      </c>
      <c r="I15" s="118" t="s">
        <v>9</v>
      </c>
      <c r="J15" s="119" t="s">
        <v>13</v>
      </c>
      <c r="K15" s="122" t="s">
        <v>9</v>
      </c>
      <c r="L15" s="118" t="s">
        <v>9</v>
      </c>
      <c r="M15" s="118" t="s">
        <v>9</v>
      </c>
      <c r="N15" s="118" t="s">
        <v>9</v>
      </c>
      <c r="O15" s="118" t="s">
        <v>9</v>
      </c>
      <c r="P15" s="119" t="s">
        <v>13</v>
      </c>
      <c r="Q15" s="118" t="s">
        <v>9</v>
      </c>
      <c r="R15" s="118" t="s">
        <v>9</v>
      </c>
      <c r="S15" s="118" t="s">
        <v>9</v>
      </c>
      <c r="T15" s="118" t="s">
        <v>9</v>
      </c>
      <c r="U15" s="122" t="s">
        <v>9</v>
      </c>
      <c r="V15" s="122" t="s">
        <v>9</v>
      </c>
      <c r="W15" s="118" t="s">
        <v>9</v>
      </c>
      <c r="X15" s="118" t="s">
        <v>9</v>
      </c>
      <c r="Y15" s="118" t="s">
        <v>9</v>
      </c>
      <c r="Z15" s="119" t="s">
        <v>13</v>
      </c>
      <c r="AA15" s="118" t="s">
        <v>9</v>
      </c>
      <c r="AB15" s="123" t="s">
        <v>13</v>
      </c>
      <c r="AC15" s="130" t="s">
        <v>13</v>
      </c>
      <c r="AD15" s="119" t="s">
        <v>13</v>
      </c>
      <c r="AE15" s="123" t="s">
        <v>13</v>
      </c>
      <c r="AF15" s="118" t="s">
        <v>9</v>
      </c>
      <c r="AG15" s="118" t="s">
        <v>9</v>
      </c>
      <c r="AH15" s="118" t="s">
        <v>9</v>
      </c>
      <c r="AI15" s="118" t="s">
        <v>9</v>
      </c>
      <c r="AJ15" s="118" t="s">
        <v>9</v>
      </c>
      <c r="AK15" s="125" t="s">
        <v>16</v>
      </c>
      <c r="AL15" s="125" t="s">
        <v>16</v>
      </c>
      <c r="AM15" s="118" t="s">
        <v>9</v>
      </c>
      <c r="AN15" s="118" t="s">
        <v>9</v>
      </c>
      <c r="AO15" s="118" t="s">
        <v>9</v>
      </c>
      <c r="AP15" s="118" t="s">
        <v>9</v>
      </c>
      <c r="AQ15" s="118" t="s">
        <v>9</v>
      </c>
      <c r="AR15" s="118" t="s">
        <v>9</v>
      </c>
      <c r="AS15" s="118" t="s">
        <v>9</v>
      </c>
      <c r="AT15" s="118" t="s">
        <v>9</v>
      </c>
      <c r="AU15" s="122" t="s">
        <v>9</v>
      </c>
      <c r="AV15" s="131" t="s">
        <v>16</v>
      </c>
      <c r="AW15" s="118" t="s">
        <v>9</v>
      </c>
      <c r="AX15" s="118" t="s">
        <v>9</v>
      </c>
      <c r="AY15" s="132" t="s">
        <v>9</v>
      </c>
      <c r="AZ15" s="133" t="s">
        <v>13</v>
      </c>
      <c r="BA15" s="129" t="s">
        <v>13</v>
      </c>
      <c r="BB15" s="122" t="s">
        <v>9</v>
      </c>
      <c r="BC15" s="119" t="s">
        <v>13</v>
      </c>
      <c r="BD15" s="120" t="s">
        <v>16</v>
      </c>
      <c r="BE15" s="122" t="s">
        <v>9</v>
      </c>
      <c r="BF15" s="118" t="s">
        <v>9</v>
      </c>
    </row>
    <row r="16" spans="1:58" ht="12.75" customHeight="1">
      <c r="A16" s="112" t="s">
        <v>413</v>
      </c>
      <c r="B16" s="115" t="str">
        <f t="shared" si="0"/>
        <v>AU</v>
      </c>
      <c r="C16" s="118" t="s">
        <v>9</v>
      </c>
      <c r="D16" s="118" t="s">
        <v>9</v>
      </c>
      <c r="E16" s="118" t="s">
        <v>9</v>
      </c>
      <c r="F16" s="118" t="s">
        <v>9</v>
      </c>
      <c r="G16" s="118" t="s">
        <v>9</v>
      </c>
      <c r="H16" s="119" t="s">
        <v>9</v>
      </c>
      <c r="I16" s="118" t="s">
        <v>9</v>
      </c>
      <c r="J16" s="118" t="s">
        <v>9</v>
      </c>
      <c r="K16" s="122" t="s">
        <v>9</v>
      </c>
      <c r="L16" s="118" t="s">
        <v>9</v>
      </c>
      <c r="M16" s="118" t="s">
        <v>9</v>
      </c>
      <c r="N16" s="118" t="s">
        <v>9</v>
      </c>
      <c r="O16" s="118" t="s">
        <v>9</v>
      </c>
      <c r="P16" s="118" t="s">
        <v>9</v>
      </c>
      <c r="Q16" s="118" t="s">
        <v>9</v>
      </c>
      <c r="R16" s="118" t="s">
        <v>9</v>
      </c>
      <c r="S16" s="118" t="s">
        <v>9</v>
      </c>
      <c r="T16" s="118" t="s">
        <v>9</v>
      </c>
      <c r="U16" s="122" t="s">
        <v>9</v>
      </c>
      <c r="V16" s="122" t="s">
        <v>9</v>
      </c>
      <c r="W16" s="118" t="s">
        <v>9</v>
      </c>
      <c r="X16" s="118" t="s">
        <v>9</v>
      </c>
      <c r="Y16" s="118" t="s">
        <v>9</v>
      </c>
      <c r="Z16" s="119" t="s">
        <v>13</v>
      </c>
      <c r="AA16" s="118" t="s">
        <v>9</v>
      </c>
      <c r="AB16" s="122" t="s">
        <v>9</v>
      </c>
      <c r="AC16" s="132" t="s">
        <v>9</v>
      </c>
      <c r="AD16" s="118" t="s">
        <v>9</v>
      </c>
      <c r="AE16" s="122" t="s">
        <v>9</v>
      </c>
      <c r="AF16" s="118" t="s">
        <v>9</v>
      </c>
      <c r="AG16" s="118" t="s">
        <v>9</v>
      </c>
      <c r="AH16" s="118" t="s">
        <v>9</v>
      </c>
      <c r="AI16" s="118" t="s">
        <v>9</v>
      </c>
      <c r="AJ16" s="118" t="s">
        <v>9</v>
      </c>
      <c r="AK16" s="125" t="s">
        <v>16</v>
      </c>
      <c r="AL16" s="118" t="s">
        <v>9</v>
      </c>
      <c r="AM16" s="118" t="s">
        <v>9</v>
      </c>
      <c r="AN16" s="118" t="s">
        <v>9</v>
      </c>
      <c r="AO16" s="118" t="s">
        <v>9</v>
      </c>
      <c r="AP16" s="118" t="s">
        <v>9</v>
      </c>
      <c r="AQ16" s="118" t="s">
        <v>9</v>
      </c>
      <c r="AR16" s="118" t="s">
        <v>9</v>
      </c>
      <c r="AS16" s="118" t="s">
        <v>9</v>
      </c>
      <c r="AT16" s="118" t="s">
        <v>9</v>
      </c>
      <c r="AU16" s="122" t="s">
        <v>9</v>
      </c>
      <c r="AV16" s="132" t="s">
        <v>9</v>
      </c>
      <c r="AW16" s="118" t="s">
        <v>9</v>
      </c>
      <c r="AX16" s="118" t="s">
        <v>9</v>
      </c>
      <c r="AY16" s="132" t="s">
        <v>9</v>
      </c>
      <c r="AZ16" s="161" t="s">
        <v>16</v>
      </c>
      <c r="BA16" s="154" t="s">
        <v>9</v>
      </c>
      <c r="BB16" s="122" t="s">
        <v>9</v>
      </c>
      <c r="BC16" s="118" t="s">
        <v>9</v>
      </c>
      <c r="BD16" s="120" t="s">
        <v>16</v>
      </c>
      <c r="BE16" s="122" t="s">
        <v>9</v>
      </c>
      <c r="BF16" s="118" t="s">
        <v>9</v>
      </c>
    </row>
    <row r="17" spans="1:58" ht="12.75" customHeight="1">
      <c r="A17" s="112" t="s">
        <v>411</v>
      </c>
      <c r="B17" s="115" t="str">
        <f t="shared" si="0"/>
        <v>AT</v>
      </c>
      <c r="C17" s="118" t="s">
        <v>9</v>
      </c>
      <c r="D17" s="118" t="s">
        <v>9</v>
      </c>
      <c r="E17" s="118" t="s">
        <v>9</v>
      </c>
      <c r="F17" s="118" t="s">
        <v>9</v>
      </c>
      <c r="G17" s="119" t="s">
        <v>13</v>
      </c>
      <c r="H17" s="119" t="s">
        <v>9</v>
      </c>
      <c r="I17" s="118" t="s">
        <v>9</v>
      </c>
      <c r="J17" s="118" t="s">
        <v>9</v>
      </c>
      <c r="K17" s="122" t="s">
        <v>9</v>
      </c>
      <c r="L17" s="118" t="s">
        <v>9</v>
      </c>
      <c r="M17" s="118" t="s">
        <v>9</v>
      </c>
      <c r="N17" s="118" t="s">
        <v>9</v>
      </c>
      <c r="O17" s="118" t="s">
        <v>9</v>
      </c>
      <c r="P17" s="118" t="s">
        <v>9</v>
      </c>
      <c r="Q17" s="118" t="s">
        <v>9</v>
      </c>
      <c r="R17" s="118" t="s">
        <v>9</v>
      </c>
      <c r="S17" s="118" t="s">
        <v>9</v>
      </c>
      <c r="T17" s="118" t="s">
        <v>9</v>
      </c>
      <c r="U17" s="122" t="s">
        <v>9</v>
      </c>
      <c r="V17" s="122" t="s">
        <v>9</v>
      </c>
      <c r="W17" s="118" t="s">
        <v>9</v>
      </c>
      <c r="X17" s="118" t="s">
        <v>9</v>
      </c>
      <c r="Y17" s="118" t="s">
        <v>9</v>
      </c>
      <c r="Z17" s="119" t="s">
        <v>13</v>
      </c>
      <c r="AA17" s="118" t="s">
        <v>9</v>
      </c>
      <c r="AB17" s="122" t="s">
        <v>9</v>
      </c>
      <c r="AC17" s="132" t="s">
        <v>9</v>
      </c>
      <c r="AD17" s="118" t="s">
        <v>9</v>
      </c>
      <c r="AE17" s="122" t="s">
        <v>9</v>
      </c>
      <c r="AF17" s="118" t="s">
        <v>9</v>
      </c>
      <c r="AG17" s="118" t="s">
        <v>9</v>
      </c>
      <c r="AH17" s="118" t="s">
        <v>9</v>
      </c>
      <c r="AI17" s="118" t="s">
        <v>9</v>
      </c>
      <c r="AJ17" s="118" t="s">
        <v>9</v>
      </c>
      <c r="AK17" s="125" t="s">
        <v>16</v>
      </c>
      <c r="AL17" s="118" t="s">
        <v>9</v>
      </c>
      <c r="AM17" s="118" t="s">
        <v>9</v>
      </c>
      <c r="AN17" s="118" t="s">
        <v>9</v>
      </c>
      <c r="AO17" s="118" t="s">
        <v>9</v>
      </c>
      <c r="AP17" s="118" t="s">
        <v>9</v>
      </c>
      <c r="AQ17" s="118" t="s">
        <v>9</v>
      </c>
      <c r="AR17" s="118" t="s">
        <v>9</v>
      </c>
      <c r="AS17" s="118" t="s">
        <v>9</v>
      </c>
      <c r="AT17" s="118" t="s">
        <v>9</v>
      </c>
      <c r="AU17" s="122" t="s">
        <v>9</v>
      </c>
      <c r="AV17" s="131" t="s">
        <v>16</v>
      </c>
      <c r="AW17" s="118" t="s">
        <v>9</v>
      </c>
      <c r="AX17" s="118" t="s">
        <v>9</v>
      </c>
      <c r="AY17" s="132" t="s">
        <v>9</v>
      </c>
      <c r="AZ17" s="161" t="s">
        <v>16</v>
      </c>
      <c r="BA17" s="154" t="s">
        <v>9</v>
      </c>
      <c r="BB17" s="122" t="s">
        <v>9</v>
      </c>
      <c r="BC17" s="119" t="s">
        <v>13</v>
      </c>
      <c r="BD17" s="120" t="s">
        <v>16</v>
      </c>
      <c r="BE17" s="122" t="s">
        <v>9</v>
      </c>
      <c r="BF17" s="118" t="s">
        <v>9</v>
      </c>
    </row>
    <row r="18" spans="1:58" ht="12.75" customHeight="1">
      <c r="A18" s="112" t="s">
        <v>420</v>
      </c>
      <c r="B18" s="115" t="str">
        <f t="shared" si="0"/>
        <v>AZ</v>
      </c>
      <c r="C18" s="118" t="s">
        <v>9</v>
      </c>
      <c r="D18" s="118" t="s">
        <v>9</v>
      </c>
      <c r="E18" s="118" t="s">
        <v>9</v>
      </c>
      <c r="F18" s="119" t="s">
        <v>13</v>
      </c>
      <c r="G18" s="119" t="s">
        <v>13</v>
      </c>
      <c r="H18" s="119" t="s">
        <v>9</v>
      </c>
      <c r="I18" s="118" t="s">
        <v>9</v>
      </c>
      <c r="J18" s="119" t="s">
        <v>13</v>
      </c>
      <c r="K18" s="122" t="s">
        <v>9</v>
      </c>
      <c r="L18" s="118" t="s">
        <v>9</v>
      </c>
      <c r="M18" s="118" t="s">
        <v>9</v>
      </c>
      <c r="N18" s="118" t="s">
        <v>9</v>
      </c>
      <c r="O18" s="118" t="s">
        <v>9</v>
      </c>
      <c r="P18" s="119" t="s">
        <v>13</v>
      </c>
      <c r="Q18" s="118" t="s">
        <v>9</v>
      </c>
      <c r="R18" s="118" t="s">
        <v>9</v>
      </c>
      <c r="S18" s="118" t="s">
        <v>9</v>
      </c>
      <c r="T18" s="118" t="s">
        <v>9</v>
      </c>
      <c r="U18" s="122" t="s">
        <v>9</v>
      </c>
      <c r="V18" s="122" t="s">
        <v>9</v>
      </c>
      <c r="W18" s="118" t="s">
        <v>9</v>
      </c>
      <c r="X18" s="118" t="s">
        <v>9</v>
      </c>
      <c r="Y18" s="118" t="s">
        <v>9</v>
      </c>
      <c r="Z18" s="119" t="s">
        <v>13</v>
      </c>
      <c r="AA18" s="118" t="s">
        <v>9</v>
      </c>
      <c r="AB18" s="123" t="s">
        <v>13</v>
      </c>
      <c r="AC18" s="130" t="s">
        <v>13</v>
      </c>
      <c r="AD18" s="119" t="s">
        <v>13</v>
      </c>
      <c r="AE18" s="123" t="s">
        <v>13</v>
      </c>
      <c r="AF18" s="118" t="s">
        <v>9</v>
      </c>
      <c r="AG18" s="118" t="s">
        <v>9</v>
      </c>
      <c r="AH18" s="118" t="s">
        <v>9</v>
      </c>
      <c r="AI18" s="118" t="s">
        <v>9</v>
      </c>
      <c r="AJ18" s="118" t="s">
        <v>9</v>
      </c>
      <c r="AK18" s="125" t="s">
        <v>16</v>
      </c>
      <c r="AL18" s="125" t="s">
        <v>16</v>
      </c>
      <c r="AM18" s="118" t="s">
        <v>9</v>
      </c>
      <c r="AN18" s="118" t="s">
        <v>9</v>
      </c>
      <c r="AO18" s="118" t="s">
        <v>9</v>
      </c>
      <c r="AP18" s="118" t="s">
        <v>9</v>
      </c>
      <c r="AQ18" s="118" t="s">
        <v>9</v>
      </c>
      <c r="AR18" s="118" t="s">
        <v>9</v>
      </c>
      <c r="AS18" s="118" t="s">
        <v>9</v>
      </c>
      <c r="AT18" s="118" t="s">
        <v>9</v>
      </c>
      <c r="AU18" s="122" t="s">
        <v>9</v>
      </c>
      <c r="AV18" s="131" t="s">
        <v>16</v>
      </c>
      <c r="AW18" s="118" t="s">
        <v>9</v>
      </c>
      <c r="AX18" s="118" t="s">
        <v>9</v>
      </c>
      <c r="AY18" s="132" t="s">
        <v>9</v>
      </c>
      <c r="AZ18" s="136" t="s">
        <v>9</v>
      </c>
      <c r="BA18" s="129" t="s">
        <v>13</v>
      </c>
      <c r="BB18" s="120" t="s">
        <v>16</v>
      </c>
      <c r="BC18" s="119" t="s">
        <v>13</v>
      </c>
      <c r="BD18" s="120" t="s">
        <v>16</v>
      </c>
      <c r="BE18" s="122" t="s">
        <v>9</v>
      </c>
      <c r="BF18" s="118" t="s">
        <v>9</v>
      </c>
    </row>
    <row r="19" spans="1:58" ht="12.75" customHeight="1">
      <c r="A19" s="112" t="s">
        <v>459</v>
      </c>
      <c r="B19" s="115" t="str">
        <f t="shared" si="0"/>
        <v>BS</v>
      </c>
      <c r="C19" s="118" t="s">
        <v>9</v>
      </c>
      <c r="D19" s="118" t="s">
        <v>9</v>
      </c>
      <c r="E19" s="118" t="s">
        <v>9</v>
      </c>
      <c r="F19" s="119" t="s">
        <v>13</v>
      </c>
      <c r="G19" s="119" t="s">
        <v>13</v>
      </c>
      <c r="H19" s="119" t="s">
        <v>9</v>
      </c>
      <c r="I19" s="118" t="s">
        <v>9</v>
      </c>
      <c r="J19" s="119" t="s">
        <v>13</v>
      </c>
      <c r="K19" s="120" t="s">
        <v>16</v>
      </c>
      <c r="L19" s="118" t="s">
        <v>9</v>
      </c>
      <c r="M19" s="118" t="s">
        <v>9</v>
      </c>
      <c r="N19" s="118" t="s">
        <v>9</v>
      </c>
      <c r="O19" s="118" t="s">
        <v>9</v>
      </c>
      <c r="P19" s="118" t="s">
        <v>9</v>
      </c>
      <c r="Q19" s="118" t="s">
        <v>9</v>
      </c>
      <c r="R19" s="118" t="s">
        <v>9</v>
      </c>
      <c r="S19" s="118" t="s">
        <v>9</v>
      </c>
      <c r="T19" s="118" t="s">
        <v>9</v>
      </c>
      <c r="U19" s="122" t="s">
        <v>9</v>
      </c>
      <c r="V19" s="122" t="s">
        <v>9</v>
      </c>
      <c r="W19" s="118" t="s">
        <v>9</v>
      </c>
      <c r="X19" s="118" t="s">
        <v>9</v>
      </c>
      <c r="Y19" s="118" t="s">
        <v>9</v>
      </c>
      <c r="Z19" s="119" t="s">
        <v>13</v>
      </c>
      <c r="AA19" s="118" t="s">
        <v>9</v>
      </c>
      <c r="AB19" s="123" t="s">
        <v>13</v>
      </c>
      <c r="AC19" s="130" t="s">
        <v>13</v>
      </c>
      <c r="AD19" s="119" t="s">
        <v>13</v>
      </c>
      <c r="AE19" s="123" t="s">
        <v>13</v>
      </c>
      <c r="AF19" s="118" t="s">
        <v>9</v>
      </c>
      <c r="AG19" s="118" t="s">
        <v>9</v>
      </c>
      <c r="AH19" s="118" t="s">
        <v>9</v>
      </c>
      <c r="AI19" s="118" t="s">
        <v>9</v>
      </c>
      <c r="AJ19" s="118" t="s">
        <v>9</v>
      </c>
      <c r="AK19" s="125" t="s">
        <v>16</v>
      </c>
      <c r="AL19" s="125" t="s">
        <v>16</v>
      </c>
      <c r="AM19" s="118" t="s">
        <v>9</v>
      </c>
      <c r="AN19" s="118" t="s">
        <v>9</v>
      </c>
      <c r="AO19" s="118" t="s">
        <v>9</v>
      </c>
      <c r="AP19" s="118" t="s">
        <v>9</v>
      </c>
      <c r="AQ19" s="118" t="s">
        <v>9</v>
      </c>
      <c r="AR19" s="118" t="s">
        <v>9</v>
      </c>
      <c r="AS19" s="118" t="s">
        <v>9</v>
      </c>
      <c r="AT19" s="118" t="s">
        <v>9</v>
      </c>
      <c r="AU19" s="122" t="s">
        <v>9</v>
      </c>
      <c r="AV19" s="131" t="s">
        <v>16</v>
      </c>
      <c r="AW19" s="118" t="s">
        <v>9</v>
      </c>
      <c r="AX19" s="118" t="s">
        <v>9</v>
      </c>
      <c r="AY19" s="132" t="s">
        <v>9</v>
      </c>
      <c r="AZ19" s="133" t="s">
        <v>13</v>
      </c>
      <c r="BA19" s="129" t="s">
        <v>13</v>
      </c>
      <c r="BB19" s="122" t="s">
        <v>9</v>
      </c>
      <c r="BC19" s="119" t="s">
        <v>13</v>
      </c>
      <c r="BD19" s="120" t="s">
        <v>16</v>
      </c>
      <c r="BE19" s="122" t="s">
        <v>9</v>
      </c>
      <c r="BF19" s="118" t="s">
        <v>9</v>
      </c>
    </row>
    <row r="20" spans="1:58" ht="12.75" customHeight="1">
      <c r="A20" s="112" t="s">
        <v>438</v>
      </c>
      <c r="B20" s="115" t="str">
        <f t="shared" si="0"/>
        <v>BH</v>
      </c>
      <c r="C20" s="118" t="s">
        <v>9</v>
      </c>
      <c r="D20" s="118" t="s">
        <v>9</v>
      </c>
      <c r="E20" s="118" t="s">
        <v>9</v>
      </c>
      <c r="F20" s="118" t="s">
        <v>9</v>
      </c>
      <c r="G20" s="119" t="s">
        <v>13</v>
      </c>
      <c r="H20" s="119" t="s">
        <v>9</v>
      </c>
      <c r="I20" s="118" t="s">
        <v>9</v>
      </c>
      <c r="J20" s="119" t="s">
        <v>13</v>
      </c>
      <c r="K20" s="122" t="s">
        <v>9</v>
      </c>
      <c r="L20" s="118" t="s">
        <v>9</v>
      </c>
      <c r="M20" s="118" t="s">
        <v>9</v>
      </c>
      <c r="N20" s="118" t="s">
        <v>9</v>
      </c>
      <c r="O20" s="118" t="s">
        <v>9</v>
      </c>
      <c r="P20" s="119" t="s">
        <v>13</v>
      </c>
      <c r="Q20" s="118" t="s">
        <v>9</v>
      </c>
      <c r="R20" s="118" t="s">
        <v>9</v>
      </c>
      <c r="S20" s="118" t="s">
        <v>9</v>
      </c>
      <c r="T20" s="118" t="s">
        <v>9</v>
      </c>
      <c r="U20" s="122" t="s">
        <v>9</v>
      </c>
      <c r="V20" s="122" t="s">
        <v>9</v>
      </c>
      <c r="W20" s="118" t="s">
        <v>9</v>
      </c>
      <c r="X20" s="118" t="s">
        <v>9</v>
      </c>
      <c r="Y20" s="118" t="s">
        <v>9</v>
      </c>
      <c r="Z20" s="119" t="s">
        <v>13</v>
      </c>
      <c r="AA20" s="118" t="s">
        <v>9</v>
      </c>
      <c r="AB20" s="123" t="s">
        <v>13</v>
      </c>
      <c r="AC20" s="132" t="s">
        <v>9</v>
      </c>
      <c r="AD20" s="119" t="s">
        <v>13</v>
      </c>
      <c r="AE20" s="122" t="s">
        <v>9</v>
      </c>
      <c r="AF20" s="118" t="s">
        <v>9</v>
      </c>
      <c r="AG20" s="118" t="s">
        <v>9</v>
      </c>
      <c r="AH20" s="118" t="s">
        <v>9</v>
      </c>
      <c r="AI20" s="118" t="s">
        <v>9</v>
      </c>
      <c r="AJ20" s="118" t="s">
        <v>9</v>
      </c>
      <c r="AK20" s="125" t="s">
        <v>16</v>
      </c>
      <c r="AL20" s="125" t="s">
        <v>16</v>
      </c>
      <c r="AM20" s="118" t="s">
        <v>9</v>
      </c>
      <c r="AN20" s="118" t="s">
        <v>9</v>
      </c>
      <c r="AO20" s="118" t="s">
        <v>9</v>
      </c>
      <c r="AP20" s="118" t="s">
        <v>9</v>
      </c>
      <c r="AQ20" s="118" t="s">
        <v>9</v>
      </c>
      <c r="AR20" s="118" t="s">
        <v>9</v>
      </c>
      <c r="AS20" s="118" t="s">
        <v>9</v>
      </c>
      <c r="AT20" s="118" t="s">
        <v>9</v>
      </c>
      <c r="AU20" s="122" t="s">
        <v>9</v>
      </c>
      <c r="AV20" s="131" t="s">
        <v>16</v>
      </c>
      <c r="AW20" s="118" t="s">
        <v>9</v>
      </c>
      <c r="AX20" s="118" t="s">
        <v>9</v>
      </c>
      <c r="AY20" s="132" t="s">
        <v>9</v>
      </c>
      <c r="AZ20" s="136" t="s">
        <v>9</v>
      </c>
      <c r="BA20" s="129" t="s">
        <v>13</v>
      </c>
      <c r="BB20" s="122" t="s">
        <v>9</v>
      </c>
      <c r="BC20" s="119" t="s">
        <v>13</v>
      </c>
      <c r="BD20" s="120" t="s">
        <v>16</v>
      </c>
      <c r="BE20" s="122" t="s">
        <v>9</v>
      </c>
      <c r="BF20" s="118" t="s">
        <v>9</v>
      </c>
    </row>
    <row r="21" spans="1:58" ht="12.75" customHeight="1">
      <c r="A21" s="112" t="s">
        <v>427</v>
      </c>
      <c r="B21" s="115" t="str">
        <f t="shared" si="0"/>
        <v>BD</v>
      </c>
      <c r="C21" s="118" t="s">
        <v>9</v>
      </c>
      <c r="D21" s="118" t="s">
        <v>9</v>
      </c>
      <c r="E21" s="118" t="s">
        <v>9</v>
      </c>
      <c r="F21" s="119" t="s">
        <v>13</v>
      </c>
      <c r="G21" s="119" t="s">
        <v>13</v>
      </c>
      <c r="H21" s="119" t="s">
        <v>9</v>
      </c>
      <c r="I21" s="118" t="s">
        <v>9</v>
      </c>
      <c r="J21" s="119" t="s">
        <v>13</v>
      </c>
      <c r="K21" s="120" t="s">
        <v>16</v>
      </c>
      <c r="L21" s="118" t="s">
        <v>9</v>
      </c>
      <c r="M21" s="118" t="s">
        <v>9</v>
      </c>
      <c r="N21" s="118" t="s">
        <v>9</v>
      </c>
      <c r="O21" s="118" t="s">
        <v>9</v>
      </c>
      <c r="P21" s="119" t="s">
        <v>13</v>
      </c>
      <c r="Q21" s="118" t="s">
        <v>9</v>
      </c>
      <c r="R21" s="118" t="s">
        <v>9</v>
      </c>
      <c r="S21" s="118" t="s">
        <v>9</v>
      </c>
      <c r="T21" s="118" t="s">
        <v>9</v>
      </c>
      <c r="U21" s="122" t="s">
        <v>9</v>
      </c>
      <c r="V21" s="122" t="s">
        <v>9</v>
      </c>
      <c r="W21" s="118" t="s">
        <v>9</v>
      </c>
      <c r="X21" s="118" t="s">
        <v>9</v>
      </c>
      <c r="Y21" s="118" t="s">
        <v>9</v>
      </c>
      <c r="Z21" s="119" t="s">
        <v>13</v>
      </c>
      <c r="AA21" s="118" t="s">
        <v>9</v>
      </c>
      <c r="AB21" s="123" t="s">
        <v>13</v>
      </c>
      <c r="AC21" s="130" t="s">
        <v>13</v>
      </c>
      <c r="AD21" s="119" t="s">
        <v>13</v>
      </c>
      <c r="AE21" s="123" t="s">
        <v>13</v>
      </c>
      <c r="AF21" s="118" t="s">
        <v>9</v>
      </c>
      <c r="AG21" s="118" t="s">
        <v>9</v>
      </c>
      <c r="AH21" s="118" t="s">
        <v>9</v>
      </c>
      <c r="AI21" s="118" t="s">
        <v>9</v>
      </c>
      <c r="AJ21" s="118" t="s">
        <v>9</v>
      </c>
      <c r="AK21" s="125" t="s">
        <v>16</v>
      </c>
      <c r="AL21" s="125" t="s">
        <v>16</v>
      </c>
      <c r="AM21" s="118" t="s">
        <v>9</v>
      </c>
      <c r="AN21" s="118" t="s">
        <v>9</v>
      </c>
      <c r="AO21" s="118" t="s">
        <v>9</v>
      </c>
      <c r="AP21" s="118" t="s">
        <v>9</v>
      </c>
      <c r="AQ21" s="118" t="s">
        <v>9</v>
      </c>
      <c r="AR21" s="118" t="s">
        <v>9</v>
      </c>
      <c r="AS21" s="118" t="s">
        <v>9</v>
      </c>
      <c r="AT21" s="118" t="s">
        <v>9</v>
      </c>
      <c r="AU21" s="122" t="s">
        <v>9</v>
      </c>
      <c r="AV21" s="131" t="s">
        <v>16</v>
      </c>
      <c r="AW21" s="118" t="s">
        <v>9</v>
      </c>
      <c r="AX21" s="118" t="s">
        <v>9</v>
      </c>
      <c r="AY21" s="132" t="s">
        <v>9</v>
      </c>
      <c r="AZ21" s="133" t="s">
        <v>13</v>
      </c>
      <c r="BA21" s="129" t="s">
        <v>13</v>
      </c>
      <c r="BB21" s="122" t="s">
        <v>9</v>
      </c>
      <c r="BC21" s="119" t="s">
        <v>13</v>
      </c>
      <c r="BD21" s="120" t="s">
        <v>16</v>
      </c>
      <c r="BE21" s="122" t="s">
        <v>9</v>
      </c>
      <c r="BF21" s="118" t="s">
        <v>9</v>
      </c>
    </row>
    <row r="22" spans="1:58" ht="12.75" customHeight="1">
      <c r="A22" s="112" t="s">
        <v>425</v>
      </c>
      <c r="B22" s="115" t="str">
        <f t="shared" si="0"/>
        <v>BB</v>
      </c>
      <c r="C22" s="118" t="s">
        <v>9</v>
      </c>
      <c r="D22" s="118" t="s">
        <v>9</v>
      </c>
      <c r="E22" s="118" t="s">
        <v>9</v>
      </c>
      <c r="F22" s="119" t="s">
        <v>13</v>
      </c>
      <c r="G22" s="119" t="s">
        <v>13</v>
      </c>
      <c r="H22" s="119" t="s">
        <v>9</v>
      </c>
      <c r="I22" s="118" t="s">
        <v>9</v>
      </c>
      <c r="J22" s="119" t="s">
        <v>13</v>
      </c>
      <c r="K22" s="120" t="s">
        <v>16</v>
      </c>
      <c r="L22" s="118" t="s">
        <v>9</v>
      </c>
      <c r="M22" s="118" t="s">
        <v>9</v>
      </c>
      <c r="N22" s="118" t="s">
        <v>9</v>
      </c>
      <c r="O22" s="118" t="s">
        <v>9</v>
      </c>
      <c r="P22" s="119" t="s">
        <v>13</v>
      </c>
      <c r="Q22" s="118" t="s">
        <v>9</v>
      </c>
      <c r="R22" s="118" t="s">
        <v>9</v>
      </c>
      <c r="S22" s="118" t="s">
        <v>9</v>
      </c>
      <c r="T22" s="118" t="s">
        <v>9</v>
      </c>
      <c r="U22" s="122" t="s">
        <v>9</v>
      </c>
      <c r="V22" s="122" t="s">
        <v>9</v>
      </c>
      <c r="W22" s="119" t="s">
        <v>13</v>
      </c>
      <c r="X22" s="119" t="s">
        <v>13</v>
      </c>
      <c r="Y22" s="119" t="s">
        <v>13</v>
      </c>
      <c r="Z22" s="119" t="s">
        <v>13</v>
      </c>
      <c r="AA22" s="118" t="s">
        <v>9</v>
      </c>
      <c r="AB22" s="123" t="s">
        <v>13</v>
      </c>
      <c r="AC22" s="130" t="s">
        <v>13</v>
      </c>
      <c r="AD22" s="119" t="s">
        <v>13</v>
      </c>
      <c r="AE22" s="123" t="s">
        <v>13</v>
      </c>
      <c r="AF22" s="118" t="s">
        <v>9</v>
      </c>
      <c r="AG22" s="119" t="s">
        <v>13</v>
      </c>
      <c r="AH22" s="119" t="s">
        <v>13</v>
      </c>
      <c r="AI22" s="119" t="s">
        <v>13</v>
      </c>
      <c r="AJ22" s="119" t="s">
        <v>13</v>
      </c>
      <c r="AK22" s="125" t="s">
        <v>16</v>
      </c>
      <c r="AL22" s="125" t="s">
        <v>16</v>
      </c>
      <c r="AM22" s="118" t="s">
        <v>9</v>
      </c>
      <c r="AN22" s="118" t="s">
        <v>9</v>
      </c>
      <c r="AO22" s="118" t="s">
        <v>9</v>
      </c>
      <c r="AP22" s="118" t="s">
        <v>9</v>
      </c>
      <c r="AQ22" s="118" t="s">
        <v>9</v>
      </c>
      <c r="AR22" s="118" t="s">
        <v>9</v>
      </c>
      <c r="AS22" s="118" t="s">
        <v>9</v>
      </c>
      <c r="AT22" s="118" t="s">
        <v>9</v>
      </c>
      <c r="AU22" s="122" t="s">
        <v>9</v>
      </c>
      <c r="AV22" s="131" t="s">
        <v>16</v>
      </c>
      <c r="AW22" s="118" t="s">
        <v>9</v>
      </c>
      <c r="AX22" s="119" t="s">
        <v>13</v>
      </c>
      <c r="AY22" s="132" t="s">
        <v>9</v>
      </c>
      <c r="AZ22" s="133" t="s">
        <v>13</v>
      </c>
      <c r="BA22" s="129" t="s">
        <v>13</v>
      </c>
      <c r="BB22" s="122" t="s">
        <v>9</v>
      </c>
      <c r="BC22" s="119" t="s">
        <v>13</v>
      </c>
      <c r="BD22" s="120" t="s">
        <v>16</v>
      </c>
      <c r="BE22" s="120" t="s">
        <v>16</v>
      </c>
      <c r="BF22" s="118" t="s">
        <v>9</v>
      </c>
    </row>
    <row r="23" spans="1:58" ht="12.75" customHeight="1">
      <c r="A23" s="112" t="s">
        <v>471</v>
      </c>
      <c r="B23" s="115" t="str">
        <f t="shared" si="0"/>
        <v>BY</v>
      </c>
      <c r="C23" s="118" t="s">
        <v>9</v>
      </c>
      <c r="D23" s="118" t="s">
        <v>9</v>
      </c>
      <c r="E23" s="118" t="s">
        <v>9</v>
      </c>
      <c r="F23" s="119" t="s">
        <v>13</v>
      </c>
      <c r="G23" s="119" t="s">
        <v>13</v>
      </c>
      <c r="H23" s="119" t="s">
        <v>9</v>
      </c>
      <c r="I23" s="118" t="s">
        <v>9</v>
      </c>
      <c r="J23" s="118" t="s">
        <v>9</v>
      </c>
      <c r="K23" s="122" t="s">
        <v>9</v>
      </c>
      <c r="L23" s="118" t="s">
        <v>9</v>
      </c>
      <c r="M23" s="118" t="s">
        <v>9</v>
      </c>
      <c r="N23" s="118" t="s">
        <v>9</v>
      </c>
      <c r="O23" s="118" t="s">
        <v>9</v>
      </c>
      <c r="P23" s="119" t="s">
        <v>13</v>
      </c>
      <c r="Q23" s="118" t="s">
        <v>9</v>
      </c>
      <c r="R23" s="118" t="s">
        <v>9</v>
      </c>
      <c r="S23" s="118" t="s">
        <v>9</v>
      </c>
      <c r="T23" s="118" t="s">
        <v>9</v>
      </c>
      <c r="U23" s="122" t="s">
        <v>9</v>
      </c>
      <c r="V23" s="122" t="s">
        <v>9</v>
      </c>
      <c r="W23" s="118" t="s">
        <v>9</v>
      </c>
      <c r="X23" s="118" t="s">
        <v>9</v>
      </c>
      <c r="Y23" s="118" t="s">
        <v>9</v>
      </c>
      <c r="Z23" s="119" t="s">
        <v>13</v>
      </c>
      <c r="AA23" s="118" t="s">
        <v>9</v>
      </c>
      <c r="AB23" s="123" t="s">
        <v>13</v>
      </c>
      <c r="AC23" s="132" t="s">
        <v>9</v>
      </c>
      <c r="AD23" s="119" t="s">
        <v>13</v>
      </c>
      <c r="AE23" s="123" t="s">
        <v>13</v>
      </c>
      <c r="AF23" s="118" t="s">
        <v>9</v>
      </c>
      <c r="AG23" s="118" t="s">
        <v>9</v>
      </c>
      <c r="AH23" s="118" t="s">
        <v>9</v>
      </c>
      <c r="AI23" s="118" t="s">
        <v>9</v>
      </c>
      <c r="AJ23" s="118" t="s">
        <v>9</v>
      </c>
      <c r="AK23" s="125" t="s">
        <v>16</v>
      </c>
      <c r="AL23" s="125" t="s">
        <v>16</v>
      </c>
      <c r="AM23" s="118" t="s">
        <v>9</v>
      </c>
      <c r="AN23" s="118" t="s">
        <v>9</v>
      </c>
      <c r="AO23" s="118" t="s">
        <v>9</v>
      </c>
      <c r="AP23" s="118" t="s">
        <v>9</v>
      </c>
      <c r="AQ23" s="118" t="s">
        <v>9</v>
      </c>
      <c r="AR23" s="118" t="s">
        <v>9</v>
      </c>
      <c r="AS23" s="118" t="s">
        <v>9</v>
      </c>
      <c r="AT23" s="118" t="s">
        <v>9</v>
      </c>
      <c r="AU23" s="122" t="s">
        <v>9</v>
      </c>
      <c r="AV23" s="131" t="s">
        <v>16</v>
      </c>
      <c r="AW23" s="118" t="s">
        <v>9</v>
      </c>
      <c r="AX23" s="118" t="s">
        <v>9</v>
      </c>
      <c r="AY23" s="132" t="s">
        <v>9</v>
      </c>
      <c r="AZ23" s="136" t="s">
        <v>9</v>
      </c>
      <c r="BA23" s="129" t="s">
        <v>13</v>
      </c>
      <c r="BB23" s="122" t="s">
        <v>9</v>
      </c>
      <c r="BC23" s="119" t="s">
        <v>13</v>
      </c>
      <c r="BD23" s="120" t="s">
        <v>16</v>
      </c>
      <c r="BE23" s="122" t="s">
        <v>9</v>
      </c>
      <c r="BF23" s="118" t="s">
        <v>9</v>
      </c>
    </row>
    <row r="24" spans="1:58" ht="12.75" customHeight="1">
      <c r="A24" s="112" t="s">
        <v>430</v>
      </c>
      <c r="B24" s="115" t="str">
        <f t="shared" si="0"/>
        <v>BE</v>
      </c>
      <c r="C24" s="118" t="s">
        <v>9</v>
      </c>
      <c r="D24" s="118" t="s">
        <v>9</v>
      </c>
      <c r="E24" s="118" t="s">
        <v>9</v>
      </c>
      <c r="F24" s="118" t="s">
        <v>9</v>
      </c>
      <c r="G24" s="118" t="s">
        <v>9</v>
      </c>
      <c r="H24" s="119" t="s">
        <v>9</v>
      </c>
      <c r="I24" s="118" t="s">
        <v>9</v>
      </c>
      <c r="J24" s="118" t="s">
        <v>9</v>
      </c>
      <c r="K24" s="122" t="s">
        <v>9</v>
      </c>
      <c r="L24" s="118" t="s">
        <v>9</v>
      </c>
      <c r="M24" s="118" t="s">
        <v>9</v>
      </c>
      <c r="N24" s="118" t="s">
        <v>9</v>
      </c>
      <c r="O24" s="118" t="s">
        <v>9</v>
      </c>
      <c r="P24" s="118" t="s">
        <v>9</v>
      </c>
      <c r="Q24" s="118" t="s">
        <v>9</v>
      </c>
      <c r="R24" s="118" t="s">
        <v>9</v>
      </c>
      <c r="S24" s="118" t="s">
        <v>9</v>
      </c>
      <c r="T24" s="118" t="s">
        <v>9</v>
      </c>
      <c r="U24" s="122" t="s">
        <v>9</v>
      </c>
      <c r="V24" s="122" t="s">
        <v>9</v>
      </c>
      <c r="W24" s="118" t="s">
        <v>9</v>
      </c>
      <c r="X24" s="118" t="s">
        <v>9</v>
      </c>
      <c r="Y24" s="118" t="s">
        <v>9</v>
      </c>
      <c r="Z24" s="119" t="s">
        <v>13</v>
      </c>
      <c r="AA24" s="118" t="s">
        <v>9</v>
      </c>
      <c r="AB24" s="122" t="s">
        <v>9</v>
      </c>
      <c r="AC24" s="132" t="s">
        <v>9</v>
      </c>
      <c r="AD24" s="118" t="s">
        <v>9</v>
      </c>
      <c r="AE24" s="122" t="s">
        <v>9</v>
      </c>
      <c r="AF24" s="118" t="s">
        <v>9</v>
      </c>
      <c r="AG24" s="118" t="s">
        <v>9</v>
      </c>
      <c r="AH24" s="118" t="s">
        <v>9</v>
      </c>
      <c r="AI24" s="118" t="s">
        <v>9</v>
      </c>
      <c r="AJ24" s="118" t="s">
        <v>9</v>
      </c>
      <c r="AK24" s="125" t="s">
        <v>16</v>
      </c>
      <c r="AL24" s="118" t="s">
        <v>9</v>
      </c>
      <c r="AM24" s="118" t="s">
        <v>9</v>
      </c>
      <c r="AN24" s="118" t="s">
        <v>9</v>
      </c>
      <c r="AO24" s="118" t="s">
        <v>9</v>
      </c>
      <c r="AP24" s="118" t="s">
        <v>9</v>
      </c>
      <c r="AQ24" s="118" t="s">
        <v>9</v>
      </c>
      <c r="AR24" s="118" t="s">
        <v>9</v>
      </c>
      <c r="AS24" s="118" t="s">
        <v>9</v>
      </c>
      <c r="AT24" s="118" t="s">
        <v>9</v>
      </c>
      <c r="AU24" s="122" t="s">
        <v>9</v>
      </c>
      <c r="AV24" s="132" t="s">
        <v>9</v>
      </c>
      <c r="AW24" s="118" t="s">
        <v>9</v>
      </c>
      <c r="AX24" s="118" t="s">
        <v>9</v>
      </c>
      <c r="AY24" s="132" t="s">
        <v>9</v>
      </c>
      <c r="AZ24" s="161" t="s">
        <v>16</v>
      </c>
      <c r="BA24" s="154" t="s">
        <v>9</v>
      </c>
      <c r="BB24" s="122" t="s">
        <v>9</v>
      </c>
      <c r="BC24" s="119" t="s">
        <v>13</v>
      </c>
      <c r="BD24" s="120" t="s">
        <v>16</v>
      </c>
      <c r="BE24" s="122" t="s">
        <v>9</v>
      </c>
      <c r="BF24" s="118" t="s">
        <v>9</v>
      </c>
    </row>
    <row r="25" spans="1:58" ht="12.75" customHeight="1">
      <c r="A25" s="112" t="s">
        <v>473</v>
      </c>
      <c r="B25" s="115" t="str">
        <f t="shared" si="0"/>
        <v>BZ</v>
      </c>
      <c r="C25" s="118" t="s">
        <v>9</v>
      </c>
      <c r="D25" s="118" t="s">
        <v>9</v>
      </c>
      <c r="E25" s="118" t="s">
        <v>9</v>
      </c>
      <c r="F25" s="119" t="s">
        <v>13</v>
      </c>
      <c r="G25" s="119" t="s">
        <v>13</v>
      </c>
      <c r="H25" s="119" t="s">
        <v>9</v>
      </c>
      <c r="I25" s="118" t="s">
        <v>9</v>
      </c>
      <c r="J25" s="119" t="s">
        <v>13</v>
      </c>
      <c r="K25" s="122" t="s">
        <v>9</v>
      </c>
      <c r="L25" s="118" t="s">
        <v>9</v>
      </c>
      <c r="M25" s="118" t="s">
        <v>9</v>
      </c>
      <c r="N25" s="118" t="s">
        <v>9</v>
      </c>
      <c r="O25" s="118" t="s">
        <v>9</v>
      </c>
      <c r="P25" s="118" t="s">
        <v>9</v>
      </c>
      <c r="Q25" s="118" t="s">
        <v>9</v>
      </c>
      <c r="R25" s="118" t="s">
        <v>9</v>
      </c>
      <c r="S25" s="118" t="s">
        <v>9</v>
      </c>
      <c r="T25" s="118" t="s">
        <v>9</v>
      </c>
      <c r="U25" s="122" t="s">
        <v>9</v>
      </c>
      <c r="V25" s="122" t="s">
        <v>9</v>
      </c>
      <c r="W25" s="118" t="s">
        <v>9</v>
      </c>
      <c r="X25" s="118" t="s">
        <v>9</v>
      </c>
      <c r="Y25" s="118" t="s">
        <v>9</v>
      </c>
      <c r="Z25" s="119" t="s">
        <v>13</v>
      </c>
      <c r="AA25" s="118" t="s">
        <v>9</v>
      </c>
      <c r="AB25" s="123" t="s">
        <v>13</v>
      </c>
      <c r="AC25" s="130" t="s">
        <v>13</v>
      </c>
      <c r="AD25" s="119" t="s">
        <v>13</v>
      </c>
      <c r="AE25" s="123" t="s">
        <v>13</v>
      </c>
      <c r="AF25" s="118" t="s">
        <v>9</v>
      </c>
      <c r="AG25" s="118" t="s">
        <v>9</v>
      </c>
      <c r="AH25" s="118" t="s">
        <v>9</v>
      </c>
      <c r="AI25" s="118" t="s">
        <v>9</v>
      </c>
      <c r="AJ25" s="118" t="s">
        <v>9</v>
      </c>
      <c r="AK25" s="125" t="s">
        <v>16</v>
      </c>
      <c r="AL25" s="125" t="s">
        <v>16</v>
      </c>
      <c r="AM25" s="118" t="s">
        <v>9</v>
      </c>
      <c r="AN25" s="118" t="s">
        <v>9</v>
      </c>
      <c r="AO25" s="118" t="s">
        <v>9</v>
      </c>
      <c r="AP25" s="118" t="s">
        <v>9</v>
      </c>
      <c r="AQ25" s="118" t="s">
        <v>9</v>
      </c>
      <c r="AR25" s="118" t="s">
        <v>9</v>
      </c>
      <c r="AS25" s="118" t="s">
        <v>9</v>
      </c>
      <c r="AT25" s="118" t="s">
        <v>9</v>
      </c>
      <c r="AU25" s="122" t="s">
        <v>9</v>
      </c>
      <c r="AV25" s="131" t="s">
        <v>16</v>
      </c>
      <c r="AW25" s="118" t="s">
        <v>9</v>
      </c>
      <c r="AX25" s="118" t="s">
        <v>9</v>
      </c>
      <c r="AY25" s="132" t="s">
        <v>9</v>
      </c>
      <c r="AZ25" s="133" t="s">
        <v>13</v>
      </c>
      <c r="BA25" s="129" t="s">
        <v>13</v>
      </c>
      <c r="BB25" s="122" t="s">
        <v>9</v>
      </c>
      <c r="BC25" s="119" t="s">
        <v>13</v>
      </c>
      <c r="BD25" s="120" t="s">
        <v>16</v>
      </c>
      <c r="BE25" s="122" t="s">
        <v>9</v>
      </c>
      <c r="BF25" s="118" t="s">
        <v>9</v>
      </c>
    </row>
    <row r="26" spans="1:58" ht="12.75" customHeight="1">
      <c r="A26" s="112" t="s">
        <v>442</v>
      </c>
      <c r="B26" s="115" t="str">
        <f t="shared" si="0"/>
        <v>BJ</v>
      </c>
      <c r="C26" s="118" t="s">
        <v>9</v>
      </c>
      <c r="D26" s="118" t="s">
        <v>9</v>
      </c>
      <c r="E26" s="118" t="s">
        <v>9</v>
      </c>
      <c r="F26" s="119" t="s">
        <v>13</v>
      </c>
      <c r="G26" s="119" t="s">
        <v>13</v>
      </c>
      <c r="H26" s="119" t="s">
        <v>9</v>
      </c>
      <c r="I26" s="118" t="s">
        <v>9</v>
      </c>
      <c r="J26" s="119" t="s">
        <v>13</v>
      </c>
      <c r="K26" s="122" t="s">
        <v>9</v>
      </c>
      <c r="L26" s="118" t="s">
        <v>9</v>
      </c>
      <c r="M26" s="118" t="s">
        <v>9</v>
      </c>
      <c r="N26" s="118" t="s">
        <v>9</v>
      </c>
      <c r="O26" s="118" t="s">
        <v>9</v>
      </c>
      <c r="P26" s="119" t="s">
        <v>13</v>
      </c>
      <c r="Q26" s="118" t="s">
        <v>9</v>
      </c>
      <c r="R26" s="118" t="s">
        <v>9</v>
      </c>
      <c r="S26" s="118" t="s">
        <v>9</v>
      </c>
      <c r="T26" s="118" t="s">
        <v>9</v>
      </c>
      <c r="U26" s="122" t="s">
        <v>9</v>
      </c>
      <c r="V26" s="122" t="s">
        <v>9</v>
      </c>
      <c r="W26" s="118" t="s">
        <v>9</v>
      </c>
      <c r="X26" s="118" t="s">
        <v>9</v>
      </c>
      <c r="Y26" s="118" t="s">
        <v>9</v>
      </c>
      <c r="Z26" s="119" t="s">
        <v>13</v>
      </c>
      <c r="AA26" s="118" t="s">
        <v>9</v>
      </c>
      <c r="AB26" s="123" t="s">
        <v>13</v>
      </c>
      <c r="AC26" s="130" t="s">
        <v>13</v>
      </c>
      <c r="AD26" s="119" t="s">
        <v>13</v>
      </c>
      <c r="AE26" s="123" t="s">
        <v>13</v>
      </c>
      <c r="AF26" s="118" t="s">
        <v>9</v>
      </c>
      <c r="AG26" s="118" t="s">
        <v>9</v>
      </c>
      <c r="AH26" s="118" t="s">
        <v>9</v>
      </c>
      <c r="AI26" s="118" t="s">
        <v>9</v>
      </c>
      <c r="AJ26" s="118" t="s">
        <v>9</v>
      </c>
      <c r="AK26" s="125" t="s">
        <v>16</v>
      </c>
      <c r="AL26" s="125" t="s">
        <v>16</v>
      </c>
      <c r="AM26" s="118" t="s">
        <v>9</v>
      </c>
      <c r="AN26" s="118" t="s">
        <v>9</v>
      </c>
      <c r="AO26" s="118" t="s">
        <v>9</v>
      </c>
      <c r="AP26" s="118" t="s">
        <v>9</v>
      </c>
      <c r="AQ26" s="118" t="s">
        <v>9</v>
      </c>
      <c r="AR26" s="118" t="s">
        <v>9</v>
      </c>
      <c r="AS26" s="118" t="s">
        <v>9</v>
      </c>
      <c r="AT26" s="118" t="s">
        <v>9</v>
      </c>
      <c r="AU26" s="122" t="s">
        <v>9</v>
      </c>
      <c r="AV26" s="131" t="s">
        <v>16</v>
      </c>
      <c r="AW26" s="118" t="s">
        <v>9</v>
      </c>
      <c r="AX26" s="118" t="s">
        <v>9</v>
      </c>
      <c r="AY26" s="132" t="s">
        <v>9</v>
      </c>
      <c r="AZ26" s="133" t="s">
        <v>13</v>
      </c>
      <c r="BA26" s="129" t="s">
        <v>13</v>
      </c>
      <c r="BB26" s="122" t="s">
        <v>9</v>
      </c>
      <c r="BC26" s="119" t="s">
        <v>13</v>
      </c>
      <c r="BD26" s="120" t="s">
        <v>16</v>
      </c>
      <c r="BE26" s="122" t="s">
        <v>9</v>
      </c>
      <c r="BF26" s="118" t="s">
        <v>9</v>
      </c>
    </row>
    <row r="27" spans="1:58" ht="12.75" customHeight="1">
      <c r="A27" s="112" t="s">
        <v>446</v>
      </c>
      <c r="B27" s="115" t="str">
        <f t="shared" si="0"/>
        <v>BM</v>
      </c>
      <c r="C27" s="118" t="s">
        <v>9</v>
      </c>
      <c r="D27" s="118" t="s">
        <v>9</v>
      </c>
      <c r="E27" s="118" t="s">
        <v>9</v>
      </c>
      <c r="F27" s="119" t="s">
        <v>13</v>
      </c>
      <c r="G27" s="119" t="s">
        <v>13</v>
      </c>
      <c r="H27" s="119" t="s">
        <v>9</v>
      </c>
      <c r="I27" s="118" t="s">
        <v>9</v>
      </c>
      <c r="J27" s="119" t="s">
        <v>13</v>
      </c>
      <c r="K27" s="120" t="s">
        <v>16</v>
      </c>
      <c r="L27" s="118" t="s">
        <v>9</v>
      </c>
      <c r="M27" s="118" t="s">
        <v>9</v>
      </c>
      <c r="N27" s="118" t="s">
        <v>9</v>
      </c>
      <c r="O27" s="118" t="s">
        <v>9</v>
      </c>
      <c r="P27" s="119" t="s">
        <v>13</v>
      </c>
      <c r="Q27" s="118" t="s">
        <v>9</v>
      </c>
      <c r="R27" s="118" t="s">
        <v>9</v>
      </c>
      <c r="S27" s="118" t="s">
        <v>9</v>
      </c>
      <c r="T27" s="118" t="s">
        <v>9</v>
      </c>
      <c r="U27" s="122" t="s">
        <v>9</v>
      </c>
      <c r="V27" s="122" t="s">
        <v>9</v>
      </c>
      <c r="W27" s="119" t="s">
        <v>13</v>
      </c>
      <c r="X27" s="119" t="s">
        <v>13</v>
      </c>
      <c r="Y27" s="119" t="s">
        <v>13</v>
      </c>
      <c r="Z27" s="119" t="s">
        <v>13</v>
      </c>
      <c r="AA27" s="118" t="s">
        <v>9</v>
      </c>
      <c r="AB27" s="123" t="s">
        <v>13</v>
      </c>
      <c r="AC27" s="130" t="s">
        <v>13</v>
      </c>
      <c r="AD27" s="119" t="s">
        <v>13</v>
      </c>
      <c r="AE27" s="123" t="s">
        <v>13</v>
      </c>
      <c r="AF27" s="118" t="s">
        <v>9</v>
      </c>
      <c r="AG27" s="119" t="s">
        <v>13</v>
      </c>
      <c r="AH27" s="119" t="s">
        <v>13</v>
      </c>
      <c r="AI27" s="119" t="s">
        <v>13</v>
      </c>
      <c r="AJ27" s="119" t="s">
        <v>13</v>
      </c>
      <c r="AK27" s="125" t="s">
        <v>16</v>
      </c>
      <c r="AL27" s="125" t="s">
        <v>16</v>
      </c>
      <c r="AM27" s="118" t="s">
        <v>9</v>
      </c>
      <c r="AN27" s="118" t="s">
        <v>9</v>
      </c>
      <c r="AO27" s="118" t="s">
        <v>9</v>
      </c>
      <c r="AP27" s="118" t="s">
        <v>9</v>
      </c>
      <c r="AQ27" s="118" t="s">
        <v>9</v>
      </c>
      <c r="AR27" s="118" t="s">
        <v>9</v>
      </c>
      <c r="AS27" s="118" t="s">
        <v>9</v>
      </c>
      <c r="AT27" s="118" t="s">
        <v>9</v>
      </c>
      <c r="AU27" s="122" t="s">
        <v>9</v>
      </c>
      <c r="AV27" s="131" t="s">
        <v>16</v>
      </c>
      <c r="AW27" s="118" t="s">
        <v>9</v>
      </c>
      <c r="AX27" s="119" t="s">
        <v>13</v>
      </c>
      <c r="AY27" s="132" t="s">
        <v>9</v>
      </c>
      <c r="AZ27" s="133" t="s">
        <v>13</v>
      </c>
      <c r="BA27" s="129" t="s">
        <v>13</v>
      </c>
      <c r="BB27" s="122" t="s">
        <v>9</v>
      </c>
      <c r="BC27" s="119" t="s">
        <v>13</v>
      </c>
      <c r="BD27" s="120" t="s">
        <v>16</v>
      </c>
      <c r="BE27" s="120" t="s">
        <v>16</v>
      </c>
      <c r="BF27" s="118" t="s">
        <v>9</v>
      </c>
    </row>
    <row r="28" spans="1:58" ht="12.75" customHeight="1">
      <c r="A28" s="112" t="s">
        <v>462</v>
      </c>
      <c r="B28" s="115" t="str">
        <f t="shared" si="0"/>
        <v>BT</v>
      </c>
      <c r="C28" s="118" t="s">
        <v>9</v>
      </c>
      <c r="D28" s="118" t="s">
        <v>9</v>
      </c>
      <c r="E28" s="118" t="s">
        <v>9</v>
      </c>
      <c r="F28" s="119" t="s">
        <v>13</v>
      </c>
      <c r="G28" s="119" t="s">
        <v>13</v>
      </c>
      <c r="H28" s="119" t="s">
        <v>9</v>
      </c>
      <c r="I28" s="118" t="s">
        <v>9</v>
      </c>
      <c r="J28" s="119" t="s">
        <v>13</v>
      </c>
      <c r="K28" s="120" t="s">
        <v>16</v>
      </c>
      <c r="L28" s="118" t="s">
        <v>9</v>
      </c>
      <c r="M28" s="118" t="s">
        <v>9</v>
      </c>
      <c r="N28" s="118" t="s">
        <v>9</v>
      </c>
      <c r="O28" s="118" t="s">
        <v>9</v>
      </c>
      <c r="P28" s="119" t="s">
        <v>13</v>
      </c>
      <c r="Q28" s="118" t="s">
        <v>9</v>
      </c>
      <c r="R28" s="118" t="s">
        <v>9</v>
      </c>
      <c r="S28" s="118" t="s">
        <v>9</v>
      </c>
      <c r="T28" s="118" t="s">
        <v>9</v>
      </c>
      <c r="U28" s="122" t="s">
        <v>9</v>
      </c>
      <c r="V28" s="122" t="s">
        <v>9</v>
      </c>
      <c r="W28" s="119" t="s">
        <v>13</v>
      </c>
      <c r="X28" s="119" t="s">
        <v>13</v>
      </c>
      <c r="Y28" s="119" t="s">
        <v>13</v>
      </c>
      <c r="Z28" s="119" t="s">
        <v>13</v>
      </c>
      <c r="AA28" s="118" t="s">
        <v>9</v>
      </c>
      <c r="AB28" s="123" t="s">
        <v>13</v>
      </c>
      <c r="AC28" s="130" t="s">
        <v>13</v>
      </c>
      <c r="AD28" s="119" t="s">
        <v>13</v>
      </c>
      <c r="AE28" s="123" t="s">
        <v>13</v>
      </c>
      <c r="AF28" s="118" t="s">
        <v>9</v>
      </c>
      <c r="AG28" s="119" t="s">
        <v>13</v>
      </c>
      <c r="AH28" s="119" t="s">
        <v>13</v>
      </c>
      <c r="AI28" s="119" t="s">
        <v>13</v>
      </c>
      <c r="AJ28" s="119" t="s">
        <v>13</v>
      </c>
      <c r="AK28" s="125" t="s">
        <v>16</v>
      </c>
      <c r="AL28" s="125" t="s">
        <v>16</v>
      </c>
      <c r="AM28" s="118" t="s">
        <v>9</v>
      </c>
      <c r="AN28" s="118" t="s">
        <v>9</v>
      </c>
      <c r="AO28" s="118" t="s">
        <v>9</v>
      </c>
      <c r="AP28" s="118" t="s">
        <v>9</v>
      </c>
      <c r="AQ28" s="118" t="s">
        <v>9</v>
      </c>
      <c r="AR28" s="118" t="s">
        <v>9</v>
      </c>
      <c r="AS28" s="118" t="s">
        <v>9</v>
      </c>
      <c r="AT28" s="118" t="s">
        <v>9</v>
      </c>
      <c r="AU28" s="122" t="s">
        <v>9</v>
      </c>
      <c r="AV28" s="131" t="s">
        <v>16</v>
      </c>
      <c r="AW28" s="118" t="s">
        <v>9</v>
      </c>
      <c r="AX28" s="119" t="s">
        <v>13</v>
      </c>
      <c r="AY28" s="132" t="s">
        <v>9</v>
      </c>
      <c r="AZ28" s="133" t="s">
        <v>13</v>
      </c>
      <c r="BA28" s="129" t="s">
        <v>13</v>
      </c>
      <c r="BB28" s="122" t="s">
        <v>9</v>
      </c>
      <c r="BC28" s="119" t="s">
        <v>13</v>
      </c>
      <c r="BD28" s="120" t="s">
        <v>16</v>
      </c>
      <c r="BE28" s="120" t="s">
        <v>16</v>
      </c>
      <c r="BF28" s="118" t="s">
        <v>9</v>
      </c>
    </row>
    <row r="29" spans="1:58" ht="12.75" customHeight="1">
      <c r="A29" s="112" t="s">
        <v>451</v>
      </c>
      <c r="B29" s="115" t="str">
        <f t="shared" si="0"/>
        <v>BO</v>
      </c>
      <c r="C29" s="118" t="s">
        <v>9</v>
      </c>
      <c r="D29" s="118" t="s">
        <v>9</v>
      </c>
      <c r="E29" s="118" t="s">
        <v>9</v>
      </c>
      <c r="F29" s="119" t="s">
        <v>13</v>
      </c>
      <c r="G29" s="119" t="s">
        <v>13</v>
      </c>
      <c r="H29" s="119" t="s">
        <v>9</v>
      </c>
      <c r="I29" s="118" t="s">
        <v>9</v>
      </c>
      <c r="J29" s="118" t="s">
        <v>9</v>
      </c>
      <c r="K29" s="122" t="s">
        <v>9</v>
      </c>
      <c r="L29" s="118" t="s">
        <v>9</v>
      </c>
      <c r="M29" s="118" t="s">
        <v>9</v>
      </c>
      <c r="N29" s="118" t="s">
        <v>9</v>
      </c>
      <c r="O29" s="118" t="s">
        <v>9</v>
      </c>
      <c r="P29" s="118" t="s">
        <v>9</v>
      </c>
      <c r="Q29" s="118" t="s">
        <v>9</v>
      </c>
      <c r="R29" s="118" t="s">
        <v>9</v>
      </c>
      <c r="S29" s="118" t="s">
        <v>9</v>
      </c>
      <c r="T29" s="118" t="s">
        <v>9</v>
      </c>
      <c r="U29" s="122" t="s">
        <v>9</v>
      </c>
      <c r="V29" s="122" t="s">
        <v>9</v>
      </c>
      <c r="W29" s="118" t="s">
        <v>9</v>
      </c>
      <c r="X29" s="118" t="s">
        <v>9</v>
      </c>
      <c r="Y29" s="118" t="s">
        <v>9</v>
      </c>
      <c r="Z29" s="119" t="s">
        <v>13</v>
      </c>
      <c r="AA29" s="118" t="s">
        <v>9</v>
      </c>
      <c r="AB29" s="123" t="s">
        <v>13</v>
      </c>
      <c r="AC29" s="132" t="s">
        <v>9</v>
      </c>
      <c r="AD29" s="119" t="s">
        <v>13</v>
      </c>
      <c r="AE29" s="123" t="s">
        <v>13</v>
      </c>
      <c r="AF29" s="118" t="s">
        <v>9</v>
      </c>
      <c r="AG29" s="118" t="s">
        <v>9</v>
      </c>
      <c r="AH29" s="118" t="s">
        <v>9</v>
      </c>
      <c r="AI29" s="118" t="s">
        <v>9</v>
      </c>
      <c r="AJ29" s="118" t="s">
        <v>9</v>
      </c>
      <c r="AK29" s="125" t="s">
        <v>16</v>
      </c>
      <c r="AL29" s="125" t="s">
        <v>16</v>
      </c>
      <c r="AM29" s="118" t="s">
        <v>9</v>
      </c>
      <c r="AN29" s="118" t="s">
        <v>9</v>
      </c>
      <c r="AO29" s="118" t="s">
        <v>9</v>
      </c>
      <c r="AP29" s="118" t="s">
        <v>9</v>
      </c>
      <c r="AQ29" s="118" t="s">
        <v>9</v>
      </c>
      <c r="AR29" s="118" t="s">
        <v>9</v>
      </c>
      <c r="AS29" s="118" t="s">
        <v>9</v>
      </c>
      <c r="AT29" s="118" t="s">
        <v>9</v>
      </c>
      <c r="AU29" s="122" t="s">
        <v>9</v>
      </c>
      <c r="AV29" s="131" t="s">
        <v>16</v>
      </c>
      <c r="AW29" s="118" t="s">
        <v>9</v>
      </c>
      <c r="AX29" s="118" t="s">
        <v>9</v>
      </c>
      <c r="AY29" s="132" t="s">
        <v>9</v>
      </c>
      <c r="AZ29" s="133" t="s">
        <v>13</v>
      </c>
      <c r="BA29" s="129" t="s">
        <v>13</v>
      </c>
      <c r="BB29" s="122" t="s">
        <v>9</v>
      </c>
      <c r="BC29" s="119" t="s">
        <v>13</v>
      </c>
      <c r="BD29" s="120" t="s">
        <v>16</v>
      </c>
      <c r="BE29" s="122" t="s">
        <v>9</v>
      </c>
      <c r="BF29" s="118" t="s">
        <v>9</v>
      </c>
    </row>
    <row r="30" spans="1:58" ht="12.75" customHeight="1">
      <c r="A30" s="112" t="s">
        <v>422</v>
      </c>
      <c r="B30" s="115" t="str">
        <f t="shared" si="0"/>
        <v>BA</v>
      </c>
      <c r="C30" s="118" t="s">
        <v>9</v>
      </c>
      <c r="D30" s="118" t="s">
        <v>9</v>
      </c>
      <c r="E30" s="118" t="s">
        <v>9</v>
      </c>
      <c r="F30" s="119" t="s">
        <v>13</v>
      </c>
      <c r="G30" s="119" t="s">
        <v>13</v>
      </c>
      <c r="H30" s="119" t="s">
        <v>9</v>
      </c>
      <c r="I30" s="118" t="s">
        <v>9</v>
      </c>
      <c r="J30" s="118" t="s">
        <v>9</v>
      </c>
      <c r="K30" s="122" t="s">
        <v>9</v>
      </c>
      <c r="L30" s="118" t="s">
        <v>9</v>
      </c>
      <c r="M30" s="118" t="s">
        <v>9</v>
      </c>
      <c r="N30" s="118" t="s">
        <v>9</v>
      </c>
      <c r="O30" s="118" t="s">
        <v>9</v>
      </c>
      <c r="P30" s="118" t="s">
        <v>9</v>
      </c>
      <c r="Q30" s="118" t="s">
        <v>9</v>
      </c>
      <c r="R30" s="118" t="s">
        <v>9</v>
      </c>
      <c r="S30" s="118" t="s">
        <v>9</v>
      </c>
      <c r="T30" s="118" t="s">
        <v>9</v>
      </c>
      <c r="U30" s="122" t="s">
        <v>9</v>
      </c>
      <c r="V30" s="122" t="s">
        <v>9</v>
      </c>
      <c r="W30" s="118" t="s">
        <v>9</v>
      </c>
      <c r="X30" s="118" t="s">
        <v>9</v>
      </c>
      <c r="Y30" s="118" t="s">
        <v>9</v>
      </c>
      <c r="Z30" s="119" t="s">
        <v>13</v>
      </c>
      <c r="AA30" s="118" t="s">
        <v>9</v>
      </c>
      <c r="AB30" s="123" t="s">
        <v>13</v>
      </c>
      <c r="AC30" s="130" t="s">
        <v>13</v>
      </c>
      <c r="AD30" s="119" t="s">
        <v>13</v>
      </c>
      <c r="AE30" s="123" t="s">
        <v>13</v>
      </c>
      <c r="AF30" s="118" t="s">
        <v>9</v>
      </c>
      <c r="AG30" s="118" t="s">
        <v>9</v>
      </c>
      <c r="AH30" s="118" t="s">
        <v>9</v>
      </c>
      <c r="AI30" s="118" t="s">
        <v>9</v>
      </c>
      <c r="AJ30" s="118" t="s">
        <v>9</v>
      </c>
      <c r="AK30" s="125" t="s">
        <v>16</v>
      </c>
      <c r="AL30" s="125" t="s">
        <v>16</v>
      </c>
      <c r="AM30" s="118" t="s">
        <v>9</v>
      </c>
      <c r="AN30" s="118" t="s">
        <v>9</v>
      </c>
      <c r="AO30" s="118" t="s">
        <v>9</v>
      </c>
      <c r="AP30" s="118" t="s">
        <v>9</v>
      </c>
      <c r="AQ30" s="118" t="s">
        <v>9</v>
      </c>
      <c r="AR30" s="118" t="s">
        <v>9</v>
      </c>
      <c r="AS30" s="118" t="s">
        <v>9</v>
      </c>
      <c r="AT30" s="118" t="s">
        <v>9</v>
      </c>
      <c r="AU30" s="122" t="s">
        <v>9</v>
      </c>
      <c r="AV30" s="131" t="s">
        <v>16</v>
      </c>
      <c r="AW30" s="118" t="s">
        <v>9</v>
      </c>
      <c r="AX30" s="118" t="s">
        <v>9</v>
      </c>
      <c r="AY30" s="132" t="s">
        <v>9</v>
      </c>
      <c r="AZ30" s="161" t="s">
        <v>16</v>
      </c>
      <c r="BA30" s="129" t="s">
        <v>13</v>
      </c>
      <c r="BB30" s="122" t="s">
        <v>9</v>
      </c>
      <c r="BC30" s="119" t="s">
        <v>13</v>
      </c>
      <c r="BD30" s="120" t="s">
        <v>16</v>
      </c>
      <c r="BE30" s="122" t="s">
        <v>9</v>
      </c>
      <c r="BF30" s="118" t="s">
        <v>9</v>
      </c>
    </row>
    <row r="31" spans="1:58" ht="12.75" customHeight="1">
      <c r="A31" s="112" t="s">
        <v>469</v>
      </c>
      <c r="B31" s="115" t="str">
        <f t="shared" si="0"/>
        <v>BW</v>
      </c>
      <c r="C31" s="118" t="s">
        <v>9</v>
      </c>
      <c r="D31" s="118" t="s">
        <v>9</v>
      </c>
      <c r="E31" s="118" t="s">
        <v>9</v>
      </c>
      <c r="F31" s="119" t="s">
        <v>13</v>
      </c>
      <c r="G31" s="119" t="s">
        <v>13</v>
      </c>
      <c r="H31" s="119" t="s">
        <v>9</v>
      </c>
      <c r="I31" s="118" t="s">
        <v>9</v>
      </c>
      <c r="J31" s="119" t="s">
        <v>13</v>
      </c>
      <c r="K31" s="122" t="s">
        <v>9</v>
      </c>
      <c r="L31" s="118" t="s">
        <v>9</v>
      </c>
      <c r="M31" s="118" t="s">
        <v>9</v>
      </c>
      <c r="N31" s="118" t="s">
        <v>9</v>
      </c>
      <c r="O31" s="118" t="s">
        <v>9</v>
      </c>
      <c r="P31" s="118" t="s">
        <v>9</v>
      </c>
      <c r="Q31" s="118" t="s">
        <v>9</v>
      </c>
      <c r="R31" s="118" t="s">
        <v>9</v>
      </c>
      <c r="S31" s="118" t="s">
        <v>9</v>
      </c>
      <c r="T31" s="118" t="s">
        <v>9</v>
      </c>
      <c r="U31" s="122" t="s">
        <v>9</v>
      </c>
      <c r="V31" s="122" t="s">
        <v>9</v>
      </c>
      <c r="W31" s="118" t="s">
        <v>9</v>
      </c>
      <c r="X31" s="118" t="s">
        <v>9</v>
      </c>
      <c r="Y31" s="118" t="s">
        <v>9</v>
      </c>
      <c r="Z31" s="119" t="s">
        <v>13</v>
      </c>
      <c r="AA31" s="118" t="s">
        <v>9</v>
      </c>
      <c r="AB31" s="123" t="s">
        <v>13</v>
      </c>
      <c r="AC31" s="130" t="s">
        <v>13</v>
      </c>
      <c r="AD31" s="119" t="s">
        <v>13</v>
      </c>
      <c r="AE31" s="123" t="s">
        <v>13</v>
      </c>
      <c r="AF31" s="118" t="s">
        <v>9</v>
      </c>
      <c r="AG31" s="118" t="s">
        <v>9</v>
      </c>
      <c r="AH31" s="118" t="s">
        <v>9</v>
      </c>
      <c r="AI31" s="118" t="s">
        <v>9</v>
      </c>
      <c r="AJ31" s="118" t="s">
        <v>9</v>
      </c>
      <c r="AK31" s="125" t="s">
        <v>16</v>
      </c>
      <c r="AL31" s="125" t="s">
        <v>16</v>
      </c>
      <c r="AM31" s="118" t="s">
        <v>9</v>
      </c>
      <c r="AN31" s="118" t="s">
        <v>9</v>
      </c>
      <c r="AO31" s="118" t="s">
        <v>9</v>
      </c>
      <c r="AP31" s="118" t="s">
        <v>9</v>
      </c>
      <c r="AQ31" s="118" t="s">
        <v>9</v>
      </c>
      <c r="AR31" s="118" t="s">
        <v>9</v>
      </c>
      <c r="AS31" s="118" t="s">
        <v>9</v>
      </c>
      <c r="AT31" s="118" t="s">
        <v>9</v>
      </c>
      <c r="AU31" s="122" t="s">
        <v>9</v>
      </c>
      <c r="AV31" s="131" t="s">
        <v>16</v>
      </c>
      <c r="AW31" s="118" t="s">
        <v>9</v>
      </c>
      <c r="AX31" s="118" t="s">
        <v>9</v>
      </c>
      <c r="AY31" s="132" t="s">
        <v>9</v>
      </c>
      <c r="AZ31" s="133" t="s">
        <v>13</v>
      </c>
      <c r="BA31" s="129" t="s">
        <v>13</v>
      </c>
      <c r="BB31" s="122" t="s">
        <v>9</v>
      </c>
      <c r="BC31" s="119" t="s">
        <v>13</v>
      </c>
      <c r="BD31" s="120" t="s">
        <v>16</v>
      </c>
      <c r="BE31" s="122" t="s">
        <v>9</v>
      </c>
      <c r="BF31" s="118" t="s">
        <v>9</v>
      </c>
    </row>
    <row r="32" spans="1:58" ht="12.75" customHeight="1">
      <c r="A32" s="112" t="s">
        <v>457</v>
      </c>
      <c r="B32" s="115" t="str">
        <f t="shared" si="0"/>
        <v>BR</v>
      </c>
      <c r="C32" s="118" t="s">
        <v>9</v>
      </c>
      <c r="D32" s="118" t="s">
        <v>9</v>
      </c>
      <c r="E32" s="118" t="s">
        <v>9</v>
      </c>
      <c r="F32" s="118" t="s">
        <v>9</v>
      </c>
      <c r="G32" s="118" t="s">
        <v>9</v>
      </c>
      <c r="H32" s="119" t="s">
        <v>9</v>
      </c>
      <c r="I32" s="118" t="s">
        <v>9</v>
      </c>
      <c r="J32" s="118" t="s">
        <v>9</v>
      </c>
      <c r="K32" s="122" t="s">
        <v>9</v>
      </c>
      <c r="L32" s="118" t="s">
        <v>9</v>
      </c>
      <c r="M32" s="118" t="s">
        <v>9</v>
      </c>
      <c r="N32" s="118" t="s">
        <v>9</v>
      </c>
      <c r="O32" s="118" t="s">
        <v>9</v>
      </c>
      <c r="P32" s="118" t="s">
        <v>9</v>
      </c>
      <c r="Q32" s="118" t="s">
        <v>9</v>
      </c>
      <c r="R32" s="118" t="s">
        <v>9</v>
      </c>
      <c r="S32" s="118" t="s">
        <v>9</v>
      </c>
      <c r="T32" s="118" t="s">
        <v>9</v>
      </c>
      <c r="U32" s="122" t="s">
        <v>9</v>
      </c>
      <c r="V32" s="122" t="s">
        <v>9</v>
      </c>
      <c r="W32" s="118" t="s">
        <v>9</v>
      </c>
      <c r="X32" s="118" t="s">
        <v>9</v>
      </c>
      <c r="Y32" s="118" t="s">
        <v>9</v>
      </c>
      <c r="Z32" s="119" t="s">
        <v>13</v>
      </c>
      <c r="AA32" s="118" t="s">
        <v>9</v>
      </c>
      <c r="AB32" s="122" t="s">
        <v>9</v>
      </c>
      <c r="AC32" s="132" t="s">
        <v>9</v>
      </c>
      <c r="AD32" s="118" t="s">
        <v>9</v>
      </c>
      <c r="AE32" s="122" t="s">
        <v>9</v>
      </c>
      <c r="AF32" s="118" t="s">
        <v>9</v>
      </c>
      <c r="AG32" s="118" t="s">
        <v>9</v>
      </c>
      <c r="AH32" s="118" t="s">
        <v>9</v>
      </c>
      <c r="AI32" s="118" t="s">
        <v>9</v>
      </c>
      <c r="AJ32" s="118" t="s">
        <v>9</v>
      </c>
      <c r="AK32" s="125" t="s">
        <v>16</v>
      </c>
      <c r="AL32" s="118" t="s">
        <v>9</v>
      </c>
      <c r="AM32" s="118" t="s">
        <v>9</v>
      </c>
      <c r="AN32" s="118" t="s">
        <v>9</v>
      </c>
      <c r="AO32" s="118" t="s">
        <v>9</v>
      </c>
      <c r="AP32" s="118" t="s">
        <v>9</v>
      </c>
      <c r="AQ32" s="118" t="s">
        <v>9</v>
      </c>
      <c r="AR32" s="118" t="s">
        <v>9</v>
      </c>
      <c r="AS32" s="118" t="s">
        <v>9</v>
      </c>
      <c r="AT32" s="118" t="s">
        <v>9</v>
      </c>
      <c r="AU32" s="122" t="s">
        <v>9</v>
      </c>
      <c r="AV32" s="188" t="s">
        <v>9</v>
      </c>
      <c r="AW32" s="118" t="s">
        <v>9</v>
      </c>
      <c r="AX32" s="118" t="s">
        <v>9</v>
      </c>
      <c r="AY32" s="132" t="s">
        <v>9</v>
      </c>
      <c r="AZ32" s="136" t="s">
        <v>9</v>
      </c>
      <c r="BA32" s="154" t="s">
        <v>9</v>
      </c>
      <c r="BB32" s="122" t="s">
        <v>9</v>
      </c>
      <c r="BC32" s="119" t="s">
        <v>13</v>
      </c>
      <c r="BD32" s="120" t="s">
        <v>16</v>
      </c>
      <c r="BE32" s="122" t="s">
        <v>9</v>
      </c>
      <c r="BF32" s="118" t="s">
        <v>9</v>
      </c>
    </row>
    <row r="33" spans="1:58" ht="12.75" customHeight="1">
      <c r="A33" s="112" t="s">
        <v>914</v>
      </c>
      <c r="B33" s="115" t="str">
        <f t="shared" si="0"/>
        <v>VG</v>
      </c>
      <c r="C33" s="118" t="s">
        <v>9</v>
      </c>
      <c r="D33" s="118" t="s">
        <v>9</v>
      </c>
      <c r="E33" s="118" t="s">
        <v>9</v>
      </c>
      <c r="F33" s="119" t="s">
        <v>13</v>
      </c>
      <c r="G33" s="119" t="s">
        <v>13</v>
      </c>
      <c r="H33" s="119" t="s">
        <v>9</v>
      </c>
      <c r="I33" s="118" t="s">
        <v>9</v>
      </c>
      <c r="J33" s="119" t="s">
        <v>13</v>
      </c>
      <c r="K33" s="120" t="s">
        <v>16</v>
      </c>
      <c r="L33" s="118" t="s">
        <v>9</v>
      </c>
      <c r="M33" s="118" t="s">
        <v>9</v>
      </c>
      <c r="N33" s="118" t="s">
        <v>9</v>
      </c>
      <c r="O33" s="118" t="s">
        <v>9</v>
      </c>
      <c r="P33" s="119" t="s">
        <v>13</v>
      </c>
      <c r="Q33" s="118" t="s">
        <v>9</v>
      </c>
      <c r="R33" s="118" t="s">
        <v>9</v>
      </c>
      <c r="S33" s="118" t="s">
        <v>9</v>
      </c>
      <c r="T33" s="118" t="s">
        <v>9</v>
      </c>
      <c r="U33" s="122" t="s">
        <v>9</v>
      </c>
      <c r="V33" s="122" t="s">
        <v>9</v>
      </c>
      <c r="W33" s="119" t="s">
        <v>13</v>
      </c>
      <c r="X33" s="119" t="s">
        <v>13</v>
      </c>
      <c r="Y33" s="119" t="s">
        <v>13</v>
      </c>
      <c r="Z33" s="119" t="s">
        <v>13</v>
      </c>
      <c r="AA33" s="118" t="s">
        <v>9</v>
      </c>
      <c r="AB33" s="123" t="s">
        <v>13</v>
      </c>
      <c r="AC33" s="130" t="s">
        <v>13</v>
      </c>
      <c r="AD33" s="119" t="s">
        <v>13</v>
      </c>
      <c r="AE33" s="123" t="s">
        <v>13</v>
      </c>
      <c r="AF33" s="118" t="s">
        <v>9</v>
      </c>
      <c r="AG33" s="119" t="s">
        <v>13</v>
      </c>
      <c r="AH33" s="119" t="s">
        <v>13</v>
      </c>
      <c r="AI33" s="119" t="s">
        <v>13</v>
      </c>
      <c r="AJ33" s="119" t="s">
        <v>13</v>
      </c>
      <c r="AK33" s="125" t="s">
        <v>16</v>
      </c>
      <c r="AL33" s="125" t="s">
        <v>16</v>
      </c>
      <c r="AM33" s="118" t="s">
        <v>9</v>
      </c>
      <c r="AN33" s="118" t="s">
        <v>9</v>
      </c>
      <c r="AO33" s="118" t="s">
        <v>9</v>
      </c>
      <c r="AP33" s="118" t="s">
        <v>9</v>
      </c>
      <c r="AQ33" s="118" t="s">
        <v>9</v>
      </c>
      <c r="AR33" s="118" t="s">
        <v>9</v>
      </c>
      <c r="AS33" s="118" t="s">
        <v>9</v>
      </c>
      <c r="AT33" s="118" t="s">
        <v>9</v>
      </c>
      <c r="AU33" s="122" t="s">
        <v>9</v>
      </c>
      <c r="AV33" s="131" t="s">
        <v>16</v>
      </c>
      <c r="AW33" s="118" t="s">
        <v>9</v>
      </c>
      <c r="AX33" s="119" t="s">
        <v>13</v>
      </c>
      <c r="AY33" s="132" t="s">
        <v>9</v>
      </c>
      <c r="AZ33" s="133" t="s">
        <v>13</v>
      </c>
      <c r="BA33" s="129" t="s">
        <v>13</v>
      </c>
      <c r="BB33" s="122" t="s">
        <v>9</v>
      </c>
      <c r="BC33" s="119" t="s">
        <v>13</v>
      </c>
      <c r="BD33" s="120" t="s">
        <v>16</v>
      </c>
      <c r="BE33" s="120" t="s">
        <v>16</v>
      </c>
      <c r="BF33" s="118" t="s">
        <v>9</v>
      </c>
    </row>
    <row r="34" spans="1:58" ht="12.75" customHeight="1">
      <c r="A34" s="112" t="s">
        <v>448</v>
      </c>
      <c r="B34" s="115" t="str">
        <f t="shared" si="0"/>
        <v>BN</v>
      </c>
      <c r="C34" s="118" t="s">
        <v>9</v>
      </c>
      <c r="D34" s="118" t="s">
        <v>9</v>
      </c>
      <c r="E34" s="118" t="s">
        <v>9</v>
      </c>
      <c r="F34" s="119" t="s">
        <v>13</v>
      </c>
      <c r="G34" s="119" t="s">
        <v>13</v>
      </c>
      <c r="H34" s="119" t="s">
        <v>9</v>
      </c>
      <c r="I34" s="118" t="s">
        <v>9</v>
      </c>
      <c r="J34" s="119" t="s">
        <v>13</v>
      </c>
      <c r="K34" s="120" t="s">
        <v>16</v>
      </c>
      <c r="L34" s="118" t="s">
        <v>9</v>
      </c>
      <c r="M34" s="118" t="s">
        <v>9</v>
      </c>
      <c r="N34" s="118" t="s">
        <v>9</v>
      </c>
      <c r="O34" s="118" t="s">
        <v>9</v>
      </c>
      <c r="P34" s="119" t="s">
        <v>13</v>
      </c>
      <c r="Q34" s="118" t="s">
        <v>9</v>
      </c>
      <c r="R34" s="118" t="s">
        <v>9</v>
      </c>
      <c r="S34" s="118" t="s">
        <v>9</v>
      </c>
      <c r="T34" s="118" t="s">
        <v>9</v>
      </c>
      <c r="U34" s="122" t="s">
        <v>9</v>
      </c>
      <c r="V34" s="122" t="s">
        <v>9</v>
      </c>
      <c r="W34" s="119" t="s">
        <v>13</v>
      </c>
      <c r="X34" s="119" t="s">
        <v>13</v>
      </c>
      <c r="Y34" s="119" t="s">
        <v>13</v>
      </c>
      <c r="Z34" s="119" t="s">
        <v>13</v>
      </c>
      <c r="AA34" s="118" t="s">
        <v>9</v>
      </c>
      <c r="AB34" s="123" t="s">
        <v>13</v>
      </c>
      <c r="AC34" s="130" t="s">
        <v>13</v>
      </c>
      <c r="AD34" s="119" t="s">
        <v>13</v>
      </c>
      <c r="AE34" s="123" t="s">
        <v>13</v>
      </c>
      <c r="AF34" s="118" t="s">
        <v>9</v>
      </c>
      <c r="AG34" s="119" t="s">
        <v>13</v>
      </c>
      <c r="AH34" s="119" t="s">
        <v>13</v>
      </c>
      <c r="AI34" s="119" t="s">
        <v>13</v>
      </c>
      <c r="AJ34" s="119" t="s">
        <v>13</v>
      </c>
      <c r="AK34" s="125" t="s">
        <v>16</v>
      </c>
      <c r="AL34" s="125" t="s">
        <v>16</v>
      </c>
      <c r="AM34" s="118" t="s">
        <v>9</v>
      </c>
      <c r="AN34" s="118" t="s">
        <v>9</v>
      </c>
      <c r="AO34" s="118" t="s">
        <v>9</v>
      </c>
      <c r="AP34" s="118" t="s">
        <v>9</v>
      </c>
      <c r="AQ34" s="118" t="s">
        <v>9</v>
      </c>
      <c r="AR34" s="118" t="s">
        <v>9</v>
      </c>
      <c r="AS34" s="118" t="s">
        <v>9</v>
      </c>
      <c r="AT34" s="118" t="s">
        <v>9</v>
      </c>
      <c r="AU34" s="122" t="s">
        <v>9</v>
      </c>
      <c r="AV34" s="131" t="s">
        <v>16</v>
      </c>
      <c r="AW34" s="118" t="s">
        <v>9</v>
      </c>
      <c r="AX34" s="119" t="s">
        <v>13</v>
      </c>
      <c r="AY34" s="132" t="s">
        <v>9</v>
      </c>
      <c r="AZ34" s="133" t="s">
        <v>13</v>
      </c>
      <c r="BA34" s="129" t="s">
        <v>13</v>
      </c>
      <c r="BB34" s="122" t="s">
        <v>9</v>
      </c>
      <c r="BC34" s="119" t="s">
        <v>13</v>
      </c>
      <c r="BD34" s="120" t="s">
        <v>16</v>
      </c>
      <c r="BE34" s="120" t="s">
        <v>16</v>
      </c>
      <c r="BF34" s="118" t="s">
        <v>9</v>
      </c>
    </row>
    <row r="35" spans="1:58" ht="12.75" customHeight="1">
      <c r="A35" s="112" t="s">
        <v>436</v>
      </c>
      <c r="B35" s="115" t="str">
        <f t="shared" si="0"/>
        <v>BG</v>
      </c>
      <c r="C35" s="118" t="s">
        <v>9</v>
      </c>
      <c r="D35" s="118" t="s">
        <v>9</v>
      </c>
      <c r="E35" s="118" t="s">
        <v>9</v>
      </c>
      <c r="F35" s="119" t="s">
        <v>13</v>
      </c>
      <c r="G35" s="119" t="s">
        <v>13</v>
      </c>
      <c r="H35" s="119" t="s">
        <v>9</v>
      </c>
      <c r="I35" s="118" t="s">
        <v>9</v>
      </c>
      <c r="J35" s="118" t="s">
        <v>9</v>
      </c>
      <c r="K35" s="120" t="s">
        <v>16</v>
      </c>
      <c r="L35" s="118" t="s">
        <v>9</v>
      </c>
      <c r="M35" s="118" t="s">
        <v>9</v>
      </c>
      <c r="N35" s="118" t="s">
        <v>9</v>
      </c>
      <c r="O35" s="118" t="s">
        <v>9</v>
      </c>
      <c r="P35" s="119" t="s">
        <v>13</v>
      </c>
      <c r="Q35" s="118" t="s">
        <v>9</v>
      </c>
      <c r="R35" s="118" t="s">
        <v>9</v>
      </c>
      <c r="S35" s="118" t="s">
        <v>9</v>
      </c>
      <c r="T35" s="118" t="s">
        <v>9</v>
      </c>
      <c r="U35" s="122" t="s">
        <v>9</v>
      </c>
      <c r="V35" s="122" t="s">
        <v>9</v>
      </c>
      <c r="W35" s="118" t="s">
        <v>9</v>
      </c>
      <c r="X35" s="118" t="s">
        <v>9</v>
      </c>
      <c r="Y35" s="118" t="s">
        <v>9</v>
      </c>
      <c r="Z35" s="119" t="s">
        <v>13</v>
      </c>
      <c r="AA35" s="118" t="s">
        <v>9</v>
      </c>
      <c r="AB35" s="122" t="s">
        <v>9</v>
      </c>
      <c r="AC35" s="130" t="s">
        <v>13</v>
      </c>
      <c r="AD35" s="118" t="s">
        <v>9</v>
      </c>
      <c r="AE35" s="123" t="s">
        <v>13</v>
      </c>
      <c r="AF35" s="118" t="s">
        <v>9</v>
      </c>
      <c r="AG35" s="118" t="s">
        <v>9</v>
      </c>
      <c r="AH35" s="118" t="s">
        <v>9</v>
      </c>
      <c r="AI35" s="118" t="s">
        <v>9</v>
      </c>
      <c r="AJ35" s="118" t="s">
        <v>9</v>
      </c>
      <c r="AK35" s="125" t="s">
        <v>16</v>
      </c>
      <c r="AL35" s="118" t="s">
        <v>9</v>
      </c>
      <c r="AM35" s="118" t="s">
        <v>9</v>
      </c>
      <c r="AN35" s="118" t="s">
        <v>9</v>
      </c>
      <c r="AO35" s="118" t="s">
        <v>9</v>
      </c>
      <c r="AP35" s="118" t="s">
        <v>9</v>
      </c>
      <c r="AQ35" s="118" t="s">
        <v>9</v>
      </c>
      <c r="AR35" s="118" t="s">
        <v>9</v>
      </c>
      <c r="AS35" s="118" t="s">
        <v>9</v>
      </c>
      <c r="AT35" s="118" t="s">
        <v>9</v>
      </c>
      <c r="AU35" s="122" t="s">
        <v>9</v>
      </c>
      <c r="AV35" s="131" t="s">
        <v>16</v>
      </c>
      <c r="AW35" s="118" t="s">
        <v>9</v>
      </c>
      <c r="AX35" s="118" t="s">
        <v>9</v>
      </c>
      <c r="AY35" s="132" t="s">
        <v>9</v>
      </c>
      <c r="AZ35" s="161" t="s">
        <v>16</v>
      </c>
      <c r="BA35" s="154" t="s">
        <v>9</v>
      </c>
      <c r="BB35" s="122" t="s">
        <v>9</v>
      </c>
      <c r="BC35" s="119" t="s">
        <v>13</v>
      </c>
      <c r="BD35" s="120" t="s">
        <v>16</v>
      </c>
      <c r="BE35" s="122" t="s">
        <v>9</v>
      </c>
      <c r="BF35" s="118" t="s">
        <v>9</v>
      </c>
    </row>
    <row r="36" spans="1:58" ht="12.75" customHeight="1">
      <c r="A36" s="112" t="s">
        <v>434</v>
      </c>
      <c r="B36" s="115" t="str">
        <f t="shared" si="0"/>
        <v>BF</v>
      </c>
      <c r="C36" s="118" t="s">
        <v>9</v>
      </c>
      <c r="D36" s="118" t="s">
        <v>9</v>
      </c>
      <c r="E36" s="118" t="s">
        <v>9</v>
      </c>
      <c r="F36" s="119" t="s">
        <v>13</v>
      </c>
      <c r="G36" s="119" t="s">
        <v>13</v>
      </c>
      <c r="H36" s="119" t="s">
        <v>9</v>
      </c>
      <c r="I36" s="118" t="s">
        <v>9</v>
      </c>
      <c r="J36" s="119" t="s">
        <v>13</v>
      </c>
      <c r="K36" s="122" t="s">
        <v>9</v>
      </c>
      <c r="L36" s="118" t="s">
        <v>9</v>
      </c>
      <c r="M36" s="118" t="s">
        <v>9</v>
      </c>
      <c r="N36" s="118" t="s">
        <v>9</v>
      </c>
      <c r="O36" s="118" t="s">
        <v>9</v>
      </c>
      <c r="P36" s="119" t="s">
        <v>13</v>
      </c>
      <c r="Q36" s="118" t="s">
        <v>9</v>
      </c>
      <c r="R36" s="118" t="s">
        <v>9</v>
      </c>
      <c r="S36" s="118" t="s">
        <v>9</v>
      </c>
      <c r="T36" s="118" t="s">
        <v>9</v>
      </c>
      <c r="U36" s="122" t="s">
        <v>9</v>
      </c>
      <c r="V36" s="122" t="s">
        <v>9</v>
      </c>
      <c r="W36" s="118" t="s">
        <v>9</v>
      </c>
      <c r="X36" s="118" t="s">
        <v>9</v>
      </c>
      <c r="Y36" s="118" t="s">
        <v>9</v>
      </c>
      <c r="Z36" s="119" t="s">
        <v>13</v>
      </c>
      <c r="AA36" s="118" t="s">
        <v>9</v>
      </c>
      <c r="AB36" s="123" t="s">
        <v>13</v>
      </c>
      <c r="AC36" s="130" t="s">
        <v>13</v>
      </c>
      <c r="AD36" s="119" t="s">
        <v>13</v>
      </c>
      <c r="AE36" s="123" t="s">
        <v>13</v>
      </c>
      <c r="AF36" s="118" t="s">
        <v>9</v>
      </c>
      <c r="AG36" s="118" t="s">
        <v>9</v>
      </c>
      <c r="AH36" s="118" t="s">
        <v>9</v>
      </c>
      <c r="AI36" s="118" t="s">
        <v>9</v>
      </c>
      <c r="AJ36" s="118" t="s">
        <v>9</v>
      </c>
      <c r="AK36" s="125" t="s">
        <v>16</v>
      </c>
      <c r="AL36" s="125" t="s">
        <v>16</v>
      </c>
      <c r="AM36" s="118" t="s">
        <v>9</v>
      </c>
      <c r="AN36" s="118" t="s">
        <v>9</v>
      </c>
      <c r="AO36" s="118" t="s">
        <v>9</v>
      </c>
      <c r="AP36" s="118" t="s">
        <v>9</v>
      </c>
      <c r="AQ36" s="118" t="s">
        <v>9</v>
      </c>
      <c r="AR36" s="118" t="s">
        <v>9</v>
      </c>
      <c r="AS36" s="118" t="s">
        <v>9</v>
      </c>
      <c r="AT36" s="118" t="s">
        <v>9</v>
      </c>
      <c r="AU36" s="122" t="s">
        <v>9</v>
      </c>
      <c r="AV36" s="131" t="s">
        <v>16</v>
      </c>
      <c r="AW36" s="118" t="s">
        <v>9</v>
      </c>
      <c r="AX36" s="118" t="s">
        <v>9</v>
      </c>
      <c r="AY36" s="132" t="s">
        <v>9</v>
      </c>
      <c r="AZ36" s="133" t="s">
        <v>13</v>
      </c>
      <c r="BA36" s="129" t="s">
        <v>13</v>
      </c>
      <c r="BB36" s="122" t="s">
        <v>9</v>
      </c>
      <c r="BC36" s="119" t="s">
        <v>13</v>
      </c>
      <c r="BD36" s="120" t="s">
        <v>16</v>
      </c>
      <c r="BE36" s="122" t="s">
        <v>9</v>
      </c>
      <c r="BF36" s="118" t="s">
        <v>9</v>
      </c>
    </row>
    <row r="37" spans="1:58" ht="12.75" customHeight="1">
      <c r="A37" s="112" t="s">
        <v>440</v>
      </c>
      <c r="B37" s="115" t="str">
        <f t="shared" si="0"/>
        <v>BI</v>
      </c>
      <c r="C37" s="118" t="s">
        <v>9</v>
      </c>
      <c r="D37" s="118" t="s">
        <v>9</v>
      </c>
      <c r="E37" s="118" t="s">
        <v>9</v>
      </c>
      <c r="F37" s="119" t="s">
        <v>13</v>
      </c>
      <c r="G37" s="119" t="s">
        <v>13</v>
      </c>
      <c r="H37" s="119" t="s">
        <v>9</v>
      </c>
      <c r="I37" s="118" t="s">
        <v>9</v>
      </c>
      <c r="J37" s="119" t="s">
        <v>13</v>
      </c>
      <c r="K37" s="120" t="s">
        <v>16</v>
      </c>
      <c r="L37" s="118" t="s">
        <v>9</v>
      </c>
      <c r="M37" s="118" t="s">
        <v>9</v>
      </c>
      <c r="N37" s="118" t="s">
        <v>9</v>
      </c>
      <c r="O37" s="118" t="s">
        <v>9</v>
      </c>
      <c r="P37" s="119" t="s">
        <v>13</v>
      </c>
      <c r="Q37" s="118" t="s">
        <v>9</v>
      </c>
      <c r="R37" s="118" t="s">
        <v>9</v>
      </c>
      <c r="S37" s="118" t="s">
        <v>9</v>
      </c>
      <c r="T37" s="118" t="s">
        <v>9</v>
      </c>
      <c r="U37" s="122" t="s">
        <v>9</v>
      </c>
      <c r="V37" s="122" t="s">
        <v>9</v>
      </c>
      <c r="W37" s="119" t="s">
        <v>13</v>
      </c>
      <c r="X37" s="119" t="s">
        <v>13</v>
      </c>
      <c r="Y37" s="119" t="s">
        <v>13</v>
      </c>
      <c r="Z37" s="119" t="s">
        <v>13</v>
      </c>
      <c r="AA37" s="118" t="s">
        <v>9</v>
      </c>
      <c r="AB37" s="123" t="s">
        <v>13</v>
      </c>
      <c r="AC37" s="130" t="s">
        <v>13</v>
      </c>
      <c r="AD37" s="119" t="s">
        <v>13</v>
      </c>
      <c r="AE37" s="123" t="s">
        <v>13</v>
      </c>
      <c r="AF37" s="118" t="s">
        <v>9</v>
      </c>
      <c r="AG37" s="119" t="s">
        <v>13</v>
      </c>
      <c r="AH37" s="119" t="s">
        <v>13</v>
      </c>
      <c r="AI37" s="119" t="s">
        <v>13</v>
      </c>
      <c r="AJ37" s="119" t="s">
        <v>13</v>
      </c>
      <c r="AK37" s="125" t="s">
        <v>16</v>
      </c>
      <c r="AL37" s="125" t="s">
        <v>16</v>
      </c>
      <c r="AM37" s="118" t="s">
        <v>9</v>
      </c>
      <c r="AN37" s="118" t="s">
        <v>9</v>
      </c>
      <c r="AO37" s="118" t="s">
        <v>9</v>
      </c>
      <c r="AP37" s="118" t="s">
        <v>9</v>
      </c>
      <c r="AQ37" s="118" t="s">
        <v>9</v>
      </c>
      <c r="AR37" s="118" t="s">
        <v>9</v>
      </c>
      <c r="AS37" s="118" t="s">
        <v>9</v>
      </c>
      <c r="AT37" s="118" t="s">
        <v>9</v>
      </c>
      <c r="AU37" s="122" t="s">
        <v>9</v>
      </c>
      <c r="AV37" s="131" t="s">
        <v>16</v>
      </c>
      <c r="AW37" s="118" t="s">
        <v>9</v>
      </c>
      <c r="AX37" s="119" t="s">
        <v>13</v>
      </c>
      <c r="AY37" s="132" t="s">
        <v>9</v>
      </c>
      <c r="AZ37" s="133" t="s">
        <v>13</v>
      </c>
      <c r="BA37" s="129" t="s">
        <v>13</v>
      </c>
      <c r="BB37" s="122" t="s">
        <v>9</v>
      </c>
      <c r="BC37" s="119" t="s">
        <v>13</v>
      </c>
      <c r="BD37" s="120" t="s">
        <v>16</v>
      </c>
      <c r="BE37" s="120" t="s">
        <v>16</v>
      </c>
      <c r="BF37" s="118" t="s">
        <v>9</v>
      </c>
    </row>
    <row r="38" spans="1:58" ht="12.75" customHeight="1">
      <c r="A38" s="112" t="s">
        <v>649</v>
      </c>
      <c r="B38" s="115" t="str">
        <f t="shared" ref="B38:B69" si="1">VLOOKUP(A38, CCTable, 3, FALSE)</f>
        <v>KH</v>
      </c>
      <c r="C38" s="118" t="s">
        <v>9</v>
      </c>
      <c r="D38" s="118" t="s">
        <v>9</v>
      </c>
      <c r="E38" s="118" t="s">
        <v>9</v>
      </c>
      <c r="F38" s="119" t="s">
        <v>13</v>
      </c>
      <c r="G38" s="119" t="s">
        <v>13</v>
      </c>
      <c r="H38" s="119" t="s">
        <v>9</v>
      </c>
      <c r="I38" s="118" t="s">
        <v>9</v>
      </c>
      <c r="J38" s="119" t="s">
        <v>13</v>
      </c>
      <c r="K38" s="122" t="s">
        <v>9</v>
      </c>
      <c r="L38" s="118" t="s">
        <v>9</v>
      </c>
      <c r="M38" s="118" t="s">
        <v>9</v>
      </c>
      <c r="N38" s="118" t="s">
        <v>9</v>
      </c>
      <c r="O38" s="118" t="s">
        <v>9</v>
      </c>
      <c r="P38" s="119" t="s">
        <v>13</v>
      </c>
      <c r="Q38" s="118" t="s">
        <v>9</v>
      </c>
      <c r="R38" s="118" t="s">
        <v>9</v>
      </c>
      <c r="S38" s="118" t="s">
        <v>9</v>
      </c>
      <c r="T38" s="118" t="s">
        <v>9</v>
      </c>
      <c r="U38" s="122" t="s">
        <v>9</v>
      </c>
      <c r="V38" s="122" t="s">
        <v>9</v>
      </c>
      <c r="W38" s="118" t="s">
        <v>9</v>
      </c>
      <c r="X38" s="118" t="s">
        <v>9</v>
      </c>
      <c r="Y38" s="118" t="s">
        <v>9</v>
      </c>
      <c r="Z38" s="119" t="s">
        <v>13</v>
      </c>
      <c r="AA38" s="118" t="s">
        <v>9</v>
      </c>
      <c r="AB38" s="123" t="s">
        <v>13</v>
      </c>
      <c r="AC38" s="130" t="s">
        <v>13</v>
      </c>
      <c r="AD38" s="119" t="s">
        <v>13</v>
      </c>
      <c r="AE38" s="123" t="s">
        <v>13</v>
      </c>
      <c r="AF38" s="118" t="s">
        <v>9</v>
      </c>
      <c r="AG38" s="118" t="s">
        <v>9</v>
      </c>
      <c r="AH38" s="118" t="s">
        <v>9</v>
      </c>
      <c r="AI38" s="118" t="s">
        <v>9</v>
      </c>
      <c r="AJ38" s="118" t="s">
        <v>9</v>
      </c>
      <c r="AK38" s="125" t="s">
        <v>16</v>
      </c>
      <c r="AL38" s="125" t="s">
        <v>16</v>
      </c>
      <c r="AM38" s="118" t="s">
        <v>9</v>
      </c>
      <c r="AN38" s="118" t="s">
        <v>9</v>
      </c>
      <c r="AO38" s="118" t="s">
        <v>9</v>
      </c>
      <c r="AP38" s="118" t="s">
        <v>9</v>
      </c>
      <c r="AQ38" s="118" t="s">
        <v>9</v>
      </c>
      <c r="AR38" s="118" t="s">
        <v>9</v>
      </c>
      <c r="AS38" s="118" t="s">
        <v>9</v>
      </c>
      <c r="AT38" s="118" t="s">
        <v>9</v>
      </c>
      <c r="AU38" s="122" t="s">
        <v>9</v>
      </c>
      <c r="AV38" s="131" t="s">
        <v>16</v>
      </c>
      <c r="AW38" s="118" t="s">
        <v>9</v>
      </c>
      <c r="AX38" s="118" t="s">
        <v>9</v>
      </c>
      <c r="AY38" s="132" t="s">
        <v>9</v>
      </c>
      <c r="AZ38" s="133" t="s">
        <v>13</v>
      </c>
      <c r="BA38" s="129" t="s">
        <v>13</v>
      </c>
      <c r="BB38" s="122" t="s">
        <v>9</v>
      </c>
      <c r="BC38" s="119" t="s">
        <v>13</v>
      </c>
      <c r="BD38" s="120" t="s">
        <v>16</v>
      </c>
      <c r="BE38" s="122" t="s">
        <v>9</v>
      </c>
      <c r="BF38" s="118" t="s">
        <v>9</v>
      </c>
    </row>
    <row r="39" spans="1:58" ht="12.75" customHeight="1">
      <c r="A39" s="112" t="s">
        <v>495</v>
      </c>
      <c r="B39" s="115" t="str">
        <f t="shared" si="1"/>
        <v>CM</v>
      </c>
      <c r="C39" s="118" t="s">
        <v>9</v>
      </c>
      <c r="D39" s="118" t="s">
        <v>9</v>
      </c>
      <c r="E39" s="118" t="s">
        <v>9</v>
      </c>
      <c r="F39" s="119" t="s">
        <v>13</v>
      </c>
      <c r="G39" s="119" t="s">
        <v>13</v>
      </c>
      <c r="H39" s="119" t="s">
        <v>9</v>
      </c>
      <c r="I39" s="118" t="s">
        <v>9</v>
      </c>
      <c r="J39" s="119" t="s">
        <v>13</v>
      </c>
      <c r="K39" s="120" t="s">
        <v>16</v>
      </c>
      <c r="L39" s="118" t="s">
        <v>9</v>
      </c>
      <c r="M39" s="118" t="s">
        <v>9</v>
      </c>
      <c r="N39" s="118" t="s">
        <v>9</v>
      </c>
      <c r="O39" s="118" t="s">
        <v>9</v>
      </c>
      <c r="P39" s="118" t="s">
        <v>9</v>
      </c>
      <c r="Q39" s="118" t="s">
        <v>9</v>
      </c>
      <c r="R39" s="118" t="s">
        <v>9</v>
      </c>
      <c r="S39" s="118" t="s">
        <v>9</v>
      </c>
      <c r="T39" s="118" t="s">
        <v>9</v>
      </c>
      <c r="U39" s="122" t="s">
        <v>9</v>
      </c>
      <c r="V39" s="122" t="s">
        <v>9</v>
      </c>
      <c r="W39" s="118" t="s">
        <v>9</v>
      </c>
      <c r="X39" s="118" t="s">
        <v>9</v>
      </c>
      <c r="Y39" s="118" t="s">
        <v>9</v>
      </c>
      <c r="Z39" s="119" t="s">
        <v>13</v>
      </c>
      <c r="AA39" s="118" t="s">
        <v>9</v>
      </c>
      <c r="AB39" s="122" t="s">
        <v>9</v>
      </c>
      <c r="AC39" s="130" t="s">
        <v>13</v>
      </c>
      <c r="AD39" s="118" t="s">
        <v>9</v>
      </c>
      <c r="AE39" s="123" t="s">
        <v>13</v>
      </c>
      <c r="AF39" s="118" t="s">
        <v>9</v>
      </c>
      <c r="AG39" s="118" t="s">
        <v>9</v>
      </c>
      <c r="AH39" s="118" t="s">
        <v>9</v>
      </c>
      <c r="AI39" s="118" t="s">
        <v>9</v>
      </c>
      <c r="AJ39" s="118" t="s">
        <v>9</v>
      </c>
      <c r="AK39" s="125" t="s">
        <v>16</v>
      </c>
      <c r="AL39" s="118" t="s">
        <v>9</v>
      </c>
      <c r="AM39" s="118" t="s">
        <v>9</v>
      </c>
      <c r="AN39" s="118" t="s">
        <v>9</v>
      </c>
      <c r="AO39" s="118" t="s">
        <v>9</v>
      </c>
      <c r="AP39" s="118" t="s">
        <v>9</v>
      </c>
      <c r="AQ39" s="118" t="s">
        <v>9</v>
      </c>
      <c r="AR39" s="118" t="s">
        <v>9</v>
      </c>
      <c r="AS39" s="118" t="s">
        <v>9</v>
      </c>
      <c r="AT39" s="118" t="s">
        <v>9</v>
      </c>
      <c r="AU39" s="122" t="s">
        <v>9</v>
      </c>
      <c r="AV39" s="131" t="s">
        <v>16</v>
      </c>
      <c r="AW39" s="118" t="s">
        <v>9</v>
      </c>
      <c r="AX39" s="118" t="s">
        <v>9</v>
      </c>
      <c r="AY39" s="132" t="s">
        <v>9</v>
      </c>
      <c r="AZ39" s="133" t="s">
        <v>13</v>
      </c>
      <c r="BA39" s="154" t="s">
        <v>9</v>
      </c>
      <c r="BB39" s="122" t="s">
        <v>9</v>
      </c>
      <c r="BC39" s="119" t="s">
        <v>13</v>
      </c>
      <c r="BD39" s="120" t="s">
        <v>16</v>
      </c>
      <c r="BE39" s="122" t="s">
        <v>9</v>
      </c>
      <c r="BF39" s="118" t="s">
        <v>9</v>
      </c>
    </row>
    <row r="40" spans="1:58" ht="12.75" customHeight="1">
      <c r="A40" s="112" t="s">
        <v>475</v>
      </c>
      <c r="B40" s="115" t="str">
        <f t="shared" si="1"/>
        <v>CA</v>
      </c>
      <c r="C40" s="118" t="s">
        <v>9</v>
      </c>
      <c r="D40" s="118" t="s">
        <v>9</v>
      </c>
      <c r="E40" s="118" t="s">
        <v>9</v>
      </c>
      <c r="F40" s="118" t="s">
        <v>9</v>
      </c>
      <c r="G40" s="118" t="s">
        <v>9</v>
      </c>
      <c r="H40" s="119" t="s">
        <v>9</v>
      </c>
      <c r="I40" s="118" t="s">
        <v>9</v>
      </c>
      <c r="J40" s="118" t="s">
        <v>9</v>
      </c>
      <c r="K40" s="122" t="s">
        <v>9</v>
      </c>
      <c r="L40" s="118" t="s">
        <v>9</v>
      </c>
      <c r="M40" s="118" t="s">
        <v>9</v>
      </c>
      <c r="N40" s="118" t="s">
        <v>9</v>
      </c>
      <c r="O40" s="118" t="s">
        <v>9</v>
      </c>
      <c r="P40" s="118" t="s">
        <v>9</v>
      </c>
      <c r="Q40" s="118" t="s">
        <v>9</v>
      </c>
      <c r="R40" s="118" t="s">
        <v>9</v>
      </c>
      <c r="S40" s="118" t="s">
        <v>9</v>
      </c>
      <c r="T40" s="118" t="s">
        <v>9</v>
      </c>
      <c r="U40" s="122" t="s">
        <v>9</v>
      </c>
      <c r="V40" s="122" t="s">
        <v>9</v>
      </c>
      <c r="W40" s="118" t="s">
        <v>9</v>
      </c>
      <c r="X40" s="118" t="s">
        <v>9</v>
      </c>
      <c r="Y40" s="118" t="s">
        <v>9</v>
      </c>
      <c r="Z40" s="119" t="s">
        <v>13</v>
      </c>
      <c r="AA40" s="118" t="s">
        <v>9</v>
      </c>
      <c r="AB40" s="122" t="s">
        <v>9</v>
      </c>
      <c r="AC40" s="132" t="s">
        <v>9</v>
      </c>
      <c r="AD40" s="118" t="s">
        <v>9</v>
      </c>
      <c r="AE40" s="122" t="s">
        <v>9</v>
      </c>
      <c r="AF40" s="118" t="s">
        <v>9</v>
      </c>
      <c r="AG40" s="118" t="s">
        <v>9</v>
      </c>
      <c r="AH40" s="118" t="s">
        <v>9</v>
      </c>
      <c r="AI40" s="118" t="s">
        <v>9</v>
      </c>
      <c r="AJ40" s="118" t="s">
        <v>9</v>
      </c>
      <c r="AK40" s="125" t="s">
        <v>16</v>
      </c>
      <c r="AL40" s="118" t="s">
        <v>9</v>
      </c>
      <c r="AM40" s="118" t="s">
        <v>9</v>
      </c>
      <c r="AN40" s="118" t="s">
        <v>9</v>
      </c>
      <c r="AO40" s="118" t="s">
        <v>9</v>
      </c>
      <c r="AP40" s="118" t="s">
        <v>9</v>
      </c>
      <c r="AQ40" s="118" t="s">
        <v>9</v>
      </c>
      <c r="AR40" s="118" t="s">
        <v>9</v>
      </c>
      <c r="AS40" s="118" t="s">
        <v>9</v>
      </c>
      <c r="AT40" s="118" t="s">
        <v>9</v>
      </c>
      <c r="AU40" s="122" t="s">
        <v>9</v>
      </c>
      <c r="AV40" s="132" t="s">
        <v>9</v>
      </c>
      <c r="AW40" s="118" t="s">
        <v>9</v>
      </c>
      <c r="AX40" s="118" t="s">
        <v>9</v>
      </c>
      <c r="AY40" s="132" t="s">
        <v>9</v>
      </c>
      <c r="AZ40" s="161" t="s">
        <v>16</v>
      </c>
      <c r="BA40" s="154" t="s">
        <v>9</v>
      </c>
      <c r="BB40" s="122" t="s">
        <v>9</v>
      </c>
      <c r="BC40" s="118" t="s">
        <v>9</v>
      </c>
      <c r="BD40" s="120" t="s">
        <v>16</v>
      </c>
      <c r="BE40" s="122" t="s">
        <v>9</v>
      </c>
      <c r="BF40" s="118" t="s">
        <v>9</v>
      </c>
    </row>
    <row r="41" spans="1:58" ht="12.75" customHeight="1">
      <c r="A41" s="112" t="s">
        <v>505</v>
      </c>
      <c r="B41" s="115" t="str">
        <f t="shared" si="1"/>
        <v>CV</v>
      </c>
      <c r="C41" s="118" t="s">
        <v>9</v>
      </c>
      <c r="D41" s="118" t="s">
        <v>9</v>
      </c>
      <c r="E41" s="118" t="s">
        <v>9</v>
      </c>
      <c r="F41" s="119" t="s">
        <v>13</v>
      </c>
      <c r="G41" s="119" t="s">
        <v>13</v>
      </c>
      <c r="H41" s="119" t="s">
        <v>9</v>
      </c>
      <c r="I41" s="118" t="s">
        <v>9</v>
      </c>
      <c r="J41" s="119" t="s">
        <v>13</v>
      </c>
      <c r="K41" s="122" t="s">
        <v>9</v>
      </c>
      <c r="L41" s="118" t="s">
        <v>9</v>
      </c>
      <c r="M41" s="118" t="s">
        <v>9</v>
      </c>
      <c r="N41" s="118" t="s">
        <v>9</v>
      </c>
      <c r="O41" s="118" t="s">
        <v>9</v>
      </c>
      <c r="P41" s="119" t="s">
        <v>13</v>
      </c>
      <c r="Q41" s="118" t="s">
        <v>9</v>
      </c>
      <c r="R41" s="118" t="s">
        <v>9</v>
      </c>
      <c r="S41" s="118" t="s">
        <v>9</v>
      </c>
      <c r="T41" s="118" t="s">
        <v>9</v>
      </c>
      <c r="U41" s="122" t="s">
        <v>9</v>
      </c>
      <c r="V41" s="122" t="s">
        <v>9</v>
      </c>
      <c r="W41" s="118" t="s">
        <v>9</v>
      </c>
      <c r="X41" s="118" t="s">
        <v>9</v>
      </c>
      <c r="Y41" s="118" t="s">
        <v>9</v>
      </c>
      <c r="Z41" s="119" t="s">
        <v>13</v>
      </c>
      <c r="AA41" s="118" t="s">
        <v>9</v>
      </c>
      <c r="AB41" s="123" t="s">
        <v>13</v>
      </c>
      <c r="AC41" s="130" t="s">
        <v>13</v>
      </c>
      <c r="AD41" s="119" t="s">
        <v>13</v>
      </c>
      <c r="AE41" s="123" t="s">
        <v>13</v>
      </c>
      <c r="AF41" s="118" t="s">
        <v>9</v>
      </c>
      <c r="AG41" s="118" t="s">
        <v>9</v>
      </c>
      <c r="AH41" s="118" t="s">
        <v>9</v>
      </c>
      <c r="AI41" s="118" t="s">
        <v>9</v>
      </c>
      <c r="AJ41" s="118" t="s">
        <v>9</v>
      </c>
      <c r="AK41" s="125" t="s">
        <v>16</v>
      </c>
      <c r="AL41" s="125" t="s">
        <v>16</v>
      </c>
      <c r="AM41" s="118" t="s">
        <v>9</v>
      </c>
      <c r="AN41" s="118" t="s">
        <v>9</v>
      </c>
      <c r="AO41" s="118" t="s">
        <v>9</v>
      </c>
      <c r="AP41" s="118" t="s">
        <v>9</v>
      </c>
      <c r="AQ41" s="118" t="s">
        <v>9</v>
      </c>
      <c r="AR41" s="118" t="s">
        <v>9</v>
      </c>
      <c r="AS41" s="118" t="s">
        <v>9</v>
      </c>
      <c r="AT41" s="118" t="s">
        <v>9</v>
      </c>
      <c r="AU41" s="122" t="s">
        <v>9</v>
      </c>
      <c r="AV41" s="131" t="s">
        <v>16</v>
      </c>
      <c r="AW41" s="118" t="s">
        <v>9</v>
      </c>
      <c r="AX41" s="118" t="s">
        <v>9</v>
      </c>
      <c r="AY41" s="132" t="s">
        <v>9</v>
      </c>
      <c r="AZ41" s="133" t="s">
        <v>13</v>
      </c>
      <c r="BA41" s="129" t="s">
        <v>13</v>
      </c>
      <c r="BB41" s="122" t="s">
        <v>9</v>
      </c>
      <c r="BC41" s="119" t="s">
        <v>13</v>
      </c>
      <c r="BD41" s="120" t="s">
        <v>16</v>
      </c>
      <c r="BE41" s="122" t="s">
        <v>9</v>
      </c>
      <c r="BF41" s="118" t="s">
        <v>9</v>
      </c>
    </row>
    <row r="42" spans="1:58" ht="12.75" customHeight="1">
      <c r="A42" s="112" t="s">
        <v>665</v>
      </c>
      <c r="B42" s="115" t="str">
        <f t="shared" si="1"/>
        <v>KY</v>
      </c>
      <c r="C42" s="118" t="s">
        <v>9</v>
      </c>
      <c r="D42" s="118" t="s">
        <v>9</v>
      </c>
      <c r="E42" s="118" t="s">
        <v>9</v>
      </c>
      <c r="F42" s="119" t="s">
        <v>13</v>
      </c>
      <c r="G42" s="119" t="s">
        <v>13</v>
      </c>
      <c r="H42" s="119" t="s">
        <v>9</v>
      </c>
      <c r="I42" s="118" t="s">
        <v>9</v>
      </c>
      <c r="J42" s="119" t="s">
        <v>13</v>
      </c>
      <c r="K42" s="120" t="s">
        <v>16</v>
      </c>
      <c r="L42" s="118" t="s">
        <v>9</v>
      </c>
      <c r="M42" s="118" t="s">
        <v>9</v>
      </c>
      <c r="N42" s="118" t="s">
        <v>9</v>
      </c>
      <c r="O42" s="118" t="s">
        <v>9</v>
      </c>
      <c r="P42" s="119" t="s">
        <v>13</v>
      </c>
      <c r="Q42" s="118" t="s">
        <v>9</v>
      </c>
      <c r="R42" s="118" t="s">
        <v>9</v>
      </c>
      <c r="S42" s="118" t="s">
        <v>9</v>
      </c>
      <c r="T42" s="118" t="s">
        <v>9</v>
      </c>
      <c r="U42" s="122" t="s">
        <v>9</v>
      </c>
      <c r="V42" s="122" t="s">
        <v>9</v>
      </c>
      <c r="W42" s="119" t="s">
        <v>13</v>
      </c>
      <c r="X42" s="119" t="s">
        <v>13</v>
      </c>
      <c r="Y42" s="119" t="s">
        <v>13</v>
      </c>
      <c r="Z42" s="119" t="s">
        <v>13</v>
      </c>
      <c r="AA42" s="118" t="s">
        <v>9</v>
      </c>
      <c r="AB42" s="123" t="s">
        <v>13</v>
      </c>
      <c r="AC42" s="130" t="s">
        <v>13</v>
      </c>
      <c r="AD42" s="119" t="s">
        <v>13</v>
      </c>
      <c r="AE42" s="123" t="s">
        <v>13</v>
      </c>
      <c r="AF42" s="118" t="s">
        <v>9</v>
      </c>
      <c r="AG42" s="119" t="s">
        <v>13</v>
      </c>
      <c r="AH42" s="119" t="s">
        <v>13</v>
      </c>
      <c r="AI42" s="119" t="s">
        <v>13</v>
      </c>
      <c r="AJ42" s="119" t="s">
        <v>13</v>
      </c>
      <c r="AK42" s="125" t="s">
        <v>16</v>
      </c>
      <c r="AL42" s="125" t="s">
        <v>16</v>
      </c>
      <c r="AM42" s="118" t="s">
        <v>9</v>
      </c>
      <c r="AN42" s="118" t="s">
        <v>9</v>
      </c>
      <c r="AO42" s="118" t="s">
        <v>9</v>
      </c>
      <c r="AP42" s="118" t="s">
        <v>9</v>
      </c>
      <c r="AQ42" s="118" t="s">
        <v>9</v>
      </c>
      <c r="AR42" s="118" t="s">
        <v>9</v>
      </c>
      <c r="AS42" s="118" t="s">
        <v>9</v>
      </c>
      <c r="AT42" s="118" t="s">
        <v>9</v>
      </c>
      <c r="AU42" s="122" t="s">
        <v>9</v>
      </c>
      <c r="AV42" s="131" t="s">
        <v>16</v>
      </c>
      <c r="AW42" s="118" t="s">
        <v>9</v>
      </c>
      <c r="AX42" s="119" t="s">
        <v>13</v>
      </c>
      <c r="AY42" s="132" t="s">
        <v>9</v>
      </c>
      <c r="AZ42" s="133" t="s">
        <v>13</v>
      </c>
      <c r="BA42" s="129" t="s">
        <v>13</v>
      </c>
      <c r="BB42" s="122" t="s">
        <v>9</v>
      </c>
      <c r="BC42" s="119" t="s">
        <v>13</v>
      </c>
      <c r="BD42" s="120" t="s">
        <v>16</v>
      </c>
      <c r="BE42" s="120" t="s">
        <v>16</v>
      </c>
      <c r="BF42" s="118" t="s">
        <v>9</v>
      </c>
    </row>
    <row r="43" spans="1:58" ht="12.75" customHeight="1">
      <c r="A43" s="112" t="s">
        <v>482</v>
      </c>
      <c r="B43" s="115" t="str">
        <f t="shared" si="1"/>
        <v>CF</v>
      </c>
      <c r="C43" s="118" t="s">
        <v>9</v>
      </c>
      <c r="D43" s="118" t="s">
        <v>9</v>
      </c>
      <c r="E43" s="118" t="s">
        <v>9</v>
      </c>
      <c r="F43" s="119" t="s">
        <v>13</v>
      </c>
      <c r="G43" s="119" t="s">
        <v>13</v>
      </c>
      <c r="H43" s="119" t="s">
        <v>9</v>
      </c>
      <c r="I43" s="118" t="s">
        <v>9</v>
      </c>
      <c r="J43" s="119" t="s">
        <v>13</v>
      </c>
      <c r="K43" s="120" t="s">
        <v>16</v>
      </c>
      <c r="L43" s="118" t="s">
        <v>9</v>
      </c>
      <c r="M43" s="118" t="s">
        <v>9</v>
      </c>
      <c r="N43" s="118" t="s">
        <v>9</v>
      </c>
      <c r="O43" s="118" t="s">
        <v>9</v>
      </c>
      <c r="P43" s="119" t="s">
        <v>13</v>
      </c>
      <c r="Q43" s="118" t="s">
        <v>9</v>
      </c>
      <c r="R43" s="118" t="s">
        <v>9</v>
      </c>
      <c r="S43" s="118" t="s">
        <v>9</v>
      </c>
      <c r="T43" s="118" t="s">
        <v>9</v>
      </c>
      <c r="U43" s="122" t="s">
        <v>9</v>
      </c>
      <c r="V43" s="122" t="s">
        <v>9</v>
      </c>
      <c r="W43" s="119" t="s">
        <v>13</v>
      </c>
      <c r="X43" s="119" t="s">
        <v>13</v>
      </c>
      <c r="Y43" s="119" t="s">
        <v>13</v>
      </c>
      <c r="Z43" s="119" t="s">
        <v>13</v>
      </c>
      <c r="AA43" s="118" t="s">
        <v>9</v>
      </c>
      <c r="AB43" s="123" t="s">
        <v>13</v>
      </c>
      <c r="AC43" s="130" t="s">
        <v>13</v>
      </c>
      <c r="AD43" s="119" t="s">
        <v>13</v>
      </c>
      <c r="AE43" s="123" t="s">
        <v>13</v>
      </c>
      <c r="AF43" s="118" t="s">
        <v>9</v>
      </c>
      <c r="AG43" s="119" t="s">
        <v>13</v>
      </c>
      <c r="AH43" s="119" t="s">
        <v>13</v>
      </c>
      <c r="AI43" s="119" t="s">
        <v>13</v>
      </c>
      <c r="AJ43" s="119" t="s">
        <v>13</v>
      </c>
      <c r="AK43" s="125" t="s">
        <v>16</v>
      </c>
      <c r="AL43" s="125" t="s">
        <v>16</v>
      </c>
      <c r="AM43" s="118" t="s">
        <v>9</v>
      </c>
      <c r="AN43" s="118" t="s">
        <v>9</v>
      </c>
      <c r="AO43" s="118" t="s">
        <v>9</v>
      </c>
      <c r="AP43" s="118" t="s">
        <v>9</v>
      </c>
      <c r="AQ43" s="118" t="s">
        <v>9</v>
      </c>
      <c r="AR43" s="118" t="s">
        <v>9</v>
      </c>
      <c r="AS43" s="118" t="s">
        <v>9</v>
      </c>
      <c r="AT43" s="118" t="s">
        <v>9</v>
      </c>
      <c r="AU43" s="122" t="s">
        <v>9</v>
      </c>
      <c r="AV43" s="131" t="s">
        <v>16</v>
      </c>
      <c r="AW43" s="118" t="s">
        <v>9</v>
      </c>
      <c r="AX43" s="119" t="s">
        <v>13</v>
      </c>
      <c r="AY43" s="132" t="s">
        <v>9</v>
      </c>
      <c r="AZ43" s="133" t="s">
        <v>13</v>
      </c>
      <c r="BA43" s="129" t="s">
        <v>13</v>
      </c>
      <c r="BB43" s="122" t="s">
        <v>9</v>
      </c>
      <c r="BC43" s="119" t="s">
        <v>13</v>
      </c>
      <c r="BD43" s="120" t="s">
        <v>16</v>
      </c>
      <c r="BE43" s="120" t="s">
        <v>16</v>
      </c>
      <c r="BF43" s="118" t="s">
        <v>9</v>
      </c>
    </row>
    <row r="44" spans="1:58" ht="12.75" customHeight="1">
      <c r="A44" s="112" t="s">
        <v>860</v>
      </c>
      <c r="B44" s="115" t="str">
        <f t="shared" si="1"/>
        <v>TD</v>
      </c>
      <c r="C44" s="206" t="s">
        <v>9</v>
      </c>
      <c r="D44" s="206" t="s">
        <v>9</v>
      </c>
      <c r="E44" s="206" t="s">
        <v>9</v>
      </c>
      <c r="F44" s="208" t="s">
        <v>13</v>
      </c>
      <c r="G44" s="208" t="s">
        <v>13</v>
      </c>
      <c r="H44" s="119" t="s">
        <v>9</v>
      </c>
      <c r="I44" s="118" t="s">
        <v>9</v>
      </c>
      <c r="J44" s="119" t="s">
        <v>13</v>
      </c>
      <c r="K44" s="210" t="s">
        <v>16</v>
      </c>
      <c r="L44" s="206" t="s">
        <v>9</v>
      </c>
      <c r="M44" s="206" t="s">
        <v>9</v>
      </c>
      <c r="N44" s="118" t="s">
        <v>9</v>
      </c>
      <c r="O44" s="118" t="s">
        <v>9</v>
      </c>
      <c r="P44" s="119" t="s">
        <v>13</v>
      </c>
      <c r="Q44" s="118" t="s">
        <v>9</v>
      </c>
      <c r="R44" s="118" t="s">
        <v>9</v>
      </c>
      <c r="S44" s="118" t="s">
        <v>9</v>
      </c>
      <c r="T44" s="118" t="s">
        <v>9</v>
      </c>
      <c r="U44" s="122" t="s">
        <v>9</v>
      </c>
      <c r="V44" s="122" t="s">
        <v>9</v>
      </c>
      <c r="W44" s="119" t="s">
        <v>13</v>
      </c>
      <c r="X44" s="119" t="s">
        <v>13</v>
      </c>
      <c r="Y44" s="119" t="s">
        <v>13</v>
      </c>
      <c r="Z44" s="208" t="s">
        <v>13</v>
      </c>
      <c r="AA44" s="206" t="s">
        <v>9</v>
      </c>
      <c r="AB44" s="213" t="s">
        <v>13</v>
      </c>
      <c r="AC44" s="130" t="s">
        <v>13</v>
      </c>
      <c r="AD44" s="208" t="s">
        <v>13</v>
      </c>
      <c r="AE44" s="123" t="s">
        <v>13</v>
      </c>
      <c r="AF44" s="206" t="s">
        <v>9</v>
      </c>
      <c r="AG44" s="119" t="s">
        <v>13</v>
      </c>
      <c r="AH44" s="119" t="s">
        <v>13</v>
      </c>
      <c r="AI44" s="119" t="s">
        <v>13</v>
      </c>
      <c r="AJ44" s="119" t="s">
        <v>13</v>
      </c>
      <c r="AK44" s="215" t="s">
        <v>16</v>
      </c>
      <c r="AL44" s="125" t="s">
        <v>16</v>
      </c>
      <c r="AM44" s="118" t="s">
        <v>9</v>
      </c>
      <c r="AN44" s="118" t="s">
        <v>9</v>
      </c>
      <c r="AO44" s="118" t="s">
        <v>9</v>
      </c>
      <c r="AP44" s="206" t="s">
        <v>9</v>
      </c>
      <c r="AQ44" s="206" t="s">
        <v>9</v>
      </c>
      <c r="AR44" s="206" t="s">
        <v>9</v>
      </c>
      <c r="AS44" s="206" t="s">
        <v>9</v>
      </c>
      <c r="AT44" s="206" t="s">
        <v>9</v>
      </c>
      <c r="AU44" s="217" t="s">
        <v>9</v>
      </c>
      <c r="AV44" s="131" t="s">
        <v>16</v>
      </c>
      <c r="AW44" s="118" t="s">
        <v>9</v>
      </c>
      <c r="AX44" s="208" t="s">
        <v>13</v>
      </c>
      <c r="AY44" s="132" t="s">
        <v>9</v>
      </c>
      <c r="AZ44" s="133" t="s">
        <v>13</v>
      </c>
      <c r="BA44" s="222" t="s">
        <v>13</v>
      </c>
      <c r="BB44" s="122" t="s">
        <v>9</v>
      </c>
      <c r="BC44" s="208" t="s">
        <v>13</v>
      </c>
      <c r="BD44" s="210" t="s">
        <v>16</v>
      </c>
      <c r="BE44" s="120" t="s">
        <v>16</v>
      </c>
      <c r="BF44" s="118" t="s">
        <v>9</v>
      </c>
    </row>
    <row r="45" spans="1:58" ht="12.75" customHeight="1">
      <c r="A45" s="112" t="s">
        <v>493</v>
      </c>
      <c r="B45" s="115" t="str">
        <f t="shared" si="1"/>
        <v>CL</v>
      </c>
      <c r="C45" s="118" t="s">
        <v>9</v>
      </c>
      <c r="D45" s="118" t="s">
        <v>9</v>
      </c>
      <c r="E45" s="118" t="s">
        <v>9</v>
      </c>
      <c r="F45" s="118" t="s">
        <v>9</v>
      </c>
      <c r="G45" s="119" t="s">
        <v>13</v>
      </c>
      <c r="H45" s="119" t="s">
        <v>9</v>
      </c>
      <c r="I45" s="118" t="s">
        <v>9</v>
      </c>
      <c r="J45" s="118" t="s">
        <v>9</v>
      </c>
      <c r="K45" s="122" t="s">
        <v>9</v>
      </c>
      <c r="L45" s="118" t="s">
        <v>9</v>
      </c>
      <c r="M45" s="118" t="s">
        <v>9</v>
      </c>
      <c r="N45" s="118" t="s">
        <v>9</v>
      </c>
      <c r="O45" s="118" t="s">
        <v>9</v>
      </c>
      <c r="P45" s="118" t="s">
        <v>9</v>
      </c>
      <c r="Q45" s="118" t="s">
        <v>9</v>
      </c>
      <c r="R45" s="118" t="s">
        <v>9</v>
      </c>
      <c r="S45" s="118" t="s">
        <v>9</v>
      </c>
      <c r="T45" s="118" t="s">
        <v>9</v>
      </c>
      <c r="U45" s="122" t="s">
        <v>9</v>
      </c>
      <c r="V45" s="122" t="s">
        <v>9</v>
      </c>
      <c r="W45" s="118" t="s">
        <v>9</v>
      </c>
      <c r="X45" s="118" t="s">
        <v>9</v>
      </c>
      <c r="Y45" s="118" t="s">
        <v>9</v>
      </c>
      <c r="Z45" s="119" t="s">
        <v>13</v>
      </c>
      <c r="AA45" s="118" t="s">
        <v>9</v>
      </c>
      <c r="AB45" s="123" t="s">
        <v>13</v>
      </c>
      <c r="AC45" s="132" t="s">
        <v>9</v>
      </c>
      <c r="AD45" s="119" t="s">
        <v>13</v>
      </c>
      <c r="AE45" s="122" t="s">
        <v>9</v>
      </c>
      <c r="AF45" s="118" t="s">
        <v>9</v>
      </c>
      <c r="AG45" s="118" t="s">
        <v>9</v>
      </c>
      <c r="AH45" s="118" t="s">
        <v>9</v>
      </c>
      <c r="AI45" s="118" t="s">
        <v>9</v>
      </c>
      <c r="AJ45" s="118" t="s">
        <v>9</v>
      </c>
      <c r="AK45" s="125" t="s">
        <v>16</v>
      </c>
      <c r="AL45" s="125" t="s">
        <v>16</v>
      </c>
      <c r="AM45" s="118" t="s">
        <v>9</v>
      </c>
      <c r="AN45" s="118" t="s">
        <v>9</v>
      </c>
      <c r="AO45" s="118" t="s">
        <v>9</v>
      </c>
      <c r="AP45" s="118" t="s">
        <v>9</v>
      </c>
      <c r="AQ45" s="118" t="s">
        <v>9</v>
      </c>
      <c r="AR45" s="118" t="s">
        <v>9</v>
      </c>
      <c r="AS45" s="118" t="s">
        <v>9</v>
      </c>
      <c r="AT45" s="118" t="s">
        <v>9</v>
      </c>
      <c r="AU45" s="122" t="s">
        <v>9</v>
      </c>
      <c r="AV45" s="131" t="s">
        <v>16</v>
      </c>
      <c r="AW45" s="118" t="s">
        <v>9</v>
      </c>
      <c r="AX45" s="118" t="s">
        <v>9</v>
      </c>
      <c r="AY45" s="132" t="s">
        <v>9</v>
      </c>
      <c r="AZ45" s="136" t="s">
        <v>9</v>
      </c>
      <c r="BA45" s="129" t="s">
        <v>13</v>
      </c>
      <c r="BB45" s="122" t="s">
        <v>9</v>
      </c>
      <c r="BC45" s="119" t="s">
        <v>13</v>
      </c>
      <c r="BD45" s="120" t="s">
        <v>16</v>
      </c>
      <c r="BE45" s="122" t="s">
        <v>9</v>
      </c>
      <c r="BF45" s="118" t="s">
        <v>9</v>
      </c>
    </row>
    <row r="46" spans="1:58" ht="12.75" customHeight="1">
      <c r="A46" s="112" t="s">
        <v>497</v>
      </c>
      <c r="B46" s="115" t="str">
        <f t="shared" si="1"/>
        <v>CN</v>
      </c>
      <c r="C46" s="125" t="s">
        <v>16</v>
      </c>
      <c r="D46" s="125" t="s">
        <v>16</v>
      </c>
      <c r="E46" s="125" t="s">
        <v>16</v>
      </c>
      <c r="F46" s="125" t="s">
        <v>16</v>
      </c>
      <c r="G46" s="125" t="s">
        <v>16</v>
      </c>
      <c r="H46" s="125" t="s">
        <v>16</v>
      </c>
      <c r="I46" s="125" t="s">
        <v>16</v>
      </c>
      <c r="J46" s="125" t="s">
        <v>16</v>
      </c>
      <c r="K46" s="120" t="s">
        <v>16</v>
      </c>
      <c r="L46" s="125" t="s">
        <v>16</v>
      </c>
      <c r="M46" s="125" t="s">
        <v>16</v>
      </c>
      <c r="N46" s="125" t="s">
        <v>16</v>
      </c>
      <c r="O46" s="125" t="s">
        <v>16</v>
      </c>
      <c r="P46" s="125" t="s">
        <v>16</v>
      </c>
      <c r="Q46" s="118" t="s">
        <v>9</v>
      </c>
      <c r="R46" s="118" t="s">
        <v>9</v>
      </c>
      <c r="S46" s="118" t="s">
        <v>9</v>
      </c>
      <c r="T46" s="125" t="s">
        <v>16</v>
      </c>
      <c r="U46" s="228" t="s">
        <v>16</v>
      </c>
      <c r="V46" s="228" t="s">
        <v>16</v>
      </c>
      <c r="W46" s="125" t="s">
        <v>16</v>
      </c>
      <c r="X46" s="125" t="s">
        <v>16</v>
      </c>
      <c r="Y46" s="125" t="s">
        <v>16</v>
      </c>
      <c r="Z46" s="125" t="s">
        <v>16</v>
      </c>
      <c r="AA46" s="125" t="s">
        <v>16</v>
      </c>
      <c r="AB46" s="120" t="s">
        <v>16</v>
      </c>
      <c r="AC46" s="131" t="s">
        <v>16</v>
      </c>
      <c r="AD46" s="125" t="s">
        <v>16</v>
      </c>
      <c r="AE46" s="120" t="s">
        <v>16</v>
      </c>
      <c r="AF46" s="125" t="s">
        <v>16</v>
      </c>
      <c r="AG46" s="125" t="s">
        <v>16</v>
      </c>
      <c r="AH46" s="125" t="s">
        <v>16</v>
      </c>
      <c r="AI46" s="125" t="s">
        <v>16</v>
      </c>
      <c r="AJ46" s="125" t="s">
        <v>16</v>
      </c>
      <c r="AK46" s="125" t="s">
        <v>16</v>
      </c>
      <c r="AL46" s="125" t="s">
        <v>16</v>
      </c>
      <c r="AM46" s="118" t="s">
        <v>9</v>
      </c>
      <c r="AN46" s="125" t="s">
        <v>16</v>
      </c>
      <c r="AO46" s="125" t="s">
        <v>16</v>
      </c>
      <c r="AP46" s="118" t="s">
        <v>9</v>
      </c>
      <c r="AQ46" s="118" t="s">
        <v>9</v>
      </c>
      <c r="AR46" s="118" t="s">
        <v>9</v>
      </c>
      <c r="AS46" s="118" t="s">
        <v>9</v>
      </c>
      <c r="AT46" s="118" t="s">
        <v>9</v>
      </c>
      <c r="AU46" s="122" t="s">
        <v>9</v>
      </c>
      <c r="AV46" s="131" t="s">
        <v>16</v>
      </c>
      <c r="AW46" s="125" t="s">
        <v>16</v>
      </c>
      <c r="AX46" s="125" t="s">
        <v>16</v>
      </c>
      <c r="AY46" s="131" t="s">
        <v>16</v>
      </c>
      <c r="AZ46" s="161" t="s">
        <v>16</v>
      </c>
      <c r="BA46" s="231" t="s">
        <v>16</v>
      </c>
      <c r="BB46" s="120" t="s">
        <v>16</v>
      </c>
      <c r="BC46" s="125" t="s">
        <v>16</v>
      </c>
      <c r="BD46" s="122" t="s">
        <v>9</v>
      </c>
      <c r="BE46" s="120" t="s">
        <v>16</v>
      </c>
      <c r="BF46" s="125" t="s">
        <v>16</v>
      </c>
    </row>
    <row r="47" spans="1:58" ht="12.75" customHeight="1">
      <c r="A47" s="112" t="s">
        <v>499</v>
      </c>
      <c r="B47" s="115" t="str">
        <f t="shared" si="1"/>
        <v>CO</v>
      </c>
      <c r="C47" s="118" t="s">
        <v>9</v>
      </c>
      <c r="D47" s="118" t="s">
        <v>9</v>
      </c>
      <c r="E47" s="118" t="s">
        <v>9</v>
      </c>
      <c r="F47" s="119" t="s">
        <v>13</v>
      </c>
      <c r="G47" s="118" t="s">
        <v>9</v>
      </c>
      <c r="H47" s="119" t="s">
        <v>9</v>
      </c>
      <c r="I47" s="118" t="s">
        <v>9</v>
      </c>
      <c r="J47" s="118" t="s">
        <v>9</v>
      </c>
      <c r="K47" s="122" t="s">
        <v>9</v>
      </c>
      <c r="L47" s="118" t="s">
        <v>9</v>
      </c>
      <c r="M47" s="118" t="s">
        <v>9</v>
      </c>
      <c r="N47" s="118" t="s">
        <v>9</v>
      </c>
      <c r="O47" s="118" t="s">
        <v>9</v>
      </c>
      <c r="P47" s="118" t="s">
        <v>9</v>
      </c>
      <c r="Q47" s="118" t="s">
        <v>9</v>
      </c>
      <c r="R47" s="118" t="s">
        <v>9</v>
      </c>
      <c r="S47" s="118" t="s">
        <v>9</v>
      </c>
      <c r="T47" s="118" t="s">
        <v>9</v>
      </c>
      <c r="U47" s="122" t="s">
        <v>9</v>
      </c>
      <c r="V47" s="122" t="s">
        <v>9</v>
      </c>
      <c r="W47" s="118" t="s">
        <v>9</v>
      </c>
      <c r="X47" s="118" t="s">
        <v>9</v>
      </c>
      <c r="Y47" s="118" t="s">
        <v>9</v>
      </c>
      <c r="Z47" s="119" t="s">
        <v>13</v>
      </c>
      <c r="AA47" s="118" t="s">
        <v>9</v>
      </c>
      <c r="AB47" s="123" t="s">
        <v>13</v>
      </c>
      <c r="AC47" s="132" t="s">
        <v>9</v>
      </c>
      <c r="AD47" s="119" t="s">
        <v>13</v>
      </c>
      <c r="AE47" s="122" t="s">
        <v>9</v>
      </c>
      <c r="AF47" s="118" t="s">
        <v>9</v>
      </c>
      <c r="AG47" s="118" t="s">
        <v>9</v>
      </c>
      <c r="AH47" s="118" t="s">
        <v>9</v>
      </c>
      <c r="AI47" s="118" t="s">
        <v>9</v>
      </c>
      <c r="AJ47" s="118" t="s">
        <v>9</v>
      </c>
      <c r="AK47" s="125" t="s">
        <v>16</v>
      </c>
      <c r="AL47" s="125" t="s">
        <v>16</v>
      </c>
      <c r="AM47" s="118" t="s">
        <v>9</v>
      </c>
      <c r="AN47" s="118" t="s">
        <v>9</v>
      </c>
      <c r="AO47" s="118" t="s">
        <v>9</v>
      </c>
      <c r="AP47" s="118" t="s">
        <v>9</v>
      </c>
      <c r="AQ47" s="118" t="s">
        <v>9</v>
      </c>
      <c r="AR47" s="118" t="s">
        <v>9</v>
      </c>
      <c r="AS47" s="118" t="s">
        <v>9</v>
      </c>
      <c r="AT47" s="118" t="s">
        <v>9</v>
      </c>
      <c r="AU47" s="122" t="s">
        <v>9</v>
      </c>
      <c r="AV47" s="131" t="s">
        <v>16</v>
      </c>
      <c r="AW47" s="118" t="s">
        <v>9</v>
      </c>
      <c r="AX47" s="118" t="s">
        <v>9</v>
      </c>
      <c r="AY47" s="132" t="s">
        <v>9</v>
      </c>
      <c r="AZ47" s="136" t="s">
        <v>9</v>
      </c>
      <c r="BA47" s="129" t="s">
        <v>13</v>
      </c>
      <c r="BB47" s="122" t="s">
        <v>9</v>
      </c>
      <c r="BC47" s="119" t="s">
        <v>13</v>
      </c>
      <c r="BD47" s="120" t="s">
        <v>16</v>
      </c>
      <c r="BE47" s="122" t="s">
        <v>9</v>
      </c>
      <c r="BF47" s="118" t="s">
        <v>9</v>
      </c>
    </row>
    <row r="48" spans="1:58" ht="12.75" customHeight="1">
      <c r="A48" s="112" t="s">
        <v>653</v>
      </c>
      <c r="B48" s="115" t="str">
        <f t="shared" si="1"/>
        <v>KM</v>
      </c>
      <c r="C48" s="118" t="s">
        <v>9</v>
      </c>
      <c r="D48" s="118" t="s">
        <v>9</v>
      </c>
      <c r="E48" s="118" t="s">
        <v>9</v>
      </c>
      <c r="F48" s="119" t="s">
        <v>13</v>
      </c>
      <c r="G48" s="119" t="s">
        <v>13</v>
      </c>
      <c r="H48" s="119" t="s">
        <v>9</v>
      </c>
      <c r="I48" s="118" t="s">
        <v>9</v>
      </c>
      <c r="J48" s="119" t="s">
        <v>13</v>
      </c>
      <c r="K48" s="120" t="s">
        <v>16</v>
      </c>
      <c r="L48" s="118" t="s">
        <v>9</v>
      </c>
      <c r="M48" s="118" t="s">
        <v>9</v>
      </c>
      <c r="N48" s="118" t="s">
        <v>9</v>
      </c>
      <c r="O48" s="118" t="s">
        <v>9</v>
      </c>
      <c r="P48" s="118" t="s">
        <v>9</v>
      </c>
      <c r="Q48" s="118" t="s">
        <v>9</v>
      </c>
      <c r="R48" s="118" t="s">
        <v>9</v>
      </c>
      <c r="S48" s="118" t="s">
        <v>9</v>
      </c>
      <c r="T48" s="118" t="s">
        <v>9</v>
      </c>
      <c r="U48" s="122" t="s">
        <v>9</v>
      </c>
      <c r="V48" s="122" t="s">
        <v>9</v>
      </c>
      <c r="W48" s="119" t="s">
        <v>13</v>
      </c>
      <c r="X48" s="119" t="s">
        <v>13</v>
      </c>
      <c r="Y48" s="119" t="s">
        <v>13</v>
      </c>
      <c r="Z48" s="119" t="s">
        <v>13</v>
      </c>
      <c r="AA48" s="118" t="s">
        <v>9</v>
      </c>
      <c r="AB48" s="123" t="s">
        <v>13</v>
      </c>
      <c r="AC48" s="130" t="s">
        <v>13</v>
      </c>
      <c r="AD48" s="119" t="s">
        <v>13</v>
      </c>
      <c r="AE48" s="123" t="s">
        <v>13</v>
      </c>
      <c r="AF48" s="118" t="s">
        <v>9</v>
      </c>
      <c r="AG48" s="119" t="s">
        <v>13</v>
      </c>
      <c r="AH48" s="119" t="s">
        <v>13</v>
      </c>
      <c r="AI48" s="119" t="s">
        <v>13</v>
      </c>
      <c r="AJ48" s="119" t="s">
        <v>13</v>
      </c>
      <c r="AK48" s="125" t="s">
        <v>16</v>
      </c>
      <c r="AL48" s="125" t="s">
        <v>16</v>
      </c>
      <c r="AM48" s="118" t="s">
        <v>9</v>
      </c>
      <c r="AN48" s="118" t="s">
        <v>9</v>
      </c>
      <c r="AO48" s="118" t="s">
        <v>9</v>
      </c>
      <c r="AP48" s="118" t="s">
        <v>9</v>
      </c>
      <c r="AQ48" s="118" t="s">
        <v>9</v>
      </c>
      <c r="AR48" s="118" t="s">
        <v>9</v>
      </c>
      <c r="AS48" s="118" t="s">
        <v>9</v>
      </c>
      <c r="AT48" s="118" t="s">
        <v>9</v>
      </c>
      <c r="AU48" s="122" t="s">
        <v>9</v>
      </c>
      <c r="AV48" s="131" t="s">
        <v>16</v>
      </c>
      <c r="AW48" s="118" t="s">
        <v>9</v>
      </c>
      <c r="AX48" s="119" t="s">
        <v>13</v>
      </c>
      <c r="AY48" s="132" t="s">
        <v>9</v>
      </c>
      <c r="AZ48" s="133" t="s">
        <v>13</v>
      </c>
      <c r="BA48" s="129" t="s">
        <v>13</v>
      </c>
      <c r="BB48" s="122" t="s">
        <v>9</v>
      </c>
      <c r="BC48" s="119" t="s">
        <v>13</v>
      </c>
      <c r="BD48" s="120" t="s">
        <v>16</v>
      </c>
      <c r="BE48" s="120" t="s">
        <v>16</v>
      </c>
      <c r="BF48" s="118" t="s">
        <v>9</v>
      </c>
    </row>
    <row r="49" spans="1:58" ht="12.75" customHeight="1">
      <c r="A49" s="240" t="s">
        <v>479</v>
      </c>
      <c r="B49" s="115" t="str">
        <f t="shared" si="1"/>
        <v>CD</v>
      </c>
      <c r="C49" s="206" t="s">
        <v>9</v>
      </c>
      <c r="D49" s="206" t="s">
        <v>9</v>
      </c>
      <c r="E49" s="206" t="s">
        <v>9</v>
      </c>
      <c r="F49" s="208" t="s">
        <v>13</v>
      </c>
      <c r="G49" s="208" t="s">
        <v>13</v>
      </c>
      <c r="H49" s="119" t="s">
        <v>9</v>
      </c>
      <c r="I49" s="118" t="s">
        <v>9</v>
      </c>
      <c r="J49" s="119" t="s">
        <v>13</v>
      </c>
      <c r="K49" s="210" t="s">
        <v>16</v>
      </c>
      <c r="L49" s="206" t="s">
        <v>9</v>
      </c>
      <c r="M49" s="206" t="s">
        <v>9</v>
      </c>
      <c r="N49" s="118" t="s">
        <v>9</v>
      </c>
      <c r="O49" s="118" t="s">
        <v>9</v>
      </c>
      <c r="P49" s="118" t="s">
        <v>9</v>
      </c>
      <c r="Q49" s="118" t="s">
        <v>9</v>
      </c>
      <c r="R49" s="118" t="s">
        <v>9</v>
      </c>
      <c r="S49" s="118" t="s">
        <v>9</v>
      </c>
      <c r="T49" s="118" t="s">
        <v>9</v>
      </c>
      <c r="U49" s="122" t="s">
        <v>9</v>
      </c>
      <c r="V49" s="122" t="s">
        <v>9</v>
      </c>
      <c r="W49" s="119" t="s">
        <v>13</v>
      </c>
      <c r="X49" s="119" t="s">
        <v>13</v>
      </c>
      <c r="Y49" s="119" t="s">
        <v>13</v>
      </c>
      <c r="Z49" s="208" t="s">
        <v>13</v>
      </c>
      <c r="AA49" s="206" t="s">
        <v>9</v>
      </c>
      <c r="AB49" s="213" t="s">
        <v>13</v>
      </c>
      <c r="AC49" s="130" t="s">
        <v>13</v>
      </c>
      <c r="AD49" s="208" t="s">
        <v>13</v>
      </c>
      <c r="AE49" s="123" t="s">
        <v>13</v>
      </c>
      <c r="AF49" s="206" t="s">
        <v>9</v>
      </c>
      <c r="AG49" s="208" t="s">
        <v>13</v>
      </c>
      <c r="AH49" s="208" t="s">
        <v>13</v>
      </c>
      <c r="AI49" s="208" t="s">
        <v>13</v>
      </c>
      <c r="AJ49" s="208" t="s">
        <v>13</v>
      </c>
      <c r="AK49" s="215" t="s">
        <v>16</v>
      </c>
      <c r="AL49" s="125" t="s">
        <v>16</v>
      </c>
      <c r="AM49" s="118" t="s">
        <v>9</v>
      </c>
      <c r="AN49" s="118" t="s">
        <v>9</v>
      </c>
      <c r="AO49" s="118" t="s">
        <v>9</v>
      </c>
      <c r="AP49" s="206" t="s">
        <v>9</v>
      </c>
      <c r="AQ49" s="206" t="s">
        <v>9</v>
      </c>
      <c r="AR49" s="206" t="s">
        <v>9</v>
      </c>
      <c r="AS49" s="206" t="s">
        <v>9</v>
      </c>
      <c r="AT49" s="206" t="s">
        <v>9</v>
      </c>
      <c r="AU49" s="217" t="s">
        <v>9</v>
      </c>
      <c r="AV49" s="131" t="s">
        <v>16</v>
      </c>
      <c r="AW49" s="118" t="s">
        <v>9</v>
      </c>
      <c r="AX49" s="208" t="s">
        <v>13</v>
      </c>
      <c r="AY49" s="132" t="s">
        <v>9</v>
      </c>
      <c r="AZ49" s="133" t="s">
        <v>13</v>
      </c>
      <c r="BA49" s="222" t="s">
        <v>13</v>
      </c>
      <c r="BB49" s="122" t="s">
        <v>9</v>
      </c>
      <c r="BC49" s="208" t="s">
        <v>13</v>
      </c>
      <c r="BD49" s="210" t="s">
        <v>16</v>
      </c>
      <c r="BE49" s="120" t="s">
        <v>16</v>
      </c>
      <c r="BF49" s="118" t="s">
        <v>9</v>
      </c>
    </row>
    <row r="50" spans="1:58" ht="12.75" customHeight="1">
      <c r="A50" s="112" t="s">
        <v>484</v>
      </c>
      <c r="B50" s="115" t="str">
        <f t="shared" si="1"/>
        <v>CG</v>
      </c>
      <c r="C50" s="118" t="s">
        <v>9</v>
      </c>
      <c r="D50" s="118" t="s">
        <v>9</v>
      </c>
      <c r="E50" s="118" t="s">
        <v>9</v>
      </c>
      <c r="F50" s="119" t="s">
        <v>13</v>
      </c>
      <c r="G50" s="119" t="s">
        <v>13</v>
      </c>
      <c r="H50" s="119" t="s">
        <v>9</v>
      </c>
      <c r="I50" s="118" t="s">
        <v>9</v>
      </c>
      <c r="J50" s="119" t="s">
        <v>13</v>
      </c>
      <c r="K50" s="120" t="s">
        <v>16</v>
      </c>
      <c r="L50" s="118" t="s">
        <v>9</v>
      </c>
      <c r="M50" s="118" t="s">
        <v>9</v>
      </c>
      <c r="N50" s="118" t="s">
        <v>9</v>
      </c>
      <c r="O50" s="118" t="s">
        <v>9</v>
      </c>
      <c r="P50" s="118" t="s">
        <v>9</v>
      </c>
      <c r="Q50" s="118" t="s">
        <v>9</v>
      </c>
      <c r="R50" s="118" t="s">
        <v>9</v>
      </c>
      <c r="S50" s="118" t="s">
        <v>9</v>
      </c>
      <c r="T50" s="118" t="s">
        <v>9</v>
      </c>
      <c r="U50" s="122" t="s">
        <v>9</v>
      </c>
      <c r="V50" s="122" t="s">
        <v>9</v>
      </c>
      <c r="W50" s="119" t="s">
        <v>13</v>
      </c>
      <c r="X50" s="119" t="s">
        <v>13</v>
      </c>
      <c r="Y50" s="119" t="s">
        <v>13</v>
      </c>
      <c r="Z50" s="119" t="s">
        <v>13</v>
      </c>
      <c r="AA50" s="118" t="s">
        <v>9</v>
      </c>
      <c r="AB50" s="123" t="s">
        <v>13</v>
      </c>
      <c r="AC50" s="130" t="s">
        <v>13</v>
      </c>
      <c r="AD50" s="119" t="s">
        <v>13</v>
      </c>
      <c r="AE50" s="123" t="s">
        <v>13</v>
      </c>
      <c r="AF50" s="118" t="s">
        <v>9</v>
      </c>
      <c r="AG50" s="119" t="s">
        <v>13</v>
      </c>
      <c r="AH50" s="119" t="s">
        <v>13</v>
      </c>
      <c r="AI50" s="119" t="s">
        <v>13</v>
      </c>
      <c r="AJ50" s="119" t="s">
        <v>13</v>
      </c>
      <c r="AK50" s="125" t="s">
        <v>16</v>
      </c>
      <c r="AL50" s="125" t="s">
        <v>16</v>
      </c>
      <c r="AM50" s="118" t="s">
        <v>9</v>
      </c>
      <c r="AN50" s="118" t="s">
        <v>9</v>
      </c>
      <c r="AO50" s="118" t="s">
        <v>9</v>
      </c>
      <c r="AP50" s="118" t="s">
        <v>9</v>
      </c>
      <c r="AQ50" s="118" t="s">
        <v>9</v>
      </c>
      <c r="AR50" s="118" t="s">
        <v>9</v>
      </c>
      <c r="AS50" s="118" t="s">
        <v>9</v>
      </c>
      <c r="AT50" s="118" t="s">
        <v>9</v>
      </c>
      <c r="AU50" s="122" t="s">
        <v>9</v>
      </c>
      <c r="AV50" s="131" t="s">
        <v>16</v>
      </c>
      <c r="AW50" s="118" t="s">
        <v>9</v>
      </c>
      <c r="AX50" s="119" t="s">
        <v>13</v>
      </c>
      <c r="AY50" s="132" t="s">
        <v>9</v>
      </c>
      <c r="AZ50" s="133" t="s">
        <v>13</v>
      </c>
      <c r="BA50" s="129" t="s">
        <v>13</v>
      </c>
      <c r="BB50" s="122" t="s">
        <v>9</v>
      </c>
      <c r="BC50" s="119" t="s">
        <v>13</v>
      </c>
      <c r="BD50" s="120" t="s">
        <v>16</v>
      </c>
      <c r="BE50" s="120" t="s">
        <v>16</v>
      </c>
      <c r="BF50" s="118" t="s">
        <v>9</v>
      </c>
    </row>
    <row r="51" spans="1:58" ht="12.75" customHeight="1">
      <c r="A51" s="112" t="s">
        <v>501</v>
      </c>
      <c r="B51" s="115" t="str">
        <f t="shared" si="1"/>
        <v>CR</v>
      </c>
      <c r="C51" s="118" t="s">
        <v>9</v>
      </c>
      <c r="D51" s="118" t="s">
        <v>9</v>
      </c>
      <c r="E51" s="118" t="s">
        <v>9</v>
      </c>
      <c r="F51" s="119" t="s">
        <v>13</v>
      </c>
      <c r="G51" s="119" t="s">
        <v>13</v>
      </c>
      <c r="H51" s="119" t="s">
        <v>9</v>
      </c>
      <c r="I51" s="118" t="s">
        <v>9</v>
      </c>
      <c r="J51" s="118" t="s">
        <v>9</v>
      </c>
      <c r="K51" s="122" t="s">
        <v>9</v>
      </c>
      <c r="L51" s="118" t="s">
        <v>9</v>
      </c>
      <c r="M51" s="118" t="s">
        <v>9</v>
      </c>
      <c r="N51" s="118" t="s">
        <v>9</v>
      </c>
      <c r="O51" s="118" t="s">
        <v>9</v>
      </c>
      <c r="P51" s="118" t="s">
        <v>9</v>
      </c>
      <c r="Q51" s="118" t="s">
        <v>9</v>
      </c>
      <c r="R51" s="118" t="s">
        <v>9</v>
      </c>
      <c r="S51" s="118" t="s">
        <v>9</v>
      </c>
      <c r="T51" s="118" t="s">
        <v>9</v>
      </c>
      <c r="U51" s="122" t="s">
        <v>9</v>
      </c>
      <c r="V51" s="122" t="s">
        <v>9</v>
      </c>
      <c r="W51" s="118" t="s">
        <v>9</v>
      </c>
      <c r="X51" s="118" t="s">
        <v>9</v>
      </c>
      <c r="Y51" s="118" t="s">
        <v>9</v>
      </c>
      <c r="Z51" s="119" t="s">
        <v>13</v>
      </c>
      <c r="AA51" s="118" t="s">
        <v>9</v>
      </c>
      <c r="AB51" s="123" t="s">
        <v>13</v>
      </c>
      <c r="AC51" s="132" t="s">
        <v>9</v>
      </c>
      <c r="AD51" s="119" t="s">
        <v>13</v>
      </c>
      <c r="AE51" s="123" t="s">
        <v>13</v>
      </c>
      <c r="AF51" s="118" t="s">
        <v>9</v>
      </c>
      <c r="AG51" s="118" t="s">
        <v>9</v>
      </c>
      <c r="AH51" s="118" t="s">
        <v>9</v>
      </c>
      <c r="AI51" s="118" t="s">
        <v>9</v>
      </c>
      <c r="AJ51" s="118" t="s">
        <v>9</v>
      </c>
      <c r="AK51" s="125" t="s">
        <v>16</v>
      </c>
      <c r="AL51" s="125" t="s">
        <v>16</v>
      </c>
      <c r="AM51" s="118" t="s">
        <v>9</v>
      </c>
      <c r="AN51" s="118" t="s">
        <v>9</v>
      </c>
      <c r="AO51" s="118" t="s">
        <v>9</v>
      </c>
      <c r="AP51" s="118" t="s">
        <v>9</v>
      </c>
      <c r="AQ51" s="118" t="s">
        <v>9</v>
      </c>
      <c r="AR51" s="118" t="s">
        <v>9</v>
      </c>
      <c r="AS51" s="118" t="s">
        <v>9</v>
      </c>
      <c r="AT51" s="118" t="s">
        <v>9</v>
      </c>
      <c r="AU51" s="122" t="s">
        <v>9</v>
      </c>
      <c r="AV51" s="131" t="s">
        <v>16</v>
      </c>
      <c r="AW51" s="118" t="s">
        <v>9</v>
      </c>
      <c r="AX51" s="118" t="s">
        <v>9</v>
      </c>
      <c r="AY51" s="132" t="s">
        <v>9</v>
      </c>
      <c r="AZ51" s="133" t="s">
        <v>13</v>
      </c>
      <c r="BA51" s="129" t="s">
        <v>13</v>
      </c>
      <c r="BB51" s="122" t="s">
        <v>9</v>
      </c>
      <c r="BC51" s="119" t="s">
        <v>13</v>
      </c>
      <c r="BD51" s="120" t="s">
        <v>16</v>
      </c>
      <c r="BE51" s="122" t="s">
        <v>9</v>
      </c>
      <c r="BF51" s="118" t="s">
        <v>9</v>
      </c>
    </row>
    <row r="52" spans="1:58" ht="12.75" customHeight="1">
      <c r="A52" s="112" t="s">
        <v>489</v>
      </c>
      <c r="B52" s="115" t="str">
        <f t="shared" si="1"/>
        <v>CI</v>
      </c>
      <c r="C52" s="118" t="s">
        <v>9</v>
      </c>
      <c r="D52" s="118" t="s">
        <v>9</v>
      </c>
      <c r="E52" s="118" t="s">
        <v>9</v>
      </c>
      <c r="F52" s="119" t="s">
        <v>13</v>
      </c>
      <c r="G52" s="119" t="s">
        <v>13</v>
      </c>
      <c r="H52" s="119" t="s">
        <v>9</v>
      </c>
      <c r="I52" s="118" t="s">
        <v>9</v>
      </c>
      <c r="J52" s="119" t="s">
        <v>13</v>
      </c>
      <c r="K52" s="122" t="s">
        <v>9</v>
      </c>
      <c r="L52" s="118" t="s">
        <v>9</v>
      </c>
      <c r="M52" s="118" t="s">
        <v>9</v>
      </c>
      <c r="N52" s="118" t="s">
        <v>9</v>
      </c>
      <c r="O52" s="118" t="s">
        <v>9</v>
      </c>
      <c r="P52" s="118" t="s">
        <v>9</v>
      </c>
      <c r="Q52" s="118" t="s">
        <v>9</v>
      </c>
      <c r="R52" s="118" t="s">
        <v>9</v>
      </c>
      <c r="S52" s="118" t="s">
        <v>9</v>
      </c>
      <c r="T52" s="118" t="s">
        <v>9</v>
      </c>
      <c r="U52" s="122" t="s">
        <v>9</v>
      </c>
      <c r="V52" s="122" t="s">
        <v>9</v>
      </c>
      <c r="W52" s="118" t="s">
        <v>9</v>
      </c>
      <c r="X52" s="118" t="s">
        <v>9</v>
      </c>
      <c r="Y52" s="118" t="s">
        <v>9</v>
      </c>
      <c r="Z52" s="119" t="s">
        <v>13</v>
      </c>
      <c r="AA52" s="118" t="s">
        <v>9</v>
      </c>
      <c r="AB52" s="122" t="s">
        <v>9</v>
      </c>
      <c r="AC52" s="130" t="s">
        <v>13</v>
      </c>
      <c r="AD52" s="118" t="s">
        <v>9</v>
      </c>
      <c r="AE52" s="123" t="s">
        <v>13</v>
      </c>
      <c r="AF52" s="118" t="s">
        <v>9</v>
      </c>
      <c r="AG52" s="118" t="s">
        <v>9</v>
      </c>
      <c r="AH52" s="118" t="s">
        <v>9</v>
      </c>
      <c r="AI52" s="118" t="s">
        <v>9</v>
      </c>
      <c r="AJ52" s="118" t="s">
        <v>9</v>
      </c>
      <c r="AK52" s="125" t="s">
        <v>16</v>
      </c>
      <c r="AL52" s="118" t="s">
        <v>9</v>
      </c>
      <c r="AM52" s="118" t="s">
        <v>9</v>
      </c>
      <c r="AN52" s="118" t="s">
        <v>9</v>
      </c>
      <c r="AO52" s="118" t="s">
        <v>9</v>
      </c>
      <c r="AP52" s="118" t="s">
        <v>9</v>
      </c>
      <c r="AQ52" s="118" t="s">
        <v>9</v>
      </c>
      <c r="AR52" s="118" t="s">
        <v>9</v>
      </c>
      <c r="AS52" s="118" t="s">
        <v>9</v>
      </c>
      <c r="AT52" s="118" t="s">
        <v>9</v>
      </c>
      <c r="AU52" s="122" t="s">
        <v>9</v>
      </c>
      <c r="AV52" s="131" t="s">
        <v>16</v>
      </c>
      <c r="AW52" s="118" t="s">
        <v>9</v>
      </c>
      <c r="AX52" s="118" t="s">
        <v>9</v>
      </c>
      <c r="AY52" s="132" t="s">
        <v>9</v>
      </c>
      <c r="AZ52" s="133" t="s">
        <v>13</v>
      </c>
      <c r="BA52" s="154" t="s">
        <v>9</v>
      </c>
      <c r="BB52" s="122" t="s">
        <v>9</v>
      </c>
      <c r="BC52" s="119" t="s">
        <v>13</v>
      </c>
      <c r="BD52" s="120" t="s">
        <v>16</v>
      </c>
      <c r="BE52" s="122" t="s">
        <v>9</v>
      </c>
      <c r="BF52" s="118" t="s">
        <v>9</v>
      </c>
    </row>
    <row r="53" spans="1:58" ht="12.75" customHeight="1">
      <c r="A53" s="112" t="s">
        <v>604</v>
      </c>
      <c r="B53" s="115" t="str">
        <f t="shared" si="1"/>
        <v>HR</v>
      </c>
      <c r="C53" s="118" t="s">
        <v>9</v>
      </c>
      <c r="D53" s="118" t="s">
        <v>9</v>
      </c>
      <c r="E53" s="118" t="s">
        <v>9</v>
      </c>
      <c r="F53" s="119" t="s">
        <v>13</v>
      </c>
      <c r="G53" s="119" t="s">
        <v>13</v>
      </c>
      <c r="H53" s="119" t="s">
        <v>9</v>
      </c>
      <c r="I53" s="118" t="s">
        <v>9</v>
      </c>
      <c r="J53" s="118" t="s">
        <v>9</v>
      </c>
      <c r="K53" s="122" t="s">
        <v>9</v>
      </c>
      <c r="L53" s="118" t="s">
        <v>9</v>
      </c>
      <c r="M53" s="118" t="s">
        <v>9</v>
      </c>
      <c r="N53" s="118" t="s">
        <v>9</v>
      </c>
      <c r="O53" s="118" t="s">
        <v>9</v>
      </c>
      <c r="P53" s="119" t="s">
        <v>13</v>
      </c>
      <c r="Q53" s="118" t="s">
        <v>9</v>
      </c>
      <c r="R53" s="118" t="s">
        <v>9</v>
      </c>
      <c r="S53" s="118" t="s">
        <v>9</v>
      </c>
      <c r="T53" s="118" t="s">
        <v>9</v>
      </c>
      <c r="U53" s="122" t="s">
        <v>9</v>
      </c>
      <c r="V53" s="122" t="s">
        <v>9</v>
      </c>
      <c r="W53" s="118" t="s">
        <v>9</v>
      </c>
      <c r="X53" s="118" t="s">
        <v>9</v>
      </c>
      <c r="Y53" s="118" t="s">
        <v>9</v>
      </c>
      <c r="Z53" s="119" t="s">
        <v>13</v>
      </c>
      <c r="AA53" s="118" t="s">
        <v>9</v>
      </c>
      <c r="AB53" s="123" t="s">
        <v>13</v>
      </c>
      <c r="AC53" s="130" t="s">
        <v>13</v>
      </c>
      <c r="AD53" s="119" t="s">
        <v>13</v>
      </c>
      <c r="AE53" s="123" t="s">
        <v>13</v>
      </c>
      <c r="AF53" s="118" t="s">
        <v>9</v>
      </c>
      <c r="AG53" s="118" t="s">
        <v>9</v>
      </c>
      <c r="AH53" s="118" t="s">
        <v>9</v>
      </c>
      <c r="AI53" s="118" t="s">
        <v>9</v>
      </c>
      <c r="AJ53" s="118" t="s">
        <v>9</v>
      </c>
      <c r="AK53" s="125" t="s">
        <v>16</v>
      </c>
      <c r="AL53" s="125" t="s">
        <v>16</v>
      </c>
      <c r="AM53" s="118" t="s">
        <v>9</v>
      </c>
      <c r="AN53" s="118" t="s">
        <v>9</v>
      </c>
      <c r="AO53" s="118" t="s">
        <v>9</v>
      </c>
      <c r="AP53" s="118" t="s">
        <v>9</v>
      </c>
      <c r="AQ53" s="118" t="s">
        <v>9</v>
      </c>
      <c r="AR53" s="118" t="s">
        <v>9</v>
      </c>
      <c r="AS53" s="118" t="s">
        <v>9</v>
      </c>
      <c r="AT53" s="118" t="s">
        <v>9</v>
      </c>
      <c r="AU53" s="122" t="s">
        <v>9</v>
      </c>
      <c r="AV53" s="131" t="s">
        <v>16</v>
      </c>
      <c r="AW53" s="118" t="s">
        <v>9</v>
      </c>
      <c r="AX53" s="118" t="s">
        <v>9</v>
      </c>
      <c r="AY53" s="132" t="s">
        <v>9</v>
      </c>
      <c r="AZ53" s="161" t="s">
        <v>16</v>
      </c>
      <c r="BA53" s="129" t="s">
        <v>13</v>
      </c>
      <c r="BB53" s="122" t="s">
        <v>9</v>
      </c>
      <c r="BC53" s="119" t="s">
        <v>13</v>
      </c>
      <c r="BD53" s="120" t="s">
        <v>16</v>
      </c>
      <c r="BE53" s="122" t="s">
        <v>9</v>
      </c>
      <c r="BF53" s="118" t="s">
        <v>9</v>
      </c>
    </row>
    <row r="54" spans="1:58" ht="12.75" customHeight="1">
      <c r="A54" s="112" t="s">
        <v>503</v>
      </c>
      <c r="B54" s="115" t="str">
        <f t="shared" si="1"/>
        <v>CU</v>
      </c>
      <c r="C54" s="118" t="s">
        <v>9</v>
      </c>
      <c r="D54" s="118" t="s">
        <v>9</v>
      </c>
      <c r="E54" s="118" t="s">
        <v>9</v>
      </c>
      <c r="F54" s="119" t="s">
        <v>13</v>
      </c>
      <c r="G54" s="119" t="s">
        <v>13</v>
      </c>
      <c r="H54" s="119" t="s">
        <v>9</v>
      </c>
      <c r="I54" s="118" t="s">
        <v>9</v>
      </c>
      <c r="J54" s="119" t="s">
        <v>13</v>
      </c>
      <c r="K54" s="120" t="s">
        <v>16</v>
      </c>
      <c r="L54" s="118" t="s">
        <v>9</v>
      </c>
      <c r="M54" s="118" t="s">
        <v>9</v>
      </c>
      <c r="N54" s="118" t="s">
        <v>9</v>
      </c>
      <c r="O54" s="118" t="s">
        <v>9</v>
      </c>
      <c r="P54" s="119" t="s">
        <v>13</v>
      </c>
      <c r="Q54" s="118" t="s">
        <v>9</v>
      </c>
      <c r="R54" s="118" t="s">
        <v>9</v>
      </c>
      <c r="S54" s="118" t="s">
        <v>9</v>
      </c>
      <c r="T54" s="118" t="s">
        <v>9</v>
      </c>
      <c r="U54" s="122" t="s">
        <v>9</v>
      </c>
      <c r="V54" s="122" t="s">
        <v>9</v>
      </c>
      <c r="W54" s="119" t="s">
        <v>13</v>
      </c>
      <c r="X54" s="119" t="s">
        <v>13</v>
      </c>
      <c r="Y54" s="119" t="s">
        <v>13</v>
      </c>
      <c r="Z54" s="119" t="s">
        <v>13</v>
      </c>
      <c r="AA54" s="118" t="s">
        <v>9</v>
      </c>
      <c r="AB54" s="123" t="s">
        <v>13</v>
      </c>
      <c r="AC54" s="130" t="s">
        <v>13</v>
      </c>
      <c r="AD54" s="119" t="s">
        <v>13</v>
      </c>
      <c r="AE54" s="123" t="s">
        <v>13</v>
      </c>
      <c r="AF54" s="118" t="s">
        <v>9</v>
      </c>
      <c r="AG54" s="119" t="s">
        <v>13</v>
      </c>
      <c r="AH54" s="119" t="s">
        <v>13</v>
      </c>
      <c r="AI54" s="119" t="s">
        <v>13</v>
      </c>
      <c r="AJ54" s="119" t="s">
        <v>13</v>
      </c>
      <c r="AK54" s="125" t="s">
        <v>16</v>
      </c>
      <c r="AL54" s="125" t="s">
        <v>16</v>
      </c>
      <c r="AM54" s="118" t="s">
        <v>9</v>
      </c>
      <c r="AN54" s="118" t="s">
        <v>9</v>
      </c>
      <c r="AO54" s="118" t="s">
        <v>9</v>
      </c>
      <c r="AP54" s="118" t="s">
        <v>9</v>
      </c>
      <c r="AQ54" s="118" t="s">
        <v>9</v>
      </c>
      <c r="AR54" s="118" t="s">
        <v>9</v>
      </c>
      <c r="AS54" s="118" t="s">
        <v>9</v>
      </c>
      <c r="AT54" s="118" t="s">
        <v>9</v>
      </c>
      <c r="AU54" s="122" t="s">
        <v>9</v>
      </c>
      <c r="AV54" s="131" t="s">
        <v>16</v>
      </c>
      <c r="AW54" s="118" t="s">
        <v>9</v>
      </c>
      <c r="AX54" s="118" t="s">
        <v>9</v>
      </c>
      <c r="AY54" s="132" t="s">
        <v>9</v>
      </c>
      <c r="AZ54" s="133" t="s">
        <v>13</v>
      </c>
      <c r="BA54" s="129" t="s">
        <v>13</v>
      </c>
      <c r="BB54" s="122" t="s">
        <v>9</v>
      </c>
      <c r="BC54" s="119" t="s">
        <v>13</v>
      </c>
      <c r="BD54" s="120" t="s">
        <v>16</v>
      </c>
      <c r="BE54" s="120" t="s">
        <v>16</v>
      </c>
      <c r="BF54" s="118" t="s">
        <v>9</v>
      </c>
    </row>
    <row r="55" spans="1:58" ht="12.75" customHeight="1">
      <c r="A55" s="112" t="s">
        <v>507</v>
      </c>
      <c r="B55" s="115" t="str">
        <f t="shared" si="1"/>
        <v>CW</v>
      </c>
      <c r="C55" s="118" t="s">
        <v>9</v>
      </c>
      <c r="D55" s="118" t="s">
        <v>9</v>
      </c>
      <c r="E55" s="118" t="s">
        <v>9</v>
      </c>
      <c r="F55" s="119" t="s">
        <v>13</v>
      </c>
      <c r="G55" s="119" t="s">
        <v>13</v>
      </c>
      <c r="H55" s="119" t="s">
        <v>9</v>
      </c>
      <c r="I55" s="118" t="s">
        <v>9</v>
      </c>
      <c r="J55" s="119" t="s">
        <v>13</v>
      </c>
      <c r="K55" s="120" t="s">
        <v>16</v>
      </c>
      <c r="L55" s="118" t="s">
        <v>9</v>
      </c>
      <c r="M55" s="118" t="s">
        <v>9</v>
      </c>
      <c r="N55" s="118" t="s">
        <v>9</v>
      </c>
      <c r="O55" s="118" t="s">
        <v>9</v>
      </c>
      <c r="P55" s="119" t="s">
        <v>13</v>
      </c>
      <c r="Q55" s="118" t="s">
        <v>9</v>
      </c>
      <c r="R55" s="118" t="s">
        <v>9</v>
      </c>
      <c r="S55" s="118" t="s">
        <v>9</v>
      </c>
      <c r="T55" s="118" t="s">
        <v>9</v>
      </c>
      <c r="U55" s="122" t="s">
        <v>9</v>
      </c>
      <c r="V55" s="122" t="s">
        <v>9</v>
      </c>
      <c r="W55" s="119" t="s">
        <v>13</v>
      </c>
      <c r="X55" s="119" t="s">
        <v>13</v>
      </c>
      <c r="Y55" s="119" t="s">
        <v>13</v>
      </c>
      <c r="Z55" s="119" t="s">
        <v>13</v>
      </c>
      <c r="AA55" s="118" t="s">
        <v>9</v>
      </c>
      <c r="AB55" s="123" t="s">
        <v>13</v>
      </c>
      <c r="AC55" s="130" t="s">
        <v>13</v>
      </c>
      <c r="AD55" s="119" t="s">
        <v>13</v>
      </c>
      <c r="AE55" s="123" t="s">
        <v>13</v>
      </c>
      <c r="AF55" s="118" t="s">
        <v>9</v>
      </c>
      <c r="AG55" s="119" t="s">
        <v>13</v>
      </c>
      <c r="AH55" s="119" t="s">
        <v>13</v>
      </c>
      <c r="AI55" s="119" t="s">
        <v>13</v>
      </c>
      <c r="AJ55" s="119" t="s">
        <v>13</v>
      </c>
      <c r="AK55" s="125" t="s">
        <v>16</v>
      </c>
      <c r="AL55" s="125" t="s">
        <v>16</v>
      </c>
      <c r="AM55" s="118" t="s">
        <v>9</v>
      </c>
      <c r="AN55" s="118" t="s">
        <v>9</v>
      </c>
      <c r="AO55" s="118" t="s">
        <v>9</v>
      </c>
      <c r="AP55" s="118" t="s">
        <v>9</v>
      </c>
      <c r="AQ55" s="118" t="s">
        <v>9</v>
      </c>
      <c r="AR55" s="118" t="s">
        <v>9</v>
      </c>
      <c r="AS55" s="118" t="s">
        <v>9</v>
      </c>
      <c r="AT55" s="118" t="s">
        <v>9</v>
      </c>
      <c r="AU55" s="122" t="s">
        <v>9</v>
      </c>
      <c r="AV55" s="131" t="s">
        <v>16</v>
      </c>
      <c r="AW55" s="118" t="s">
        <v>9</v>
      </c>
      <c r="AX55" s="119" t="s">
        <v>13</v>
      </c>
      <c r="AY55" s="132" t="s">
        <v>9</v>
      </c>
      <c r="AZ55" s="133" t="s">
        <v>13</v>
      </c>
      <c r="BA55" s="129" t="s">
        <v>13</v>
      </c>
      <c r="BB55" s="122" t="s">
        <v>9</v>
      </c>
      <c r="BC55" s="119" t="s">
        <v>13</v>
      </c>
      <c r="BD55" s="120" t="s">
        <v>16</v>
      </c>
      <c r="BE55" s="120" t="s">
        <v>16</v>
      </c>
      <c r="BF55" s="118" t="s">
        <v>9</v>
      </c>
    </row>
    <row r="56" spans="1:58" ht="12.75" customHeight="1">
      <c r="A56" s="112" t="s">
        <v>511</v>
      </c>
      <c r="B56" s="115" t="str">
        <f t="shared" si="1"/>
        <v>CY</v>
      </c>
      <c r="C56" s="118" t="s">
        <v>9</v>
      </c>
      <c r="D56" s="118" t="s">
        <v>9</v>
      </c>
      <c r="E56" s="118" t="s">
        <v>9</v>
      </c>
      <c r="F56" s="119" t="s">
        <v>13</v>
      </c>
      <c r="G56" s="119" t="s">
        <v>13</v>
      </c>
      <c r="H56" s="119" t="s">
        <v>9</v>
      </c>
      <c r="I56" s="118" t="s">
        <v>9</v>
      </c>
      <c r="J56" s="118" t="s">
        <v>9</v>
      </c>
      <c r="K56" s="122" t="s">
        <v>9</v>
      </c>
      <c r="L56" s="118" t="s">
        <v>9</v>
      </c>
      <c r="M56" s="118" t="s">
        <v>9</v>
      </c>
      <c r="N56" s="118" t="s">
        <v>9</v>
      </c>
      <c r="O56" s="118" t="s">
        <v>9</v>
      </c>
      <c r="P56" s="118" t="s">
        <v>9</v>
      </c>
      <c r="Q56" s="118" t="s">
        <v>9</v>
      </c>
      <c r="R56" s="118" t="s">
        <v>9</v>
      </c>
      <c r="S56" s="118" t="s">
        <v>9</v>
      </c>
      <c r="T56" s="118" t="s">
        <v>9</v>
      </c>
      <c r="U56" s="122" t="s">
        <v>9</v>
      </c>
      <c r="V56" s="122" t="s">
        <v>9</v>
      </c>
      <c r="W56" s="118" t="s">
        <v>9</v>
      </c>
      <c r="X56" s="118" t="s">
        <v>9</v>
      </c>
      <c r="Y56" s="118" t="s">
        <v>9</v>
      </c>
      <c r="Z56" s="119" t="s">
        <v>13</v>
      </c>
      <c r="AA56" s="118" t="s">
        <v>9</v>
      </c>
      <c r="AB56" s="122" t="s">
        <v>9</v>
      </c>
      <c r="AC56" s="130" t="s">
        <v>13</v>
      </c>
      <c r="AD56" s="118" t="s">
        <v>9</v>
      </c>
      <c r="AE56" s="123" t="s">
        <v>13</v>
      </c>
      <c r="AF56" s="118" t="s">
        <v>9</v>
      </c>
      <c r="AG56" s="118" t="s">
        <v>9</v>
      </c>
      <c r="AH56" s="118" t="s">
        <v>9</v>
      </c>
      <c r="AI56" s="118" t="s">
        <v>9</v>
      </c>
      <c r="AJ56" s="118" t="s">
        <v>9</v>
      </c>
      <c r="AK56" s="125" t="s">
        <v>16</v>
      </c>
      <c r="AL56" s="118" t="s">
        <v>9</v>
      </c>
      <c r="AM56" s="118" t="s">
        <v>9</v>
      </c>
      <c r="AN56" s="118" t="s">
        <v>9</v>
      </c>
      <c r="AO56" s="118" t="s">
        <v>9</v>
      </c>
      <c r="AP56" s="118" t="s">
        <v>9</v>
      </c>
      <c r="AQ56" s="118" t="s">
        <v>9</v>
      </c>
      <c r="AR56" s="118" t="s">
        <v>9</v>
      </c>
      <c r="AS56" s="118" t="s">
        <v>9</v>
      </c>
      <c r="AT56" s="118" t="s">
        <v>9</v>
      </c>
      <c r="AU56" s="122" t="s">
        <v>9</v>
      </c>
      <c r="AV56" s="131" t="s">
        <v>16</v>
      </c>
      <c r="AW56" s="118" t="s">
        <v>9</v>
      </c>
      <c r="AX56" s="118" t="s">
        <v>9</v>
      </c>
      <c r="AY56" s="132" t="s">
        <v>9</v>
      </c>
      <c r="AZ56" s="133" t="s">
        <v>13</v>
      </c>
      <c r="BA56" s="154" t="s">
        <v>9</v>
      </c>
      <c r="BB56" s="122" t="s">
        <v>9</v>
      </c>
      <c r="BC56" s="119" t="s">
        <v>13</v>
      </c>
      <c r="BD56" s="120" t="s">
        <v>16</v>
      </c>
      <c r="BE56" s="122" t="s">
        <v>9</v>
      </c>
      <c r="BF56" s="118" t="s">
        <v>9</v>
      </c>
    </row>
    <row r="57" spans="1:58" ht="12.75" customHeight="1">
      <c r="A57" s="112" t="s">
        <v>513</v>
      </c>
      <c r="B57" s="115" t="str">
        <f t="shared" si="1"/>
        <v>CZ</v>
      </c>
      <c r="C57" s="118" t="s">
        <v>9</v>
      </c>
      <c r="D57" s="118" t="s">
        <v>9</v>
      </c>
      <c r="E57" s="118" t="s">
        <v>9</v>
      </c>
      <c r="F57" s="118" t="s">
        <v>9</v>
      </c>
      <c r="G57" s="118" t="s">
        <v>9</v>
      </c>
      <c r="H57" s="119" t="s">
        <v>9</v>
      </c>
      <c r="I57" s="118" t="s">
        <v>9</v>
      </c>
      <c r="J57" s="118" t="s">
        <v>9</v>
      </c>
      <c r="K57" s="122" t="s">
        <v>9</v>
      </c>
      <c r="L57" s="118" t="s">
        <v>9</v>
      </c>
      <c r="M57" s="118" t="s">
        <v>9</v>
      </c>
      <c r="N57" s="118" t="s">
        <v>9</v>
      </c>
      <c r="O57" s="118" t="s">
        <v>9</v>
      </c>
      <c r="P57" s="118" t="s">
        <v>9</v>
      </c>
      <c r="Q57" s="118" t="s">
        <v>9</v>
      </c>
      <c r="R57" s="118" t="s">
        <v>9</v>
      </c>
      <c r="S57" s="118" t="s">
        <v>9</v>
      </c>
      <c r="T57" s="118" t="s">
        <v>9</v>
      </c>
      <c r="U57" s="122" t="s">
        <v>9</v>
      </c>
      <c r="V57" s="122" t="s">
        <v>9</v>
      </c>
      <c r="W57" s="118" t="s">
        <v>9</v>
      </c>
      <c r="X57" s="118" t="s">
        <v>9</v>
      </c>
      <c r="Y57" s="118" t="s">
        <v>9</v>
      </c>
      <c r="Z57" s="119" t="s">
        <v>13</v>
      </c>
      <c r="AA57" s="118" t="s">
        <v>9</v>
      </c>
      <c r="AB57" s="122" t="s">
        <v>9</v>
      </c>
      <c r="AC57" s="132" t="s">
        <v>9</v>
      </c>
      <c r="AD57" s="118" t="s">
        <v>9</v>
      </c>
      <c r="AE57" s="123" t="s">
        <v>13</v>
      </c>
      <c r="AF57" s="118" t="s">
        <v>9</v>
      </c>
      <c r="AG57" s="118" t="s">
        <v>9</v>
      </c>
      <c r="AH57" s="118" t="s">
        <v>9</v>
      </c>
      <c r="AI57" s="118" t="s">
        <v>9</v>
      </c>
      <c r="AJ57" s="118" t="s">
        <v>9</v>
      </c>
      <c r="AK57" s="125" t="s">
        <v>16</v>
      </c>
      <c r="AL57" s="118" t="s">
        <v>9</v>
      </c>
      <c r="AM57" s="118" t="s">
        <v>9</v>
      </c>
      <c r="AN57" s="118" t="s">
        <v>9</v>
      </c>
      <c r="AO57" s="118" t="s">
        <v>9</v>
      </c>
      <c r="AP57" s="118" t="s">
        <v>9</v>
      </c>
      <c r="AQ57" s="118" t="s">
        <v>9</v>
      </c>
      <c r="AR57" s="118" t="s">
        <v>9</v>
      </c>
      <c r="AS57" s="118" t="s">
        <v>9</v>
      </c>
      <c r="AT57" s="118" t="s">
        <v>9</v>
      </c>
      <c r="AU57" s="122" t="s">
        <v>9</v>
      </c>
      <c r="AV57" s="188" t="s">
        <v>9</v>
      </c>
      <c r="AW57" s="118" t="s">
        <v>9</v>
      </c>
      <c r="AX57" s="118" t="s">
        <v>9</v>
      </c>
      <c r="AY57" s="132" t="s">
        <v>9</v>
      </c>
      <c r="AZ57" s="161" t="s">
        <v>16</v>
      </c>
      <c r="BA57" s="154" t="s">
        <v>9</v>
      </c>
      <c r="BB57" s="122" t="s">
        <v>9</v>
      </c>
      <c r="BC57" s="118" t="s">
        <v>9</v>
      </c>
      <c r="BD57" s="120" t="s">
        <v>16</v>
      </c>
      <c r="BE57" s="122" t="s">
        <v>9</v>
      </c>
      <c r="BF57" s="118" t="s">
        <v>9</v>
      </c>
    </row>
    <row r="58" spans="1:58" ht="12.75" customHeight="1">
      <c r="A58" s="112" t="s">
        <v>519</v>
      </c>
      <c r="B58" s="115" t="str">
        <f t="shared" si="1"/>
        <v>DK</v>
      </c>
      <c r="C58" s="118" t="s">
        <v>9</v>
      </c>
      <c r="D58" s="118" t="s">
        <v>9</v>
      </c>
      <c r="E58" s="118" t="s">
        <v>9</v>
      </c>
      <c r="F58" s="118" t="s">
        <v>9</v>
      </c>
      <c r="G58" s="119" t="s">
        <v>13</v>
      </c>
      <c r="H58" s="119" t="s">
        <v>9</v>
      </c>
      <c r="I58" s="118" t="s">
        <v>9</v>
      </c>
      <c r="J58" s="118" t="s">
        <v>9</v>
      </c>
      <c r="K58" s="122" t="s">
        <v>9</v>
      </c>
      <c r="L58" s="118" t="s">
        <v>9</v>
      </c>
      <c r="M58" s="118" t="s">
        <v>9</v>
      </c>
      <c r="N58" s="118" t="s">
        <v>9</v>
      </c>
      <c r="O58" s="118" t="s">
        <v>9</v>
      </c>
      <c r="P58" s="118" t="s">
        <v>9</v>
      </c>
      <c r="Q58" s="118" t="s">
        <v>9</v>
      </c>
      <c r="R58" s="118" t="s">
        <v>9</v>
      </c>
      <c r="S58" s="118" t="s">
        <v>9</v>
      </c>
      <c r="T58" s="118" t="s">
        <v>9</v>
      </c>
      <c r="U58" s="122" t="s">
        <v>9</v>
      </c>
      <c r="V58" s="122" t="s">
        <v>9</v>
      </c>
      <c r="W58" s="118" t="s">
        <v>9</v>
      </c>
      <c r="X58" s="118" t="s">
        <v>9</v>
      </c>
      <c r="Y58" s="118" t="s">
        <v>9</v>
      </c>
      <c r="Z58" s="119" t="s">
        <v>13</v>
      </c>
      <c r="AA58" s="118" t="s">
        <v>9</v>
      </c>
      <c r="AB58" s="122" t="s">
        <v>9</v>
      </c>
      <c r="AC58" s="132" t="s">
        <v>9</v>
      </c>
      <c r="AD58" s="118" t="s">
        <v>9</v>
      </c>
      <c r="AE58" s="123" t="s">
        <v>13</v>
      </c>
      <c r="AF58" s="118" t="s">
        <v>9</v>
      </c>
      <c r="AG58" s="118" t="s">
        <v>9</v>
      </c>
      <c r="AH58" s="118" t="s">
        <v>9</v>
      </c>
      <c r="AI58" s="118" t="s">
        <v>9</v>
      </c>
      <c r="AJ58" s="118" t="s">
        <v>9</v>
      </c>
      <c r="AK58" s="125" t="s">
        <v>16</v>
      </c>
      <c r="AL58" s="118" t="s">
        <v>9</v>
      </c>
      <c r="AM58" s="118" t="s">
        <v>9</v>
      </c>
      <c r="AN58" s="118" t="s">
        <v>9</v>
      </c>
      <c r="AO58" s="118" t="s">
        <v>9</v>
      </c>
      <c r="AP58" s="118" t="s">
        <v>9</v>
      </c>
      <c r="AQ58" s="118" t="s">
        <v>9</v>
      </c>
      <c r="AR58" s="118" t="s">
        <v>9</v>
      </c>
      <c r="AS58" s="118" t="s">
        <v>9</v>
      </c>
      <c r="AT58" s="118" t="s">
        <v>9</v>
      </c>
      <c r="AU58" s="122" t="s">
        <v>9</v>
      </c>
      <c r="AV58" s="131" t="s">
        <v>16</v>
      </c>
      <c r="AW58" s="118" t="s">
        <v>9</v>
      </c>
      <c r="AX58" s="118" t="s">
        <v>9</v>
      </c>
      <c r="AY58" s="132" t="s">
        <v>9</v>
      </c>
      <c r="AZ58" s="161" t="s">
        <v>16</v>
      </c>
      <c r="BA58" s="154" t="s">
        <v>9</v>
      </c>
      <c r="BB58" s="122" t="s">
        <v>9</v>
      </c>
      <c r="BC58" s="119" t="s">
        <v>13</v>
      </c>
      <c r="BD58" s="120" t="s">
        <v>16</v>
      </c>
      <c r="BE58" s="122" t="s">
        <v>9</v>
      </c>
      <c r="BF58" s="118" t="s">
        <v>9</v>
      </c>
    </row>
    <row r="59" spans="1:58" ht="12.75" customHeight="1">
      <c r="A59" s="112" t="s">
        <v>517</v>
      </c>
      <c r="B59" s="115" t="str">
        <f t="shared" si="1"/>
        <v>DJ</v>
      </c>
      <c r="C59" s="118" t="s">
        <v>9</v>
      </c>
      <c r="D59" s="118" t="s">
        <v>9</v>
      </c>
      <c r="E59" s="118" t="s">
        <v>9</v>
      </c>
      <c r="F59" s="119" t="s">
        <v>13</v>
      </c>
      <c r="G59" s="119" t="s">
        <v>13</v>
      </c>
      <c r="H59" s="119" t="s">
        <v>9</v>
      </c>
      <c r="I59" s="118" t="s">
        <v>9</v>
      </c>
      <c r="J59" s="119" t="s">
        <v>13</v>
      </c>
      <c r="K59" s="120" t="s">
        <v>16</v>
      </c>
      <c r="L59" s="118" t="s">
        <v>9</v>
      </c>
      <c r="M59" s="118" t="s">
        <v>9</v>
      </c>
      <c r="N59" s="118" t="s">
        <v>9</v>
      </c>
      <c r="O59" s="118" t="s">
        <v>9</v>
      </c>
      <c r="P59" s="119" t="s">
        <v>13</v>
      </c>
      <c r="Q59" s="118" t="s">
        <v>9</v>
      </c>
      <c r="R59" s="118" t="s">
        <v>9</v>
      </c>
      <c r="S59" s="118" t="s">
        <v>9</v>
      </c>
      <c r="T59" s="118" t="s">
        <v>9</v>
      </c>
      <c r="U59" s="122" t="s">
        <v>9</v>
      </c>
      <c r="V59" s="122" t="s">
        <v>9</v>
      </c>
      <c r="W59" s="119" t="s">
        <v>13</v>
      </c>
      <c r="X59" s="119" t="s">
        <v>13</v>
      </c>
      <c r="Y59" s="119" t="s">
        <v>13</v>
      </c>
      <c r="Z59" s="119" t="s">
        <v>13</v>
      </c>
      <c r="AA59" s="118" t="s">
        <v>9</v>
      </c>
      <c r="AB59" s="123" t="s">
        <v>13</v>
      </c>
      <c r="AC59" s="130" t="s">
        <v>13</v>
      </c>
      <c r="AD59" s="119" t="s">
        <v>13</v>
      </c>
      <c r="AE59" s="123" t="s">
        <v>13</v>
      </c>
      <c r="AF59" s="118" t="s">
        <v>9</v>
      </c>
      <c r="AG59" s="119" t="s">
        <v>13</v>
      </c>
      <c r="AH59" s="119" t="s">
        <v>13</v>
      </c>
      <c r="AI59" s="119" t="s">
        <v>13</v>
      </c>
      <c r="AJ59" s="119" t="s">
        <v>13</v>
      </c>
      <c r="AK59" s="125" t="s">
        <v>16</v>
      </c>
      <c r="AL59" s="125" t="s">
        <v>16</v>
      </c>
      <c r="AM59" s="118" t="s">
        <v>9</v>
      </c>
      <c r="AN59" s="118" t="s">
        <v>9</v>
      </c>
      <c r="AO59" s="118" t="s">
        <v>9</v>
      </c>
      <c r="AP59" s="118" t="s">
        <v>9</v>
      </c>
      <c r="AQ59" s="118" t="s">
        <v>9</v>
      </c>
      <c r="AR59" s="118" t="s">
        <v>9</v>
      </c>
      <c r="AS59" s="118" t="s">
        <v>9</v>
      </c>
      <c r="AT59" s="118" t="s">
        <v>9</v>
      </c>
      <c r="AU59" s="122" t="s">
        <v>9</v>
      </c>
      <c r="AV59" s="131" t="s">
        <v>16</v>
      </c>
      <c r="AW59" s="118" t="s">
        <v>9</v>
      </c>
      <c r="AX59" s="119" t="s">
        <v>13</v>
      </c>
      <c r="AY59" s="132" t="s">
        <v>9</v>
      </c>
      <c r="AZ59" s="133" t="s">
        <v>13</v>
      </c>
      <c r="BA59" s="129" t="s">
        <v>13</v>
      </c>
      <c r="BB59" s="122" t="s">
        <v>9</v>
      </c>
      <c r="BC59" s="119" t="s">
        <v>13</v>
      </c>
      <c r="BD59" s="120" t="s">
        <v>16</v>
      </c>
      <c r="BE59" s="120" t="s">
        <v>16</v>
      </c>
      <c r="BF59" s="118" t="s">
        <v>9</v>
      </c>
    </row>
    <row r="60" spans="1:58" ht="12.75" customHeight="1">
      <c r="A60" s="112" t="s">
        <v>524</v>
      </c>
      <c r="B60" s="115" t="str">
        <f t="shared" si="1"/>
        <v>DO</v>
      </c>
      <c r="C60" s="118" t="s">
        <v>9</v>
      </c>
      <c r="D60" s="118" t="s">
        <v>9</v>
      </c>
      <c r="E60" s="118" t="s">
        <v>9</v>
      </c>
      <c r="F60" s="119" t="s">
        <v>13</v>
      </c>
      <c r="G60" s="119" t="s">
        <v>13</v>
      </c>
      <c r="H60" s="119" t="s">
        <v>9</v>
      </c>
      <c r="I60" s="118" t="s">
        <v>9</v>
      </c>
      <c r="J60" s="118" t="s">
        <v>9</v>
      </c>
      <c r="K60" s="122" t="s">
        <v>9</v>
      </c>
      <c r="L60" s="118" t="s">
        <v>9</v>
      </c>
      <c r="M60" s="118" t="s">
        <v>9</v>
      </c>
      <c r="N60" s="118" t="s">
        <v>9</v>
      </c>
      <c r="O60" s="118" t="s">
        <v>9</v>
      </c>
      <c r="P60" s="118" t="s">
        <v>9</v>
      </c>
      <c r="Q60" s="118" t="s">
        <v>9</v>
      </c>
      <c r="R60" s="118" t="s">
        <v>9</v>
      </c>
      <c r="S60" s="118" t="s">
        <v>9</v>
      </c>
      <c r="T60" s="118" t="s">
        <v>9</v>
      </c>
      <c r="U60" s="122" t="s">
        <v>9</v>
      </c>
      <c r="V60" s="122" t="s">
        <v>9</v>
      </c>
      <c r="W60" s="118" t="s">
        <v>9</v>
      </c>
      <c r="X60" s="118" t="s">
        <v>9</v>
      </c>
      <c r="Y60" s="118" t="s">
        <v>9</v>
      </c>
      <c r="Z60" s="119" t="s">
        <v>13</v>
      </c>
      <c r="AA60" s="118" t="s">
        <v>9</v>
      </c>
      <c r="AB60" s="123" t="s">
        <v>13</v>
      </c>
      <c r="AC60" s="132" t="s">
        <v>9</v>
      </c>
      <c r="AD60" s="119" t="s">
        <v>13</v>
      </c>
      <c r="AE60" s="123" t="s">
        <v>13</v>
      </c>
      <c r="AF60" s="118" t="s">
        <v>9</v>
      </c>
      <c r="AG60" s="118" t="s">
        <v>9</v>
      </c>
      <c r="AH60" s="118" t="s">
        <v>9</v>
      </c>
      <c r="AI60" s="118" t="s">
        <v>9</v>
      </c>
      <c r="AJ60" s="118" t="s">
        <v>9</v>
      </c>
      <c r="AK60" s="125" t="s">
        <v>16</v>
      </c>
      <c r="AL60" s="125" t="s">
        <v>16</v>
      </c>
      <c r="AM60" s="118" t="s">
        <v>9</v>
      </c>
      <c r="AN60" s="118" t="s">
        <v>9</v>
      </c>
      <c r="AO60" s="118" t="s">
        <v>9</v>
      </c>
      <c r="AP60" s="118" t="s">
        <v>9</v>
      </c>
      <c r="AQ60" s="118" t="s">
        <v>9</v>
      </c>
      <c r="AR60" s="118" t="s">
        <v>9</v>
      </c>
      <c r="AS60" s="118" t="s">
        <v>9</v>
      </c>
      <c r="AT60" s="118" t="s">
        <v>9</v>
      </c>
      <c r="AU60" s="122" t="s">
        <v>9</v>
      </c>
      <c r="AV60" s="131" t="s">
        <v>16</v>
      </c>
      <c r="AW60" s="118" t="s">
        <v>9</v>
      </c>
      <c r="AX60" s="118" t="s">
        <v>9</v>
      </c>
      <c r="AY60" s="132" t="s">
        <v>9</v>
      </c>
      <c r="AZ60" s="133" t="s">
        <v>13</v>
      </c>
      <c r="BA60" s="129" t="s">
        <v>13</v>
      </c>
      <c r="BB60" s="122" t="s">
        <v>9</v>
      </c>
      <c r="BC60" s="119" t="s">
        <v>13</v>
      </c>
      <c r="BD60" s="120" t="s">
        <v>16</v>
      </c>
      <c r="BE60" s="122" t="s">
        <v>9</v>
      </c>
      <c r="BF60" s="118" t="s">
        <v>9</v>
      </c>
    </row>
    <row r="61" spans="1:58" ht="12.75" customHeight="1">
      <c r="A61" s="112" t="s">
        <v>528</v>
      </c>
      <c r="B61" s="115" t="str">
        <f t="shared" si="1"/>
        <v>EC</v>
      </c>
      <c r="C61" s="118" t="s">
        <v>9</v>
      </c>
      <c r="D61" s="118" t="s">
        <v>9</v>
      </c>
      <c r="E61" s="118" t="s">
        <v>9</v>
      </c>
      <c r="F61" s="119" t="s">
        <v>13</v>
      </c>
      <c r="G61" s="119" t="s">
        <v>13</v>
      </c>
      <c r="H61" s="119" t="s">
        <v>9</v>
      </c>
      <c r="I61" s="118" t="s">
        <v>9</v>
      </c>
      <c r="J61" s="118" t="s">
        <v>9</v>
      </c>
      <c r="K61" s="122" t="s">
        <v>9</v>
      </c>
      <c r="L61" s="118" t="s">
        <v>9</v>
      </c>
      <c r="M61" s="118" t="s">
        <v>9</v>
      </c>
      <c r="N61" s="118" t="s">
        <v>9</v>
      </c>
      <c r="O61" s="118" t="s">
        <v>9</v>
      </c>
      <c r="P61" s="118" t="s">
        <v>9</v>
      </c>
      <c r="Q61" s="118" t="s">
        <v>9</v>
      </c>
      <c r="R61" s="118" t="s">
        <v>9</v>
      </c>
      <c r="S61" s="118" t="s">
        <v>9</v>
      </c>
      <c r="T61" s="118" t="s">
        <v>9</v>
      </c>
      <c r="U61" s="122" t="s">
        <v>9</v>
      </c>
      <c r="V61" s="122" t="s">
        <v>9</v>
      </c>
      <c r="W61" s="118" t="s">
        <v>9</v>
      </c>
      <c r="X61" s="118" t="s">
        <v>9</v>
      </c>
      <c r="Y61" s="118" t="s">
        <v>9</v>
      </c>
      <c r="Z61" s="119" t="s">
        <v>13</v>
      </c>
      <c r="AA61" s="118" t="s">
        <v>9</v>
      </c>
      <c r="AB61" s="123" t="s">
        <v>13</v>
      </c>
      <c r="AC61" s="132" t="s">
        <v>9</v>
      </c>
      <c r="AD61" s="119" t="s">
        <v>13</v>
      </c>
      <c r="AE61" s="123" t="s">
        <v>13</v>
      </c>
      <c r="AF61" s="118" t="s">
        <v>9</v>
      </c>
      <c r="AG61" s="118" t="s">
        <v>9</v>
      </c>
      <c r="AH61" s="118" t="s">
        <v>9</v>
      </c>
      <c r="AI61" s="118" t="s">
        <v>9</v>
      </c>
      <c r="AJ61" s="118" t="s">
        <v>9</v>
      </c>
      <c r="AK61" s="125" t="s">
        <v>16</v>
      </c>
      <c r="AL61" s="125" t="s">
        <v>16</v>
      </c>
      <c r="AM61" s="118" t="s">
        <v>9</v>
      </c>
      <c r="AN61" s="118" t="s">
        <v>9</v>
      </c>
      <c r="AO61" s="118" t="s">
        <v>9</v>
      </c>
      <c r="AP61" s="118" t="s">
        <v>9</v>
      </c>
      <c r="AQ61" s="118" t="s">
        <v>9</v>
      </c>
      <c r="AR61" s="118" t="s">
        <v>9</v>
      </c>
      <c r="AS61" s="118" t="s">
        <v>9</v>
      </c>
      <c r="AT61" s="118" t="s">
        <v>9</v>
      </c>
      <c r="AU61" s="122" t="s">
        <v>9</v>
      </c>
      <c r="AV61" s="131" t="s">
        <v>16</v>
      </c>
      <c r="AW61" s="118" t="s">
        <v>9</v>
      </c>
      <c r="AX61" s="118" t="s">
        <v>9</v>
      </c>
      <c r="AY61" s="132" t="s">
        <v>9</v>
      </c>
      <c r="AZ61" s="133" t="s">
        <v>13</v>
      </c>
      <c r="BA61" s="129" t="s">
        <v>13</v>
      </c>
      <c r="BB61" s="122" t="s">
        <v>9</v>
      </c>
      <c r="BC61" s="119" t="s">
        <v>13</v>
      </c>
      <c r="BD61" s="120" t="s">
        <v>16</v>
      </c>
      <c r="BE61" s="122" t="s">
        <v>9</v>
      </c>
      <c r="BF61" s="118" t="s">
        <v>9</v>
      </c>
    </row>
    <row r="62" spans="1:58" ht="12.75" customHeight="1">
      <c r="A62" s="112" t="s">
        <v>532</v>
      </c>
      <c r="B62" s="115" t="str">
        <f t="shared" si="1"/>
        <v>EG</v>
      </c>
      <c r="C62" s="118" t="s">
        <v>9</v>
      </c>
      <c r="D62" s="118" t="s">
        <v>9</v>
      </c>
      <c r="E62" s="118" t="s">
        <v>9</v>
      </c>
      <c r="F62" s="118" t="s">
        <v>9</v>
      </c>
      <c r="G62" s="118" t="s">
        <v>9</v>
      </c>
      <c r="H62" s="119" t="s">
        <v>9</v>
      </c>
      <c r="I62" s="118" t="s">
        <v>9</v>
      </c>
      <c r="J62" s="119" t="s">
        <v>13</v>
      </c>
      <c r="K62" s="122" t="s">
        <v>9</v>
      </c>
      <c r="L62" s="118" t="s">
        <v>9</v>
      </c>
      <c r="M62" s="118" t="s">
        <v>9</v>
      </c>
      <c r="N62" s="118" t="s">
        <v>9</v>
      </c>
      <c r="O62" s="118" t="s">
        <v>9</v>
      </c>
      <c r="P62" s="119" t="s">
        <v>13</v>
      </c>
      <c r="Q62" s="118" t="s">
        <v>9</v>
      </c>
      <c r="R62" s="118" t="s">
        <v>9</v>
      </c>
      <c r="S62" s="118" t="s">
        <v>9</v>
      </c>
      <c r="T62" s="118" t="s">
        <v>9</v>
      </c>
      <c r="U62" s="122" t="s">
        <v>9</v>
      </c>
      <c r="V62" s="122" t="s">
        <v>9</v>
      </c>
      <c r="W62" s="118" t="s">
        <v>9</v>
      </c>
      <c r="X62" s="118" t="s">
        <v>9</v>
      </c>
      <c r="Y62" s="118" t="s">
        <v>9</v>
      </c>
      <c r="Z62" s="119" t="s">
        <v>13</v>
      </c>
      <c r="AA62" s="118" t="s">
        <v>9</v>
      </c>
      <c r="AB62" s="123" t="s">
        <v>13</v>
      </c>
      <c r="AC62" s="132" t="s">
        <v>9</v>
      </c>
      <c r="AD62" s="119" t="s">
        <v>13</v>
      </c>
      <c r="AE62" s="122" t="s">
        <v>9</v>
      </c>
      <c r="AF62" s="118" t="s">
        <v>9</v>
      </c>
      <c r="AG62" s="118" t="s">
        <v>9</v>
      </c>
      <c r="AH62" s="118" t="s">
        <v>9</v>
      </c>
      <c r="AI62" s="118" t="s">
        <v>9</v>
      </c>
      <c r="AJ62" s="118" t="s">
        <v>9</v>
      </c>
      <c r="AK62" s="125" t="s">
        <v>16</v>
      </c>
      <c r="AL62" s="125" t="s">
        <v>16</v>
      </c>
      <c r="AM62" s="118" t="s">
        <v>9</v>
      </c>
      <c r="AN62" s="118" t="s">
        <v>9</v>
      </c>
      <c r="AO62" s="118" t="s">
        <v>9</v>
      </c>
      <c r="AP62" s="118" t="s">
        <v>9</v>
      </c>
      <c r="AQ62" s="118" t="s">
        <v>9</v>
      </c>
      <c r="AR62" s="118" t="s">
        <v>9</v>
      </c>
      <c r="AS62" s="118" t="s">
        <v>9</v>
      </c>
      <c r="AT62" s="118" t="s">
        <v>9</v>
      </c>
      <c r="AU62" s="122" t="s">
        <v>9</v>
      </c>
      <c r="AV62" s="131" t="s">
        <v>16</v>
      </c>
      <c r="AW62" s="118" t="s">
        <v>9</v>
      </c>
      <c r="AX62" s="118" t="s">
        <v>9</v>
      </c>
      <c r="AY62" s="132" t="s">
        <v>9</v>
      </c>
      <c r="AZ62" s="136" t="s">
        <v>9</v>
      </c>
      <c r="BA62" s="129" t="s">
        <v>13</v>
      </c>
      <c r="BB62" s="122" t="s">
        <v>9</v>
      </c>
      <c r="BC62" s="119" t="s">
        <v>13</v>
      </c>
      <c r="BD62" s="120" t="s">
        <v>16</v>
      </c>
      <c r="BE62" s="122" t="s">
        <v>9</v>
      </c>
      <c r="BF62" s="118" t="s">
        <v>9</v>
      </c>
    </row>
    <row r="63" spans="1:58" ht="12.75" customHeight="1">
      <c r="A63" s="112" t="s">
        <v>848</v>
      </c>
      <c r="B63" s="115" t="str">
        <f t="shared" si="1"/>
        <v>SV</v>
      </c>
      <c r="C63" s="118" t="s">
        <v>9</v>
      </c>
      <c r="D63" s="118" t="s">
        <v>9</v>
      </c>
      <c r="E63" s="118" t="s">
        <v>9</v>
      </c>
      <c r="F63" s="119" t="s">
        <v>13</v>
      </c>
      <c r="G63" s="119" t="s">
        <v>13</v>
      </c>
      <c r="H63" s="119" t="s">
        <v>9</v>
      </c>
      <c r="I63" s="118" t="s">
        <v>9</v>
      </c>
      <c r="J63" s="118" t="s">
        <v>9</v>
      </c>
      <c r="K63" s="122" t="s">
        <v>9</v>
      </c>
      <c r="L63" s="118" t="s">
        <v>9</v>
      </c>
      <c r="M63" s="118" t="s">
        <v>9</v>
      </c>
      <c r="N63" s="118" t="s">
        <v>9</v>
      </c>
      <c r="O63" s="118" t="s">
        <v>9</v>
      </c>
      <c r="P63" s="118" t="s">
        <v>9</v>
      </c>
      <c r="Q63" s="118" t="s">
        <v>9</v>
      </c>
      <c r="R63" s="118" t="s">
        <v>9</v>
      </c>
      <c r="S63" s="118" t="s">
        <v>9</v>
      </c>
      <c r="T63" s="118" t="s">
        <v>9</v>
      </c>
      <c r="U63" s="122" t="s">
        <v>9</v>
      </c>
      <c r="V63" s="122" t="s">
        <v>9</v>
      </c>
      <c r="W63" s="118" t="s">
        <v>9</v>
      </c>
      <c r="X63" s="118" t="s">
        <v>9</v>
      </c>
      <c r="Y63" s="118" t="s">
        <v>9</v>
      </c>
      <c r="Z63" s="119" t="s">
        <v>13</v>
      </c>
      <c r="AA63" s="118" t="s">
        <v>9</v>
      </c>
      <c r="AB63" s="123" t="s">
        <v>13</v>
      </c>
      <c r="AC63" s="132" t="s">
        <v>9</v>
      </c>
      <c r="AD63" s="119" t="s">
        <v>13</v>
      </c>
      <c r="AE63" s="123" t="s">
        <v>13</v>
      </c>
      <c r="AF63" s="118" t="s">
        <v>9</v>
      </c>
      <c r="AG63" s="118" t="s">
        <v>9</v>
      </c>
      <c r="AH63" s="118" t="s">
        <v>9</v>
      </c>
      <c r="AI63" s="118" t="s">
        <v>9</v>
      </c>
      <c r="AJ63" s="118" t="s">
        <v>9</v>
      </c>
      <c r="AK63" s="125" t="s">
        <v>16</v>
      </c>
      <c r="AL63" s="125" t="s">
        <v>16</v>
      </c>
      <c r="AM63" s="118" t="s">
        <v>9</v>
      </c>
      <c r="AN63" s="118" t="s">
        <v>9</v>
      </c>
      <c r="AO63" s="118" t="s">
        <v>9</v>
      </c>
      <c r="AP63" s="118" t="s">
        <v>9</v>
      </c>
      <c r="AQ63" s="118" t="s">
        <v>9</v>
      </c>
      <c r="AR63" s="118" t="s">
        <v>9</v>
      </c>
      <c r="AS63" s="118" t="s">
        <v>9</v>
      </c>
      <c r="AT63" s="118" t="s">
        <v>9</v>
      </c>
      <c r="AU63" s="122" t="s">
        <v>9</v>
      </c>
      <c r="AV63" s="131" t="s">
        <v>16</v>
      </c>
      <c r="AW63" s="118" t="s">
        <v>9</v>
      </c>
      <c r="AX63" s="118" t="s">
        <v>9</v>
      </c>
      <c r="AY63" s="132" t="s">
        <v>9</v>
      </c>
      <c r="AZ63" s="133" t="s">
        <v>13</v>
      </c>
      <c r="BA63" s="129" t="s">
        <v>13</v>
      </c>
      <c r="BB63" s="122" t="s">
        <v>9</v>
      </c>
      <c r="BC63" s="119" t="s">
        <v>13</v>
      </c>
      <c r="BD63" s="120" t="s">
        <v>16</v>
      </c>
      <c r="BE63" s="122" t="s">
        <v>9</v>
      </c>
      <c r="BF63" s="118" t="s">
        <v>9</v>
      </c>
    </row>
    <row r="64" spans="1:58" ht="12.75" customHeight="1">
      <c r="A64" s="112" t="s">
        <v>583</v>
      </c>
      <c r="B64" s="115" t="str">
        <f t="shared" si="1"/>
        <v>GQ</v>
      </c>
      <c r="C64" s="118" t="s">
        <v>9</v>
      </c>
      <c r="D64" s="118" t="s">
        <v>9</v>
      </c>
      <c r="E64" s="118" t="s">
        <v>9</v>
      </c>
      <c r="F64" s="119" t="s">
        <v>13</v>
      </c>
      <c r="G64" s="119" t="s">
        <v>13</v>
      </c>
      <c r="H64" s="119" t="s">
        <v>9</v>
      </c>
      <c r="I64" s="118" t="s">
        <v>9</v>
      </c>
      <c r="J64" s="119" t="s">
        <v>13</v>
      </c>
      <c r="K64" s="120" t="s">
        <v>16</v>
      </c>
      <c r="L64" s="118" t="s">
        <v>9</v>
      </c>
      <c r="M64" s="118" t="s">
        <v>9</v>
      </c>
      <c r="N64" s="118" t="s">
        <v>9</v>
      </c>
      <c r="O64" s="118" t="s">
        <v>9</v>
      </c>
      <c r="P64" s="118" t="s">
        <v>9</v>
      </c>
      <c r="Q64" s="118" t="s">
        <v>9</v>
      </c>
      <c r="R64" s="118" t="s">
        <v>9</v>
      </c>
      <c r="S64" s="118" t="s">
        <v>9</v>
      </c>
      <c r="T64" s="118" t="s">
        <v>9</v>
      </c>
      <c r="U64" s="122" t="s">
        <v>9</v>
      </c>
      <c r="V64" s="122" t="s">
        <v>9</v>
      </c>
      <c r="W64" s="119" t="s">
        <v>13</v>
      </c>
      <c r="X64" s="119" t="s">
        <v>13</v>
      </c>
      <c r="Y64" s="119" t="s">
        <v>13</v>
      </c>
      <c r="Z64" s="119" t="s">
        <v>13</v>
      </c>
      <c r="AA64" s="118" t="s">
        <v>9</v>
      </c>
      <c r="AB64" s="123" t="s">
        <v>13</v>
      </c>
      <c r="AC64" s="130" t="s">
        <v>13</v>
      </c>
      <c r="AD64" s="119" t="s">
        <v>13</v>
      </c>
      <c r="AE64" s="123" t="s">
        <v>13</v>
      </c>
      <c r="AF64" s="118" t="s">
        <v>9</v>
      </c>
      <c r="AG64" s="119" t="s">
        <v>13</v>
      </c>
      <c r="AH64" s="119" t="s">
        <v>13</v>
      </c>
      <c r="AI64" s="119" t="s">
        <v>13</v>
      </c>
      <c r="AJ64" s="119" t="s">
        <v>13</v>
      </c>
      <c r="AK64" s="125" t="s">
        <v>16</v>
      </c>
      <c r="AL64" s="125" t="s">
        <v>16</v>
      </c>
      <c r="AM64" s="118" t="s">
        <v>9</v>
      </c>
      <c r="AN64" s="118" t="s">
        <v>9</v>
      </c>
      <c r="AO64" s="118" t="s">
        <v>9</v>
      </c>
      <c r="AP64" s="118" t="s">
        <v>9</v>
      </c>
      <c r="AQ64" s="118" t="s">
        <v>9</v>
      </c>
      <c r="AR64" s="118" t="s">
        <v>9</v>
      </c>
      <c r="AS64" s="118" t="s">
        <v>9</v>
      </c>
      <c r="AT64" s="118" t="s">
        <v>9</v>
      </c>
      <c r="AU64" s="122" t="s">
        <v>9</v>
      </c>
      <c r="AV64" s="131" t="s">
        <v>16</v>
      </c>
      <c r="AW64" s="118" t="s">
        <v>9</v>
      </c>
      <c r="AX64" s="119" t="s">
        <v>13</v>
      </c>
      <c r="AY64" s="132" t="s">
        <v>9</v>
      </c>
      <c r="AZ64" s="133" t="s">
        <v>13</v>
      </c>
      <c r="BA64" s="129" t="s">
        <v>13</v>
      </c>
      <c r="BB64" s="122" t="s">
        <v>9</v>
      </c>
      <c r="BC64" s="119" t="s">
        <v>13</v>
      </c>
      <c r="BD64" s="120" t="s">
        <v>16</v>
      </c>
      <c r="BE64" s="120" t="s">
        <v>16</v>
      </c>
      <c r="BF64" s="118" t="s">
        <v>9</v>
      </c>
    </row>
    <row r="65" spans="1:58" ht="12.75" customHeight="1">
      <c r="A65" s="112" t="s">
        <v>536</v>
      </c>
      <c r="B65" s="115" t="str">
        <f t="shared" si="1"/>
        <v>ER</v>
      </c>
      <c r="C65" s="118" t="s">
        <v>9</v>
      </c>
      <c r="D65" s="118" t="s">
        <v>9</v>
      </c>
      <c r="E65" s="118" t="s">
        <v>9</v>
      </c>
      <c r="F65" s="119" t="s">
        <v>13</v>
      </c>
      <c r="G65" s="119" t="s">
        <v>13</v>
      </c>
      <c r="H65" s="119" t="s">
        <v>9</v>
      </c>
      <c r="I65" s="118" t="s">
        <v>9</v>
      </c>
      <c r="J65" s="119" t="s">
        <v>13</v>
      </c>
      <c r="K65" s="120" t="s">
        <v>16</v>
      </c>
      <c r="L65" s="118" t="s">
        <v>9</v>
      </c>
      <c r="M65" s="118" t="s">
        <v>9</v>
      </c>
      <c r="N65" s="118" t="s">
        <v>9</v>
      </c>
      <c r="O65" s="118" t="s">
        <v>9</v>
      </c>
      <c r="P65" s="119" t="s">
        <v>13</v>
      </c>
      <c r="Q65" s="118" t="s">
        <v>9</v>
      </c>
      <c r="R65" s="118" t="s">
        <v>9</v>
      </c>
      <c r="S65" s="118" t="s">
        <v>9</v>
      </c>
      <c r="T65" s="118" t="s">
        <v>9</v>
      </c>
      <c r="U65" s="122" t="s">
        <v>9</v>
      </c>
      <c r="V65" s="122" t="s">
        <v>9</v>
      </c>
      <c r="W65" s="119" t="s">
        <v>13</v>
      </c>
      <c r="X65" s="119" t="s">
        <v>13</v>
      </c>
      <c r="Y65" s="119" t="s">
        <v>13</v>
      </c>
      <c r="Z65" s="119" t="s">
        <v>13</v>
      </c>
      <c r="AA65" s="118" t="s">
        <v>9</v>
      </c>
      <c r="AB65" s="123" t="s">
        <v>13</v>
      </c>
      <c r="AC65" s="130" t="s">
        <v>13</v>
      </c>
      <c r="AD65" s="119" t="s">
        <v>13</v>
      </c>
      <c r="AE65" s="123" t="s">
        <v>13</v>
      </c>
      <c r="AF65" s="118" t="s">
        <v>9</v>
      </c>
      <c r="AG65" s="119" t="s">
        <v>13</v>
      </c>
      <c r="AH65" s="119" t="s">
        <v>13</v>
      </c>
      <c r="AI65" s="119" t="s">
        <v>13</v>
      </c>
      <c r="AJ65" s="119" t="s">
        <v>13</v>
      </c>
      <c r="AK65" s="125" t="s">
        <v>16</v>
      </c>
      <c r="AL65" s="125" t="s">
        <v>16</v>
      </c>
      <c r="AM65" s="118" t="s">
        <v>9</v>
      </c>
      <c r="AN65" s="118" t="s">
        <v>9</v>
      </c>
      <c r="AO65" s="118" t="s">
        <v>9</v>
      </c>
      <c r="AP65" s="118" t="s">
        <v>9</v>
      </c>
      <c r="AQ65" s="118" t="s">
        <v>9</v>
      </c>
      <c r="AR65" s="118" t="s">
        <v>9</v>
      </c>
      <c r="AS65" s="118" t="s">
        <v>9</v>
      </c>
      <c r="AT65" s="118" t="s">
        <v>9</v>
      </c>
      <c r="AU65" s="122" t="s">
        <v>9</v>
      </c>
      <c r="AV65" s="131" t="s">
        <v>16</v>
      </c>
      <c r="AW65" s="118" t="s">
        <v>9</v>
      </c>
      <c r="AX65" s="119" t="s">
        <v>13</v>
      </c>
      <c r="AY65" s="132" t="s">
        <v>9</v>
      </c>
      <c r="AZ65" s="133" t="s">
        <v>13</v>
      </c>
      <c r="BA65" s="129" t="s">
        <v>13</v>
      </c>
      <c r="BB65" s="122" t="s">
        <v>9</v>
      </c>
      <c r="BC65" s="119" t="s">
        <v>13</v>
      </c>
      <c r="BD65" s="120" t="s">
        <v>16</v>
      </c>
      <c r="BE65" s="120" t="s">
        <v>16</v>
      </c>
      <c r="BF65" s="118" t="s">
        <v>9</v>
      </c>
    </row>
    <row r="66" spans="1:58" ht="12.75" customHeight="1">
      <c r="A66" s="112" t="s">
        <v>530</v>
      </c>
      <c r="B66" s="115" t="str">
        <f t="shared" si="1"/>
        <v>EE</v>
      </c>
      <c r="C66" s="118" t="s">
        <v>9</v>
      </c>
      <c r="D66" s="118" t="s">
        <v>9</v>
      </c>
      <c r="E66" s="118" t="s">
        <v>9</v>
      </c>
      <c r="F66" s="119" t="s">
        <v>13</v>
      </c>
      <c r="G66" s="119" t="s">
        <v>13</v>
      </c>
      <c r="H66" s="119" t="s">
        <v>9</v>
      </c>
      <c r="I66" s="118" t="s">
        <v>9</v>
      </c>
      <c r="J66" s="118" t="s">
        <v>9</v>
      </c>
      <c r="K66" s="122" t="s">
        <v>9</v>
      </c>
      <c r="L66" s="118" t="s">
        <v>9</v>
      </c>
      <c r="M66" s="118" t="s">
        <v>9</v>
      </c>
      <c r="N66" s="118" t="s">
        <v>9</v>
      </c>
      <c r="O66" s="118" t="s">
        <v>9</v>
      </c>
      <c r="P66" s="119" t="s">
        <v>13</v>
      </c>
      <c r="Q66" s="118" t="s">
        <v>9</v>
      </c>
      <c r="R66" s="118" t="s">
        <v>9</v>
      </c>
      <c r="S66" s="118" t="s">
        <v>9</v>
      </c>
      <c r="T66" s="118" t="s">
        <v>9</v>
      </c>
      <c r="U66" s="122" t="s">
        <v>9</v>
      </c>
      <c r="V66" s="122" t="s">
        <v>9</v>
      </c>
      <c r="W66" s="118" t="s">
        <v>9</v>
      </c>
      <c r="X66" s="118" t="s">
        <v>9</v>
      </c>
      <c r="Y66" s="118" t="s">
        <v>9</v>
      </c>
      <c r="Z66" s="119" t="s">
        <v>13</v>
      </c>
      <c r="AA66" s="118" t="s">
        <v>9</v>
      </c>
      <c r="AB66" s="122" t="s">
        <v>9</v>
      </c>
      <c r="AC66" s="132" t="s">
        <v>9</v>
      </c>
      <c r="AD66" s="118" t="s">
        <v>9</v>
      </c>
      <c r="AE66" s="123" t="s">
        <v>13</v>
      </c>
      <c r="AF66" s="118" t="s">
        <v>9</v>
      </c>
      <c r="AG66" s="118" t="s">
        <v>9</v>
      </c>
      <c r="AH66" s="118" t="s">
        <v>9</v>
      </c>
      <c r="AI66" s="118" t="s">
        <v>9</v>
      </c>
      <c r="AJ66" s="118" t="s">
        <v>9</v>
      </c>
      <c r="AK66" s="125" t="s">
        <v>16</v>
      </c>
      <c r="AL66" s="118" t="s">
        <v>9</v>
      </c>
      <c r="AM66" s="118" t="s">
        <v>9</v>
      </c>
      <c r="AN66" s="118" t="s">
        <v>9</v>
      </c>
      <c r="AO66" s="118" t="s">
        <v>9</v>
      </c>
      <c r="AP66" s="118" t="s">
        <v>9</v>
      </c>
      <c r="AQ66" s="118" t="s">
        <v>9</v>
      </c>
      <c r="AR66" s="118" t="s">
        <v>9</v>
      </c>
      <c r="AS66" s="118" t="s">
        <v>9</v>
      </c>
      <c r="AT66" s="118" t="s">
        <v>9</v>
      </c>
      <c r="AU66" s="122" t="s">
        <v>9</v>
      </c>
      <c r="AV66" s="131" t="s">
        <v>16</v>
      </c>
      <c r="AW66" s="118" t="s">
        <v>9</v>
      </c>
      <c r="AX66" s="118" t="s">
        <v>9</v>
      </c>
      <c r="AY66" s="132" t="s">
        <v>9</v>
      </c>
      <c r="AZ66" s="161" t="s">
        <v>16</v>
      </c>
      <c r="BA66" s="154" t="s">
        <v>9</v>
      </c>
      <c r="BB66" s="122" t="s">
        <v>9</v>
      </c>
      <c r="BC66" s="119" t="s">
        <v>13</v>
      </c>
      <c r="BD66" s="120" t="s">
        <v>16</v>
      </c>
      <c r="BE66" s="122" t="s">
        <v>9</v>
      </c>
      <c r="BF66" s="118" t="s">
        <v>9</v>
      </c>
    </row>
    <row r="67" spans="1:58" ht="12.75" customHeight="1">
      <c r="A67" s="112" t="s">
        <v>540</v>
      </c>
      <c r="B67" s="115" t="str">
        <f t="shared" si="1"/>
        <v>ET</v>
      </c>
      <c r="C67" s="118" t="s">
        <v>9</v>
      </c>
      <c r="D67" s="118" t="s">
        <v>9</v>
      </c>
      <c r="E67" s="118" t="s">
        <v>9</v>
      </c>
      <c r="F67" s="119" t="s">
        <v>13</v>
      </c>
      <c r="G67" s="119" t="s">
        <v>13</v>
      </c>
      <c r="H67" s="119" t="s">
        <v>9</v>
      </c>
      <c r="I67" s="118" t="s">
        <v>9</v>
      </c>
      <c r="J67" s="119" t="s">
        <v>13</v>
      </c>
      <c r="K67" s="120" t="s">
        <v>16</v>
      </c>
      <c r="L67" s="118" t="s">
        <v>9</v>
      </c>
      <c r="M67" s="118" t="s">
        <v>9</v>
      </c>
      <c r="N67" s="118" t="s">
        <v>9</v>
      </c>
      <c r="O67" s="118" t="s">
        <v>9</v>
      </c>
      <c r="P67" s="119" t="s">
        <v>13</v>
      </c>
      <c r="Q67" s="118" t="s">
        <v>9</v>
      </c>
      <c r="R67" s="118" t="s">
        <v>9</v>
      </c>
      <c r="S67" s="118" t="s">
        <v>9</v>
      </c>
      <c r="T67" s="118" t="s">
        <v>9</v>
      </c>
      <c r="U67" s="122" t="s">
        <v>9</v>
      </c>
      <c r="V67" s="122" t="s">
        <v>9</v>
      </c>
      <c r="W67" s="119" t="s">
        <v>13</v>
      </c>
      <c r="X67" s="119" t="s">
        <v>13</v>
      </c>
      <c r="Y67" s="119" t="s">
        <v>13</v>
      </c>
      <c r="Z67" s="119" t="s">
        <v>13</v>
      </c>
      <c r="AA67" s="118" t="s">
        <v>9</v>
      </c>
      <c r="AB67" s="123" t="s">
        <v>13</v>
      </c>
      <c r="AC67" s="130" t="s">
        <v>13</v>
      </c>
      <c r="AD67" s="119" t="s">
        <v>13</v>
      </c>
      <c r="AE67" s="123" t="s">
        <v>13</v>
      </c>
      <c r="AF67" s="118" t="s">
        <v>9</v>
      </c>
      <c r="AG67" s="119" t="s">
        <v>13</v>
      </c>
      <c r="AH67" s="119" t="s">
        <v>13</v>
      </c>
      <c r="AI67" s="119" t="s">
        <v>13</v>
      </c>
      <c r="AJ67" s="119" t="s">
        <v>13</v>
      </c>
      <c r="AK67" s="125" t="s">
        <v>16</v>
      </c>
      <c r="AL67" s="125" t="s">
        <v>16</v>
      </c>
      <c r="AM67" s="118" t="s">
        <v>9</v>
      </c>
      <c r="AN67" s="118" t="s">
        <v>9</v>
      </c>
      <c r="AO67" s="118" t="s">
        <v>9</v>
      </c>
      <c r="AP67" s="118" t="s">
        <v>9</v>
      </c>
      <c r="AQ67" s="118" t="s">
        <v>9</v>
      </c>
      <c r="AR67" s="118" t="s">
        <v>9</v>
      </c>
      <c r="AS67" s="118" t="s">
        <v>9</v>
      </c>
      <c r="AT67" s="118" t="s">
        <v>9</v>
      </c>
      <c r="AU67" s="122" t="s">
        <v>9</v>
      </c>
      <c r="AV67" s="131" t="s">
        <v>16</v>
      </c>
      <c r="AW67" s="118" t="s">
        <v>9</v>
      </c>
      <c r="AX67" s="119" t="s">
        <v>13</v>
      </c>
      <c r="AY67" s="132" t="s">
        <v>9</v>
      </c>
      <c r="AZ67" s="133" t="s">
        <v>13</v>
      </c>
      <c r="BA67" s="129" t="s">
        <v>13</v>
      </c>
      <c r="BB67" s="122" t="s">
        <v>9</v>
      </c>
      <c r="BC67" s="119" t="s">
        <v>13</v>
      </c>
      <c r="BD67" s="120" t="s">
        <v>16</v>
      </c>
      <c r="BE67" s="120" t="s">
        <v>16</v>
      </c>
      <c r="BF67" s="118" t="s">
        <v>9</v>
      </c>
    </row>
    <row r="68" spans="1:58" ht="12.75" customHeight="1">
      <c r="A68" s="112" t="s">
        <v>544</v>
      </c>
      <c r="B68" s="115" t="str">
        <f t="shared" si="1"/>
        <v>FJ</v>
      </c>
      <c r="C68" s="118" t="s">
        <v>9</v>
      </c>
      <c r="D68" s="118" t="s">
        <v>9</v>
      </c>
      <c r="E68" s="118" t="s">
        <v>9</v>
      </c>
      <c r="F68" s="119" t="s">
        <v>13</v>
      </c>
      <c r="G68" s="119" t="s">
        <v>13</v>
      </c>
      <c r="H68" s="119" t="s">
        <v>9</v>
      </c>
      <c r="I68" s="118" t="s">
        <v>9</v>
      </c>
      <c r="J68" s="119" t="s">
        <v>13</v>
      </c>
      <c r="K68" s="122" t="s">
        <v>9</v>
      </c>
      <c r="L68" s="118" t="s">
        <v>9</v>
      </c>
      <c r="M68" s="118" t="s">
        <v>9</v>
      </c>
      <c r="N68" s="118" t="s">
        <v>9</v>
      </c>
      <c r="O68" s="118" t="s">
        <v>9</v>
      </c>
      <c r="P68" s="118" t="s">
        <v>9</v>
      </c>
      <c r="Q68" s="118" t="s">
        <v>9</v>
      </c>
      <c r="R68" s="118" t="s">
        <v>9</v>
      </c>
      <c r="S68" s="118" t="s">
        <v>9</v>
      </c>
      <c r="T68" s="118" t="s">
        <v>9</v>
      </c>
      <c r="U68" s="122" t="s">
        <v>9</v>
      </c>
      <c r="V68" s="122" t="s">
        <v>9</v>
      </c>
      <c r="W68" s="118" t="s">
        <v>9</v>
      </c>
      <c r="X68" s="118" t="s">
        <v>9</v>
      </c>
      <c r="Y68" s="118" t="s">
        <v>9</v>
      </c>
      <c r="Z68" s="119" t="s">
        <v>13</v>
      </c>
      <c r="AA68" s="118" t="s">
        <v>9</v>
      </c>
      <c r="AB68" s="123" t="s">
        <v>13</v>
      </c>
      <c r="AC68" s="130" t="s">
        <v>13</v>
      </c>
      <c r="AD68" s="119" t="s">
        <v>13</v>
      </c>
      <c r="AE68" s="123" t="s">
        <v>13</v>
      </c>
      <c r="AF68" s="118" t="s">
        <v>9</v>
      </c>
      <c r="AG68" s="118" t="s">
        <v>9</v>
      </c>
      <c r="AH68" s="118" t="s">
        <v>9</v>
      </c>
      <c r="AI68" s="118" t="s">
        <v>9</v>
      </c>
      <c r="AJ68" s="118" t="s">
        <v>9</v>
      </c>
      <c r="AK68" s="125" t="s">
        <v>16</v>
      </c>
      <c r="AL68" s="125" t="s">
        <v>16</v>
      </c>
      <c r="AM68" s="118" t="s">
        <v>9</v>
      </c>
      <c r="AN68" s="118" t="s">
        <v>9</v>
      </c>
      <c r="AO68" s="118" t="s">
        <v>9</v>
      </c>
      <c r="AP68" s="118" t="s">
        <v>9</v>
      </c>
      <c r="AQ68" s="118" t="s">
        <v>9</v>
      </c>
      <c r="AR68" s="118" t="s">
        <v>9</v>
      </c>
      <c r="AS68" s="118" t="s">
        <v>9</v>
      </c>
      <c r="AT68" s="118" t="s">
        <v>9</v>
      </c>
      <c r="AU68" s="122" t="s">
        <v>9</v>
      </c>
      <c r="AV68" s="131" t="s">
        <v>16</v>
      </c>
      <c r="AW68" s="118" t="s">
        <v>9</v>
      </c>
      <c r="AX68" s="118" t="s">
        <v>9</v>
      </c>
      <c r="AY68" s="132" t="s">
        <v>9</v>
      </c>
      <c r="AZ68" s="133" t="s">
        <v>13</v>
      </c>
      <c r="BA68" s="129" t="s">
        <v>13</v>
      </c>
      <c r="BB68" s="122" t="s">
        <v>9</v>
      </c>
      <c r="BC68" s="119" t="s">
        <v>13</v>
      </c>
      <c r="BD68" s="120" t="s">
        <v>16</v>
      </c>
      <c r="BE68" s="122" t="s">
        <v>9</v>
      </c>
      <c r="BF68" s="118" t="s">
        <v>9</v>
      </c>
    </row>
    <row r="69" spans="1:58" ht="12.75" customHeight="1">
      <c r="A69" s="112" t="s">
        <v>542</v>
      </c>
      <c r="B69" s="115" t="str">
        <f t="shared" si="1"/>
        <v>FI</v>
      </c>
      <c r="C69" s="118" t="s">
        <v>9</v>
      </c>
      <c r="D69" s="118" t="s">
        <v>9</v>
      </c>
      <c r="E69" s="118" t="s">
        <v>9</v>
      </c>
      <c r="F69" s="118" t="s">
        <v>9</v>
      </c>
      <c r="G69" s="119" t="s">
        <v>13</v>
      </c>
      <c r="H69" s="119" t="s">
        <v>9</v>
      </c>
      <c r="I69" s="118" t="s">
        <v>9</v>
      </c>
      <c r="J69" s="118" t="s">
        <v>9</v>
      </c>
      <c r="K69" s="122" t="s">
        <v>9</v>
      </c>
      <c r="L69" s="118" t="s">
        <v>9</v>
      </c>
      <c r="M69" s="118" t="s">
        <v>9</v>
      </c>
      <c r="N69" s="118" t="s">
        <v>9</v>
      </c>
      <c r="O69" s="118" t="s">
        <v>9</v>
      </c>
      <c r="P69" s="118" t="s">
        <v>9</v>
      </c>
      <c r="Q69" s="118" t="s">
        <v>9</v>
      </c>
      <c r="R69" s="118" t="s">
        <v>9</v>
      </c>
      <c r="S69" s="118" t="s">
        <v>9</v>
      </c>
      <c r="T69" s="118" t="s">
        <v>9</v>
      </c>
      <c r="U69" s="122" t="s">
        <v>9</v>
      </c>
      <c r="V69" s="122" t="s">
        <v>9</v>
      </c>
      <c r="W69" s="118" t="s">
        <v>9</v>
      </c>
      <c r="X69" s="118" t="s">
        <v>9</v>
      </c>
      <c r="Y69" s="118" t="s">
        <v>9</v>
      </c>
      <c r="Z69" s="119" t="s">
        <v>13</v>
      </c>
      <c r="AA69" s="118" t="s">
        <v>9</v>
      </c>
      <c r="AB69" s="122" t="s">
        <v>9</v>
      </c>
      <c r="AC69" s="132" t="s">
        <v>9</v>
      </c>
      <c r="AD69" s="118" t="s">
        <v>9</v>
      </c>
      <c r="AE69" s="123" t="s">
        <v>13</v>
      </c>
      <c r="AF69" s="118" t="s">
        <v>9</v>
      </c>
      <c r="AG69" s="118" t="s">
        <v>9</v>
      </c>
      <c r="AH69" s="118" t="s">
        <v>9</v>
      </c>
      <c r="AI69" s="118" t="s">
        <v>9</v>
      </c>
      <c r="AJ69" s="118" t="s">
        <v>9</v>
      </c>
      <c r="AK69" s="125" t="s">
        <v>16</v>
      </c>
      <c r="AL69" s="118" t="s">
        <v>9</v>
      </c>
      <c r="AM69" s="118" t="s">
        <v>9</v>
      </c>
      <c r="AN69" s="118" t="s">
        <v>9</v>
      </c>
      <c r="AO69" s="118" t="s">
        <v>9</v>
      </c>
      <c r="AP69" s="118" t="s">
        <v>9</v>
      </c>
      <c r="AQ69" s="118" t="s">
        <v>9</v>
      </c>
      <c r="AR69" s="118" t="s">
        <v>9</v>
      </c>
      <c r="AS69" s="118" t="s">
        <v>9</v>
      </c>
      <c r="AT69" s="118" t="s">
        <v>9</v>
      </c>
      <c r="AU69" s="122" t="s">
        <v>9</v>
      </c>
      <c r="AV69" s="131" t="s">
        <v>16</v>
      </c>
      <c r="AW69" s="118" t="s">
        <v>9</v>
      </c>
      <c r="AX69" s="118" t="s">
        <v>9</v>
      </c>
      <c r="AY69" s="132" t="s">
        <v>9</v>
      </c>
      <c r="AZ69" s="161" t="s">
        <v>16</v>
      </c>
      <c r="BA69" s="154" t="s">
        <v>9</v>
      </c>
      <c r="BB69" s="122" t="s">
        <v>9</v>
      </c>
      <c r="BC69" s="119" t="s">
        <v>13</v>
      </c>
      <c r="BD69" s="120" t="s">
        <v>16</v>
      </c>
      <c r="BE69" s="122" t="s">
        <v>9</v>
      </c>
      <c r="BF69" s="118" t="s">
        <v>9</v>
      </c>
    </row>
    <row r="70" spans="1:58" ht="12.75" customHeight="1">
      <c r="A70" s="112" t="s">
        <v>554</v>
      </c>
      <c r="B70" s="115" t="str">
        <f t="shared" ref="B70:B100" si="2">VLOOKUP(A70, CCTable, 3, FALSE)</f>
        <v>FR</v>
      </c>
      <c r="C70" s="118" t="s">
        <v>9</v>
      </c>
      <c r="D70" s="118" t="s">
        <v>9</v>
      </c>
      <c r="E70" s="118" t="s">
        <v>9</v>
      </c>
      <c r="F70" s="118" t="s">
        <v>9</v>
      </c>
      <c r="G70" s="118" t="s">
        <v>9</v>
      </c>
      <c r="H70" s="119" t="s">
        <v>9</v>
      </c>
      <c r="I70" s="118" t="s">
        <v>9</v>
      </c>
      <c r="J70" s="118" t="s">
        <v>9</v>
      </c>
      <c r="K70" s="122" t="s">
        <v>9</v>
      </c>
      <c r="L70" s="118" t="s">
        <v>9</v>
      </c>
      <c r="M70" s="118" t="s">
        <v>9</v>
      </c>
      <c r="N70" s="118" t="s">
        <v>9</v>
      </c>
      <c r="O70" s="118" t="s">
        <v>9</v>
      </c>
      <c r="P70" s="118" t="s">
        <v>9</v>
      </c>
      <c r="Q70" s="118" t="s">
        <v>9</v>
      </c>
      <c r="R70" s="118" t="s">
        <v>9</v>
      </c>
      <c r="S70" s="118" t="s">
        <v>9</v>
      </c>
      <c r="T70" s="118" t="s">
        <v>9</v>
      </c>
      <c r="U70" s="122" t="s">
        <v>9</v>
      </c>
      <c r="V70" s="122" t="s">
        <v>9</v>
      </c>
      <c r="W70" s="118" t="s">
        <v>9</v>
      </c>
      <c r="X70" s="118" t="s">
        <v>9</v>
      </c>
      <c r="Y70" s="118" t="s">
        <v>9</v>
      </c>
      <c r="Z70" s="119" t="s">
        <v>13</v>
      </c>
      <c r="AA70" s="118" t="s">
        <v>9</v>
      </c>
      <c r="AB70" s="122" t="s">
        <v>9</v>
      </c>
      <c r="AC70" s="132" t="s">
        <v>9</v>
      </c>
      <c r="AD70" s="118" t="s">
        <v>9</v>
      </c>
      <c r="AE70" s="122" t="s">
        <v>9</v>
      </c>
      <c r="AF70" s="118" t="s">
        <v>9</v>
      </c>
      <c r="AG70" s="118" t="s">
        <v>9</v>
      </c>
      <c r="AH70" s="118" t="s">
        <v>9</v>
      </c>
      <c r="AI70" s="118" t="s">
        <v>9</v>
      </c>
      <c r="AJ70" s="118" t="s">
        <v>9</v>
      </c>
      <c r="AK70" s="125" t="s">
        <v>16</v>
      </c>
      <c r="AL70" s="118" t="s">
        <v>9</v>
      </c>
      <c r="AM70" s="118" t="s">
        <v>9</v>
      </c>
      <c r="AN70" s="118" t="s">
        <v>9</v>
      </c>
      <c r="AO70" s="118" t="s">
        <v>9</v>
      </c>
      <c r="AP70" s="118" t="s">
        <v>9</v>
      </c>
      <c r="AQ70" s="118" t="s">
        <v>9</v>
      </c>
      <c r="AR70" s="118" t="s">
        <v>9</v>
      </c>
      <c r="AS70" s="118" t="s">
        <v>9</v>
      </c>
      <c r="AT70" s="118" t="s">
        <v>9</v>
      </c>
      <c r="AU70" s="122" t="s">
        <v>9</v>
      </c>
      <c r="AV70" s="131" t="s">
        <v>16</v>
      </c>
      <c r="AW70" s="118" t="s">
        <v>9</v>
      </c>
      <c r="AX70" s="118" t="s">
        <v>9</v>
      </c>
      <c r="AY70" s="132" t="s">
        <v>9</v>
      </c>
      <c r="AZ70" s="161" t="s">
        <v>16</v>
      </c>
      <c r="BA70" s="154" t="s">
        <v>9</v>
      </c>
      <c r="BB70" s="122" t="s">
        <v>9</v>
      </c>
      <c r="BC70" s="118" t="s">
        <v>9</v>
      </c>
      <c r="BD70" s="120" t="s">
        <v>16</v>
      </c>
      <c r="BE70" s="122" t="s">
        <v>9</v>
      </c>
      <c r="BF70" s="118" t="s">
        <v>9</v>
      </c>
    </row>
    <row r="71" spans="1:58" ht="12.75" customHeight="1">
      <c r="A71" s="112" t="s">
        <v>566</v>
      </c>
      <c r="B71" s="115" t="str">
        <f t="shared" si="2"/>
        <v>GF</v>
      </c>
      <c r="C71" s="118" t="s">
        <v>9</v>
      </c>
      <c r="D71" s="118" t="s">
        <v>9</v>
      </c>
      <c r="E71" s="118" t="s">
        <v>9</v>
      </c>
      <c r="F71" s="119" t="s">
        <v>13</v>
      </c>
      <c r="G71" s="119" t="s">
        <v>13</v>
      </c>
      <c r="H71" s="119" t="s">
        <v>9</v>
      </c>
      <c r="I71" s="118" t="s">
        <v>9</v>
      </c>
      <c r="J71" s="119" t="s">
        <v>13</v>
      </c>
      <c r="K71" s="120" t="s">
        <v>16</v>
      </c>
      <c r="L71" s="118" t="s">
        <v>9</v>
      </c>
      <c r="M71" s="118" t="s">
        <v>9</v>
      </c>
      <c r="N71" s="118" t="s">
        <v>9</v>
      </c>
      <c r="O71" s="118" t="s">
        <v>9</v>
      </c>
      <c r="P71" s="118" t="s">
        <v>9</v>
      </c>
      <c r="Q71" s="118" t="s">
        <v>9</v>
      </c>
      <c r="R71" s="118" t="s">
        <v>9</v>
      </c>
      <c r="S71" s="118" t="s">
        <v>9</v>
      </c>
      <c r="T71" s="118" t="s">
        <v>9</v>
      </c>
      <c r="U71" s="122" t="s">
        <v>9</v>
      </c>
      <c r="V71" s="122" t="s">
        <v>9</v>
      </c>
      <c r="W71" s="119" t="s">
        <v>13</v>
      </c>
      <c r="X71" s="119" t="s">
        <v>13</v>
      </c>
      <c r="Y71" s="119" t="s">
        <v>13</v>
      </c>
      <c r="Z71" s="119" t="s">
        <v>13</v>
      </c>
      <c r="AA71" s="118" t="s">
        <v>9</v>
      </c>
      <c r="AB71" s="123" t="s">
        <v>13</v>
      </c>
      <c r="AC71" s="130" t="s">
        <v>13</v>
      </c>
      <c r="AD71" s="119" t="s">
        <v>13</v>
      </c>
      <c r="AE71" s="123" t="s">
        <v>13</v>
      </c>
      <c r="AF71" s="118" t="s">
        <v>9</v>
      </c>
      <c r="AG71" s="119" t="s">
        <v>13</v>
      </c>
      <c r="AH71" s="119" t="s">
        <v>13</v>
      </c>
      <c r="AI71" s="119" t="s">
        <v>13</v>
      </c>
      <c r="AJ71" s="119" t="s">
        <v>13</v>
      </c>
      <c r="AK71" s="125" t="s">
        <v>16</v>
      </c>
      <c r="AL71" s="125" t="s">
        <v>16</v>
      </c>
      <c r="AM71" s="118" t="s">
        <v>9</v>
      </c>
      <c r="AN71" s="118" t="s">
        <v>9</v>
      </c>
      <c r="AO71" s="118" t="s">
        <v>9</v>
      </c>
      <c r="AP71" s="118" t="s">
        <v>9</v>
      </c>
      <c r="AQ71" s="118" t="s">
        <v>9</v>
      </c>
      <c r="AR71" s="118" t="s">
        <v>9</v>
      </c>
      <c r="AS71" s="118" t="s">
        <v>9</v>
      </c>
      <c r="AT71" s="118" t="s">
        <v>9</v>
      </c>
      <c r="AU71" s="122" t="s">
        <v>9</v>
      </c>
      <c r="AV71" s="131" t="s">
        <v>16</v>
      </c>
      <c r="AW71" s="118" t="s">
        <v>9</v>
      </c>
      <c r="AX71" s="119" t="s">
        <v>13</v>
      </c>
      <c r="AY71" s="132" t="s">
        <v>9</v>
      </c>
      <c r="AZ71" s="133" t="s">
        <v>13</v>
      </c>
      <c r="BA71" s="129" t="s">
        <v>13</v>
      </c>
      <c r="BB71" s="122" t="s">
        <v>9</v>
      </c>
      <c r="BC71" s="119" t="s">
        <v>13</v>
      </c>
      <c r="BD71" s="120" t="s">
        <v>16</v>
      </c>
      <c r="BE71" s="120" t="s">
        <v>16</v>
      </c>
      <c r="BF71" s="118" t="s">
        <v>9</v>
      </c>
    </row>
    <row r="72" spans="1:58" ht="12.75" customHeight="1">
      <c r="A72" s="112" t="s">
        <v>556</v>
      </c>
      <c r="B72" s="115" t="str">
        <f t="shared" si="2"/>
        <v>GA</v>
      </c>
      <c r="C72" s="118" t="s">
        <v>9</v>
      </c>
      <c r="D72" s="118" t="s">
        <v>9</v>
      </c>
      <c r="E72" s="118" t="s">
        <v>9</v>
      </c>
      <c r="F72" s="119" t="s">
        <v>13</v>
      </c>
      <c r="G72" s="119" t="s">
        <v>13</v>
      </c>
      <c r="H72" s="119" t="s">
        <v>9</v>
      </c>
      <c r="I72" s="118" t="s">
        <v>9</v>
      </c>
      <c r="J72" s="119" t="s">
        <v>13</v>
      </c>
      <c r="K72" s="122" t="s">
        <v>9</v>
      </c>
      <c r="L72" s="118" t="s">
        <v>9</v>
      </c>
      <c r="M72" s="118" t="s">
        <v>9</v>
      </c>
      <c r="N72" s="118" t="s">
        <v>9</v>
      </c>
      <c r="O72" s="118" t="s">
        <v>9</v>
      </c>
      <c r="P72" s="118" t="s">
        <v>9</v>
      </c>
      <c r="Q72" s="118" t="s">
        <v>9</v>
      </c>
      <c r="R72" s="118" t="s">
        <v>9</v>
      </c>
      <c r="S72" s="118" t="s">
        <v>9</v>
      </c>
      <c r="T72" s="118" t="s">
        <v>9</v>
      </c>
      <c r="U72" s="122" t="s">
        <v>9</v>
      </c>
      <c r="V72" s="122" t="s">
        <v>9</v>
      </c>
      <c r="W72" s="118" t="s">
        <v>9</v>
      </c>
      <c r="X72" s="118" t="s">
        <v>9</v>
      </c>
      <c r="Y72" s="118" t="s">
        <v>9</v>
      </c>
      <c r="Z72" s="119" t="s">
        <v>13</v>
      </c>
      <c r="AA72" s="118" t="s">
        <v>9</v>
      </c>
      <c r="AB72" s="123" t="s">
        <v>13</v>
      </c>
      <c r="AC72" s="130" t="s">
        <v>13</v>
      </c>
      <c r="AD72" s="119" t="s">
        <v>13</v>
      </c>
      <c r="AE72" s="123" t="s">
        <v>13</v>
      </c>
      <c r="AF72" s="118" t="s">
        <v>9</v>
      </c>
      <c r="AG72" s="118" t="s">
        <v>9</v>
      </c>
      <c r="AH72" s="118" t="s">
        <v>9</v>
      </c>
      <c r="AI72" s="118" t="s">
        <v>9</v>
      </c>
      <c r="AJ72" s="118" t="s">
        <v>9</v>
      </c>
      <c r="AK72" s="125" t="s">
        <v>16</v>
      </c>
      <c r="AL72" s="125" t="s">
        <v>16</v>
      </c>
      <c r="AM72" s="118" t="s">
        <v>9</v>
      </c>
      <c r="AN72" s="118" t="s">
        <v>9</v>
      </c>
      <c r="AO72" s="118" t="s">
        <v>9</v>
      </c>
      <c r="AP72" s="118" t="s">
        <v>9</v>
      </c>
      <c r="AQ72" s="118" t="s">
        <v>9</v>
      </c>
      <c r="AR72" s="118" t="s">
        <v>9</v>
      </c>
      <c r="AS72" s="118" t="s">
        <v>9</v>
      </c>
      <c r="AT72" s="118" t="s">
        <v>9</v>
      </c>
      <c r="AU72" s="122" t="s">
        <v>9</v>
      </c>
      <c r="AV72" s="131" t="s">
        <v>16</v>
      </c>
      <c r="AW72" s="118" t="s">
        <v>9</v>
      </c>
      <c r="AX72" s="118" t="s">
        <v>9</v>
      </c>
      <c r="AY72" s="132" t="s">
        <v>9</v>
      </c>
      <c r="AZ72" s="133" t="s">
        <v>13</v>
      </c>
      <c r="BA72" s="129" t="s">
        <v>13</v>
      </c>
      <c r="BB72" s="122" t="s">
        <v>9</v>
      </c>
      <c r="BC72" s="119" t="s">
        <v>13</v>
      </c>
      <c r="BD72" s="120" t="s">
        <v>16</v>
      </c>
      <c r="BE72" s="122" t="s">
        <v>9</v>
      </c>
      <c r="BF72" s="118" t="s">
        <v>9</v>
      </c>
    </row>
    <row r="73" spans="1:58" ht="12.75" customHeight="1">
      <c r="A73" s="112" t="s">
        <v>564</v>
      </c>
      <c r="B73" s="115" t="str">
        <f t="shared" si="2"/>
        <v>GE</v>
      </c>
      <c r="C73" s="118" t="s">
        <v>9</v>
      </c>
      <c r="D73" s="118" t="s">
        <v>9</v>
      </c>
      <c r="E73" s="118" t="s">
        <v>9</v>
      </c>
      <c r="F73" s="119" t="s">
        <v>13</v>
      </c>
      <c r="G73" s="119" t="s">
        <v>13</v>
      </c>
      <c r="H73" s="119" t="s">
        <v>9</v>
      </c>
      <c r="I73" s="118" t="s">
        <v>9</v>
      </c>
      <c r="J73" s="119" t="s">
        <v>13</v>
      </c>
      <c r="K73" s="120" t="s">
        <v>16</v>
      </c>
      <c r="L73" s="118" t="s">
        <v>9</v>
      </c>
      <c r="M73" s="118" t="s">
        <v>9</v>
      </c>
      <c r="N73" s="118" t="s">
        <v>9</v>
      </c>
      <c r="O73" s="118" t="s">
        <v>9</v>
      </c>
      <c r="P73" s="119" t="s">
        <v>13</v>
      </c>
      <c r="Q73" s="118" t="s">
        <v>9</v>
      </c>
      <c r="R73" s="118" t="s">
        <v>9</v>
      </c>
      <c r="S73" s="118" t="s">
        <v>9</v>
      </c>
      <c r="T73" s="118" t="s">
        <v>9</v>
      </c>
      <c r="U73" s="122" t="s">
        <v>9</v>
      </c>
      <c r="V73" s="122" t="s">
        <v>9</v>
      </c>
      <c r="W73" s="119" t="s">
        <v>13</v>
      </c>
      <c r="X73" s="119" t="s">
        <v>13</v>
      </c>
      <c r="Y73" s="119" t="s">
        <v>13</v>
      </c>
      <c r="Z73" s="119" t="s">
        <v>13</v>
      </c>
      <c r="AA73" s="118" t="s">
        <v>9</v>
      </c>
      <c r="AB73" s="123" t="s">
        <v>13</v>
      </c>
      <c r="AC73" s="130" t="s">
        <v>13</v>
      </c>
      <c r="AD73" s="119" t="s">
        <v>13</v>
      </c>
      <c r="AE73" s="123" t="s">
        <v>13</v>
      </c>
      <c r="AF73" s="118" t="s">
        <v>9</v>
      </c>
      <c r="AG73" s="119" t="s">
        <v>13</v>
      </c>
      <c r="AH73" s="119" t="s">
        <v>13</v>
      </c>
      <c r="AI73" s="119" t="s">
        <v>13</v>
      </c>
      <c r="AJ73" s="119" t="s">
        <v>13</v>
      </c>
      <c r="AK73" s="125" t="s">
        <v>16</v>
      </c>
      <c r="AL73" s="125" t="s">
        <v>16</v>
      </c>
      <c r="AM73" s="118" t="s">
        <v>9</v>
      </c>
      <c r="AN73" s="118" t="s">
        <v>9</v>
      </c>
      <c r="AO73" s="118" t="s">
        <v>9</v>
      </c>
      <c r="AP73" s="118" t="s">
        <v>9</v>
      </c>
      <c r="AQ73" s="118" t="s">
        <v>9</v>
      </c>
      <c r="AR73" s="118" t="s">
        <v>9</v>
      </c>
      <c r="AS73" s="118" t="s">
        <v>9</v>
      </c>
      <c r="AT73" s="118" t="s">
        <v>9</v>
      </c>
      <c r="AU73" s="122" t="s">
        <v>9</v>
      </c>
      <c r="AV73" s="131" t="s">
        <v>16</v>
      </c>
      <c r="AW73" s="118" t="s">
        <v>9</v>
      </c>
      <c r="AX73" s="119" t="s">
        <v>13</v>
      </c>
      <c r="AY73" s="132" t="s">
        <v>9</v>
      </c>
      <c r="AZ73" s="136" t="s">
        <v>9</v>
      </c>
      <c r="BA73" s="129" t="s">
        <v>13</v>
      </c>
      <c r="BB73" s="122" t="s">
        <v>9</v>
      </c>
      <c r="BC73" s="119" t="s">
        <v>13</v>
      </c>
      <c r="BD73" s="120" t="s">
        <v>16</v>
      </c>
      <c r="BE73" s="120" t="s">
        <v>16</v>
      </c>
      <c r="BF73" s="118" t="s">
        <v>9</v>
      </c>
    </row>
    <row r="74" spans="1:58" ht="12.75" customHeight="1">
      <c r="A74" s="112" t="s">
        <v>515</v>
      </c>
      <c r="B74" s="115" t="str">
        <f t="shared" si="2"/>
        <v>DE</v>
      </c>
      <c r="C74" s="118" t="s">
        <v>9</v>
      </c>
      <c r="D74" s="118" t="s">
        <v>9</v>
      </c>
      <c r="E74" s="118" t="s">
        <v>9</v>
      </c>
      <c r="F74" s="118" t="s">
        <v>9</v>
      </c>
      <c r="G74" s="118" t="s">
        <v>9</v>
      </c>
      <c r="H74" s="119" t="s">
        <v>9</v>
      </c>
      <c r="I74" s="118" t="s">
        <v>9</v>
      </c>
      <c r="J74" s="118" t="s">
        <v>9</v>
      </c>
      <c r="K74" s="122" t="s">
        <v>9</v>
      </c>
      <c r="L74" s="118" t="s">
        <v>9</v>
      </c>
      <c r="M74" s="118" t="s">
        <v>9</v>
      </c>
      <c r="N74" s="118" t="s">
        <v>9</v>
      </c>
      <c r="O74" s="118" t="s">
        <v>9</v>
      </c>
      <c r="P74" s="118" t="s">
        <v>9</v>
      </c>
      <c r="Q74" s="118" t="s">
        <v>9</v>
      </c>
      <c r="R74" s="118" t="s">
        <v>9</v>
      </c>
      <c r="S74" s="118" t="s">
        <v>9</v>
      </c>
      <c r="T74" s="118" t="s">
        <v>9</v>
      </c>
      <c r="U74" s="122" t="s">
        <v>9</v>
      </c>
      <c r="V74" s="122" t="s">
        <v>9</v>
      </c>
      <c r="W74" s="118" t="s">
        <v>9</v>
      </c>
      <c r="X74" s="118" t="s">
        <v>9</v>
      </c>
      <c r="Y74" s="118" t="s">
        <v>9</v>
      </c>
      <c r="Z74" s="119" t="s">
        <v>13</v>
      </c>
      <c r="AA74" s="118" t="s">
        <v>9</v>
      </c>
      <c r="AB74" s="122" t="s">
        <v>9</v>
      </c>
      <c r="AC74" s="132" t="s">
        <v>9</v>
      </c>
      <c r="AD74" s="118" t="s">
        <v>9</v>
      </c>
      <c r="AE74" s="122" t="s">
        <v>9</v>
      </c>
      <c r="AF74" s="118" t="s">
        <v>9</v>
      </c>
      <c r="AG74" s="118" t="s">
        <v>9</v>
      </c>
      <c r="AH74" s="118" t="s">
        <v>9</v>
      </c>
      <c r="AI74" s="118" t="s">
        <v>9</v>
      </c>
      <c r="AJ74" s="118" t="s">
        <v>9</v>
      </c>
      <c r="AK74" s="125" t="s">
        <v>16</v>
      </c>
      <c r="AL74" s="118" t="s">
        <v>9</v>
      </c>
      <c r="AM74" s="118" t="s">
        <v>9</v>
      </c>
      <c r="AN74" s="118" t="s">
        <v>9</v>
      </c>
      <c r="AO74" s="118" t="s">
        <v>9</v>
      </c>
      <c r="AP74" s="118" t="s">
        <v>9</v>
      </c>
      <c r="AQ74" s="118" t="s">
        <v>9</v>
      </c>
      <c r="AR74" s="118" t="s">
        <v>9</v>
      </c>
      <c r="AS74" s="118" t="s">
        <v>9</v>
      </c>
      <c r="AT74" s="118" t="s">
        <v>9</v>
      </c>
      <c r="AU74" s="122" t="s">
        <v>9</v>
      </c>
      <c r="AV74" s="131" t="s">
        <v>16</v>
      </c>
      <c r="AW74" s="118" t="s">
        <v>9</v>
      </c>
      <c r="AX74" s="118" t="s">
        <v>9</v>
      </c>
      <c r="AY74" s="132" t="s">
        <v>9</v>
      </c>
      <c r="AZ74" s="161" t="s">
        <v>16</v>
      </c>
      <c r="BA74" s="154" t="s">
        <v>9</v>
      </c>
      <c r="BB74" s="122" t="s">
        <v>9</v>
      </c>
      <c r="BC74" s="119" t="s">
        <v>13</v>
      </c>
      <c r="BD74" s="120" t="s">
        <v>16</v>
      </c>
      <c r="BE74" s="122" t="s">
        <v>9</v>
      </c>
      <c r="BF74" s="118" t="s">
        <v>9</v>
      </c>
    </row>
    <row r="75" spans="1:58" ht="12.75" customHeight="1">
      <c r="A75" s="112" t="s">
        <v>570</v>
      </c>
      <c r="B75" s="115" t="str">
        <f t="shared" si="2"/>
        <v>GH</v>
      </c>
      <c r="C75" s="118" t="s">
        <v>9</v>
      </c>
      <c r="D75" s="118" t="s">
        <v>9</v>
      </c>
      <c r="E75" s="118" t="s">
        <v>9</v>
      </c>
      <c r="F75" s="119" t="s">
        <v>13</v>
      </c>
      <c r="G75" s="119" t="s">
        <v>13</v>
      </c>
      <c r="H75" s="119" t="s">
        <v>9</v>
      </c>
      <c r="I75" s="118" t="s">
        <v>9</v>
      </c>
      <c r="J75" s="119" t="s">
        <v>13</v>
      </c>
      <c r="K75" s="120" t="s">
        <v>16</v>
      </c>
      <c r="L75" s="118" t="s">
        <v>9</v>
      </c>
      <c r="M75" s="118" t="s">
        <v>9</v>
      </c>
      <c r="N75" s="118" t="s">
        <v>9</v>
      </c>
      <c r="O75" s="118" t="s">
        <v>9</v>
      </c>
      <c r="P75" s="118" t="s">
        <v>9</v>
      </c>
      <c r="Q75" s="118" t="s">
        <v>9</v>
      </c>
      <c r="R75" s="118" t="s">
        <v>9</v>
      </c>
      <c r="S75" s="118" t="s">
        <v>9</v>
      </c>
      <c r="T75" s="118" t="s">
        <v>9</v>
      </c>
      <c r="U75" s="122" t="s">
        <v>9</v>
      </c>
      <c r="V75" s="122" t="s">
        <v>9</v>
      </c>
      <c r="W75" s="118" t="s">
        <v>9</v>
      </c>
      <c r="X75" s="118" t="s">
        <v>9</v>
      </c>
      <c r="Y75" s="118" t="s">
        <v>9</v>
      </c>
      <c r="Z75" s="119" t="s">
        <v>13</v>
      </c>
      <c r="AA75" s="118" t="s">
        <v>9</v>
      </c>
      <c r="AB75" s="122" t="s">
        <v>9</v>
      </c>
      <c r="AC75" s="130" t="s">
        <v>13</v>
      </c>
      <c r="AD75" s="118" t="s">
        <v>9</v>
      </c>
      <c r="AE75" s="123" t="s">
        <v>13</v>
      </c>
      <c r="AF75" s="118" t="s">
        <v>9</v>
      </c>
      <c r="AG75" s="118" t="s">
        <v>9</v>
      </c>
      <c r="AH75" s="118" t="s">
        <v>9</v>
      </c>
      <c r="AI75" s="118" t="s">
        <v>9</v>
      </c>
      <c r="AJ75" s="118" t="s">
        <v>9</v>
      </c>
      <c r="AK75" s="125" t="s">
        <v>16</v>
      </c>
      <c r="AL75" s="118" t="s">
        <v>9</v>
      </c>
      <c r="AM75" s="118" t="s">
        <v>9</v>
      </c>
      <c r="AN75" s="118" t="s">
        <v>9</v>
      </c>
      <c r="AO75" s="118" t="s">
        <v>9</v>
      </c>
      <c r="AP75" s="118" t="s">
        <v>9</v>
      </c>
      <c r="AQ75" s="118" t="s">
        <v>9</v>
      </c>
      <c r="AR75" s="118" t="s">
        <v>9</v>
      </c>
      <c r="AS75" s="118" t="s">
        <v>9</v>
      </c>
      <c r="AT75" s="118" t="s">
        <v>9</v>
      </c>
      <c r="AU75" s="122" t="s">
        <v>9</v>
      </c>
      <c r="AV75" s="131" t="s">
        <v>16</v>
      </c>
      <c r="AW75" s="118" t="s">
        <v>9</v>
      </c>
      <c r="AX75" s="118" t="s">
        <v>9</v>
      </c>
      <c r="AY75" s="132" t="s">
        <v>9</v>
      </c>
      <c r="AZ75" s="136" t="s">
        <v>9</v>
      </c>
      <c r="BA75" s="154" t="s">
        <v>9</v>
      </c>
      <c r="BB75" s="122" t="s">
        <v>9</v>
      </c>
      <c r="BC75" s="119" t="s">
        <v>13</v>
      </c>
      <c r="BD75" s="120" t="s">
        <v>16</v>
      </c>
      <c r="BE75" s="122" t="s">
        <v>9</v>
      </c>
      <c r="BF75" s="118" t="s">
        <v>9</v>
      </c>
    </row>
    <row r="76" spans="1:58" ht="12.75" customHeight="1">
      <c r="A76" s="112" t="s">
        <v>585</v>
      </c>
      <c r="B76" s="115" t="str">
        <f t="shared" si="2"/>
        <v>GR</v>
      </c>
      <c r="C76" s="118" t="s">
        <v>9</v>
      </c>
      <c r="D76" s="118" t="s">
        <v>9</v>
      </c>
      <c r="E76" s="118" t="s">
        <v>9</v>
      </c>
      <c r="F76" s="119" t="s">
        <v>13</v>
      </c>
      <c r="G76" s="119" t="s">
        <v>13</v>
      </c>
      <c r="H76" s="119" t="s">
        <v>9</v>
      </c>
      <c r="I76" s="118" t="s">
        <v>9</v>
      </c>
      <c r="J76" s="118" t="s">
        <v>9</v>
      </c>
      <c r="K76" s="122" t="s">
        <v>9</v>
      </c>
      <c r="L76" s="118" t="s">
        <v>9</v>
      </c>
      <c r="M76" s="118" t="s">
        <v>9</v>
      </c>
      <c r="N76" s="118" t="s">
        <v>9</v>
      </c>
      <c r="O76" s="118" t="s">
        <v>9</v>
      </c>
      <c r="P76" s="118" t="s">
        <v>9</v>
      </c>
      <c r="Q76" s="118" t="s">
        <v>9</v>
      </c>
      <c r="R76" s="118" t="s">
        <v>9</v>
      </c>
      <c r="S76" s="118" t="s">
        <v>9</v>
      </c>
      <c r="T76" s="118" t="s">
        <v>9</v>
      </c>
      <c r="U76" s="122" t="s">
        <v>9</v>
      </c>
      <c r="V76" s="122" t="s">
        <v>9</v>
      </c>
      <c r="W76" s="118" t="s">
        <v>9</v>
      </c>
      <c r="X76" s="118" t="s">
        <v>9</v>
      </c>
      <c r="Y76" s="118" t="s">
        <v>9</v>
      </c>
      <c r="Z76" s="119" t="s">
        <v>13</v>
      </c>
      <c r="AA76" s="118" t="s">
        <v>9</v>
      </c>
      <c r="AB76" s="122" t="s">
        <v>9</v>
      </c>
      <c r="AC76" s="132" t="s">
        <v>9</v>
      </c>
      <c r="AD76" s="118" t="s">
        <v>9</v>
      </c>
      <c r="AE76" s="123" t="s">
        <v>13</v>
      </c>
      <c r="AF76" s="118" t="s">
        <v>9</v>
      </c>
      <c r="AG76" s="118" t="s">
        <v>9</v>
      </c>
      <c r="AH76" s="118" t="s">
        <v>9</v>
      </c>
      <c r="AI76" s="118" t="s">
        <v>9</v>
      </c>
      <c r="AJ76" s="118" t="s">
        <v>9</v>
      </c>
      <c r="AK76" s="125" t="s">
        <v>16</v>
      </c>
      <c r="AL76" s="118" t="s">
        <v>9</v>
      </c>
      <c r="AM76" s="118" t="s">
        <v>9</v>
      </c>
      <c r="AN76" s="118" t="s">
        <v>9</v>
      </c>
      <c r="AO76" s="118" t="s">
        <v>9</v>
      </c>
      <c r="AP76" s="118" t="s">
        <v>9</v>
      </c>
      <c r="AQ76" s="118" t="s">
        <v>9</v>
      </c>
      <c r="AR76" s="118" t="s">
        <v>9</v>
      </c>
      <c r="AS76" s="118" t="s">
        <v>9</v>
      </c>
      <c r="AT76" s="118" t="s">
        <v>9</v>
      </c>
      <c r="AU76" s="122" t="s">
        <v>9</v>
      </c>
      <c r="AV76" s="131" t="s">
        <v>16</v>
      </c>
      <c r="AW76" s="118" t="s">
        <v>9</v>
      </c>
      <c r="AX76" s="118" t="s">
        <v>9</v>
      </c>
      <c r="AY76" s="132" t="s">
        <v>9</v>
      </c>
      <c r="AZ76" s="161" t="s">
        <v>16</v>
      </c>
      <c r="BA76" s="154" t="s">
        <v>9</v>
      </c>
      <c r="BB76" s="122" t="s">
        <v>9</v>
      </c>
      <c r="BC76" s="119" t="s">
        <v>13</v>
      </c>
      <c r="BD76" s="120" t="s">
        <v>16</v>
      </c>
      <c r="BE76" s="122" t="s">
        <v>9</v>
      </c>
      <c r="BF76" s="118" t="s">
        <v>9</v>
      </c>
    </row>
    <row r="77" spans="1:58" ht="12.75" customHeight="1">
      <c r="A77" s="112" t="s">
        <v>562</v>
      </c>
      <c r="B77" s="115" t="str">
        <f t="shared" si="2"/>
        <v>GD</v>
      </c>
      <c r="C77" s="118" t="s">
        <v>9</v>
      </c>
      <c r="D77" s="118" t="s">
        <v>9</v>
      </c>
      <c r="E77" s="118" t="s">
        <v>9</v>
      </c>
      <c r="F77" s="119" t="s">
        <v>13</v>
      </c>
      <c r="G77" s="119" t="s">
        <v>13</v>
      </c>
      <c r="H77" s="119" t="s">
        <v>9</v>
      </c>
      <c r="I77" s="118" t="s">
        <v>9</v>
      </c>
      <c r="J77" s="119" t="s">
        <v>13</v>
      </c>
      <c r="K77" s="120" t="s">
        <v>16</v>
      </c>
      <c r="L77" s="118" t="s">
        <v>9</v>
      </c>
      <c r="M77" s="118" t="s">
        <v>9</v>
      </c>
      <c r="N77" s="118" t="s">
        <v>9</v>
      </c>
      <c r="O77" s="118" t="s">
        <v>9</v>
      </c>
      <c r="P77" s="118" t="s">
        <v>9</v>
      </c>
      <c r="Q77" s="118" t="s">
        <v>9</v>
      </c>
      <c r="R77" s="118" t="s">
        <v>9</v>
      </c>
      <c r="S77" s="118" t="s">
        <v>9</v>
      </c>
      <c r="T77" s="118" t="s">
        <v>9</v>
      </c>
      <c r="U77" s="122" t="s">
        <v>9</v>
      </c>
      <c r="V77" s="122" t="s">
        <v>9</v>
      </c>
      <c r="W77" s="119" t="s">
        <v>13</v>
      </c>
      <c r="X77" s="119" t="s">
        <v>13</v>
      </c>
      <c r="Y77" s="119" t="s">
        <v>13</v>
      </c>
      <c r="Z77" s="119" t="s">
        <v>13</v>
      </c>
      <c r="AA77" s="118" t="s">
        <v>9</v>
      </c>
      <c r="AB77" s="123" t="s">
        <v>13</v>
      </c>
      <c r="AC77" s="130" t="s">
        <v>13</v>
      </c>
      <c r="AD77" s="119" t="s">
        <v>13</v>
      </c>
      <c r="AE77" s="123" t="s">
        <v>13</v>
      </c>
      <c r="AF77" s="118" t="s">
        <v>9</v>
      </c>
      <c r="AG77" s="119" t="s">
        <v>13</v>
      </c>
      <c r="AH77" s="119" t="s">
        <v>13</v>
      </c>
      <c r="AI77" s="119" t="s">
        <v>13</v>
      </c>
      <c r="AJ77" s="119" t="s">
        <v>13</v>
      </c>
      <c r="AK77" s="125" t="s">
        <v>16</v>
      </c>
      <c r="AL77" s="125" t="s">
        <v>16</v>
      </c>
      <c r="AM77" s="118" t="s">
        <v>9</v>
      </c>
      <c r="AN77" s="118" t="s">
        <v>9</v>
      </c>
      <c r="AO77" s="118" t="s">
        <v>9</v>
      </c>
      <c r="AP77" s="118" t="s">
        <v>9</v>
      </c>
      <c r="AQ77" s="118" t="s">
        <v>9</v>
      </c>
      <c r="AR77" s="118" t="s">
        <v>9</v>
      </c>
      <c r="AS77" s="118" t="s">
        <v>9</v>
      </c>
      <c r="AT77" s="118" t="s">
        <v>9</v>
      </c>
      <c r="AU77" s="122" t="s">
        <v>9</v>
      </c>
      <c r="AV77" s="131" t="s">
        <v>16</v>
      </c>
      <c r="AW77" s="118" t="s">
        <v>9</v>
      </c>
      <c r="AX77" s="119" t="s">
        <v>13</v>
      </c>
      <c r="AY77" s="132" t="s">
        <v>9</v>
      </c>
      <c r="AZ77" s="133" t="s">
        <v>13</v>
      </c>
      <c r="BA77" s="129" t="s">
        <v>13</v>
      </c>
      <c r="BB77" s="122" t="s">
        <v>9</v>
      </c>
      <c r="BC77" s="119" t="s">
        <v>13</v>
      </c>
      <c r="BD77" s="120" t="s">
        <v>16</v>
      </c>
      <c r="BE77" s="120" t="s">
        <v>16</v>
      </c>
      <c r="BF77" s="118" t="s">
        <v>9</v>
      </c>
    </row>
    <row r="78" spans="1:58" ht="12.75" customHeight="1">
      <c r="A78" s="112" t="s">
        <v>589</v>
      </c>
      <c r="B78" s="115" t="str">
        <f t="shared" si="2"/>
        <v>GT</v>
      </c>
      <c r="C78" s="118" t="s">
        <v>9</v>
      </c>
      <c r="D78" s="118" t="s">
        <v>9</v>
      </c>
      <c r="E78" s="118" t="s">
        <v>9</v>
      </c>
      <c r="F78" s="119" t="s">
        <v>13</v>
      </c>
      <c r="G78" s="119" t="s">
        <v>13</v>
      </c>
      <c r="H78" s="119" t="s">
        <v>9</v>
      </c>
      <c r="I78" s="118" t="s">
        <v>9</v>
      </c>
      <c r="J78" s="118" t="s">
        <v>9</v>
      </c>
      <c r="K78" s="122" t="s">
        <v>9</v>
      </c>
      <c r="L78" s="118" t="s">
        <v>9</v>
      </c>
      <c r="M78" s="118" t="s">
        <v>9</v>
      </c>
      <c r="N78" s="118" t="s">
        <v>9</v>
      </c>
      <c r="O78" s="118" t="s">
        <v>9</v>
      </c>
      <c r="P78" s="118" t="s">
        <v>9</v>
      </c>
      <c r="Q78" s="118" t="s">
        <v>9</v>
      </c>
      <c r="R78" s="118" t="s">
        <v>9</v>
      </c>
      <c r="S78" s="118" t="s">
        <v>9</v>
      </c>
      <c r="T78" s="118" t="s">
        <v>9</v>
      </c>
      <c r="U78" s="122" t="s">
        <v>9</v>
      </c>
      <c r="V78" s="122" t="s">
        <v>9</v>
      </c>
      <c r="W78" s="118" t="s">
        <v>9</v>
      </c>
      <c r="X78" s="118" t="s">
        <v>9</v>
      </c>
      <c r="Y78" s="118" t="s">
        <v>9</v>
      </c>
      <c r="Z78" s="119" t="s">
        <v>13</v>
      </c>
      <c r="AA78" s="118" t="s">
        <v>9</v>
      </c>
      <c r="AB78" s="123" t="s">
        <v>13</v>
      </c>
      <c r="AC78" s="132" t="s">
        <v>9</v>
      </c>
      <c r="AD78" s="119" t="s">
        <v>13</v>
      </c>
      <c r="AE78" s="123" t="s">
        <v>13</v>
      </c>
      <c r="AF78" s="118" t="s">
        <v>9</v>
      </c>
      <c r="AG78" s="118" t="s">
        <v>9</v>
      </c>
      <c r="AH78" s="118" t="s">
        <v>9</v>
      </c>
      <c r="AI78" s="118" t="s">
        <v>9</v>
      </c>
      <c r="AJ78" s="118" t="s">
        <v>9</v>
      </c>
      <c r="AK78" s="125" t="s">
        <v>16</v>
      </c>
      <c r="AL78" s="125" t="s">
        <v>16</v>
      </c>
      <c r="AM78" s="118" t="s">
        <v>9</v>
      </c>
      <c r="AN78" s="118" t="s">
        <v>9</v>
      </c>
      <c r="AO78" s="118" t="s">
        <v>9</v>
      </c>
      <c r="AP78" s="118" t="s">
        <v>9</v>
      </c>
      <c r="AQ78" s="118" t="s">
        <v>9</v>
      </c>
      <c r="AR78" s="118" t="s">
        <v>9</v>
      </c>
      <c r="AS78" s="118" t="s">
        <v>9</v>
      </c>
      <c r="AT78" s="118" t="s">
        <v>9</v>
      </c>
      <c r="AU78" s="122" t="s">
        <v>9</v>
      </c>
      <c r="AV78" s="131" t="s">
        <v>16</v>
      </c>
      <c r="AW78" s="118" t="s">
        <v>9</v>
      </c>
      <c r="AX78" s="118" t="s">
        <v>9</v>
      </c>
      <c r="AY78" s="132" t="s">
        <v>9</v>
      </c>
      <c r="AZ78" s="133" t="s">
        <v>13</v>
      </c>
      <c r="BA78" s="129" t="s">
        <v>13</v>
      </c>
      <c r="BB78" s="122" t="s">
        <v>9</v>
      </c>
      <c r="BC78" s="119" t="s">
        <v>13</v>
      </c>
      <c r="BD78" s="120" t="s">
        <v>16</v>
      </c>
      <c r="BE78" s="122" t="s">
        <v>9</v>
      </c>
      <c r="BF78" s="118" t="s">
        <v>9</v>
      </c>
    </row>
    <row r="79" spans="1:58" ht="12.75" customHeight="1">
      <c r="A79" s="112" t="s">
        <v>579</v>
      </c>
      <c r="B79" s="115" t="str">
        <f t="shared" si="2"/>
        <v>GN</v>
      </c>
      <c r="C79" s="118" t="s">
        <v>9</v>
      </c>
      <c r="D79" s="118" t="s">
        <v>9</v>
      </c>
      <c r="E79" s="118" t="s">
        <v>9</v>
      </c>
      <c r="F79" s="119" t="s">
        <v>13</v>
      </c>
      <c r="G79" s="119" t="s">
        <v>13</v>
      </c>
      <c r="H79" s="119" t="s">
        <v>9</v>
      </c>
      <c r="I79" s="118" t="s">
        <v>9</v>
      </c>
      <c r="J79" s="119" t="s">
        <v>13</v>
      </c>
      <c r="K79" s="120" t="s">
        <v>16</v>
      </c>
      <c r="L79" s="118" t="s">
        <v>9</v>
      </c>
      <c r="M79" s="118" t="s">
        <v>9</v>
      </c>
      <c r="N79" s="118" t="s">
        <v>9</v>
      </c>
      <c r="O79" s="118" t="s">
        <v>9</v>
      </c>
      <c r="P79" s="119" t="s">
        <v>13</v>
      </c>
      <c r="Q79" s="118" t="s">
        <v>9</v>
      </c>
      <c r="R79" s="118" t="s">
        <v>9</v>
      </c>
      <c r="S79" s="118" t="s">
        <v>9</v>
      </c>
      <c r="T79" s="118" t="s">
        <v>9</v>
      </c>
      <c r="U79" s="122" t="s">
        <v>9</v>
      </c>
      <c r="V79" s="122" t="s">
        <v>9</v>
      </c>
      <c r="W79" s="119" t="s">
        <v>13</v>
      </c>
      <c r="X79" s="119" t="s">
        <v>13</v>
      </c>
      <c r="Y79" s="119" t="s">
        <v>13</v>
      </c>
      <c r="Z79" s="119" t="s">
        <v>13</v>
      </c>
      <c r="AA79" s="118" t="s">
        <v>9</v>
      </c>
      <c r="AB79" s="123" t="s">
        <v>13</v>
      </c>
      <c r="AC79" s="130" t="s">
        <v>13</v>
      </c>
      <c r="AD79" s="119" t="s">
        <v>13</v>
      </c>
      <c r="AE79" s="123" t="s">
        <v>13</v>
      </c>
      <c r="AF79" s="118" t="s">
        <v>9</v>
      </c>
      <c r="AG79" s="119" t="s">
        <v>13</v>
      </c>
      <c r="AH79" s="119" t="s">
        <v>13</v>
      </c>
      <c r="AI79" s="119" t="s">
        <v>13</v>
      </c>
      <c r="AJ79" s="119" t="s">
        <v>13</v>
      </c>
      <c r="AK79" s="125" t="s">
        <v>16</v>
      </c>
      <c r="AL79" s="125" t="s">
        <v>16</v>
      </c>
      <c r="AM79" s="118" t="s">
        <v>9</v>
      </c>
      <c r="AN79" s="118" t="s">
        <v>9</v>
      </c>
      <c r="AO79" s="118" t="s">
        <v>9</v>
      </c>
      <c r="AP79" s="118" t="s">
        <v>9</v>
      </c>
      <c r="AQ79" s="118" t="s">
        <v>9</v>
      </c>
      <c r="AR79" s="118" t="s">
        <v>9</v>
      </c>
      <c r="AS79" s="118" t="s">
        <v>9</v>
      </c>
      <c r="AT79" s="118" t="s">
        <v>9</v>
      </c>
      <c r="AU79" s="122" t="s">
        <v>9</v>
      </c>
      <c r="AV79" s="131" t="s">
        <v>16</v>
      </c>
      <c r="AW79" s="118" t="s">
        <v>9</v>
      </c>
      <c r="AX79" s="118" t="s">
        <v>9</v>
      </c>
      <c r="AY79" s="132" t="s">
        <v>9</v>
      </c>
      <c r="AZ79" s="133" t="s">
        <v>13</v>
      </c>
      <c r="BA79" s="129" t="s">
        <v>13</v>
      </c>
      <c r="BB79" s="122" t="s">
        <v>9</v>
      </c>
      <c r="BC79" s="119" t="s">
        <v>13</v>
      </c>
      <c r="BD79" s="120" t="s">
        <v>16</v>
      </c>
      <c r="BE79" s="120" t="s">
        <v>16</v>
      </c>
      <c r="BF79" s="118" t="s">
        <v>9</v>
      </c>
    </row>
    <row r="80" spans="1:58" ht="12.75" customHeight="1">
      <c r="A80" s="112" t="s">
        <v>593</v>
      </c>
      <c r="B80" s="115" t="str">
        <f t="shared" si="2"/>
        <v>GW</v>
      </c>
      <c r="C80" s="118" t="s">
        <v>9</v>
      </c>
      <c r="D80" s="118" t="s">
        <v>9</v>
      </c>
      <c r="E80" s="118" t="s">
        <v>9</v>
      </c>
      <c r="F80" s="119" t="s">
        <v>13</v>
      </c>
      <c r="G80" s="119" t="s">
        <v>13</v>
      </c>
      <c r="H80" s="119" t="s">
        <v>9</v>
      </c>
      <c r="I80" s="118" t="s">
        <v>9</v>
      </c>
      <c r="J80" s="119" t="s">
        <v>13</v>
      </c>
      <c r="K80" s="120" t="s">
        <v>16</v>
      </c>
      <c r="L80" s="118" t="s">
        <v>9</v>
      </c>
      <c r="M80" s="118" t="s">
        <v>9</v>
      </c>
      <c r="N80" s="118" t="s">
        <v>9</v>
      </c>
      <c r="O80" s="118" t="s">
        <v>9</v>
      </c>
      <c r="P80" s="118" t="s">
        <v>9</v>
      </c>
      <c r="Q80" s="118" t="s">
        <v>9</v>
      </c>
      <c r="R80" s="118" t="s">
        <v>9</v>
      </c>
      <c r="S80" s="118" t="s">
        <v>9</v>
      </c>
      <c r="T80" s="118" t="s">
        <v>9</v>
      </c>
      <c r="U80" s="122" t="s">
        <v>9</v>
      </c>
      <c r="V80" s="122" t="s">
        <v>9</v>
      </c>
      <c r="W80" s="118" t="s">
        <v>9</v>
      </c>
      <c r="X80" s="118" t="s">
        <v>9</v>
      </c>
      <c r="Y80" s="118" t="s">
        <v>9</v>
      </c>
      <c r="Z80" s="119" t="s">
        <v>13</v>
      </c>
      <c r="AA80" s="118" t="s">
        <v>9</v>
      </c>
      <c r="AB80" s="123" t="s">
        <v>13</v>
      </c>
      <c r="AC80" s="130" t="s">
        <v>13</v>
      </c>
      <c r="AD80" s="119" t="s">
        <v>13</v>
      </c>
      <c r="AE80" s="123" t="s">
        <v>13</v>
      </c>
      <c r="AF80" s="118" t="s">
        <v>9</v>
      </c>
      <c r="AG80" s="118" t="s">
        <v>9</v>
      </c>
      <c r="AH80" s="118" t="s">
        <v>9</v>
      </c>
      <c r="AI80" s="118" t="s">
        <v>9</v>
      </c>
      <c r="AJ80" s="118" t="s">
        <v>9</v>
      </c>
      <c r="AK80" s="125" t="s">
        <v>16</v>
      </c>
      <c r="AL80" s="125" t="s">
        <v>16</v>
      </c>
      <c r="AM80" s="118" t="s">
        <v>9</v>
      </c>
      <c r="AN80" s="118" t="s">
        <v>9</v>
      </c>
      <c r="AO80" s="118" t="s">
        <v>9</v>
      </c>
      <c r="AP80" s="118" t="s">
        <v>9</v>
      </c>
      <c r="AQ80" s="118" t="s">
        <v>9</v>
      </c>
      <c r="AR80" s="118" t="s">
        <v>9</v>
      </c>
      <c r="AS80" s="118" t="s">
        <v>9</v>
      </c>
      <c r="AT80" s="118" t="s">
        <v>9</v>
      </c>
      <c r="AU80" s="122" t="s">
        <v>9</v>
      </c>
      <c r="AV80" s="131" t="s">
        <v>16</v>
      </c>
      <c r="AW80" s="118" t="s">
        <v>9</v>
      </c>
      <c r="AX80" s="118" t="s">
        <v>9</v>
      </c>
      <c r="AY80" s="132" t="s">
        <v>9</v>
      </c>
      <c r="AZ80" s="133" t="s">
        <v>13</v>
      </c>
      <c r="BA80" s="129" t="s">
        <v>13</v>
      </c>
      <c r="BB80" s="122" t="s">
        <v>9</v>
      </c>
      <c r="BC80" s="119" t="s">
        <v>13</v>
      </c>
      <c r="BD80" s="120" t="s">
        <v>16</v>
      </c>
      <c r="BE80" s="122" t="s">
        <v>9</v>
      </c>
      <c r="BF80" s="118" t="s">
        <v>9</v>
      </c>
    </row>
    <row r="81" spans="1:58" ht="12.75" customHeight="1">
      <c r="A81" s="112" t="s">
        <v>595</v>
      </c>
      <c r="B81" s="115" t="str">
        <f t="shared" si="2"/>
        <v>GY</v>
      </c>
      <c r="C81" s="118" t="s">
        <v>9</v>
      </c>
      <c r="D81" s="118" t="s">
        <v>9</v>
      </c>
      <c r="E81" s="118" t="s">
        <v>9</v>
      </c>
      <c r="F81" s="119" t="s">
        <v>13</v>
      </c>
      <c r="G81" s="119" t="s">
        <v>13</v>
      </c>
      <c r="H81" s="119" t="s">
        <v>9</v>
      </c>
      <c r="I81" s="118" t="s">
        <v>9</v>
      </c>
      <c r="J81" s="119" t="s">
        <v>13</v>
      </c>
      <c r="K81" s="120" t="s">
        <v>16</v>
      </c>
      <c r="L81" s="118" t="s">
        <v>9</v>
      </c>
      <c r="M81" s="118" t="s">
        <v>9</v>
      </c>
      <c r="N81" s="118" t="s">
        <v>9</v>
      </c>
      <c r="O81" s="118" t="s">
        <v>9</v>
      </c>
      <c r="P81" s="118" t="s">
        <v>9</v>
      </c>
      <c r="Q81" s="118" t="s">
        <v>9</v>
      </c>
      <c r="R81" s="118" t="s">
        <v>9</v>
      </c>
      <c r="S81" s="118" t="s">
        <v>9</v>
      </c>
      <c r="T81" s="118" t="s">
        <v>9</v>
      </c>
      <c r="U81" s="122" t="s">
        <v>9</v>
      </c>
      <c r="V81" s="122" t="s">
        <v>9</v>
      </c>
      <c r="W81" s="119" t="s">
        <v>13</v>
      </c>
      <c r="X81" s="119" t="s">
        <v>13</v>
      </c>
      <c r="Y81" s="119" t="s">
        <v>13</v>
      </c>
      <c r="Z81" s="119" t="s">
        <v>13</v>
      </c>
      <c r="AA81" s="118" t="s">
        <v>9</v>
      </c>
      <c r="AB81" s="123" t="s">
        <v>13</v>
      </c>
      <c r="AC81" s="130" t="s">
        <v>13</v>
      </c>
      <c r="AD81" s="119" t="s">
        <v>13</v>
      </c>
      <c r="AE81" s="123" t="s">
        <v>13</v>
      </c>
      <c r="AF81" s="118" t="s">
        <v>9</v>
      </c>
      <c r="AG81" s="119" t="s">
        <v>13</v>
      </c>
      <c r="AH81" s="119" t="s">
        <v>13</v>
      </c>
      <c r="AI81" s="119" t="s">
        <v>13</v>
      </c>
      <c r="AJ81" s="119" t="s">
        <v>13</v>
      </c>
      <c r="AK81" s="125" t="s">
        <v>16</v>
      </c>
      <c r="AL81" s="125" t="s">
        <v>16</v>
      </c>
      <c r="AM81" s="118" t="s">
        <v>9</v>
      </c>
      <c r="AN81" s="118" t="s">
        <v>9</v>
      </c>
      <c r="AO81" s="118" t="s">
        <v>9</v>
      </c>
      <c r="AP81" s="118" t="s">
        <v>9</v>
      </c>
      <c r="AQ81" s="118" t="s">
        <v>9</v>
      </c>
      <c r="AR81" s="118" t="s">
        <v>9</v>
      </c>
      <c r="AS81" s="118" t="s">
        <v>9</v>
      </c>
      <c r="AT81" s="118" t="s">
        <v>9</v>
      </c>
      <c r="AU81" s="122" t="s">
        <v>9</v>
      </c>
      <c r="AV81" s="131" t="s">
        <v>16</v>
      </c>
      <c r="AW81" s="118" t="s">
        <v>9</v>
      </c>
      <c r="AX81" s="119" t="s">
        <v>13</v>
      </c>
      <c r="AY81" s="132" t="s">
        <v>9</v>
      </c>
      <c r="AZ81" s="133" t="s">
        <v>13</v>
      </c>
      <c r="BA81" s="129" t="s">
        <v>13</v>
      </c>
      <c r="BB81" s="122" t="s">
        <v>9</v>
      </c>
      <c r="BC81" s="119" t="s">
        <v>13</v>
      </c>
      <c r="BD81" s="120" t="s">
        <v>16</v>
      </c>
      <c r="BE81" s="120" t="s">
        <v>16</v>
      </c>
      <c r="BF81" s="118" t="s">
        <v>9</v>
      </c>
    </row>
    <row r="82" spans="1:58" ht="12.75" customHeight="1">
      <c r="A82" s="112" t="s">
        <v>606</v>
      </c>
      <c r="B82" s="115" t="str">
        <f t="shared" si="2"/>
        <v>HT</v>
      </c>
      <c r="C82" s="118" t="s">
        <v>9</v>
      </c>
      <c r="D82" s="118" t="s">
        <v>9</v>
      </c>
      <c r="E82" s="118" t="s">
        <v>9</v>
      </c>
      <c r="F82" s="119" t="s">
        <v>13</v>
      </c>
      <c r="G82" s="119" t="s">
        <v>13</v>
      </c>
      <c r="H82" s="119" t="s">
        <v>9</v>
      </c>
      <c r="I82" s="118" t="s">
        <v>9</v>
      </c>
      <c r="J82" s="119" t="s">
        <v>13</v>
      </c>
      <c r="K82" s="122" t="s">
        <v>9</v>
      </c>
      <c r="L82" s="118" t="s">
        <v>9</v>
      </c>
      <c r="M82" s="118" t="s">
        <v>9</v>
      </c>
      <c r="N82" s="118" t="s">
        <v>9</v>
      </c>
      <c r="O82" s="118" t="s">
        <v>9</v>
      </c>
      <c r="P82" s="118" t="s">
        <v>9</v>
      </c>
      <c r="Q82" s="118" t="s">
        <v>9</v>
      </c>
      <c r="R82" s="118" t="s">
        <v>9</v>
      </c>
      <c r="S82" s="118" t="s">
        <v>9</v>
      </c>
      <c r="T82" s="118" t="s">
        <v>9</v>
      </c>
      <c r="U82" s="122" t="s">
        <v>9</v>
      </c>
      <c r="V82" s="122" t="s">
        <v>9</v>
      </c>
      <c r="W82" s="118" t="s">
        <v>9</v>
      </c>
      <c r="X82" s="118" t="s">
        <v>9</v>
      </c>
      <c r="Y82" s="118" t="s">
        <v>9</v>
      </c>
      <c r="Z82" s="119" t="s">
        <v>13</v>
      </c>
      <c r="AA82" s="118" t="s">
        <v>9</v>
      </c>
      <c r="AB82" s="123" t="s">
        <v>13</v>
      </c>
      <c r="AC82" s="130" t="s">
        <v>13</v>
      </c>
      <c r="AD82" s="119" t="s">
        <v>13</v>
      </c>
      <c r="AE82" s="123" t="s">
        <v>13</v>
      </c>
      <c r="AF82" s="118" t="s">
        <v>9</v>
      </c>
      <c r="AG82" s="118" t="s">
        <v>9</v>
      </c>
      <c r="AH82" s="118" t="s">
        <v>9</v>
      </c>
      <c r="AI82" s="118" t="s">
        <v>9</v>
      </c>
      <c r="AJ82" s="118" t="s">
        <v>9</v>
      </c>
      <c r="AK82" s="125" t="s">
        <v>16</v>
      </c>
      <c r="AL82" s="125" t="s">
        <v>16</v>
      </c>
      <c r="AM82" s="118" t="s">
        <v>9</v>
      </c>
      <c r="AN82" s="118" t="s">
        <v>9</v>
      </c>
      <c r="AO82" s="118" t="s">
        <v>9</v>
      </c>
      <c r="AP82" s="118" t="s">
        <v>9</v>
      </c>
      <c r="AQ82" s="118" t="s">
        <v>9</v>
      </c>
      <c r="AR82" s="118" t="s">
        <v>9</v>
      </c>
      <c r="AS82" s="118" t="s">
        <v>9</v>
      </c>
      <c r="AT82" s="118" t="s">
        <v>9</v>
      </c>
      <c r="AU82" s="122" t="s">
        <v>9</v>
      </c>
      <c r="AV82" s="131" t="s">
        <v>16</v>
      </c>
      <c r="AW82" s="118" t="s">
        <v>9</v>
      </c>
      <c r="AX82" s="118" t="s">
        <v>9</v>
      </c>
      <c r="AY82" s="132" t="s">
        <v>9</v>
      </c>
      <c r="AZ82" s="133" t="s">
        <v>13</v>
      </c>
      <c r="BA82" s="129" t="s">
        <v>13</v>
      </c>
      <c r="BB82" s="122" t="s">
        <v>9</v>
      </c>
      <c r="BC82" s="119" t="s">
        <v>13</v>
      </c>
      <c r="BD82" s="120" t="s">
        <v>16</v>
      </c>
      <c r="BE82" s="122" t="s">
        <v>9</v>
      </c>
      <c r="BF82" s="118" t="s">
        <v>9</v>
      </c>
    </row>
    <row r="83" spans="1:58" ht="12.75" customHeight="1">
      <c r="A83" s="112" t="s">
        <v>602</v>
      </c>
      <c r="B83" s="115" t="str">
        <f t="shared" si="2"/>
        <v>HN</v>
      </c>
      <c r="C83" s="118" t="s">
        <v>9</v>
      </c>
      <c r="D83" s="118" t="s">
        <v>9</v>
      </c>
      <c r="E83" s="118" t="s">
        <v>9</v>
      </c>
      <c r="F83" s="119" t="s">
        <v>13</v>
      </c>
      <c r="G83" s="119" t="s">
        <v>13</v>
      </c>
      <c r="H83" s="119" t="s">
        <v>9</v>
      </c>
      <c r="I83" s="118" t="s">
        <v>9</v>
      </c>
      <c r="J83" s="118" t="s">
        <v>9</v>
      </c>
      <c r="K83" s="122" t="s">
        <v>9</v>
      </c>
      <c r="L83" s="118" t="s">
        <v>9</v>
      </c>
      <c r="M83" s="118" t="s">
        <v>9</v>
      </c>
      <c r="N83" s="118" t="s">
        <v>9</v>
      </c>
      <c r="O83" s="118" t="s">
        <v>9</v>
      </c>
      <c r="P83" s="118" t="s">
        <v>9</v>
      </c>
      <c r="Q83" s="118" t="s">
        <v>9</v>
      </c>
      <c r="R83" s="118" t="s">
        <v>9</v>
      </c>
      <c r="S83" s="118" t="s">
        <v>9</v>
      </c>
      <c r="T83" s="118" t="s">
        <v>9</v>
      </c>
      <c r="U83" s="122" t="s">
        <v>9</v>
      </c>
      <c r="V83" s="122" t="s">
        <v>9</v>
      </c>
      <c r="W83" s="118" t="s">
        <v>9</v>
      </c>
      <c r="X83" s="118" t="s">
        <v>9</v>
      </c>
      <c r="Y83" s="118" t="s">
        <v>9</v>
      </c>
      <c r="Z83" s="119" t="s">
        <v>13</v>
      </c>
      <c r="AA83" s="118" t="s">
        <v>9</v>
      </c>
      <c r="AB83" s="123" t="s">
        <v>13</v>
      </c>
      <c r="AC83" s="132" t="s">
        <v>9</v>
      </c>
      <c r="AD83" s="119" t="s">
        <v>13</v>
      </c>
      <c r="AE83" s="123" t="s">
        <v>13</v>
      </c>
      <c r="AF83" s="118" t="s">
        <v>9</v>
      </c>
      <c r="AG83" s="118" t="s">
        <v>9</v>
      </c>
      <c r="AH83" s="118" t="s">
        <v>9</v>
      </c>
      <c r="AI83" s="118" t="s">
        <v>9</v>
      </c>
      <c r="AJ83" s="118" t="s">
        <v>9</v>
      </c>
      <c r="AK83" s="125" t="s">
        <v>16</v>
      </c>
      <c r="AL83" s="125" t="s">
        <v>16</v>
      </c>
      <c r="AM83" s="118" t="s">
        <v>9</v>
      </c>
      <c r="AN83" s="118" t="s">
        <v>9</v>
      </c>
      <c r="AO83" s="118" t="s">
        <v>9</v>
      </c>
      <c r="AP83" s="118" t="s">
        <v>9</v>
      </c>
      <c r="AQ83" s="118" t="s">
        <v>9</v>
      </c>
      <c r="AR83" s="118" t="s">
        <v>9</v>
      </c>
      <c r="AS83" s="118" t="s">
        <v>9</v>
      </c>
      <c r="AT83" s="118" t="s">
        <v>9</v>
      </c>
      <c r="AU83" s="122" t="s">
        <v>9</v>
      </c>
      <c r="AV83" s="131" t="s">
        <v>16</v>
      </c>
      <c r="AW83" s="118" t="s">
        <v>9</v>
      </c>
      <c r="AX83" s="118" t="s">
        <v>9</v>
      </c>
      <c r="AY83" s="132" t="s">
        <v>9</v>
      </c>
      <c r="AZ83" s="133" t="s">
        <v>13</v>
      </c>
      <c r="BA83" s="129" t="s">
        <v>13</v>
      </c>
      <c r="BB83" s="122" t="s">
        <v>9</v>
      </c>
      <c r="BC83" s="119" t="s">
        <v>13</v>
      </c>
      <c r="BD83" s="120" t="s">
        <v>16</v>
      </c>
      <c r="BE83" s="122" t="s">
        <v>9</v>
      </c>
      <c r="BF83" s="118" t="s">
        <v>9</v>
      </c>
    </row>
    <row r="84" spans="1:58" ht="12.75" customHeight="1">
      <c r="A84" s="112" t="s">
        <v>597</v>
      </c>
      <c r="B84" s="115" t="str">
        <f t="shared" si="2"/>
        <v>HK</v>
      </c>
      <c r="C84" s="118" t="s">
        <v>9</v>
      </c>
      <c r="D84" s="118" t="s">
        <v>9</v>
      </c>
      <c r="E84" s="118" t="s">
        <v>9</v>
      </c>
      <c r="F84" s="118" t="s">
        <v>9</v>
      </c>
      <c r="G84" s="118" t="s">
        <v>9</v>
      </c>
      <c r="H84" s="119" t="s">
        <v>9</v>
      </c>
      <c r="I84" s="118" t="s">
        <v>9</v>
      </c>
      <c r="J84" s="119" t="s">
        <v>13</v>
      </c>
      <c r="K84" s="122" t="s">
        <v>9</v>
      </c>
      <c r="L84" s="118" t="s">
        <v>9</v>
      </c>
      <c r="M84" s="118" t="s">
        <v>9</v>
      </c>
      <c r="N84" s="118" t="s">
        <v>9</v>
      </c>
      <c r="O84" s="118" t="s">
        <v>9</v>
      </c>
      <c r="P84" s="118" t="s">
        <v>9</v>
      </c>
      <c r="Q84" s="118" t="s">
        <v>9</v>
      </c>
      <c r="R84" s="118" t="s">
        <v>9</v>
      </c>
      <c r="S84" s="118" t="s">
        <v>9</v>
      </c>
      <c r="T84" s="118" t="s">
        <v>9</v>
      </c>
      <c r="U84" s="122" t="s">
        <v>9</v>
      </c>
      <c r="V84" s="122" t="s">
        <v>9</v>
      </c>
      <c r="W84" s="118" t="s">
        <v>9</v>
      </c>
      <c r="X84" s="118" t="s">
        <v>9</v>
      </c>
      <c r="Y84" s="118" t="s">
        <v>9</v>
      </c>
      <c r="Z84" s="119" t="s">
        <v>13</v>
      </c>
      <c r="AA84" s="118" t="s">
        <v>9</v>
      </c>
      <c r="AB84" s="122" t="s">
        <v>9</v>
      </c>
      <c r="AC84" s="132" t="s">
        <v>9</v>
      </c>
      <c r="AD84" s="118" t="s">
        <v>9</v>
      </c>
      <c r="AE84" s="123" t="s">
        <v>13</v>
      </c>
      <c r="AF84" s="118" t="s">
        <v>9</v>
      </c>
      <c r="AG84" s="118" t="s">
        <v>9</v>
      </c>
      <c r="AH84" s="118" t="s">
        <v>9</v>
      </c>
      <c r="AI84" s="118" t="s">
        <v>9</v>
      </c>
      <c r="AJ84" s="118" t="s">
        <v>9</v>
      </c>
      <c r="AK84" s="125" t="s">
        <v>16</v>
      </c>
      <c r="AL84" s="118" t="s">
        <v>9</v>
      </c>
      <c r="AM84" s="118" t="s">
        <v>9</v>
      </c>
      <c r="AN84" s="118" t="s">
        <v>9</v>
      </c>
      <c r="AO84" s="118" t="s">
        <v>9</v>
      </c>
      <c r="AP84" s="118" t="s">
        <v>9</v>
      </c>
      <c r="AQ84" s="118" t="s">
        <v>9</v>
      </c>
      <c r="AR84" s="118" t="s">
        <v>9</v>
      </c>
      <c r="AS84" s="118" t="s">
        <v>9</v>
      </c>
      <c r="AT84" s="118" t="s">
        <v>9</v>
      </c>
      <c r="AU84" s="122" t="s">
        <v>9</v>
      </c>
      <c r="AV84" s="132" t="s">
        <v>9</v>
      </c>
      <c r="AW84" s="118" t="s">
        <v>9</v>
      </c>
      <c r="AX84" s="118" t="s">
        <v>9</v>
      </c>
      <c r="AY84" s="132" t="s">
        <v>9</v>
      </c>
      <c r="AZ84" s="161" t="s">
        <v>16</v>
      </c>
      <c r="BA84" s="154" t="s">
        <v>9</v>
      </c>
      <c r="BB84" s="122" t="s">
        <v>9</v>
      </c>
      <c r="BC84" s="119" t="s">
        <v>13</v>
      </c>
      <c r="BD84" s="120" t="s">
        <v>16</v>
      </c>
      <c r="BE84" s="122" t="s">
        <v>9</v>
      </c>
      <c r="BF84" s="118" t="s">
        <v>9</v>
      </c>
    </row>
    <row r="85" spans="1:58" ht="12.75" customHeight="1">
      <c r="A85" s="112" t="s">
        <v>608</v>
      </c>
      <c r="B85" s="115" t="str">
        <f t="shared" si="2"/>
        <v>HU</v>
      </c>
      <c r="C85" s="118" t="s">
        <v>9</v>
      </c>
      <c r="D85" s="118" t="s">
        <v>9</v>
      </c>
      <c r="E85" s="118" t="s">
        <v>9</v>
      </c>
      <c r="F85" s="118" t="s">
        <v>9</v>
      </c>
      <c r="G85" s="119" t="s">
        <v>13</v>
      </c>
      <c r="H85" s="119" t="s">
        <v>9</v>
      </c>
      <c r="I85" s="118" t="s">
        <v>9</v>
      </c>
      <c r="J85" s="118" t="s">
        <v>9</v>
      </c>
      <c r="K85" s="122" t="s">
        <v>9</v>
      </c>
      <c r="L85" s="118" t="s">
        <v>9</v>
      </c>
      <c r="M85" s="118" t="s">
        <v>9</v>
      </c>
      <c r="N85" s="118" t="s">
        <v>9</v>
      </c>
      <c r="O85" s="118" t="s">
        <v>9</v>
      </c>
      <c r="P85" s="118" t="s">
        <v>9</v>
      </c>
      <c r="Q85" s="118" t="s">
        <v>9</v>
      </c>
      <c r="R85" s="118" t="s">
        <v>9</v>
      </c>
      <c r="S85" s="118" t="s">
        <v>9</v>
      </c>
      <c r="T85" s="118" t="s">
        <v>9</v>
      </c>
      <c r="U85" s="122" t="s">
        <v>9</v>
      </c>
      <c r="V85" s="122" t="s">
        <v>9</v>
      </c>
      <c r="W85" s="118" t="s">
        <v>9</v>
      </c>
      <c r="X85" s="118" t="s">
        <v>9</v>
      </c>
      <c r="Y85" s="118" t="s">
        <v>9</v>
      </c>
      <c r="Z85" s="119" t="s">
        <v>13</v>
      </c>
      <c r="AA85" s="118" t="s">
        <v>9</v>
      </c>
      <c r="AB85" s="122" t="s">
        <v>9</v>
      </c>
      <c r="AC85" s="132" t="s">
        <v>9</v>
      </c>
      <c r="AD85" s="118" t="s">
        <v>9</v>
      </c>
      <c r="AE85" s="123" t="s">
        <v>13</v>
      </c>
      <c r="AF85" s="118" t="s">
        <v>9</v>
      </c>
      <c r="AG85" s="118" t="s">
        <v>9</v>
      </c>
      <c r="AH85" s="118" t="s">
        <v>9</v>
      </c>
      <c r="AI85" s="118" t="s">
        <v>9</v>
      </c>
      <c r="AJ85" s="118" t="s">
        <v>9</v>
      </c>
      <c r="AK85" s="125" t="s">
        <v>16</v>
      </c>
      <c r="AL85" s="118" t="s">
        <v>9</v>
      </c>
      <c r="AM85" s="118" t="s">
        <v>9</v>
      </c>
      <c r="AN85" s="118" t="s">
        <v>9</v>
      </c>
      <c r="AO85" s="118" t="s">
        <v>9</v>
      </c>
      <c r="AP85" s="118" t="s">
        <v>9</v>
      </c>
      <c r="AQ85" s="118" t="s">
        <v>9</v>
      </c>
      <c r="AR85" s="118" t="s">
        <v>9</v>
      </c>
      <c r="AS85" s="118" t="s">
        <v>9</v>
      </c>
      <c r="AT85" s="118" t="s">
        <v>9</v>
      </c>
      <c r="AU85" s="122" t="s">
        <v>9</v>
      </c>
      <c r="AV85" s="131" t="s">
        <v>16</v>
      </c>
      <c r="AW85" s="118" t="s">
        <v>9</v>
      </c>
      <c r="AX85" s="118" t="s">
        <v>9</v>
      </c>
      <c r="AY85" s="132" t="s">
        <v>9</v>
      </c>
      <c r="AZ85" s="161" t="s">
        <v>16</v>
      </c>
      <c r="BA85" s="154" t="s">
        <v>9</v>
      </c>
      <c r="BB85" s="122" t="s">
        <v>9</v>
      </c>
      <c r="BC85" s="119" t="s">
        <v>13</v>
      </c>
      <c r="BD85" s="120" t="s">
        <v>16</v>
      </c>
      <c r="BE85" s="122" t="s">
        <v>9</v>
      </c>
      <c r="BF85" s="118" t="s">
        <v>9</v>
      </c>
    </row>
    <row r="86" spans="1:58" ht="12.75" customHeight="1">
      <c r="A86" s="112" t="s">
        <v>631</v>
      </c>
      <c r="B86" s="115" t="str">
        <f t="shared" si="2"/>
        <v>IS</v>
      </c>
      <c r="C86" s="118" t="s">
        <v>9</v>
      </c>
      <c r="D86" s="118" t="s">
        <v>9</v>
      </c>
      <c r="E86" s="118" t="s">
        <v>9</v>
      </c>
      <c r="F86" s="119" t="s">
        <v>13</v>
      </c>
      <c r="G86" s="119" t="s">
        <v>13</v>
      </c>
      <c r="H86" s="119" t="s">
        <v>9</v>
      </c>
      <c r="I86" s="118" t="s">
        <v>9</v>
      </c>
      <c r="J86" s="118" t="s">
        <v>9</v>
      </c>
      <c r="K86" s="122" t="s">
        <v>9</v>
      </c>
      <c r="L86" s="118" t="s">
        <v>9</v>
      </c>
      <c r="M86" s="118" t="s">
        <v>9</v>
      </c>
      <c r="N86" s="118" t="s">
        <v>9</v>
      </c>
      <c r="O86" s="118" t="s">
        <v>9</v>
      </c>
      <c r="P86" s="119" t="s">
        <v>13</v>
      </c>
      <c r="Q86" s="118" t="s">
        <v>9</v>
      </c>
      <c r="R86" s="118" t="s">
        <v>9</v>
      </c>
      <c r="S86" s="118" t="s">
        <v>9</v>
      </c>
      <c r="T86" s="118" t="s">
        <v>9</v>
      </c>
      <c r="U86" s="122" t="s">
        <v>9</v>
      </c>
      <c r="V86" s="122" t="s">
        <v>9</v>
      </c>
      <c r="W86" s="118" t="s">
        <v>9</v>
      </c>
      <c r="X86" s="118" t="s">
        <v>9</v>
      </c>
      <c r="Y86" s="118" t="s">
        <v>9</v>
      </c>
      <c r="Z86" s="119" t="s">
        <v>13</v>
      </c>
      <c r="AA86" s="118" t="s">
        <v>9</v>
      </c>
      <c r="AB86" s="122" t="s">
        <v>9</v>
      </c>
      <c r="AC86" s="130" t="s">
        <v>13</v>
      </c>
      <c r="AD86" s="118" t="s">
        <v>9</v>
      </c>
      <c r="AE86" s="123" t="s">
        <v>13</v>
      </c>
      <c r="AF86" s="118" t="s">
        <v>9</v>
      </c>
      <c r="AG86" s="118" t="s">
        <v>9</v>
      </c>
      <c r="AH86" s="118" t="s">
        <v>9</v>
      </c>
      <c r="AI86" s="118" t="s">
        <v>9</v>
      </c>
      <c r="AJ86" s="118" t="s">
        <v>9</v>
      </c>
      <c r="AK86" s="125" t="s">
        <v>16</v>
      </c>
      <c r="AL86" s="118" t="s">
        <v>9</v>
      </c>
      <c r="AM86" s="118" t="s">
        <v>9</v>
      </c>
      <c r="AN86" s="118" t="s">
        <v>9</v>
      </c>
      <c r="AO86" s="118" t="s">
        <v>9</v>
      </c>
      <c r="AP86" s="118" t="s">
        <v>9</v>
      </c>
      <c r="AQ86" s="118" t="s">
        <v>9</v>
      </c>
      <c r="AR86" s="118" t="s">
        <v>9</v>
      </c>
      <c r="AS86" s="118" t="s">
        <v>9</v>
      </c>
      <c r="AT86" s="118" t="s">
        <v>9</v>
      </c>
      <c r="AU86" s="122" t="s">
        <v>9</v>
      </c>
      <c r="AV86" s="131" t="s">
        <v>16</v>
      </c>
      <c r="AW86" s="118" t="s">
        <v>9</v>
      </c>
      <c r="AX86" s="118" t="s">
        <v>9</v>
      </c>
      <c r="AY86" s="132" t="s">
        <v>9</v>
      </c>
      <c r="AZ86" s="161" t="s">
        <v>16</v>
      </c>
      <c r="BA86" s="154" t="s">
        <v>9</v>
      </c>
      <c r="BB86" s="120" t="s">
        <v>16</v>
      </c>
      <c r="BC86" s="119" t="s">
        <v>13</v>
      </c>
      <c r="BD86" s="120" t="s">
        <v>16</v>
      </c>
      <c r="BE86" s="122" t="s">
        <v>9</v>
      </c>
      <c r="BF86" s="118" t="s">
        <v>9</v>
      </c>
    </row>
    <row r="87" spans="1:58" ht="12.75" customHeight="1">
      <c r="A87" s="112" t="s">
        <v>622</v>
      </c>
      <c r="B87" s="115" t="str">
        <f t="shared" si="2"/>
        <v>IN</v>
      </c>
      <c r="C87" s="118" t="s">
        <v>9</v>
      </c>
      <c r="D87" s="118" t="s">
        <v>9</v>
      </c>
      <c r="E87" s="118" t="s">
        <v>9</v>
      </c>
      <c r="F87" s="118" t="s">
        <v>9</v>
      </c>
      <c r="G87" s="118" t="s">
        <v>9</v>
      </c>
      <c r="H87" s="119" t="s">
        <v>9</v>
      </c>
      <c r="I87" s="118" t="s">
        <v>9</v>
      </c>
      <c r="J87" s="119" t="s">
        <v>9</v>
      </c>
      <c r="K87" s="122" t="s">
        <v>9</v>
      </c>
      <c r="L87" s="118" t="s">
        <v>9</v>
      </c>
      <c r="M87" s="118" t="s">
        <v>9</v>
      </c>
      <c r="N87" s="118" t="s">
        <v>9</v>
      </c>
      <c r="O87" s="118" t="s">
        <v>9</v>
      </c>
      <c r="P87" s="118" t="s">
        <v>9</v>
      </c>
      <c r="Q87" s="118" t="s">
        <v>9</v>
      </c>
      <c r="R87" s="118" t="s">
        <v>9</v>
      </c>
      <c r="S87" s="118" t="s">
        <v>9</v>
      </c>
      <c r="T87" s="118" t="s">
        <v>9</v>
      </c>
      <c r="U87" s="122" t="s">
        <v>9</v>
      </c>
      <c r="V87" s="122" t="s">
        <v>9</v>
      </c>
      <c r="W87" s="118" t="s">
        <v>9</v>
      </c>
      <c r="X87" s="118" t="s">
        <v>9</v>
      </c>
      <c r="Y87" s="118" t="s">
        <v>9</v>
      </c>
      <c r="Z87" s="119" t="s">
        <v>13</v>
      </c>
      <c r="AA87" s="118" t="s">
        <v>9</v>
      </c>
      <c r="AB87" s="122" t="s">
        <v>9</v>
      </c>
      <c r="AC87" s="132" t="s">
        <v>9</v>
      </c>
      <c r="AD87" s="118" t="s">
        <v>9</v>
      </c>
      <c r="AE87" s="122" t="s">
        <v>9</v>
      </c>
      <c r="AF87" s="118" t="s">
        <v>9</v>
      </c>
      <c r="AG87" s="118" t="s">
        <v>9</v>
      </c>
      <c r="AH87" s="118" t="s">
        <v>9</v>
      </c>
      <c r="AI87" s="118" t="s">
        <v>9</v>
      </c>
      <c r="AJ87" s="118" t="s">
        <v>9</v>
      </c>
      <c r="AK87" s="125" t="s">
        <v>16</v>
      </c>
      <c r="AL87" s="118" t="s">
        <v>9</v>
      </c>
      <c r="AM87" s="118" t="s">
        <v>9</v>
      </c>
      <c r="AN87" s="118" t="s">
        <v>9</v>
      </c>
      <c r="AO87" s="118" t="s">
        <v>9</v>
      </c>
      <c r="AP87" s="118" t="s">
        <v>9</v>
      </c>
      <c r="AQ87" s="118" t="s">
        <v>9</v>
      </c>
      <c r="AR87" s="118" t="s">
        <v>9</v>
      </c>
      <c r="AS87" s="118" t="s">
        <v>9</v>
      </c>
      <c r="AT87" s="118" t="s">
        <v>9</v>
      </c>
      <c r="AU87" s="122" t="s">
        <v>9</v>
      </c>
      <c r="AV87" s="131" t="s">
        <v>16</v>
      </c>
      <c r="AW87" s="118" t="s">
        <v>9</v>
      </c>
      <c r="AX87" s="125" t="s">
        <v>16</v>
      </c>
      <c r="AY87" s="132" t="s">
        <v>9</v>
      </c>
      <c r="AZ87" s="136" t="s">
        <v>9</v>
      </c>
      <c r="BA87" s="154" t="s">
        <v>9</v>
      </c>
      <c r="BB87" s="122" t="s">
        <v>9</v>
      </c>
      <c r="BC87" s="119" t="s">
        <v>13</v>
      </c>
      <c r="BD87" s="120" t="s">
        <v>16</v>
      </c>
      <c r="BE87" s="122" t="s">
        <v>9</v>
      </c>
      <c r="BF87" s="118" t="s">
        <v>9</v>
      </c>
    </row>
    <row r="88" spans="1:58" ht="12.75" customHeight="1">
      <c r="A88" s="112" t="s">
        <v>610</v>
      </c>
      <c r="B88" s="115" t="str">
        <f t="shared" si="2"/>
        <v>ID</v>
      </c>
      <c r="C88" s="118" t="s">
        <v>9</v>
      </c>
      <c r="D88" s="118" t="s">
        <v>9</v>
      </c>
      <c r="E88" s="118" t="s">
        <v>9</v>
      </c>
      <c r="F88" s="119" t="s">
        <v>13</v>
      </c>
      <c r="G88" s="119" t="s">
        <v>13</v>
      </c>
      <c r="H88" s="119" t="s">
        <v>9</v>
      </c>
      <c r="I88" s="118" t="s">
        <v>9</v>
      </c>
      <c r="J88" s="119" t="s">
        <v>13</v>
      </c>
      <c r="K88" s="122" t="s">
        <v>9</v>
      </c>
      <c r="L88" s="118" t="s">
        <v>9</v>
      </c>
      <c r="M88" s="118" t="s">
        <v>9</v>
      </c>
      <c r="N88" s="118" t="s">
        <v>9</v>
      </c>
      <c r="O88" s="118" t="s">
        <v>9</v>
      </c>
      <c r="P88" s="119" t="s">
        <v>13</v>
      </c>
      <c r="Q88" s="118" t="s">
        <v>9</v>
      </c>
      <c r="R88" s="118" t="s">
        <v>9</v>
      </c>
      <c r="S88" s="118" t="s">
        <v>9</v>
      </c>
      <c r="T88" s="118" t="s">
        <v>9</v>
      </c>
      <c r="U88" s="122" t="s">
        <v>9</v>
      </c>
      <c r="V88" s="122" t="s">
        <v>9</v>
      </c>
      <c r="W88" s="118" t="s">
        <v>9</v>
      </c>
      <c r="X88" s="118" t="s">
        <v>9</v>
      </c>
      <c r="Y88" s="118" t="s">
        <v>9</v>
      </c>
      <c r="Z88" s="119" t="s">
        <v>13</v>
      </c>
      <c r="AA88" s="118" t="s">
        <v>9</v>
      </c>
      <c r="AB88" s="123" t="s">
        <v>13</v>
      </c>
      <c r="AC88" s="132" t="s">
        <v>9</v>
      </c>
      <c r="AD88" s="119" t="s">
        <v>13</v>
      </c>
      <c r="AE88" s="122" t="s">
        <v>9</v>
      </c>
      <c r="AF88" s="118" t="s">
        <v>9</v>
      </c>
      <c r="AG88" s="118" t="s">
        <v>9</v>
      </c>
      <c r="AH88" s="118" t="s">
        <v>9</v>
      </c>
      <c r="AI88" s="118" t="s">
        <v>9</v>
      </c>
      <c r="AJ88" s="118" t="s">
        <v>9</v>
      </c>
      <c r="AK88" s="125" t="s">
        <v>16</v>
      </c>
      <c r="AL88" s="125" t="s">
        <v>16</v>
      </c>
      <c r="AM88" s="118" t="s">
        <v>9</v>
      </c>
      <c r="AN88" s="118" t="s">
        <v>9</v>
      </c>
      <c r="AO88" s="118" t="s">
        <v>9</v>
      </c>
      <c r="AP88" s="118" t="s">
        <v>9</v>
      </c>
      <c r="AQ88" s="118" t="s">
        <v>9</v>
      </c>
      <c r="AR88" s="118" t="s">
        <v>9</v>
      </c>
      <c r="AS88" s="118" t="s">
        <v>9</v>
      </c>
      <c r="AT88" s="118" t="s">
        <v>9</v>
      </c>
      <c r="AU88" s="122" t="s">
        <v>9</v>
      </c>
      <c r="AV88" s="131" t="s">
        <v>16</v>
      </c>
      <c r="AW88" s="118" t="s">
        <v>9</v>
      </c>
      <c r="AX88" s="118" t="s">
        <v>9</v>
      </c>
      <c r="AY88" s="132" t="s">
        <v>9</v>
      </c>
      <c r="AZ88" s="136" t="s">
        <v>9</v>
      </c>
      <c r="BA88" s="129" t="s">
        <v>13</v>
      </c>
      <c r="BB88" s="122" t="s">
        <v>9</v>
      </c>
      <c r="BC88" s="119" t="s">
        <v>13</v>
      </c>
      <c r="BD88" s="120" t="s">
        <v>16</v>
      </c>
      <c r="BE88" s="122" t="s">
        <v>9</v>
      </c>
      <c r="BF88" s="118" t="s">
        <v>9</v>
      </c>
    </row>
    <row r="89" spans="1:58" ht="12.75" customHeight="1">
      <c r="A89" s="112" t="s">
        <v>628</v>
      </c>
      <c r="B89" s="115" t="str">
        <f t="shared" si="2"/>
        <v>IR</v>
      </c>
      <c r="C89" s="118" t="s">
        <v>9</v>
      </c>
      <c r="D89" s="118" t="s">
        <v>9</v>
      </c>
      <c r="E89" s="118" t="s">
        <v>9</v>
      </c>
      <c r="F89" s="119" t="s">
        <v>13</v>
      </c>
      <c r="G89" s="119" t="s">
        <v>13</v>
      </c>
      <c r="H89" s="119" t="s">
        <v>9</v>
      </c>
      <c r="I89" s="118" t="s">
        <v>9</v>
      </c>
      <c r="J89" s="119" t="s">
        <v>13</v>
      </c>
      <c r="K89" s="120" t="s">
        <v>16</v>
      </c>
      <c r="L89" s="118" t="s">
        <v>9</v>
      </c>
      <c r="M89" s="118" t="s">
        <v>9</v>
      </c>
      <c r="N89" s="118" t="s">
        <v>9</v>
      </c>
      <c r="O89" s="118" t="s">
        <v>9</v>
      </c>
      <c r="P89" s="119" t="s">
        <v>13</v>
      </c>
      <c r="Q89" s="118" t="s">
        <v>9</v>
      </c>
      <c r="R89" s="118" t="s">
        <v>9</v>
      </c>
      <c r="S89" s="118" t="s">
        <v>9</v>
      </c>
      <c r="T89" s="118" t="s">
        <v>9</v>
      </c>
      <c r="U89" s="122" t="s">
        <v>9</v>
      </c>
      <c r="V89" s="122" t="s">
        <v>9</v>
      </c>
      <c r="W89" s="119" t="s">
        <v>13</v>
      </c>
      <c r="X89" s="119" t="s">
        <v>13</v>
      </c>
      <c r="Y89" s="119" t="s">
        <v>13</v>
      </c>
      <c r="Z89" s="119" t="s">
        <v>13</v>
      </c>
      <c r="AA89" s="118" t="s">
        <v>9</v>
      </c>
      <c r="AB89" s="123" t="s">
        <v>13</v>
      </c>
      <c r="AC89" s="130" t="s">
        <v>13</v>
      </c>
      <c r="AD89" s="119" t="s">
        <v>13</v>
      </c>
      <c r="AE89" s="123" t="s">
        <v>13</v>
      </c>
      <c r="AF89" s="118" t="s">
        <v>9</v>
      </c>
      <c r="AG89" s="119" t="s">
        <v>13</v>
      </c>
      <c r="AH89" s="119" t="s">
        <v>13</v>
      </c>
      <c r="AI89" s="119" t="s">
        <v>13</v>
      </c>
      <c r="AJ89" s="119" t="s">
        <v>13</v>
      </c>
      <c r="AK89" s="125" t="s">
        <v>16</v>
      </c>
      <c r="AL89" s="125" t="s">
        <v>16</v>
      </c>
      <c r="AM89" s="118" t="s">
        <v>9</v>
      </c>
      <c r="AN89" s="118" t="s">
        <v>9</v>
      </c>
      <c r="AO89" s="118" t="s">
        <v>9</v>
      </c>
      <c r="AP89" s="118" t="s">
        <v>9</v>
      </c>
      <c r="AQ89" s="118" t="s">
        <v>9</v>
      </c>
      <c r="AR89" s="118" t="s">
        <v>9</v>
      </c>
      <c r="AS89" s="118" t="s">
        <v>9</v>
      </c>
      <c r="AT89" s="118" t="s">
        <v>9</v>
      </c>
      <c r="AU89" s="122" t="s">
        <v>9</v>
      </c>
      <c r="AV89" s="131" t="s">
        <v>16</v>
      </c>
      <c r="AW89" s="118" t="s">
        <v>9</v>
      </c>
      <c r="AX89" s="118" t="s">
        <v>9</v>
      </c>
      <c r="AY89" s="132" t="s">
        <v>9</v>
      </c>
      <c r="AZ89" s="133" t="s">
        <v>13</v>
      </c>
      <c r="BA89" s="129" t="s">
        <v>13</v>
      </c>
      <c r="BB89" s="120" t="s">
        <v>16</v>
      </c>
      <c r="BC89" s="119" t="s">
        <v>13</v>
      </c>
      <c r="BD89" s="120" t="s">
        <v>16</v>
      </c>
      <c r="BE89" s="120" t="s">
        <v>16</v>
      </c>
      <c r="BF89" s="118" t="s">
        <v>9</v>
      </c>
    </row>
    <row r="90" spans="1:58" ht="12.75" customHeight="1">
      <c r="A90" s="112" t="s">
        <v>626</v>
      </c>
      <c r="B90" s="115" t="str">
        <f t="shared" si="2"/>
        <v>IQ</v>
      </c>
      <c r="C90" s="118" t="s">
        <v>9</v>
      </c>
      <c r="D90" s="118" t="s">
        <v>9</v>
      </c>
      <c r="E90" s="118" t="s">
        <v>9</v>
      </c>
      <c r="F90" s="119" t="s">
        <v>13</v>
      </c>
      <c r="G90" s="119" t="s">
        <v>13</v>
      </c>
      <c r="H90" s="119" t="s">
        <v>9</v>
      </c>
      <c r="I90" s="118" t="s">
        <v>9</v>
      </c>
      <c r="J90" s="119" t="s">
        <v>13</v>
      </c>
      <c r="K90" s="120" t="s">
        <v>16</v>
      </c>
      <c r="L90" s="118" t="s">
        <v>9</v>
      </c>
      <c r="M90" s="118" t="s">
        <v>9</v>
      </c>
      <c r="N90" s="118" t="s">
        <v>9</v>
      </c>
      <c r="O90" s="118" t="s">
        <v>9</v>
      </c>
      <c r="P90" s="118" t="s">
        <v>9</v>
      </c>
      <c r="Q90" s="118" t="s">
        <v>9</v>
      </c>
      <c r="R90" s="118" t="s">
        <v>9</v>
      </c>
      <c r="S90" s="118" t="s">
        <v>9</v>
      </c>
      <c r="T90" s="118" t="s">
        <v>9</v>
      </c>
      <c r="U90" s="122" t="s">
        <v>9</v>
      </c>
      <c r="V90" s="122" t="s">
        <v>9</v>
      </c>
      <c r="W90" s="119" t="s">
        <v>13</v>
      </c>
      <c r="X90" s="119" t="s">
        <v>13</v>
      </c>
      <c r="Y90" s="119" t="s">
        <v>13</v>
      </c>
      <c r="Z90" s="119" t="s">
        <v>13</v>
      </c>
      <c r="AA90" s="118" t="s">
        <v>9</v>
      </c>
      <c r="AB90" s="123" t="s">
        <v>13</v>
      </c>
      <c r="AC90" s="130" t="s">
        <v>13</v>
      </c>
      <c r="AD90" s="119" t="s">
        <v>13</v>
      </c>
      <c r="AE90" s="123" t="s">
        <v>13</v>
      </c>
      <c r="AF90" s="118" t="s">
        <v>9</v>
      </c>
      <c r="AG90" s="119" t="s">
        <v>13</v>
      </c>
      <c r="AH90" s="119" t="s">
        <v>13</v>
      </c>
      <c r="AI90" s="119" t="s">
        <v>13</v>
      </c>
      <c r="AJ90" s="119" t="s">
        <v>13</v>
      </c>
      <c r="AK90" s="125" t="s">
        <v>16</v>
      </c>
      <c r="AL90" s="125" t="s">
        <v>16</v>
      </c>
      <c r="AM90" s="118" t="s">
        <v>9</v>
      </c>
      <c r="AN90" s="118" t="s">
        <v>9</v>
      </c>
      <c r="AO90" s="118" t="s">
        <v>9</v>
      </c>
      <c r="AP90" s="118" t="s">
        <v>9</v>
      </c>
      <c r="AQ90" s="118" t="s">
        <v>9</v>
      </c>
      <c r="AR90" s="118" t="s">
        <v>9</v>
      </c>
      <c r="AS90" s="118" t="s">
        <v>9</v>
      </c>
      <c r="AT90" s="118" t="s">
        <v>9</v>
      </c>
      <c r="AU90" s="122" t="s">
        <v>9</v>
      </c>
      <c r="AV90" s="131" t="s">
        <v>16</v>
      </c>
      <c r="AW90" s="118" t="s">
        <v>9</v>
      </c>
      <c r="AX90" s="119" t="s">
        <v>13</v>
      </c>
      <c r="AY90" s="132" t="s">
        <v>9</v>
      </c>
      <c r="AZ90" s="136" t="s">
        <v>9</v>
      </c>
      <c r="BA90" s="129" t="s">
        <v>13</v>
      </c>
      <c r="BB90" s="122" t="s">
        <v>9</v>
      </c>
      <c r="BC90" s="119" t="s">
        <v>13</v>
      </c>
      <c r="BD90" s="120" t="s">
        <v>16</v>
      </c>
      <c r="BE90" s="120" t="s">
        <v>16</v>
      </c>
      <c r="BF90" s="118" t="s">
        <v>9</v>
      </c>
    </row>
    <row r="91" spans="1:58" ht="12.75" customHeight="1">
      <c r="A91" s="112" t="s">
        <v>612</v>
      </c>
      <c r="B91" s="115" t="str">
        <f t="shared" si="2"/>
        <v>IE</v>
      </c>
      <c r="C91" s="118" t="s">
        <v>9</v>
      </c>
      <c r="D91" s="118" t="s">
        <v>9</v>
      </c>
      <c r="E91" s="118" t="s">
        <v>9</v>
      </c>
      <c r="F91" s="119" t="s">
        <v>13</v>
      </c>
      <c r="G91" s="118" t="s">
        <v>9</v>
      </c>
      <c r="H91" s="119" t="s">
        <v>9</v>
      </c>
      <c r="I91" s="118" t="s">
        <v>9</v>
      </c>
      <c r="J91" s="118" t="s">
        <v>9</v>
      </c>
      <c r="K91" s="122" t="s">
        <v>9</v>
      </c>
      <c r="L91" s="118" t="s">
        <v>9</v>
      </c>
      <c r="M91" s="118" t="s">
        <v>9</v>
      </c>
      <c r="N91" s="118" t="s">
        <v>9</v>
      </c>
      <c r="O91" s="118" t="s">
        <v>9</v>
      </c>
      <c r="P91" s="118" t="s">
        <v>9</v>
      </c>
      <c r="Q91" s="118" t="s">
        <v>9</v>
      </c>
      <c r="R91" s="118" t="s">
        <v>9</v>
      </c>
      <c r="S91" s="118" t="s">
        <v>9</v>
      </c>
      <c r="T91" s="118" t="s">
        <v>9</v>
      </c>
      <c r="U91" s="122" t="s">
        <v>9</v>
      </c>
      <c r="V91" s="122" t="s">
        <v>9</v>
      </c>
      <c r="W91" s="118" t="s">
        <v>9</v>
      </c>
      <c r="X91" s="118" t="s">
        <v>9</v>
      </c>
      <c r="Y91" s="118" t="s">
        <v>9</v>
      </c>
      <c r="Z91" s="119" t="s">
        <v>13</v>
      </c>
      <c r="AA91" s="118" t="s">
        <v>9</v>
      </c>
      <c r="AB91" s="122" t="s">
        <v>9</v>
      </c>
      <c r="AC91" s="132" t="s">
        <v>9</v>
      </c>
      <c r="AD91" s="118" t="s">
        <v>9</v>
      </c>
      <c r="AE91" s="122" t="s">
        <v>9</v>
      </c>
      <c r="AF91" s="118" t="s">
        <v>9</v>
      </c>
      <c r="AG91" s="118" t="s">
        <v>9</v>
      </c>
      <c r="AH91" s="118" t="s">
        <v>9</v>
      </c>
      <c r="AI91" s="118" t="s">
        <v>9</v>
      </c>
      <c r="AJ91" s="118" t="s">
        <v>9</v>
      </c>
      <c r="AK91" s="125" t="s">
        <v>16</v>
      </c>
      <c r="AL91" s="125" t="s">
        <v>16</v>
      </c>
      <c r="AM91" s="118" t="s">
        <v>9</v>
      </c>
      <c r="AN91" s="118" t="s">
        <v>9</v>
      </c>
      <c r="AO91" s="118" t="s">
        <v>9</v>
      </c>
      <c r="AP91" s="118" t="s">
        <v>9</v>
      </c>
      <c r="AQ91" s="118" t="s">
        <v>9</v>
      </c>
      <c r="AR91" s="118" t="s">
        <v>9</v>
      </c>
      <c r="AS91" s="118" t="s">
        <v>9</v>
      </c>
      <c r="AT91" s="118" t="s">
        <v>9</v>
      </c>
      <c r="AU91" s="122" t="s">
        <v>9</v>
      </c>
      <c r="AV91" s="132" t="s">
        <v>9</v>
      </c>
      <c r="AW91" s="118" t="s">
        <v>9</v>
      </c>
      <c r="AX91" s="118" t="s">
        <v>9</v>
      </c>
      <c r="AY91" s="132" t="s">
        <v>9</v>
      </c>
      <c r="AZ91" s="161" t="s">
        <v>16</v>
      </c>
      <c r="BA91" s="154" t="s">
        <v>9</v>
      </c>
      <c r="BB91" s="122" t="s">
        <v>9</v>
      </c>
      <c r="BC91" s="119" t="s">
        <v>13</v>
      </c>
      <c r="BD91" s="120" t="s">
        <v>16</v>
      </c>
      <c r="BE91" s="122" t="s">
        <v>9</v>
      </c>
      <c r="BF91" s="118" t="s">
        <v>9</v>
      </c>
    </row>
    <row r="92" spans="1:58" ht="12.75" customHeight="1">
      <c r="A92" s="112" t="s">
        <v>615</v>
      </c>
      <c r="B92" s="115" t="str">
        <f t="shared" si="2"/>
        <v>IL</v>
      </c>
      <c r="C92" s="118" t="s">
        <v>9</v>
      </c>
      <c r="D92" s="118" t="s">
        <v>9</v>
      </c>
      <c r="E92" s="118" t="s">
        <v>9</v>
      </c>
      <c r="F92" s="119" t="s">
        <v>13</v>
      </c>
      <c r="G92" s="118" t="s">
        <v>9</v>
      </c>
      <c r="H92" s="119" t="s">
        <v>9</v>
      </c>
      <c r="I92" s="118" t="s">
        <v>9</v>
      </c>
      <c r="J92" s="119" t="s">
        <v>13</v>
      </c>
      <c r="K92" s="120" t="s">
        <v>16</v>
      </c>
      <c r="L92" s="118" t="s">
        <v>9</v>
      </c>
      <c r="M92" s="118" t="s">
        <v>9</v>
      </c>
      <c r="N92" s="118" t="s">
        <v>9</v>
      </c>
      <c r="O92" s="118" t="s">
        <v>9</v>
      </c>
      <c r="P92" s="119" t="s">
        <v>13</v>
      </c>
      <c r="Q92" s="118" t="s">
        <v>9</v>
      </c>
      <c r="R92" s="118" t="s">
        <v>9</v>
      </c>
      <c r="S92" s="118" t="s">
        <v>9</v>
      </c>
      <c r="T92" s="118" t="s">
        <v>9</v>
      </c>
      <c r="U92" s="122" t="s">
        <v>9</v>
      </c>
      <c r="V92" s="122" t="s">
        <v>9</v>
      </c>
      <c r="W92" s="118" t="s">
        <v>9</v>
      </c>
      <c r="X92" s="118" t="s">
        <v>9</v>
      </c>
      <c r="Y92" s="118" t="s">
        <v>9</v>
      </c>
      <c r="Z92" s="119" t="s">
        <v>13</v>
      </c>
      <c r="AA92" s="118" t="s">
        <v>9</v>
      </c>
      <c r="AB92" s="122" t="s">
        <v>9</v>
      </c>
      <c r="AC92" s="130" t="s">
        <v>13</v>
      </c>
      <c r="AD92" s="118" t="s">
        <v>9</v>
      </c>
      <c r="AE92" s="123" t="s">
        <v>13</v>
      </c>
      <c r="AF92" s="118" t="s">
        <v>9</v>
      </c>
      <c r="AG92" s="118" t="s">
        <v>9</v>
      </c>
      <c r="AH92" s="118" t="s">
        <v>9</v>
      </c>
      <c r="AI92" s="118" t="s">
        <v>9</v>
      </c>
      <c r="AJ92" s="118" t="s">
        <v>9</v>
      </c>
      <c r="AK92" s="125" t="s">
        <v>16</v>
      </c>
      <c r="AL92" s="118" t="s">
        <v>9</v>
      </c>
      <c r="AM92" s="118" t="s">
        <v>9</v>
      </c>
      <c r="AN92" s="118" t="s">
        <v>9</v>
      </c>
      <c r="AO92" s="118" t="s">
        <v>9</v>
      </c>
      <c r="AP92" s="118" t="s">
        <v>9</v>
      </c>
      <c r="AQ92" s="118" t="s">
        <v>9</v>
      </c>
      <c r="AR92" s="118" t="s">
        <v>9</v>
      </c>
      <c r="AS92" s="118" t="s">
        <v>9</v>
      </c>
      <c r="AT92" s="118" t="s">
        <v>9</v>
      </c>
      <c r="AU92" s="122" t="s">
        <v>9</v>
      </c>
      <c r="AV92" s="131" t="s">
        <v>16</v>
      </c>
      <c r="AW92" s="118" t="s">
        <v>9</v>
      </c>
      <c r="AX92" s="118" t="s">
        <v>9</v>
      </c>
      <c r="AY92" s="132" t="s">
        <v>9</v>
      </c>
      <c r="AZ92" s="161" t="s">
        <v>16</v>
      </c>
      <c r="BA92" s="154" t="s">
        <v>9</v>
      </c>
      <c r="BB92" s="122" t="s">
        <v>9</v>
      </c>
      <c r="BC92" s="119" t="s">
        <v>13</v>
      </c>
      <c r="BD92" s="120" t="s">
        <v>16</v>
      </c>
      <c r="BE92" s="122" t="s">
        <v>9</v>
      </c>
      <c r="BF92" s="118" t="s">
        <v>9</v>
      </c>
    </row>
    <row r="93" spans="1:58" ht="12.75" customHeight="1">
      <c r="A93" s="112" t="s">
        <v>633</v>
      </c>
      <c r="B93" s="115" t="str">
        <f t="shared" si="2"/>
        <v>IT</v>
      </c>
      <c r="C93" s="118" t="s">
        <v>9</v>
      </c>
      <c r="D93" s="118" t="s">
        <v>9</v>
      </c>
      <c r="E93" s="118" t="s">
        <v>9</v>
      </c>
      <c r="F93" s="118" t="s">
        <v>9</v>
      </c>
      <c r="G93" s="118" t="s">
        <v>9</v>
      </c>
      <c r="H93" s="119" t="s">
        <v>9</v>
      </c>
      <c r="I93" s="118" t="s">
        <v>9</v>
      </c>
      <c r="J93" s="118" t="s">
        <v>9</v>
      </c>
      <c r="K93" s="122" t="s">
        <v>9</v>
      </c>
      <c r="L93" s="118" t="s">
        <v>9</v>
      </c>
      <c r="M93" s="118" t="s">
        <v>9</v>
      </c>
      <c r="N93" s="118" t="s">
        <v>9</v>
      </c>
      <c r="O93" s="118" t="s">
        <v>9</v>
      </c>
      <c r="P93" s="118" t="s">
        <v>9</v>
      </c>
      <c r="Q93" s="118" t="s">
        <v>9</v>
      </c>
      <c r="R93" s="118" t="s">
        <v>9</v>
      </c>
      <c r="S93" s="118" t="s">
        <v>9</v>
      </c>
      <c r="T93" s="118" t="s">
        <v>9</v>
      </c>
      <c r="U93" s="122" t="s">
        <v>9</v>
      </c>
      <c r="V93" s="122" t="s">
        <v>9</v>
      </c>
      <c r="W93" s="118" t="s">
        <v>9</v>
      </c>
      <c r="X93" s="118" t="s">
        <v>9</v>
      </c>
      <c r="Y93" s="118" t="s">
        <v>9</v>
      </c>
      <c r="Z93" s="119" t="s">
        <v>13</v>
      </c>
      <c r="AA93" s="118" t="s">
        <v>9</v>
      </c>
      <c r="AB93" s="122" t="s">
        <v>9</v>
      </c>
      <c r="AC93" s="132" t="s">
        <v>9</v>
      </c>
      <c r="AD93" s="118" t="s">
        <v>9</v>
      </c>
      <c r="AE93" s="122" t="s">
        <v>9</v>
      </c>
      <c r="AF93" s="118" t="s">
        <v>9</v>
      </c>
      <c r="AG93" s="118" t="s">
        <v>9</v>
      </c>
      <c r="AH93" s="118" t="s">
        <v>9</v>
      </c>
      <c r="AI93" s="118" t="s">
        <v>9</v>
      </c>
      <c r="AJ93" s="118" t="s">
        <v>9</v>
      </c>
      <c r="AK93" s="125" t="s">
        <v>16</v>
      </c>
      <c r="AL93" s="118" t="s">
        <v>9</v>
      </c>
      <c r="AM93" s="118" t="s">
        <v>9</v>
      </c>
      <c r="AN93" s="118" t="s">
        <v>9</v>
      </c>
      <c r="AO93" s="118" t="s">
        <v>9</v>
      </c>
      <c r="AP93" s="118" t="s">
        <v>9</v>
      </c>
      <c r="AQ93" s="118" t="s">
        <v>9</v>
      </c>
      <c r="AR93" s="118" t="s">
        <v>9</v>
      </c>
      <c r="AS93" s="118" t="s">
        <v>9</v>
      </c>
      <c r="AT93" s="118" t="s">
        <v>9</v>
      </c>
      <c r="AU93" s="122" t="s">
        <v>9</v>
      </c>
      <c r="AV93" s="131" t="s">
        <v>16</v>
      </c>
      <c r="AW93" s="118" t="s">
        <v>9</v>
      </c>
      <c r="AX93" s="118" t="s">
        <v>9</v>
      </c>
      <c r="AY93" s="132" t="s">
        <v>9</v>
      </c>
      <c r="AZ93" s="161" t="s">
        <v>16</v>
      </c>
      <c r="BA93" s="154" t="s">
        <v>9</v>
      </c>
      <c r="BB93" s="122" t="s">
        <v>9</v>
      </c>
      <c r="BC93" s="118" t="s">
        <v>9</v>
      </c>
      <c r="BD93" s="120" t="s">
        <v>16</v>
      </c>
      <c r="BE93" s="122" t="s">
        <v>9</v>
      </c>
      <c r="BF93" s="118" t="s">
        <v>9</v>
      </c>
    </row>
    <row r="94" spans="1:58" ht="12.75" customHeight="1">
      <c r="A94" s="112" t="s">
        <v>637</v>
      </c>
      <c r="B94" s="115" t="str">
        <f t="shared" si="2"/>
        <v>JM</v>
      </c>
      <c r="C94" s="118" t="s">
        <v>9</v>
      </c>
      <c r="D94" s="118" t="s">
        <v>9</v>
      </c>
      <c r="E94" s="118" t="s">
        <v>9</v>
      </c>
      <c r="F94" s="119" t="s">
        <v>13</v>
      </c>
      <c r="G94" s="119" t="s">
        <v>13</v>
      </c>
      <c r="H94" s="119" t="s">
        <v>9</v>
      </c>
      <c r="I94" s="118" t="s">
        <v>9</v>
      </c>
      <c r="J94" s="119" t="s">
        <v>13</v>
      </c>
      <c r="K94" s="122" t="s">
        <v>9</v>
      </c>
      <c r="L94" s="118" t="s">
        <v>9</v>
      </c>
      <c r="M94" s="118" t="s">
        <v>9</v>
      </c>
      <c r="N94" s="118" t="s">
        <v>9</v>
      </c>
      <c r="O94" s="118" t="s">
        <v>9</v>
      </c>
      <c r="P94" s="118" t="s">
        <v>9</v>
      </c>
      <c r="Q94" s="118" t="s">
        <v>9</v>
      </c>
      <c r="R94" s="118" t="s">
        <v>9</v>
      </c>
      <c r="S94" s="118" t="s">
        <v>9</v>
      </c>
      <c r="T94" s="118" t="s">
        <v>9</v>
      </c>
      <c r="U94" s="122" t="s">
        <v>9</v>
      </c>
      <c r="V94" s="122" t="s">
        <v>9</v>
      </c>
      <c r="W94" s="118" t="s">
        <v>9</v>
      </c>
      <c r="X94" s="118" t="s">
        <v>9</v>
      </c>
      <c r="Y94" s="118" t="s">
        <v>9</v>
      </c>
      <c r="Z94" s="119" t="s">
        <v>13</v>
      </c>
      <c r="AA94" s="118" t="s">
        <v>9</v>
      </c>
      <c r="AB94" s="123" t="s">
        <v>13</v>
      </c>
      <c r="AC94" s="130" t="s">
        <v>13</v>
      </c>
      <c r="AD94" s="119" t="s">
        <v>13</v>
      </c>
      <c r="AE94" s="123" t="s">
        <v>13</v>
      </c>
      <c r="AF94" s="118" t="s">
        <v>9</v>
      </c>
      <c r="AG94" s="118" t="s">
        <v>9</v>
      </c>
      <c r="AH94" s="118" t="s">
        <v>9</v>
      </c>
      <c r="AI94" s="118" t="s">
        <v>9</v>
      </c>
      <c r="AJ94" s="118" t="s">
        <v>9</v>
      </c>
      <c r="AK94" s="125" t="s">
        <v>16</v>
      </c>
      <c r="AL94" s="125" t="s">
        <v>16</v>
      </c>
      <c r="AM94" s="118" t="s">
        <v>9</v>
      </c>
      <c r="AN94" s="118" t="s">
        <v>9</v>
      </c>
      <c r="AO94" s="118" t="s">
        <v>9</v>
      </c>
      <c r="AP94" s="118" t="s">
        <v>9</v>
      </c>
      <c r="AQ94" s="118" t="s">
        <v>9</v>
      </c>
      <c r="AR94" s="118" t="s">
        <v>9</v>
      </c>
      <c r="AS94" s="118" t="s">
        <v>9</v>
      </c>
      <c r="AT94" s="118" t="s">
        <v>9</v>
      </c>
      <c r="AU94" s="122" t="s">
        <v>9</v>
      </c>
      <c r="AV94" s="131" t="s">
        <v>16</v>
      </c>
      <c r="AW94" s="118" t="s">
        <v>9</v>
      </c>
      <c r="AX94" s="118" t="s">
        <v>9</v>
      </c>
      <c r="AY94" s="132" t="s">
        <v>9</v>
      </c>
      <c r="AZ94" s="133" t="s">
        <v>13</v>
      </c>
      <c r="BA94" s="129" t="s">
        <v>13</v>
      </c>
      <c r="BB94" s="122" t="s">
        <v>9</v>
      </c>
      <c r="BC94" s="119" t="s">
        <v>13</v>
      </c>
      <c r="BD94" s="120" t="s">
        <v>16</v>
      </c>
      <c r="BE94" s="122" t="s">
        <v>9</v>
      </c>
      <c r="BF94" s="118" t="s">
        <v>9</v>
      </c>
    </row>
    <row r="95" spans="1:58" ht="12.75" customHeight="1">
      <c r="A95" s="112" t="s">
        <v>641</v>
      </c>
      <c r="B95" s="115" t="str">
        <f t="shared" si="2"/>
        <v>JP</v>
      </c>
      <c r="C95" s="118" t="s">
        <v>9</v>
      </c>
      <c r="D95" s="118" t="s">
        <v>9</v>
      </c>
      <c r="E95" s="118" t="s">
        <v>9</v>
      </c>
      <c r="F95" s="118" t="s">
        <v>9</v>
      </c>
      <c r="G95" s="118" t="s">
        <v>9</v>
      </c>
      <c r="H95" s="119" t="s">
        <v>9</v>
      </c>
      <c r="I95" s="118" t="s">
        <v>9</v>
      </c>
      <c r="J95" s="119" t="s">
        <v>9</v>
      </c>
      <c r="K95" s="122" t="s">
        <v>9</v>
      </c>
      <c r="L95" s="118" t="s">
        <v>9</v>
      </c>
      <c r="M95" s="118" t="s">
        <v>9</v>
      </c>
      <c r="N95" s="118" t="s">
        <v>9</v>
      </c>
      <c r="O95" s="118" t="s">
        <v>9</v>
      </c>
      <c r="P95" s="119" t="s">
        <v>13</v>
      </c>
      <c r="Q95" s="118" t="s">
        <v>9</v>
      </c>
      <c r="R95" s="118" t="s">
        <v>9</v>
      </c>
      <c r="S95" s="118" t="s">
        <v>9</v>
      </c>
      <c r="T95" s="118" t="s">
        <v>9</v>
      </c>
      <c r="U95" s="122" t="s">
        <v>9</v>
      </c>
      <c r="V95" s="122" t="s">
        <v>9</v>
      </c>
      <c r="W95" s="118" t="s">
        <v>9</v>
      </c>
      <c r="X95" s="118" t="s">
        <v>9</v>
      </c>
      <c r="Y95" s="118" t="s">
        <v>9</v>
      </c>
      <c r="Z95" s="119" t="s">
        <v>13</v>
      </c>
      <c r="AA95" s="118" t="s">
        <v>9</v>
      </c>
      <c r="AB95" s="122" t="s">
        <v>9</v>
      </c>
      <c r="AC95" s="132" t="s">
        <v>9</v>
      </c>
      <c r="AD95" s="118" t="s">
        <v>9</v>
      </c>
      <c r="AE95" s="122" t="s">
        <v>9</v>
      </c>
      <c r="AF95" s="118" t="s">
        <v>9</v>
      </c>
      <c r="AG95" s="118" t="s">
        <v>9</v>
      </c>
      <c r="AH95" s="118" t="s">
        <v>9</v>
      </c>
      <c r="AI95" s="118" t="s">
        <v>9</v>
      </c>
      <c r="AJ95" s="118" t="s">
        <v>9</v>
      </c>
      <c r="AK95" s="125" t="s">
        <v>16</v>
      </c>
      <c r="AL95" s="118" t="s">
        <v>9</v>
      </c>
      <c r="AM95" s="118" t="s">
        <v>9</v>
      </c>
      <c r="AN95" s="118" t="s">
        <v>9</v>
      </c>
      <c r="AO95" s="118" t="s">
        <v>9</v>
      </c>
      <c r="AP95" s="118" t="s">
        <v>9</v>
      </c>
      <c r="AQ95" s="118" t="s">
        <v>9</v>
      </c>
      <c r="AR95" s="118" t="s">
        <v>9</v>
      </c>
      <c r="AS95" s="118" t="s">
        <v>9</v>
      </c>
      <c r="AT95" s="118" t="s">
        <v>9</v>
      </c>
      <c r="AU95" s="122" t="s">
        <v>9</v>
      </c>
      <c r="AV95" s="132" t="s">
        <v>9</v>
      </c>
      <c r="AW95" s="118" t="s">
        <v>9</v>
      </c>
      <c r="AX95" s="118" t="s">
        <v>9</v>
      </c>
      <c r="AY95" s="132" t="s">
        <v>9</v>
      </c>
      <c r="AZ95" s="161" t="s">
        <v>16</v>
      </c>
      <c r="BA95" s="154" t="s">
        <v>9</v>
      </c>
      <c r="BB95" s="122" t="s">
        <v>9</v>
      </c>
      <c r="BC95" s="118" t="s">
        <v>9</v>
      </c>
      <c r="BD95" s="120" t="s">
        <v>16</v>
      </c>
      <c r="BE95" s="122" t="s">
        <v>9</v>
      </c>
      <c r="BF95" s="118" t="s">
        <v>9</v>
      </c>
    </row>
    <row r="96" spans="1:58" ht="12.75" customHeight="1">
      <c r="A96" s="112" t="s">
        <v>639</v>
      </c>
      <c r="B96" s="115" t="str">
        <f t="shared" si="2"/>
        <v>JO</v>
      </c>
      <c r="C96" s="118" t="s">
        <v>9</v>
      </c>
      <c r="D96" s="118" t="s">
        <v>9</v>
      </c>
      <c r="E96" s="118" t="s">
        <v>9</v>
      </c>
      <c r="F96" s="118" t="s">
        <v>9</v>
      </c>
      <c r="G96" s="118" t="s">
        <v>9</v>
      </c>
      <c r="H96" s="119" t="s">
        <v>9</v>
      </c>
      <c r="I96" s="118" t="s">
        <v>9</v>
      </c>
      <c r="J96" s="119" t="s">
        <v>13</v>
      </c>
      <c r="K96" s="122" t="s">
        <v>9</v>
      </c>
      <c r="L96" s="118" t="s">
        <v>9</v>
      </c>
      <c r="M96" s="118" t="s">
        <v>9</v>
      </c>
      <c r="N96" s="118" t="s">
        <v>9</v>
      </c>
      <c r="O96" s="118" t="s">
        <v>9</v>
      </c>
      <c r="P96" s="119" t="s">
        <v>13</v>
      </c>
      <c r="Q96" s="118" t="s">
        <v>9</v>
      </c>
      <c r="R96" s="118" t="s">
        <v>9</v>
      </c>
      <c r="S96" s="118" t="s">
        <v>9</v>
      </c>
      <c r="T96" s="118" t="s">
        <v>9</v>
      </c>
      <c r="U96" s="122" t="s">
        <v>9</v>
      </c>
      <c r="V96" s="122" t="s">
        <v>9</v>
      </c>
      <c r="W96" s="118" t="s">
        <v>9</v>
      </c>
      <c r="X96" s="118" t="s">
        <v>9</v>
      </c>
      <c r="Y96" s="118" t="s">
        <v>9</v>
      </c>
      <c r="Z96" s="119" t="s">
        <v>13</v>
      </c>
      <c r="AA96" s="118" t="s">
        <v>9</v>
      </c>
      <c r="AB96" s="123" t="s">
        <v>13</v>
      </c>
      <c r="AC96" s="132" t="s">
        <v>9</v>
      </c>
      <c r="AD96" s="119" t="s">
        <v>13</v>
      </c>
      <c r="AE96" s="122" t="s">
        <v>9</v>
      </c>
      <c r="AF96" s="118" t="s">
        <v>9</v>
      </c>
      <c r="AG96" s="118" t="s">
        <v>9</v>
      </c>
      <c r="AH96" s="118" t="s">
        <v>9</v>
      </c>
      <c r="AI96" s="118" t="s">
        <v>9</v>
      </c>
      <c r="AJ96" s="118" t="s">
        <v>9</v>
      </c>
      <c r="AK96" s="125" t="s">
        <v>16</v>
      </c>
      <c r="AL96" s="125" t="s">
        <v>16</v>
      </c>
      <c r="AM96" s="118" t="s">
        <v>9</v>
      </c>
      <c r="AN96" s="118" t="s">
        <v>9</v>
      </c>
      <c r="AO96" s="118" t="s">
        <v>9</v>
      </c>
      <c r="AP96" s="118" t="s">
        <v>9</v>
      </c>
      <c r="AQ96" s="118" t="s">
        <v>9</v>
      </c>
      <c r="AR96" s="118" t="s">
        <v>9</v>
      </c>
      <c r="AS96" s="118" t="s">
        <v>9</v>
      </c>
      <c r="AT96" s="118" t="s">
        <v>9</v>
      </c>
      <c r="AU96" s="122" t="s">
        <v>9</v>
      </c>
      <c r="AV96" s="131" t="s">
        <v>16</v>
      </c>
      <c r="AW96" s="118" t="s">
        <v>9</v>
      </c>
      <c r="AX96" s="118" t="s">
        <v>9</v>
      </c>
      <c r="AY96" s="132" t="s">
        <v>9</v>
      </c>
      <c r="AZ96" s="136" t="s">
        <v>9</v>
      </c>
      <c r="BA96" s="129" t="s">
        <v>13</v>
      </c>
      <c r="BB96" s="122" t="s">
        <v>9</v>
      </c>
      <c r="BC96" s="119" t="s">
        <v>13</v>
      </c>
      <c r="BD96" s="120" t="s">
        <v>16</v>
      </c>
      <c r="BE96" s="122" t="s">
        <v>9</v>
      </c>
      <c r="BF96" s="118" t="s">
        <v>9</v>
      </c>
    </row>
    <row r="97" spans="1:58" ht="12.75" customHeight="1">
      <c r="A97" s="112" t="s">
        <v>667</v>
      </c>
      <c r="B97" s="115" t="str">
        <f t="shared" si="2"/>
        <v>KZ</v>
      </c>
      <c r="C97" s="118" t="s">
        <v>9</v>
      </c>
      <c r="D97" s="118" t="s">
        <v>9</v>
      </c>
      <c r="E97" s="118" t="s">
        <v>9</v>
      </c>
      <c r="F97" s="119" t="s">
        <v>13</v>
      </c>
      <c r="G97" s="119" t="s">
        <v>13</v>
      </c>
      <c r="H97" s="119" t="s">
        <v>9</v>
      </c>
      <c r="I97" s="118" t="s">
        <v>9</v>
      </c>
      <c r="J97" s="119" t="s">
        <v>13</v>
      </c>
      <c r="K97" s="122" t="s">
        <v>9</v>
      </c>
      <c r="L97" s="118" t="s">
        <v>9</v>
      </c>
      <c r="M97" s="118" t="s">
        <v>9</v>
      </c>
      <c r="N97" s="118" t="s">
        <v>9</v>
      </c>
      <c r="O97" s="118" t="s">
        <v>9</v>
      </c>
      <c r="P97" s="119" t="s">
        <v>13</v>
      </c>
      <c r="Q97" s="118" t="s">
        <v>9</v>
      </c>
      <c r="R97" s="118" t="s">
        <v>9</v>
      </c>
      <c r="S97" s="118" t="s">
        <v>9</v>
      </c>
      <c r="T97" s="118" t="s">
        <v>9</v>
      </c>
      <c r="U97" s="122" t="s">
        <v>9</v>
      </c>
      <c r="V97" s="122" t="s">
        <v>9</v>
      </c>
      <c r="W97" s="118" t="s">
        <v>9</v>
      </c>
      <c r="X97" s="118" t="s">
        <v>9</v>
      </c>
      <c r="Y97" s="118" t="s">
        <v>9</v>
      </c>
      <c r="Z97" s="119" t="s">
        <v>13</v>
      </c>
      <c r="AA97" s="118" t="s">
        <v>9</v>
      </c>
      <c r="AB97" s="123" t="s">
        <v>13</v>
      </c>
      <c r="AC97" s="132" t="s">
        <v>9</v>
      </c>
      <c r="AD97" s="119" t="s">
        <v>13</v>
      </c>
      <c r="AE97" s="123" t="s">
        <v>13</v>
      </c>
      <c r="AF97" s="118" t="s">
        <v>9</v>
      </c>
      <c r="AG97" s="118" t="s">
        <v>9</v>
      </c>
      <c r="AH97" s="118" t="s">
        <v>9</v>
      </c>
      <c r="AI97" s="118" t="s">
        <v>9</v>
      </c>
      <c r="AJ97" s="118" t="s">
        <v>9</v>
      </c>
      <c r="AK97" s="125" t="s">
        <v>16</v>
      </c>
      <c r="AL97" s="125" t="s">
        <v>16</v>
      </c>
      <c r="AM97" s="118" t="s">
        <v>9</v>
      </c>
      <c r="AN97" s="118" t="s">
        <v>9</v>
      </c>
      <c r="AO97" s="118" t="s">
        <v>9</v>
      </c>
      <c r="AP97" s="118" t="s">
        <v>9</v>
      </c>
      <c r="AQ97" s="118" t="s">
        <v>9</v>
      </c>
      <c r="AR97" s="118" t="s">
        <v>9</v>
      </c>
      <c r="AS97" s="118" t="s">
        <v>9</v>
      </c>
      <c r="AT97" s="118" t="s">
        <v>9</v>
      </c>
      <c r="AU97" s="122" t="s">
        <v>9</v>
      </c>
      <c r="AV97" s="131" t="s">
        <v>16</v>
      </c>
      <c r="AW97" s="118" t="s">
        <v>9</v>
      </c>
      <c r="AX97" s="118" t="s">
        <v>9</v>
      </c>
      <c r="AY97" s="132" t="s">
        <v>9</v>
      </c>
      <c r="AZ97" s="136" t="s">
        <v>9</v>
      </c>
      <c r="BA97" s="129" t="s">
        <v>13</v>
      </c>
      <c r="BB97" s="122" t="s">
        <v>9</v>
      </c>
      <c r="BC97" s="119" t="s">
        <v>13</v>
      </c>
      <c r="BD97" s="120" t="s">
        <v>16</v>
      </c>
      <c r="BE97" s="122" t="s">
        <v>9</v>
      </c>
      <c r="BF97" s="118" t="s">
        <v>9</v>
      </c>
    </row>
    <row r="98" spans="1:58" ht="12.75" customHeight="1">
      <c r="A98" s="112" t="s">
        <v>644</v>
      </c>
      <c r="B98" s="115" t="str">
        <f t="shared" si="2"/>
        <v>KE</v>
      </c>
      <c r="C98" s="118" t="s">
        <v>9</v>
      </c>
      <c r="D98" s="118" t="s">
        <v>9</v>
      </c>
      <c r="E98" s="118" t="s">
        <v>9</v>
      </c>
      <c r="F98" s="118" t="s">
        <v>9</v>
      </c>
      <c r="G98" s="119" t="s">
        <v>13</v>
      </c>
      <c r="H98" s="119" t="s">
        <v>9</v>
      </c>
      <c r="I98" s="118" t="s">
        <v>9</v>
      </c>
      <c r="J98" s="119" t="s">
        <v>13</v>
      </c>
      <c r="K98" s="120" t="s">
        <v>16</v>
      </c>
      <c r="L98" s="118" t="s">
        <v>9</v>
      </c>
      <c r="M98" s="118" t="s">
        <v>9</v>
      </c>
      <c r="N98" s="118" t="s">
        <v>9</v>
      </c>
      <c r="O98" s="118" t="s">
        <v>9</v>
      </c>
      <c r="P98" s="118" t="s">
        <v>9</v>
      </c>
      <c r="Q98" s="118" t="s">
        <v>9</v>
      </c>
      <c r="R98" s="118" t="s">
        <v>9</v>
      </c>
      <c r="S98" s="118" t="s">
        <v>9</v>
      </c>
      <c r="T98" s="118" t="s">
        <v>9</v>
      </c>
      <c r="U98" s="122" t="s">
        <v>9</v>
      </c>
      <c r="V98" s="122" t="s">
        <v>9</v>
      </c>
      <c r="W98" s="118" t="s">
        <v>9</v>
      </c>
      <c r="X98" s="118" t="s">
        <v>9</v>
      </c>
      <c r="Y98" s="118" t="s">
        <v>9</v>
      </c>
      <c r="Z98" s="119" t="s">
        <v>13</v>
      </c>
      <c r="AA98" s="118" t="s">
        <v>9</v>
      </c>
      <c r="AB98" s="122" t="s">
        <v>9</v>
      </c>
      <c r="AC98" s="130" t="s">
        <v>13</v>
      </c>
      <c r="AD98" s="118" t="s">
        <v>9</v>
      </c>
      <c r="AE98" s="123" t="s">
        <v>13</v>
      </c>
      <c r="AF98" s="118" t="s">
        <v>9</v>
      </c>
      <c r="AG98" s="118" t="s">
        <v>9</v>
      </c>
      <c r="AH98" s="118" t="s">
        <v>9</v>
      </c>
      <c r="AI98" s="118" t="s">
        <v>9</v>
      </c>
      <c r="AJ98" s="118" t="s">
        <v>9</v>
      </c>
      <c r="AK98" s="125" t="s">
        <v>16</v>
      </c>
      <c r="AL98" s="118" t="s">
        <v>9</v>
      </c>
      <c r="AM98" s="118" t="s">
        <v>9</v>
      </c>
      <c r="AN98" s="118" t="s">
        <v>9</v>
      </c>
      <c r="AO98" s="118" t="s">
        <v>9</v>
      </c>
      <c r="AP98" s="118" t="s">
        <v>9</v>
      </c>
      <c r="AQ98" s="118" t="s">
        <v>9</v>
      </c>
      <c r="AR98" s="118" t="s">
        <v>9</v>
      </c>
      <c r="AS98" s="118" t="s">
        <v>9</v>
      </c>
      <c r="AT98" s="118" t="s">
        <v>9</v>
      </c>
      <c r="AU98" s="122" t="s">
        <v>9</v>
      </c>
      <c r="AV98" s="131" t="s">
        <v>16</v>
      </c>
      <c r="AW98" s="118" t="s">
        <v>9</v>
      </c>
      <c r="AX98" s="118" t="s">
        <v>9</v>
      </c>
      <c r="AY98" s="132" t="s">
        <v>9</v>
      </c>
      <c r="AZ98" s="136" t="s">
        <v>9</v>
      </c>
      <c r="BA98" s="154" t="s">
        <v>9</v>
      </c>
      <c r="BB98" s="122" t="s">
        <v>9</v>
      </c>
      <c r="BC98" s="119" t="s">
        <v>13</v>
      </c>
      <c r="BD98" s="120" t="s">
        <v>16</v>
      </c>
      <c r="BE98" s="122" t="s">
        <v>9</v>
      </c>
      <c r="BF98" s="118" t="s">
        <v>9</v>
      </c>
    </row>
    <row r="99" spans="1:58" ht="12.75" customHeight="1">
      <c r="A99" s="112" t="s">
        <v>660</v>
      </c>
      <c r="B99" s="115" t="str">
        <f t="shared" si="2"/>
        <v>KR</v>
      </c>
      <c r="C99" s="118" t="s">
        <v>9</v>
      </c>
      <c r="D99" s="118" t="s">
        <v>9</v>
      </c>
      <c r="E99" s="118" t="s">
        <v>9</v>
      </c>
      <c r="F99" s="118" t="s">
        <v>9</v>
      </c>
      <c r="G99" s="118" t="s">
        <v>9</v>
      </c>
      <c r="H99" s="119" t="s">
        <v>9</v>
      </c>
      <c r="I99" s="118" t="s">
        <v>9</v>
      </c>
      <c r="J99" s="119" t="s">
        <v>13</v>
      </c>
      <c r="K99" s="122" t="s">
        <v>9</v>
      </c>
      <c r="L99" s="118" t="s">
        <v>9</v>
      </c>
      <c r="M99" s="118" t="s">
        <v>9</v>
      </c>
      <c r="N99" s="118" t="s">
        <v>9</v>
      </c>
      <c r="O99" s="118" t="s">
        <v>9</v>
      </c>
      <c r="P99" s="119" t="s">
        <v>13</v>
      </c>
      <c r="Q99" s="118" t="s">
        <v>9</v>
      </c>
      <c r="R99" s="118" t="s">
        <v>9</v>
      </c>
      <c r="S99" s="118" t="s">
        <v>9</v>
      </c>
      <c r="T99" s="118" t="s">
        <v>9</v>
      </c>
      <c r="U99" s="122" t="s">
        <v>9</v>
      </c>
      <c r="V99" s="122" t="s">
        <v>9</v>
      </c>
      <c r="W99" s="118" t="s">
        <v>9</v>
      </c>
      <c r="X99" s="118" t="s">
        <v>9</v>
      </c>
      <c r="Y99" s="118" t="s">
        <v>9</v>
      </c>
      <c r="Z99" s="119" t="s">
        <v>13</v>
      </c>
      <c r="AA99" s="118" t="s">
        <v>9</v>
      </c>
      <c r="AB99" s="122" t="s">
        <v>9</v>
      </c>
      <c r="AC99" s="132" t="s">
        <v>9</v>
      </c>
      <c r="AD99" s="118" t="s">
        <v>9</v>
      </c>
      <c r="AE99" s="122" t="s">
        <v>9</v>
      </c>
      <c r="AF99" s="118" t="s">
        <v>9</v>
      </c>
      <c r="AG99" s="118" t="s">
        <v>9</v>
      </c>
      <c r="AH99" s="118" t="s">
        <v>9</v>
      </c>
      <c r="AI99" s="118" t="s">
        <v>9</v>
      </c>
      <c r="AJ99" s="118" t="s">
        <v>9</v>
      </c>
      <c r="AK99" s="125" t="s">
        <v>16</v>
      </c>
      <c r="AL99" s="118" t="s">
        <v>9</v>
      </c>
      <c r="AM99" s="118" t="s">
        <v>9</v>
      </c>
      <c r="AN99" s="118" t="s">
        <v>9</v>
      </c>
      <c r="AO99" s="118" t="s">
        <v>9</v>
      </c>
      <c r="AP99" s="118" t="s">
        <v>9</v>
      </c>
      <c r="AQ99" s="118" t="s">
        <v>9</v>
      </c>
      <c r="AR99" s="118" t="s">
        <v>9</v>
      </c>
      <c r="AS99" s="118" t="s">
        <v>9</v>
      </c>
      <c r="AT99" s="118" t="s">
        <v>9</v>
      </c>
      <c r="AU99" s="122" t="s">
        <v>9</v>
      </c>
      <c r="AV99" s="131" t="s">
        <v>16</v>
      </c>
      <c r="AW99" s="118" t="s">
        <v>9</v>
      </c>
      <c r="AX99" s="125" t="s">
        <v>16</v>
      </c>
      <c r="AY99" s="132" t="s">
        <v>9</v>
      </c>
      <c r="AZ99" s="133" t="s">
        <v>13</v>
      </c>
      <c r="BA99" s="154" t="s">
        <v>9</v>
      </c>
      <c r="BB99" s="122" t="s">
        <v>9</v>
      </c>
      <c r="BC99" s="119" t="s">
        <v>13</v>
      </c>
      <c r="BD99" s="120" t="s">
        <v>16</v>
      </c>
      <c r="BE99" s="122" t="s">
        <v>9</v>
      </c>
      <c r="BF99" s="118" t="s">
        <v>9</v>
      </c>
    </row>
    <row r="100" spans="1:58" ht="12.75" customHeight="1">
      <c r="A100" s="112" t="s">
        <v>657</v>
      </c>
      <c r="B100" s="115" t="str">
        <f t="shared" si="2"/>
        <v>KP</v>
      </c>
      <c r="C100" s="125" t="s">
        <v>16</v>
      </c>
      <c r="D100" s="125" t="s">
        <v>16</v>
      </c>
      <c r="E100" s="125" t="s">
        <v>16</v>
      </c>
      <c r="F100" s="125" t="s">
        <v>16</v>
      </c>
      <c r="G100" s="125" t="s">
        <v>16</v>
      </c>
      <c r="H100" s="125" t="s">
        <v>16</v>
      </c>
      <c r="I100" s="125" t="s">
        <v>16</v>
      </c>
      <c r="J100" s="125" t="s">
        <v>16</v>
      </c>
      <c r="K100" s="120" t="s">
        <v>16</v>
      </c>
      <c r="L100" s="125" t="s">
        <v>16</v>
      </c>
      <c r="M100" s="125" t="s">
        <v>16</v>
      </c>
      <c r="N100" s="125" t="s">
        <v>16</v>
      </c>
      <c r="O100" s="125" t="s">
        <v>16</v>
      </c>
      <c r="P100" s="125" t="s">
        <v>16</v>
      </c>
      <c r="Q100" s="125" t="s">
        <v>16</v>
      </c>
      <c r="R100" s="125" t="s">
        <v>16</v>
      </c>
      <c r="S100" s="125" t="s">
        <v>16</v>
      </c>
      <c r="T100" s="125" t="s">
        <v>16</v>
      </c>
      <c r="U100" s="120" t="s">
        <v>16</v>
      </c>
      <c r="V100" s="120" t="s">
        <v>16</v>
      </c>
      <c r="W100" s="125" t="s">
        <v>16</v>
      </c>
      <c r="X100" s="125" t="s">
        <v>16</v>
      </c>
      <c r="Y100" s="125" t="s">
        <v>16</v>
      </c>
      <c r="Z100" s="125" t="s">
        <v>16</v>
      </c>
      <c r="AA100" s="125" t="s">
        <v>16</v>
      </c>
      <c r="AB100" s="120" t="s">
        <v>16</v>
      </c>
      <c r="AC100" s="131" t="s">
        <v>16</v>
      </c>
      <c r="AD100" s="125" t="s">
        <v>16</v>
      </c>
      <c r="AE100" s="120" t="s">
        <v>16</v>
      </c>
      <c r="AF100" s="125" t="s">
        <v>16</v>
      </c>
      <c r="AG100" s="125" t="s">
        <v>16</v>
      </c>
      <c r="AH100" s="125" t="s">
        <v>16</v>
      </c>
      <c r="AI100" s="125" t="s">
        <v>16</v>
      </c>
      <c r="AJ100" s="125" t="s">
        <v>16</v>
      </c>
      <c r="AK100" s="125" t="s">
        <v>16</v>
      </c>
      <c r="AL100" s="125" t="s">
        <v>16</v>
      </c>
      <c r="AM100" s="125" t="s">
        <v>16</v>
      </c>
      <c r="AN100" s="125" t="s">
        <v>16</v>
      </c>
      <c r="AO100" s="125" t="s">
        <v>16</v>
      </c>
      <c r="AP100" s="125" t="s">
        <v>16</v>
      </c>
      <c r="AQ100" s="125" t="s">
        <v>16</v>
      </c>
      <c r="AR100" s="125" t="s">
        <v>16</v>
      </c>
      <c r="AS100" s="125" t="s">
        <v>16</v>
      </c>
      <c r="AT100" s="125" t="s">
        <v>16</v>
      </c>
      <c r="AU100" s="120" t="s">
        <v>16</v>
      </c>
      <c r="AV100" s="131" t="s">
        <v>16</v>
      </c>
      <c r="AW100" s="125" t="s">
        <v>16</v>
      </c>
      <c r="AX100" s="125" t="s">
        <v>16</v>
      </c>
      <c r="AY100" s="131" t="s">
        <v>16</v>
      </c>
      <c r="AZ100" s="161" t="s">
        <v>16</v>
      </c>
      <c r="BA100" s="231" t="s">
        <v>16</v>
      </c>
      <c r="BB100" s="120" t="s">
        <v>16</v>
      </c>
      <c r="BC100" s="125" t="s">
        <v>16</v>
      </c>
      <c r="BD100" s="120" t="s">
        <v>16</v>
      </c>
      <c r="BE100" s="120" t="s">
        <v>16</v>
      </c>
      <c r="BF100" s="125" t="s">
        <v>16</v>
      </c>
    </row>
    <row r="101" spans="1:58" ht="12.75" customHeight="1">
      <c r="A101" s="112" t="s">
        <v>2099</v>
      </c>
      <c r="B101" s="115"/>
      <c r="C101" s="118" t="s">
        <v>9</v>
      </c>
      <c r="D101" s="118" t="s">
        <v>9</v>
      </c>
      <c r="E101" s="118" t="s">
        <v>9</v>
      </c>
      <c r="F101" s="119" t="s">
        <v>13</v>
      </c>
      <c r="G101" s="119" t="s">
        <v>13</v>
      </c>
      <c r="H101" s="119" t="s">
        <v>9</v>
      </c>
      <c r="I101" s="118" t="s">
        <v>9</v>
      </c>
      <c r="J101" s="119" t="s">
        <v>13</v>
      </c>
      <c r="K101" s="120" t="s">
        <v>16</v>
      </c>
      <c r="L101" s="118" t="s">
        <v>9</v>
      </c>
      <c r="M101" s="118" t="s">
        <v>9</v>
      </c>
      <c r="N101" s="118" t="s">
        <v>9</v>
      </c>
      <c r="O101" s="118" t="s">
        <v>9</v>
      </c>
      <c r="P101" s="119" t="s">
        <v>13</v>
      </c>
      <c r="Q101" s="118" t="s">
        <v>9</v>
      </c>
      <c r="R101" s="118" t="s">
        <v>9</v>
      </c>
      <c r="S101" s="118" t="s">
        <v>9</v>
      </c>
      <c r="T101" s="118" t="s">
        <v>9</v>
      </c>
      <c r="U101" s="122" t="s">
        <v>9</v>
      </c>
      <c r="V101" s="122" t="s">
        <v>9</v>
      </c>
      <c r="W101" s="119" t="s">
        <v>13</v>
      </c>
      <c r="X101" s="119" t="s">
        <v>13</v>
      </c>
      <c r="Y101" s="119" t="s">
        <v>13</v>
      </c>
      <c r="Z101" s="119" t="s">
        <v>13</v>
      </c>
      <c r="AA101" s="118" t="s">
        <v>9</v>
      </c>
      <c r="AB101" s="123" t="s">
        <v>13</v>
      </c>
      <c r="AC101" s="130" t="s">
        <v>13</v>
      </c>
      <c r="AD101" s="119" t="s">
        <v>13</v>
      </c>
      <c r="AE101" s="123" t="s">
        <v>13</v>
      </c>
      <c r="AF101" s="118" t="s">
        <v>9</v>
      </c>
      <c r="AG101" s="119" t="s">
        <v>13</v>
      </c>
      <c r="AH101" s="119" t="s">
        <v>13</v>
      </c>
      <c r="AI101" s="119" t="s">
        <v>13</v>
      </c>
      <c r="AJ101" s="119" t="s">
        <v>13</v>
      </c>
      <c r="AK101" s="125" t="s">
        <v>16</v>
      </c>
      <c r="AL101" s="125" t="s">
        <v>16</v>
      </c>
      <c r="AM101" s="118" t="s">
        <v>9</v>
      </c>
      <c r="AN101" s="118" t="s">
        <v>9</v>
      </c>
      <c r="AO101" s="118" t="s">
        <v>9</v>
      </c>
      <c r="AP101" s="118" t="s">
        <v>9</v>
      </c>
      <c r="AQ101" s="118" t="s">
        <v>9</v>
      </c>
      <c r="AR101" s="118" t="s">
        <v>9</v>
      </c>
      <c r="AS101" s="118" t="s">
        <v>9</v>
      </c>
      <c r="AT101" s="118" t="s">
        <v>9</v>
      </c>
      <c r="AU101" s="122" t="s">
        <v>9</v>
      </c>
      <c r="AV101" s="131" t="s">
        <v>16</v>
      </c>
      <c r="AW101" s="118" t="s">
        <v>9</v>
      </c>
      <c r="AX101" s="119" t="s">
        <v>13</v>
      </c>
      <c r="AY101" s="132" t="s">
        <v>9</v>
      </c>
      <c r="AZ101" s="133" t="s">
        <v>13</v>
      </c>
      <c r="BA101" s="129" t="s">
        <v>13</v>
      </c>
      <c r="BB101" s="122" t="s">
        <v>9</v>
      </c>
      <c r="BC101" s="119" t="s">
        <v>13</v>
      </c>
      <c r="BD101" s="120" t="s">
        <v>16</v>
      </c>
      <c r="BE101" s="120" t="s">
        <v>16</v>
      </c>
      <c r="BF101" s="118" t="s">
        <v>9</v>
      </c>
    </row>
    <row r="102" spans="1:58" ht="12.75" customHeight="1">
      <c r="A102" s="112" t="s">
        <v>663</v>
      </c>
      <c r="B102" s="115" t="str">
        <f t="shared" ref="B102:B133" si="3">VLOOKUP(A102, CCTable, 3, FALSE)</f>
        <v>KW</v>
      </c>
      <c r="C102" s="118" t="s">
        <v>9</v>
      </c>
      <c r="D102" s="118" t="s">
        <v>9</v>
      </c>
      <c r="E102" s="118" t="s">
        <v>9</v>
      </c>
      <c r="F102" s="118" t="s">
        <v>9</v>
      </c>
      <c r="G102" s="119" t="s">
        <v>13</v>
      </c>
      <c r="H102" s="119" t="s">
        <v>9</v>
      </c>
      <c r="I102" s="118" t="s">
        <v>9</v>
      </c>
      <c r="J102" s="119" t="s">
        <v>13</v>
      </c>
      <c r="K102" s="122" t="s">
        <v>9</v>
      </c>
      <c r="L102" s="118" t="s">
        <v>9</v>
      </c>
      <c r="M102" s="118" t="s">
        <v>9</v>
      </c>
      <c r="N102" s="118" t="s">
        <v>9</v>
      </c>
      <c r="O102" s="118" t="s">
        <v>9</v>
      </c>
      <c r="P102" s="119" t="s">
        <v>13</v>
      </c>
      <c r="Q102" s="118" t="s">
        <v>9</v>
      </c>
      <c r="R102" s="118" t="s">
        <v>9</v>
      </c>
      <c r="S102" s="118" t="s">
        <v>9</v>
      </c>
      <c r="T102" s="118" t="s">
        <v>9</v>
      </c>
      <c r="U102" s="122" t="s">
        <v>9</v>
      </c>
      <c r="V102" s="122" t="s">
        <v>9</v>
      </c>
      <c r="W102" s="118" t="s">
        <v>9</v>
      </c>
      <c r="X102" s="118" t="s">
        <v>9</v>
      </c>
      <c r="Y102" s="118" t="s">
        <v>9</v>
      </c>
      <c r="Z102" s="119" t="s">
        <v>13</v>
      </c>
      <c r="AA102" s="118" t="s">
        <v>9</v>
      </c>
      <c r="AB102" s="123" t="s">
        <v>13</v>
      </c>
      <c r="AC102" s="132" t="s">
        <v>9</v>
      </c>
      <c r="AD102" s="119" t="s">
        <v>13</v>
      </c>
      <c r="AE102" s="122" t="s">
        <v>9</v>
      </c>
      <c r="AF102" s="118" t="s">
        <v>9</v>
      </c>
      <c r="AG102" s="118" t="s">
        <v>9</v>
      </c>
      <c r="AH102" s="118" t="s">
        <v>9</v>
      </c>
      <c r="AI102" s="118" t="s">
        <v>9</v>
      </c>
      <c r="AJ102" s="118" t="s">
        <v>9</v>
      </c>
      <c r="AK102" s="125" t="s">
        <v>16</v>
      </c>
      <c r="AL102" s="125" t="s">
        <v>16</v>
      </c>
      <c r="AM102" s="118" t="s">
        <v>9</v>
      </c>
      <c r="AN102" s="118" t="s">
        <v>9</v>
      </c>
      <c r="AO102" s="118" t="s">
        <v>9</v>
      </c>
      <c r="AP102" s="118" t="s">
        <v>9</v>
      </c>
      <c r="AQ102" s="118" t="s">
        <v>9</v>
      </c>
      <c r="AR102" s="118" t="s">
        <v>9</v>
      </c>
      <c r="AS102" s="118" t="s">
        <v>9</v>
      </c>
      <c r="AT102" s="118" t="s">
        <v>9</v>
      </c>
      <c r="AU102" s="122" t="s">
        <v>9</v>
      </c>
      <c r="AV102" s="131" t="s">
        <v>16</v>
      </c>
      <c r="AW102" s="118" t="s">
        <v>9</v>
      </c>
      <c r="AX102" s="118" t="s">
        <v>9</v>
      </c>
      <c r="AY102" s="132" t="s">
        <v>9</v>
      </c>
      <c r="AZ102" s="161" t="s">
        <v>16</v>
      </c>
      <c r="BA102" s="129" t="s">
        <v>13</v>
      </c>
      <c r="BB102" s="122" t="s">
        <v>9</v>
      </c>
      <c r="BC102" s="119" t="s">
        <v>13</v>
      </c>
      <c r="BD102" s="120" t="s">
        <v>16</v>
      </c>
      <c r="BE102" s="122" t="s">
        <v>9</v>
      </c>
      <c r="BF102" s="118" t="s">
        <v>9</v>
      </c>
    </row>
    <row r="103" spans="1:58" ht="12.75" customHeight="1">
      <c r="A103" s="112" t="s">
        <v>647</v>
      </c>
      <c r="B103" s="115" t="str">
        <f t="shared" si="3"/>
        <v>KG</v>
      </c>
      <c r="C103" s="118" t="s">
        <v>9</v>
      </c>
      <c r="D103" s="118" t="s">
        <v>9</v>
      </c>
      <c r="E103" s="118" t="s">
        <v>9</v>
      </c>
      <c r="F103" s="119" t="s">
        <v>13</v>
      </c>
      <c r="G103" s="119" t="s">
        <v>13</v>
      </c>
      <c r="H103" s="119" t="s">
        <v>9</v>
      </c>
      <c r="I103" s="118" t="s">
        <v>9</v>
      </c>
      <c r="J103" s="119" t="s">
        <v>13</v>
      </c>
      <c r="K103" s="122" t="s">
        <v>9</v>
      </c>
      <c r="L103" s="118" t="s">
        <v>9</v>
      </c>
      <c r="M103" s="118" t="s">
        <v>9</v>
      </c>
      <c r="N103" s="118" t="s">
        <v>9</v>
      </c>
      <c r="O103" s="118" t="s">
        <v>9</v>
      </c>
      <c r="P103" s="119" t="s">
        <v>13</v>
      </c>
      <c r="Q103" s="118" t="s">
        <v>9</v>
      </c>
      <c r="R103" s="118" t="s">
        <v>9</v>
      </c>
      <c r="S103" s="118" t="s">
        <v>9</v>
      </c>
      <c r="T103" s="118" t="s">
        <v>9</v>
      </c>
      <c r="U103" s="122" t="s">
        <v>9</v>
      </c>
      <c r="V103" s="122" t="s">
        <v>9</v>
      </c>
      <c r="W103" s="118" t="s">
        <v>9</v>
      </c>
      <c r="X103" s="118" t="s">
        <v>9</v>
      </c>
      <c r="Y103" s="118" t="s">
        <v>9</v>
      </c>
      <c r="Z103" s="119" t="s">
        <v>13</v>
      </c>
      <c r="AA103" s="118" t="s">
        <v>9</v>
      </c>
      <c r="AB103" s="123" t="s">
        <v>13</v>
      </c>
      <c r="AC103" s="132" t="s">
        <v>9</v>
      </c>
      <c r="AD103" s="119" t="s">
        <v>13</v>
      </c>
      <c r="AE103" s="123" t="s">
        <v>13</v>
      </c>
      <c r="AF103" s="118" t="s">
        <v>9</v>
      </c>
      <c r="AG103" s="118" t="s">
        <v>9</v>
      </c>
      <c r="AH103" s="118" t="s">
        <v>9</v>
      </c>
      <c r="AI103" s="118" t="s">
        <v>9</v>
      </c>
      <c r="AJ103" s="118" t="s">
        <v>9</v>
      </c>
      <c r="AK103" s="125" t="s">
        <v>16</v>
      </c>
      <c r="AL103" s="125" t="s">
        <v>16</v>
      </c>
      <c r="AM103" s="118" t="s">
        <v>9</v>
      </c>
      <c r="AN103" s="118" t="s">
        <v>9</v>
      </c>
      <c r="AO103" s="118" t="s">
        <v>9</v>
      </c>
      <c r="AP103" s="118" t="s">
        <v>9</v>
      </c>
      <c r="AQ103" s="118" t="s">
        <v>9</v>
      </c>
      <c r="AR103" s="118" t="s">
        <v>9</v>
      </c>
      <c r="AS103" s="118" t="s">
        <v>9</v>
      </c>
      <c r="AT103" s="118" t="s">
        <v>9</v>
      </c>
      <c r="AU103" s="122" t="s">
        <v>9</v>
      </c>
      <c r="AV103" s="131" t="s">
        <v>16</v>
      </c>
      <c r="AW103" s="118" t="s">
        <v>9</v>
      </c>
      <c r="AX103" s="118" t="s">
        <v>9</v>
      </c>
      <c r="AY103" s="132" t="s">
        <v>9</v>
      </c>
      <c r="AZ103" s="133" t="s">
        <v>13</v>
      </c>
      <c r="BA103" s="129" t="s">
        <v>13</v>
      </c>
      <c r="BB103" s="122" t="s">
        <v>9</v>
      </c>
      <c r="BC103" s="119" t="s">
        <v>13</v>
      </c>
      <c r="BD103" s="120" t="s">
        <v>16</v>
      </c>
      <c r="BE103" s="122" t="s">
        <v>9</v>
      </c>
      <c r="BF103" s="118" t="s">
        <v>9</v>
      </c>
    </row>
    <row r="104" spans="1:58" ht="12.75" customHeight="1">
      <c r="A104" s="112" t="s">
        <v>669</v>
      </c>
      <c r="B104" s="115" t="str">
        <f t="shared" si="3"/>
        <v>LA</v>
      </c>
      <c r="C104" s="118" t="s">
        <v>9</v>
      </c>
      <c r="D104" s="118" t="s">
        <v>9</v>
      </c>
      <c r="E104" s="118" t="s">
        <v>9</v>
      </c>
      <c r="F104" s="119" t="s">
        <v>13</v>
      </c>
      <c r="G104" s="119" t="s">
        <v>13</v>
      </c>
      <c r="H104" s="119" t="s">
        <v>9</v>
      </c>
      <c r="I104" s="118" t="s">
        <v>9</v>
      </c>
      <c r="J104" s="119" t="s">
        <v>13</v>
      </c>
      <c r="K104" s="122" t="s">
        <v>9</v>
      </c>
      <c r="L104" s="118" t="s">
        <v>9</v>
      </c>
      <c r="M104" s="118" t="s">
        <v>9</v>
      </c>
      <c r="N104" s="118" t="s">
        <v>9</v>
      </c>
      <c r="O104" s="118" t="s">
        <v>9</v>
      </c>
      <c r="P104" s="119" t="s">
        <v>13</v>
      </c>
      <c r="Q104" s="118" t="s">
        <v>9</v>
      </c>
      <c r="R104" s="118" t="s">
        <v>9</v>
      </c>
      <c r="S104" s="118" t="s">
        <v>9</v>
      </c>
      <c r="T104" s="118" t="s">
        <v>9</v>
      </c>
      <c r="U104" s="122" t="s">
        <v>9</v>
      </c>
      <c r="V104" s="122" t="s">
        <v>9</v>
      </c>
      <c r="W104" s="118" t="s">
        <v>9</v>
      </c>
      <c r="X104" s="118" t="s">
        <v>9</v>
      </c>
      <c r="Y104" s="118" t="s">
        <v>9</v>
      </c>
      <c r="Z104" s="119" t="s">
        <v>13</v>
      </c>
      <c r="AA104" s="118" t="s">
        <v>9</v>
      </c>
      <c r="AB104" s="123" t="s">
        <v>13</v>
      </c>
      <c r="AC104" s="130" t="s">
        <v>13</v>
      </c>
      <c r="AD104" s="119" t="s">
        <v>13</v>
      </c>
      <c r="AE104" s="123" t="s">
        <v>13</v>
      </c>
      <c r="AF104" s="118" t="s">
        <v>9</v>
      </c>
      <c r="AG104" s="118" t="s">
        <v>9</v>
      </c>
      <c r="AH104" s="118" t="s">
        <v>9</v>
      </c>
      <c r="AI104" s="118" t="s">
        <v>9</v>
      </c>
      <c r="AJ104" s="118" t="s">
        <v>9</v>
      </c>
      <c r="AK104" s="125" t="s">
        <v>16</v>
      </c>
      <c r="AL104" s="125" t="s">
        <v>16</v>
      </c>
      <c r="AM104" s="118" t="s">
        <v>9</v>
      </c>
      <c r="AN104" s="118" t="s">
        <v>9</v>
      </c>
      <c r="AO104" s="118" t="s">
        <v>9</v>
      </c>
      <c r="AP104" s="118" t="s">
        <v>9</v>
      </c>
      <c r="AQ104" s="118" t="s">
        <v>9</v>
      </c>
      <c r="AR104" s="118" t="s">
        <v>9</v>
      </c>
      <c r="AS104" s="118" t="s">
        <v>9</v>
      </c>
      <c r="AT104" s="118" t="s">
        <v>9</v>
      </c>
      <c r="AU104" s="122" t="s">
        <v>9</v>
      </c>
      <c r="AV104" s="131" t="s">
        <v>16</v>
      </c>
      <c r="AW104" s="118" t="s">
        <v>9</v>
      </c>
      <c r="AX104" s="118" t="s">
        <v>9</v>
      </c>
      <c r="AY104" s="132" t="s">
        <v>9</v>
      </c>
      <c r="AZ104" s="133" t="s">
        <v>13</v>
      </c>
      <c r="BA104" s="129" t="s">
        <v>13</v>
      </c>
      <c r="BB104" s="122" t="s">
        <v>9</v>
      </c>
      <c r="BC104" s="119" t="s">
        <v>13</v>
      </c>
      <c r="BD104" s="120" t="s">
        <v>16</v>
      </c>
      <c r="BE104" s="122" t="s">
        <v>9</v>
      </c>
      <c r="BF104" s="118" t="s">
        <v>9</v>
      </c>
    </row>
    <row r="105" spans="1:58" ht="12.75" customHeight="1">
      <c r="A105" s="112" t="s">
        <v>688</v>
      </c>
      <c r="B105" s="115" t="str">
        <f t="shared" si="3"/>
        <v>LV</v>
      </c>
      <c r="C105" s="118" t="s">
        <v>9</v>
      </c>
      <c r="D105" s="118" t="s">
        <v>9</v>
      </c>
      <c r="E105" s="118" t="s">
        <v>9</v>
      </c>
      <c r="F105" s="119" t="s">
        <v>13</v>
      </c>
      <c r="G105" s="119" t="s">
        <v>13</v>
      </c>
      <c r="H105" s="118" t="s">
        <v>9</v>
      </c>
      <c r="I105" s="118" t="s">
        <v>9</v>
      </c>
      <c r="J105" s="118" t="s">
        <v>9</v>
      </c>
      <c r="K105" s="122" t="s">
        <v>9</v>
      </c>
      <c r="L105" s="118" t="s">
        <v>9</v>
      </c>
      <c r="M105" s="118" t="s">
        <v>9</v>
      </c>
      <c r="N105" s="118" t="s">
        <v>9</v>
      </c>
      <c r="O105" s="118" t="s">
        <v>9</v>
      </c>
      <c r="P105" s="118" t="s">
        <v>9</v>
      </c>
      <c r="Q105" s="118" t="s">
        <v>9</v>
      </c>
      <c r="R105" s="118" t="s">
        <v>9</v>
      </c>
      <c r="S105" s="118" t="s">
        <v>9</v>
      </c>
      <c r="T105" s="118" t="s">
        <v>9</v>
      </c>
      <c r="U105" s="122" t="s">
        <v>9</v>
      </c>
      <c r="V105" s="122" t="s">
        <v>9</v>
      </c>
      <c r="W105" s="118" t="s">
        <v>9</v>
      </c>
      <c r="X105" s="118" t="s">
        <v>9</v>
      </c>
      <c r="Y105" s="118" t="s">
        <v>9</v>
      </c>
      <c r="Z105" s="119" t="s">
        <v>13</v>
      </c>
      <c r="AA105" s="118" t="s">
        <v>9</v>
      </c>
      <c r="AB105" s="122" t="s">
        <v>9</v>
      </c>
      <c r="AC105" s="132" t="s">
        <v>9</v>
      </c>
      <c r="AD105" s="118" t="s">
        <v>9</v>
      </c>
      <c r="AE105" s="123" t="s">
        <v>13</v>
      </c>
      <c r="AF105" s="118" t="s">
        <v>9</v>
      </c>
      <c r="AG105" s="118" t="s">
        <v>9</v>
      </c>
      <c r="AH105" s="118" t="s">
        <v>9</v>
      </c>
      <c r="AI105" s="118" t="s">
        <v>9</v>
      </c>
      <c r="AJ105" s="118" t="s">
        <v>9</v>
      </c>
      <c r="AK105" s="125" t="s">
        <v>16</v>
      </c>
      <c r="AL105" s="118" t="s">
        <v>9</v>
      </c>
      <c r="AM105" s="118" t="s">
        <v>9</v>
      </c>
      <c r="AN105" s="118" t="s">
        <v>9</v>
      </c>
      <c r="AO105" s="118" t="s">
        <v>9</v>
      </c>
      <c r="AP105" s="118" t="s">
        <v>9</v>
      </c>
      <c r="AQ105" s="118" t="s">
        <v>9</v>
      </c>
      <c r="AR105" s="118" t="s">
        <v>9</v>
      </c>
      <c r="AS105" s="118" t="s">
        <v>9</v>
      </c>
      <c r="AT105" s="118" t="s">
        <v>9</v>
      </c>
      <c r="AU105" s="122" t="s">
        <v>9</v>
      </c>
      <c r="AV105" s="131" t="s">
        <v>16</v>
      </c>
      <c r="AW105" s="118" t="s">
        <v>9</v>
      </c>
      <c r="AX105" s="118" t="s">
        <v>9</v>
      </c>
      <c r="AY105" s="132" t="s">
        <v>9</v>
      </c>
      <c r="AZ105" s="161" t="s">
        <v>16</v>
      </c>
      <c r="BA105" s="154" t="s">
        <v>9</v>
      </c>
      <c r="BB105" s="122" t="s">
        <v>9</v>
      </c>
      <c r="BC105" s="119" t="s">
        <v>13</v>
      </c>
      <c r="BD105" s="120" t="s">
        <v>16</v>
      </c>
      <c r="BE105" s="122" t="s">
        <v>9</v>
      </c>
      <c r="BF105" s="118" t="s">
        <v>9</v>
      </c>
    </row>
    <row r="106" spans="1:58" ht="12.75" customHeight="1">
      <c r="A106" s="112" t="s">
        <v>672</v>
      </c>
      <c r="B106" s="115" t="str">
        <f t="shared" si="3"/>
        <v>LB</v>
      </c>
      <c r="C106" s="118" t="s">
        <v>9</v>
      </c>
      <c r="D106" s="118" t="s">
        <v>9</v>
      </c>
      <c r="E106" s="118" t="s">
        <v>9</v>
      </c>
      <c r="F106" s="118" t="s">
        <v>9</v>
      </c>
      <c r="G106" s="119" t="s">
        <v>13</v>
      </c>
      <c r="H106" s="119" t="s">
        <v>9</v>
      </c>
      <c r="I106" s="118" t="s">
        <v>9</v>
      </c>
      <c r="J106" s="119" t="s">
        <v>13</v>
      </c>
      <c r="K106" s="122" t="s">
        <v>9</v>
      </c>
      <c r="L106" s="118" t="s">
        <v>9</v>
      </c>
      <c r="M106" s="118" t="s">
        <v>9</v>
      </c>
      <c r="N106" s="118" t="s">
        <v>9</v>
      </c>
      <c r="O106" s="118" t="s">
        <v>9</v>
      </c>
      <c r="P106" s="119" t="s">
        <v>13</v>
      </c>
      <c r="Q106" s="118" t="s">
        <v>9</v>
      </c>
      <c r="R106" s="118" t="s">
        <v>9</v>
      </c>
      <c r="S106" s="118" t="s">
        <v>9</v>
      </c>
      <c r="T106" s="118" t="s">
        <v>9</v>
      </c>
      <c r="U106" s="122" t="s">
        <v>9</v>
      </c>
      <c r="V106" s="122" t="s">
        <v>9</v>
      </c>
      <c r="W106" s="118" t="s">
        <v>9</v>
      </c>
      <c r="X106" s="118" t="s">
        <v>9</v>
      </c>
      <c r="Y106" s="118" t="s">
        <v>9</v>
      </c>
      <c r="Z106" s="119" t="s">
        <v>13</v>
      </c>
      <c r="AA106" s="118" t="s">
        <v>9</v>
      </c>
      <c r="AB106" s="123" t="s">
        <v>13</v>
      </c>
      <c r="AC106" s="132" t="s">
        <v>9</v>
      </c>
      <c r="AD106" s="119" t="s">
        <v>13</v>
      </c>
      <c r="AE106" s="122" t="s">
        <v>9</v>
      </c>
      <c r="AF106" s="118" t="s">
        <v>9</v>
      </c>
      <c r="AG106" s="118" t="s">
        <v>9</v>
      </c>
      <c r="AH106" s="118" t="s">
        <v>9</v>
      </c>
      <c r="AI106" s="118" t="s">
        <v>9</v>
      </c>
      <c r="AJ106" s="118" t="s">
        <v>9</v>
      </c>
      <c r="AK106" s="125" t="s">
        <v>16</v>
      </c>
      <c r="AL106" s="125" t="s">
        <v>16</v>
      </c>
      <c r="AM106" s="118" t="s">
        <v>9</v>
      </c>
      <c r="AN106" s="118" t="s">
        <v>9</v>
      </c>
      <c r="AO106" s="118" t="s">
        <v>9</v>
      </c>
      <c r="AP106" s="118" t="s">
        <v>9</v>
      </c>
      <c r="AQ106" s="118" t="s">
        <v>9</v>
      </c>
      <c r="AR106" s="118" t="s">
        <v>9</v>
      </c>
      <c r="AS106" s="118" t="s">
        <v>9</v>
      </c>
      <c r="AT106" s="118" t="s">
        <v>9</v>
      </c>
      <c r="AU106" s="122" t="s">
        <v>9</v>
      </c>
      <c r="AV106" s="131" t="s">
        <v>16</v>
      </c>
      <c r="AW106" s="118" t="s">
        <v>9</v>
      </c>
      <c r="AX106" s="118" t="s">
        <v>9</v>
      </c>
      <c r="AY106" s="132" t="s">
        <v>9</v>
      </c>
      <c r="AZ106" s="136" t="s">
        <v>9</v>
      </c>
      <c r="BA106" s="129" t="s">
        <v>13</v>
      </c>
      <c r="BB106" s="122" t="s">
        <v>9</v>
      </c>
      <c r="BC106" s="119" t="s">
        <v>13</v>
      </c>
      <c r="BD106" s="120" t="s">
        <v>16</v>
      </c>
      <c r="BE106" s="122" t="s">
        <v>9</v>
      </c>
      <c r="BF106" s="118" t="s">
        <v>9</v>
      </c>
    </row>
    <row r="107" spans="1:58" ht="12.75" customHeight="1">
      <c r="A107" s="112" t="s">
        <v>682</v>
      </c>
      <c r="B107" s="115" t="str">
        <f t="shared" si="3"/>
        <v>LS</v>
      </c>
      <c r="C107" s="118" t="s">
        <v>9</v>
      </c>
      <c r="D107" s="118" t="s">
        <v>9</v>
      </c>
      <c r="E107" s="118" t="s">
        <v>9</v>
      </c>
      <c r="F107" s="119" t="s">
        <v>13</v>
      </c>
      <c r="G107" s="119" t="s">
        <v>13</v>
      </c>
      <c r="H107" s="119" t="s">
        <v>9</v>
      </c>
      <c r="I107" s="118" t="s">
        <v>9</v>
      </c>
      <c r="J107" s="119" t="s">
        <v>13</v>
      </c>
      <c r="K107" s="120" t="s">
        <v>16</v>
      </c>
      <c r="L107" s="118" t="s">
        <v>9</v>
      </c>
      <c r="M107" s="118" t="s">
        <v>9</v>
      </c>
      <c r="N107" s="118" t="s">
        <v>9</v>
      </c>
      <c r="O107" s="118" t="s">
        <v>9</v>
      </c>
      <c r="P107" s="118" t="s">
        <v>9</v>
      </c>
      <c r="Q107" s="118" t="s">
        <v>9</v>
      </c>
      <c r="R107" s="118" t="s">
        <v>9</v>
      </c>
      <c r="S107" s="118" t="s">
        <v>9</v>
      </c>
      <c r="T107" s="118" t="s">
        <v>9</v>
      </c>
      <c r="U107" s="122" t="s">
        <v>9</v>
      </c>
      <c r="V107" s="122" t="s">
        <v>9</v>
      </c>
      <c r="W107" s="119" t="s">
        <v>13</v>
      </c>
      <c r="X107" s="119" t="s">
        <v>13</v>
      </c>
      <c r="Y107" s="119" t="s">
        <v>13</v>
      </c>
      <c r="Z107" s="119" t="s">
        <v>13</v>
      </c>
      <c r="AA107" s="118" t="s">
        <v>9</v>
      </c>
      <c r="AB107" s="123" t="s">
        <v>13</v>
      </c>
      <c r="AC107" s="130" t="s">
        <v>13</v>
      </c>
      <c r="AD107" s="119" t="s">
        <v>13</v>
      </c>
      <c r="AE107" s="123" t="s">
        <v>13</v>
      </c>
      <c r="AF107" s="118" t="s">
        <v>9</v>
      </c>
      <c r="AG107" s="119" t="s">
        <v>13</v>
      </c>
      <c r="AH107" s="119" t="s">
        <v>13</v>
      </c>
      <c r="AI107" s="119" t="s">
        <v>13</v>
      </c>
      <c r="AJ107" s="119" t="s">
        <v>13</v>
      </c>
      <c r="AK107" s="125" t="s">
        <v>16</v>
      </c>
      <c r="AL107" s="125" t="s">
        <v>16</v>
      </c>
      <c r="AM107" s="118" t="s">
        <v>9</v>
      </c>
      <c r="AN107" s="118" t="s">
        <v>9</v>
      </c>
      <c r="AO107" s="118" t="s">
        <v>9</v>
      </c>
      <c r="AP107" s="118" t="s">
        <v>9</v>
      </c>
      <c r="AQ107" s="118" t="s">
        <v>9</v>
      </c>
      <c r="AR107" s="118" t="s">
        <v>9</v>
      </c>
      <c r="AS107" s="118" t="s">
        <v>9</v>
      </c>
      <c r="AT107" s="118" t="s">
        <v>9</v>
      </c>
      <c r="AU107" s="122" t="s">
        <v>9</v>
      </c>
      <c r="AV107" s="131" t="s">
        <v>16</v>
      </c>
      <c r="AW107" s="118" t="s">
        <v>9</v>
      </c>
      <c r="AX107" s="119" t="s">
        <v>13</v>
      </c>
      <c r="AY107" s="132" t="s">
        <v>9</v>
      </c>
      <c r="AZ107" s="133" t="s">
        <v>13</v>
      </c>
      <c r="BA107" s="129" t="s">
        <v>13</v>
      </c>
      <c r="BB107" s="122" t="s">
        <v>9</v>
      </c>
      <c r="BC107" s="119" t="s">
        <v>13</v>
      </c>
      <c r="BD107" s="120" t="s">
        <v>16</v>
      </c>
      <c r="BE107" s="120" t="s">
        <v>16</v>
      </c>
      <c r="BF107" s="118" t="s">
        <v>9</v>
      </c>
    </row>
    <row r="108" spans="1:58" ht="12.75" customHeight="1">
      <c r="A108" s="112" t="s">
        <v>680</v>
      </c>
      <c r="B108" s="115" t="str">
        <f t="shared" si="3"/>
        <v>LR</v>
      </c>
      <c r="C108" s="118" t="s">
        <v>9</v>
      </c>
      <c r="D108" s="118" t="s">
        <v>9</v>
      </c>
      <c r="E108" s="118" t="s">
        <v>9</v>
      </c>
      <c r="F108" s="119" t="s">
        <v>13</v>
      </c>
      <c r="G108" s="119" t="s">
        <v>13</v>
      </c>
      <c r="H108" s="119" t="s">
        <v>9</v>
      </c>
      <c r="I108" s="118" t="s">
        <v>9</v>
      </c>
      <c r="J108" s="119" t="s">
        <v>13</v>
      </c>
      <c r="K108" s="120" t="s">
        <v>16</v>
      </c>
      <c r="L108" s="118" t="s">
        <v>9</v>
      </c>
      <c r="M108" s="118" t="s">
        <v>9</v>
      </c>
      <c r="N108" s="118" t="s">
        <v>9</v>
      </c>
      <c r="O108" s="118" t="s">
        <v>9</v>
      </c>
      <c r="P108" s="119" t="s">
        <v>13</v>
      </c>
      <c r="Q108" s="118" t="s">
        <v>9</v>
      </c>
      <c r="R108" s="118" t="s">
        <v>9</v>
      </c>
      <c r="S108" s="118" t="s">
        <v>9</v>
      </c>
      <c r="T108" s="118" t="s">
        <v>9</v>
      </c>
      <c r="U108" s="122" t="s">
        <v>9</v>
      </c>
      <c r="V108" s="122" t="s">
        <v>9</v>
      </c>
      <c r="W108" s="119" t="s">
        <v>13</v>
      </c>
      <c r="X108" s="119" t="s">
        <v>13</v>
      </c>
      <c r="Y108" s="119" t="s">
        <v>13</v>
      </c>
      <c r="Z108" s="119" t="s">
        <v>13</v>
      </c>
      <c r="AA108" s="118" t="s">
        <v>9</v>
      </c>
      <c r="AB108" s="123" t="s">
        <v>13</v>
      </c>
      <c r="AC108" s="130" t="s">
        <v>13</v>
      </c>
      <c r="AD108" s="119" t="s">
        <v>13</v>
      </c>
      <c r="AE108" s="123" t="s">
        <v>13</v>
      </c>
      <c r="AF108" s="118" t="s">
        <v>9</v>
      </c>
      <c r="AG108" s="119" t="s">
        <v>13</v>
      </c>
      <c r="AH108" s="119" t="s">
        <v>13</v>
      </c>
      <c r="AI108" s="119" t="s">
        <v>13</v>
      </c>
      <c r="AJ108" s="119" t="s">
        <v>13</v>
      </c>
      <c r="AK108" s="125" t="s">
        <v>16</v>
      </c>
      <c r="AL108" s="125" t="s">
        <v>16</v>
      </c>
      <c r="AM108" s="118" t="s">
        <v>9</v>
      </c>
      <c r="AN108" s="118" t="s">
        <v>9</v>
      </c>
      <c r="AO108" s="118" t="s">
        <v>9</v>
      </c>
      <c r="AP108" s="118" t="s">
        <v>9</v>
      </c>
      <c r="AQ108" s="118" t="s">
        <v>9</v>
      </c>
      <c r="AR108" s="118" t="s">
        <v>9</v>
      </c>
      <c r="AS108" s="118" t="s">
        <v>9</v>
      </c>
      <c r="AT108" s="118" t="s">
        <v>9</v>
      </c>
      <c r="AU108" s="122" t="s">
        <v>9</v>
      </c>
      <c r="AV108" s="131" t="s">
        <v>16</v>
      </c>
      <c r="AW108" s="118" t="s">
        <v>9</v>
      </c>
      <c r="AX108" s="119" t="s">
        <v>13</v>
      </c>
      <c r="AY108" s="132" t="s">
        <v>9</v>
      </c>
      <c r="AZ108" s="133" t="s">
        <v>13</v>
      </c>
      <c r="BA108" s="129" t="s">
        <v>13</v>
      </c>
      <c r="BB108" s="122" t="s">
        <v>9</v>
      </c>
      <c r="BC108" s="119" t="s">
        <v>13</v>
      </c>
      <c r="BD108" s="120" t="s">
        <v>16</v>
      </c>
      <c r="BE108" s="120" t="s">
        <v>16</v>
      </c>
      <c r="BF108" s="118" t="s">
        <v>9</v>
      </c>
    </row>
    <row r="109" spans="1:58" ht="12.75" customHeight="1">
      <c r="A109" s="112" t="s">
        <v>690</v>
      </c>
      <c r="B109" s="115" t="str">
        <f t="shared" si="3"/>
        <v>LY</v>
      </c>
      <c r="C109" s="118" t="s">
        <v>9</v>
      </c>
      <c r="D109" s="118" t="s">
        <v>9</v>
      </c>
      <c r="E109" s="118" t="s">
        <v>9</v>
      </c>
      <c r="F109" s="118" t="s">
        <v>9</v>
      </c>
      <c r="G109" s="119" t="s">
        <v>13</v>
      </c>
      <c r="H109" s="119" t="s">
        <v>9</v>
      </c>
      <c r="I109" s="118" t="s">
        <v>9</v>
      </c>
      <c r="J109" s="119" t="s">
        <v>13</v>
      </c>
      <c r="K109" s="120" t="s">
        <v>16</v>
      </c>
      <c r="L109" s="118" t="s">
        <v>9</v>
      </c>
      <c r="M109" s="118" t="s">
        <v>9</v>
      </c>
      <c r="N109" s="118" t="s">
        <v>9</v>
      </c>
      <c r="O109" s="118" t="s">
        <v>9</v>
      </c>
      <c r="P109" s="119" t="s">
        <v>13</v>
      </c>
      <c r="Q109" s="118" t="s">
        <v>9</v>
      </c>
      <c r="R109" s="118" t="s">
        <v>9</v>
      </c>
      <c r="S109" s="118" t="s">
        <v>9</v>
      </c>
      <c r="T109" s="118" t="s">
        <v>9</v>
      </c>
      <c r="U109" s="122" t="s">
        <v>9</v>
      </c>
      <c r="V109" s="122" t="s">
        <v>9</v>
      </c>
      <c r="W109" s="119" t="s">
        <v>13</v>
      </c>
      <c r="X109" s="119" t="s">
        <v>13</v>
      </c>
      <c r="Y109" s="119" t="s">
        <v>13</v>
      </c>
      <c r="Z109" s="119" t="s">
        <v>13</v>
      </c>
      <c r="AA109" s="118" t="s">
        <v>9</v>
      </c>
      <c r="AB109" s="123" t="s">
        <v>13</v>
      </c>
      <c r="AC109" s="130" t="s">
        <v>13</v>
      </c>
      <c r="AD109" s="119" t="s">
        <v>13</v>
      </c>
      <c r="AE109" s="123" t="s">
        <v>13</v>
      </c>
      <c r="AF109" s="118" t="s">
        <v>9</v>
      </c>
      <c r="AG109" s="119" t="s">
        <v>13</v>
      </c>
      <c r="AH109" s="119" t="s">
        <v>13</v>
      </c>
      <c r="AI109" s="119" t="s">
        <v>13</v>
      </c>
      <c r="AJ109" s="119" t="s">
        <v>13</v>
      </c>
      <c r="AK109" s="125" t="s">
        <v>16</v>
      </c>
      <c r="AL109" s="125" t="s">
        <v>16</v>
      </c>
      <c r="AM109" s="118" t="s">
        <v>9</v>
      </c>
      <c r="AN109" s="118" t="s">
        <v>9</v>
      </c>
      <c r="AO109" s="118" t="s">
        <v>9</v>
      </c>
      <c r="AP109" s="118" t="s">
        <v>9</v>
      </c>
      <c r="AQ109" s="118" t="s">
        <v>9</v>
      </c>
      <c r="AR109" s="118" t="s">
        <v>9</v>
      </c>
      <c r="AS109" s="118" t="s">
        <v>9</v>
      </c>
      <c r="AT109" s="118" t="s">
        <v>9</v>
      </c>
      <c r="AU109" s="122" t="s">
        <v>9</v>
      </c>
      <c r="AV109" s="131" t="s">
        <v>16</v>
      </c>
      <c r="AW109" s="118" t="s">
        <v>9</v>
      </c>
      <c r="AX109" s="119" t="s">
        <v>13</v>
      </c>
      <c r="AY109" s="132" t="s">
        <v>9</v>
      </c>
      <c r="AZ109" s="136" t="s">
        <v>9</v>
      </c>
      <c r="BA109" s="129" t="s">
        <v>13</v>
      </c>
      <c r="BB109" s="122" t="s">
        <v>9</v>
      </c>
      <c r="BC109" s="119" t="s">
        <v>13</v>
      </c>
      <c r="BD109" s="120" t="s">
        <v>16</v>
      </c>
      <c r="BE109" s="120" t="s">
        <v>16</v>
      </c>
      <c r="BF109" s="118" t="s">
        <v>9</v>
      </c>
    </row>
    <row r="110" spans="1:58" ht="12.75" customHeight="1">
      <c r="A110" s="112" t="s">
        <v>676</v>
      </c>
      <c r="B110" s="115" t="str">
        <f t="shared" si="3"/>
        <v>LI</v>
      </c>
      <c r="C110" s="118" t="s">
        <v>9</v>
      </c>
      <c r="D110" s="118" t="s">
        <v>9</v>
      </c>
      <c r="E110" s="118" t="s">
        <v>9</v>
      </c>
      <c r="F110" s="119" t="s">
        <v>13</v>
      </c>
      <c r="G110" s="119" t="s">
        <v>13</v>
      </c>
      <c r="H110" s="118" t="s">
        <v>9</v>
      </c>
      <c r="I110" s="118" t="s">
        <v>9</v>
      </c>
      <c r="J110" s="118" t="s">
        <v>9</v>
      </c>
      <c r="K110" s="120" t="s">
        <v>16</v>
      </c>
      <c r="L110" s="118" t="s">
        <v>9</v>
      </c>
      <c r="M110" s="118" t="s">
        <v>9</v>
      </c>
      <c r="N110" s="118" t="s">
        <v>9</v>
      </c>
      <c r="O110" s="118" t="s">
        <v>9</v>
      </c>
      <c r="P110" s="119" t="s">
        <v>13</v>
      </c>
      <c r="Q110" s="118" t="s">
        <v>9</v>
      </c>
      <c r="R110" s="118" t="s">
        <v>9</v>
      </c>
      <c r="S110" s="118" t="s">
        <v>9</v>
      </c>
      <c r="T110" s="118" t="s">
        <v>9</v>
      </c>
      <c r="U110" s="122" t="s">
        <v>9</v>
      </c>
      <c r="V110" s="122" t="s">
        <v>9</v>
      </c>
      <c r="W110" s="118" t="s">
        <v>9</v>
      </c>
      <c r="X110" s="118" t="s">
        <v>9</v>
      </c>
      <c r="Y110" s="118" t="s">
        <v>9</v>
      </c>
      <c r="Z110" s="119" t="s">
        <v>13</v>
      </c>
      <c r="AA110" s="118" t="s">
        <v>9</v>
      </c>
      <c r="AB110" s="123" t="s">
        <v>13</v>
      </c>
      <c r="AC110" s="130" t="s">
        <v>13</v>
      </c>
      <c r="AD110" s="119" t="s">
        <v>13</v>
      </c>
      <c r="AE110" s="123" t="s">
        <v>13</v>
      </c>
      <c r="AF110" s="118" t="s">
        <v>9</v>
      </c>
      <c r="AG110" s="118" t="s">
        <v>9</v>
      </c>
      <c r="AH110" s="118" t="s">
        <v>9</v>
      </c>
      <c r="AI110" s="118" t="s">
        <v>9</v>
      </c>
      <c r="AJ110" s="118" t="s">
        <v>9</v>
      </c>
      <c r="AK110" s="125" t="s">
        <v>16</v>
      </c>
      <c r="AL110" s="125" t="s">
        <v>16</v>
      </c>
      <c r="AM110" s="118" t="s">
        <v>9</v>
      </c>
      <c r="AN110" s="118" t="s">
        <v>9</v>
      </c>
      <c r="AO110" s="118" t="s">
        <v>9</v>
      </c>
      <c r="AP110" s="118" t="s">
        <v>9</v>
      </c>
      <c r="AQ110" s="118" t="s">
        <v>9</v>
      </c>
      <c r="AR110" s="118" t="s">
        <v>9</v>
      </c>
      <c r="AS110" s="118" t="s">
        <v>9</v>
      </c>
      <c r="AT110" s="118" t="s">
        <v>9</v>
      </c>
      <c r="AU110" s="122" t="s">
        <v>9</v>
      </c>
      <c r="AV110" s="131" t="s">
        <v>16</v>
      </c>
      <c r="AW110" s="118" t="s">
        <v>9</v>
      </c>
      <c r="AX110" s="119" t="s">
        <v>13</v>
      </c>
      <c r="AY110" s="132" t="s">
        <v>9</v>
      </c>
      <c r="AZ110" s="133" t="s">
        <v>13</v>
      </c>
      <c r="BA110" s="129" t="s">
        <v>13</v>
      </c>
      <c r="BB110" s="122" t="s">
        <v>9</v>
      </c>
      <c r="BC110" s="119" t="s">
        <v>13</v>
      </c>
      <c r="BD110" s="120" t="s">
        <v>16</v>
      </c>
      <c r="BE110" s="122" t="s">
        <v>9</v>
      </c>
      <c r="BF110" s="118" t="s">
        <v>9</v>
      </c>
    </row>
    <row r="111" spans="1:58" ht="12.75" customHeight="1">
      <c r="A111" s="112" t="s">
        <v>684</v>
      </c>
      <c r="B111" s="115" t="str">
        <f t="shared" si="3"/>
        <v>LT</v>
      </c>
      <c r="C111" s="118" t="s">
        <v>9</v>
      </c>
      <c r="D111" s="118" t="s">
        <v>9</v>
      </c>
      <c r="E111" s="118" t="s">
        <v>9</v>
      </c>
      <c r="F111" s="119" t="s">
        <v>13</v>
      </c>
      <c r="G111" s="119" t="s">
        <v>13</v>
      </c>
      <c r="H111" s="119" t="s">
        <v>9</v>
      </c>
      <c r="I111" s="118" t="s">
        <v>9</v>
      </c>
      <c r="J111" s="118" t="s">
        <v>9</v>
      </c>
      <c r="K111" s="122" t="s">
        <v>9</v>
      </c>
      <c r="L111" s="118" t="s">
        <v>9</v>
      </c>
      <c r="M111" s="118" t="s">
        <v>9</v>
      </c>
      <c r="N111" s="118" t="s">
        <v>9</v>
      </c>
      <c r="O111" s="118" t="s">
        <v>9</v>
      </c>
      <c r="P111" s="119" t="s">
        <v>13</v>
      </c>
      <c r="Q111" s="118" t="s">
        <v>9</v>
      </c>
      <c r="R111" s="118" t="s">
        <v>9</v>
      </c>
      <c r="S111" s="118" t="s">
        <v>9</v>
      </c>
      <c r="T111" s="118" t="s">
        <v>9</v>
      </c>
      <c r="U111" s="122" t="s">
        <v>9</v>
      </c>
      <c r="V111" s="122" t="s">
        <v>9</v>
      </c>
      <c r="W111" s="118" t="s">
        <v>9</v>
      </c>
      <c r="X111" s="118" t="s">
        <v>9</v>
      </c>
      <c r="Y111" s="118" t="s">
        <v>9</v>
      </c>
      <c r="Z111" s="119" t="s">
        <v>13</v>
      </c>
      <c r="AA111" s="118" t="s">
        <v>9</v>
      </c>
      <c r="AB111" s="122" t="s">
        <v>9</v>
      </c>
      <c r="AC111" s="132" t="s">
        <v>9</v>
      </c>
      <c r="AD111" s="118" t="s">
        <v>9</v>
      </c>
      <c r="AE111" s="123" t="s">
        <v>13</v>
      </c>
      <c r="AF111" s="118" t="s">
        <v>9</v>
      </c>
      <c r="AG111" s="118" t="s">
        <v>9</v>
      </c>
      <c r="AH111" s="118" t="s">
        <v>9</v>
      </c>
      <c r="AI111" s="118" t="s">
        <v>9</v>
      </c>
      <c r="AJ111" s="118" t="s">
        <v>9</v>
      </c>
      <c r="AK111" s="125" t="s">
        <v>16</v>
      </c>
      <c r="AL111" s="118" t="s">
        <v>9</v>
      </c>
      <c r="AM111" s="118" t="s">
        <v>9</v>
      </c>
      <c r="AN111" s="118" t="s">
        <v>9</v>
      </c>
      <c r="AO111" s="118" t="s">
        <v>9</v>
      </c>
      <c r="AP111" s="118" t="s">
        <v>9</v>
      </c>
      <c r="AQ111" s="118" t="s">
        <v>9</v>
      </c>
      <c r="AR111" s="118" t="s">
        <v>9</v>
      </c>
      <c r="AS111" s="118" t="s">
        <v>9</v>
      </c>
      <c r="AT111" s="118" t="s">
        <v>9</v>
      </c>
      <c r="AU111" s="122" t="s">
        <v>9</v>
      </c>
      <c r="AV111" s="131" t="s">
        <v>16</v>
      </c>
      <c r="AW111" s="118" t="s">
        <v>9</v>
      </c>
      <c r="AX111" s="118" t="s">
        <v>9</v>
      </c>
      <c r="AY111" s="132" t="s">
        <v>9</v>
      </c>
      <c r="AZ111" s="161" t="s">
        <v>16</v>
      </c>
      <c r="BA111" s="154" t="s">
        <v>9</v>
      </c>
      <c r="BB111" s="122" t="s">
        <v>9</v>
      </c>
      <c r="BC111" s="119" t="s">
        <v>13</v>
      </c>
      <c r="BD111" s="120" t="s">
        <v>16</v>
      </c>
      <c r="BE111" s="122" t="s">
        <v>9</v>
      </c>
      <c r="BF111" s="118" t="s">
        <v>9</v>
      </c>
    </row>
    <row r="112" spans="1:58" ht="12.75" customHeight="1">
      <c r="A112" s="112" t="s">
        <v>686</v>
      </c>
      <c r="B112" s="115" t="str">
        <f t="shared" si="3"/>
        <v>LU</v>
      </c>
      <c r="C112" s="118" t="s">
        <v>9</v>
      </c>
      <c r="D112" s="118" t="s">
        <v>9</v>
      </c>
      <c r="E112" s="118" t="s">
        <v>9</v>
      </c>
      <c r="F112" s="119" t="s">
        <v>13</v>
      </c>
      <c r="G112" s="119" t="s">
        <v>13</v>
      </c>
      <c r="H112" s="119" t="s">
        <v>9</v>
      </c>
      <c r="I112" s="118" t="s">
        <v>9</v>
      </c>
      <c r="J112" s="118" t="s">
        <v>9</v>
      </c>
      <c r="K112" s="122" t="s">
        <v>9</v>
      </c>
      <c r="L112" s="118" t="s">
        <v>9</v>
      </c>
      <c r="M112" s="118" t="s">
        <v>9</v>
      </c>
      <c r="N112" s="118" t="s">
        <v>9</v>
      </c>
      <c r="O112" s="118" t="s">
        <v>9</v>
      </c>
      <c r="P112" s="118" t="s">
        <v>9</v>
      </c>
      <c r="Q112" s="118" t="s">
        <v>9</v>
      </c>
      <c r="R112" s="118" t="s">
        <v>9</v>
      </c>
      <c r="S112" s="118" t="s">
        <v>9</v>
      </c>
      <c r="T112" s="118" t="s">
        <v>9</v>
      </c>
      <c r="U112" s="122" t="s">
        <v>9</v>
      </c>
      <c r="V112" s="122" t="s">
        <v>9</v>
      </c>
      <c r="W112" s="118" t="s">
        <v>9</v>
      </c>
      <c r="X112" s="118" t="s">
        <v>9</v>
      </c>
      <c r="Y112" s="118" t="s">
        <v>9</v>
      </c>
      <c r="Z112" s="119" t="s">
        <v>13</v>
      </c>
      <c r="AA112" s="118" t="s">
        <v>9</v>
      </c>
      <c r="AB112" s="122" t="s">
        <v>9</v>
      </c>
      <c r="AC112" s="132" t="s">
        <v>9</v>
      </c>
      <c r="AD112" s="118" t="s">
        <v>9</v>
      </c>
      <c r="AE112" s="123" t="s">
        <v>13</v>
      </c>
      <c r="AF112" s="118" t="s">
        <v>9</v>
      </c>
      <c r="AG112" s="118" t="s">
        <v>9</v>
      </c>
      <c r="AH112" s="118" t="s">
        <v>9</v>
      </c>
      <c r="AI112" s="118" t="s">
        <v>9</v>
      </c>
      <c r="AJ112" s="118" t="s">
        <v>9</v>
      </c>
      <c r="AK112" s="125" t="s">
        <v>16</v>
      </c>
      <c r="AL112" s="118" t="s">
        <v>9</v>
      </c>
      <c r="AM112" s="118" t="s">
        <v>9</v>
      </c>
      <c r="AN112" s="118" t="s">
        <v>9</v>
      </c>
      <c r="AO112" s="118" t="s">
        <v>9</v>
      </c>
      <c r="AP112" s="118" t="s">
        <v>9</v>
      </c>
      <c r="AQ112" s="118" t="s">
        <v>9</v>
      </c>
      <c r="AR112" s="118" t="s">
        <v>9</v>
      </c>
      <c r="AS112" s="118" t="s">
        <v>9</v>
      </c>
      <c r="AT112" s="118" t="s">
        <v>9</v>
      </c>
      <c r="AU112" s="122" t="s">
        <v>9</v>
      </c>
      <c r="AV112" s="131" t="s">
        <v>16</v>
      </c>
      <c r="AW112" s="118" t="s">
        <v>9</v>
      </c>
      <c r="AX112" s="118" t="s">
        <v>9</v>
      </c>
      <c r="AY112" s="132" t="s">
        <v>9</v>
      </c>
      <c r="AZ112" s="161" t="s">
        <v>16</v>
      </c>
      <c r="BA112" s="154" t="s">
        <v>9</v>
      </c>
      <c r="BB112" s="122" t="s">
        <v>9</v>
      </c>
      <c r="BC112" s="119" t="s">
        <v>13</v>
      </c>
      <c r="BD112" s="120" t="s">
        <v>16</v>
      </c>
      <c r="BE112" s="122" t="s">
        <v>9</v>
      </c>
      <c r="BF112" s="118" t="s">
        <v>9</v>
      </c>
    </row>
    <row r="113" spans="1:58" ht="12.75" customHeight="1">
      <c r="A113" s="112" t="s">
        <v>718</v>
      </c>
      <c r="B113" s="115" t="str">
        <f t="shared" si="3"/>
        <v>MO</v>
      </c>
      <c r="C113" s="118" t="s">
        <v>9</v>
      </c>
      <c r="D113" s="118" t="s">
        <v>9</v>
      </c>
      <c r="E113" s="118" t="s">
        <v>9</v>
      </c>
      <c r="F113" s="119" t="s">
        <v>13</v>
      </c>
      <c r="G113" s="119" t="s">
        <v>13</v>
      </c>
      <c r="H113" s="119" t="s">
        <v>9</v>
      </c>
      <c r="I113" s="118" t="s">
        <v>9</v>
      </c>
      <c r="J113" s="119" t="s">
        <v>13</v>
      </c>
      <c r="K113" s="120" t="s">
        <v>16</v>
      </c>
      <c r="L113" s="118" t="s">
        <v>9</v>
      </c>
      <c r="M113" s="118" t="s">
        <v>9</v>
      </c>
      <c r="N113" s="118" t="s">
        <v>9</v>
      </c>
      <c r="O113" s="118" t="s">
        <v>9</v>
      </c>
      <c r="P113" s="118" t="s">
        <v>9</v>
      </c>
      <c r="Q113" s="118" t="s">
        <v>9</v>
      </c>
      <c r="R113" s="118" t="s">
        <v>9</v>
      </c>
      <c r="S113" s="118" t="s">
        <v>9</v>
      </c>
      <c r="T113" s="118" t="s">
        <v>9</v>
      </c>
      <c r="U113" s="122" t="s">
        <v>9</v>
      </c>
      <c r="V113" s="122" t="s">
        <v>9</v>
      </c>
      <c r="W113" s="119" t="s">
        <v>13</v>
      </c>
      <c r="X113" s="119" t="s">
        <v>13</v>
      </c>
      <c r="Y113" s="119" t="s">
        <v>13</v>
      </c>
      <c r="Z113" s="119" t="s">
        <v>13</v>
      </c>
      <c r="AA113" s="118" t="s">
        <v>9</v>
      </c>
      <c r="AB113" s="123" t="s">
        <v>13</v>
      </c>
      <c r="AC113" s="130" t="s">
        <v>13</v>
      </c>
      <c r="AD113" s="119" t="s">
        <v>13</v>
      </c>
      <c r="AE113" s="123" t="s">
        <v>13</v>
      </c>
      <c r="AF113" s="118" t="s">
        <v>9</v>
      </c>
      <c r="AG113" s="119" t="s">
        <v>13</v>
      </c>
      <c r="AH113" s="119" t="s">
        <v>13</v>
      </c>
      <c r="AI113" s="119" t="s">
        <v>13</v>
      </c>
      <c r="AJ113" s="119" t="s">
        <v>13</v>
      </c>
      <c r="AK113" s="125" t="s">
        <v>16</v>
      </c>
      <c r="AL113" s="125" t="s">
        <v>16</v>
      </c>
      <c r="AM113" s="118" t="s">
        <v>9</v>
      </c>
      <c r="AN113" s="118" t="s">
        <v>9</v>
      </c>
      <c r="AO113" s="118" t="s">
        <v>9</v>
      </c>
      <c r="AP113" s="118" t="s">
        <v>9</v>
      </c>
      <c r="AQ113" s="118" t="s">
        <v>9</v>
      </c>
      <c r="AR113" s="118" t="s">
        <v>9</v>
      </c>
      <c r="AS113" s="118" t="s">
        <v>9</v>
      </c>
      <c r="AT113" s="118" t="s">
        <v>9</v>
      </c>
      <c r="AU113" s="122" t="s">
        <v>9</v>
      </c>
      <c r="AV113" s="131" t="s">
        <v>16</v>
      </c>
      <c r="AW113" s="118" t="s">
        <v>9</v>
      </c>
      <c r="AX113" s="119" t="s">
        <v>13</v>
      </c>
      <c r="AY113" s="132" t="s">
        <v>9</v>
      </c>
      <c r="AZ113" s="133" t="s">
        <v>13</v>
      </c>
      <c r="BA113" s="129" t="s">
        <v>13</v>
      </c>
      <c r="BB113" s="122" t="s">
        <v>9</v>
      </c>
      <c r="BC113" s="119" t="s">
        <v>13</v>
      </c>
      <c r="BD113" s="120" t="s">
        <v>16</v>
      </c>
      <c r="BE113" s="120" t="s">
        <v>16</v>
      </c>
      <c r="BF113" s="118" t="s">
        <v>9</v>
      </c>
    </row>
    <row r="114" spans="1:58" ht="12.75" customHeight="1">
      <c r="A114" s="112" t="s">
        <v>709</v>
      </c>
      <c r="B114" s="115" t="str">
        <f t="shared" si="3"/>
        <v>MK</v>
      </c>
      <c r="C114" s="118" t="s">
        <v>9</v>
      </c>
      <c r="D114" s="118" t="s">
        <v>9</v>
      </c>
      <c r="E114" s="118" t="s">
        <v>9</v>
      </c>
      <c r="F114" s="119" t="s">
        <v>13</v>
      </c>
      <c r="G114" s="119" t="s">
        <v>13</v>
      </c>
      <c r="H114" s="119" t="s">
        <v>9</v>
      </c>
      <c r="I114" s="118" t="s">
        <v>9</v>
      </c>
      <c r="J114" s="118" t="s">
        <v>9</v>
      </c>
      <c r="K114" s="122" t="s">
        <v>9</v>
      </c>
      <c r="L114" s="118" t="s">
        <v>9</v>
      </c>
      <c r="M114" s="118" t="s">
        <v>9</v>
      </c>
      <c r="N114" s="118" t="s">
        <v>9</v>
      </c>
      <c r="O114" s="118" t="s">
        <v>9</v>
      </c>
      <c r="P114" s="119" t="s">
        <v>13</v>
      </c>
      <c r="Q114" s="118" t="s">
        <v>9</v>
      </c>
      <c r="R114" s="118" t="s">
        <v>9</v>
      </c>
      <c r="S114" s="118" t="s">
        <v>9</v>
      </c>
      <c r="T114" s="118" t="s">
        <v>9</v>
      </c>
      <c r="U114" s="122" t="s">
        <v>9</v>
      </c>
      <c r="V114" s="122" t="s">
        <v>9</v>
      </c>
      <c r="W114" s="118" t="s">
        <v>9</v>
      </c>
      <c r="X114" s="118" t="s">
        <v>9</v>
      </c>
      <c r="Y114" s="118" t="s">
        <v>9</v>
      </c>
      <c r="Z114" s="119" t="s">
        <v>13</v>
      </c>
      <c r="AA114" s="118" t="s">
        <v>9</v>
      </c>
      <c r="AB114" s="123" t="s">
        <v>13</v>
      </c>
      <c r="AC114" s="130" t="s">
        <v>13</v>
      </c>
      <c r="AD114" s="119" t="s">
        <v>13</v>
      </c>
      <c r="AE114" s="123" t="s">
        <v>13</v>
      </c>
      <c r="AF114" s="118" t="s">
        <v>9</v>
      </c>
      <c r="AG114" s="118" t="s">
        <v>9</v>
      </c>
      <c r="AH114" s="118" t="s">
        <v>9</v>
      </c>
      <c r="AI114" s="118" t="s">
        <v>9</v>
      </c>
      <c r="AJ114" s="118" t="s">
        <v>9</v>
      </c>
      <c r="AK114" s="125" t="s">
        <v>16</v>
      </c>
      <c r="AL114" s="125" t="s">
        <v>16</v>
      </c>
      <c r="AM114" s="118" t="s">
        <v>9</v>
      </c>
      <c r="AN114" s="118" t="s">
        <v>9</v>
      </c>
      <c r="AO114" s="118" t="s">
        <v>9</v>
      </c>
      <c r="AP114" s="118" t="s">
        <v>9</v>
      </c>
      <c r="AQ114" s="118" t="s">
        <v>9</v>
      </c>
      <c r="AR114" s="118" t="s">
        <v>9</v>
      </c>
      <c r="AS114" s="118" t="s">
        <v>9</v>
      </c>
      <c r="AT114" s="118" t="s">
        <v>9</v>
      </c>
      <c r="AU114" s="122" t="s">
        <v>9</v>
      </c>
      <c r="AV114" s="131" t="s">
        <v>16</v>
      </c>
      <c r="AW114" s="118" t="s">
        <v>9</v>
      </c>
      <c r="AX114" s="118" t="s">
        <v>9</v>
      </c>
      <c r="AY114" s="132" t="s">
        <v>9</v>
      </c>
      <c r="AZ114" s="161" t="s">
        <v>16</v>
      </c>
      <c r="BA114" s="129" t="s">
        <v>13</v>
      </c>
      <c r="BB114" s="122" t="s">
        <v>9</v>
      </c>
      <c r="BC114" s="119" t="s">
        <v>13</v>
      </c>
      <c r="BD114" s="120" t="s">
        <v>16</v>
      </c>
      <c r="BE114" s="122" t="s">
        <v>9</v>
      </c>
      <c r="BF114" s="118" t="s">
        <v>9</v>
      </c>
    </row>
    <row r="115" spans="1:58" ht="12.75" customHeight="1">
      <c r="A115" s="112" t="s">
        <v>704</v>
      </c>
      <c r="B115" s="115" t="str">
        <f t="shared" si="3"/>
        <v>MG</v>
      </c>
      <c r="C115" s="118" t="s">
        <v>9</v>
      </c>
      <c r="D115" s="118" t="s">
        <v>9</v>
      </c>
      <c r="E115" s="118" t="s">
        <v>9</v>
      </c>
      <c r="F115" s="119" t="s">
        <v>13</v>
      </c>
      <c r="G115" s="119" t="s">
        <v>13</v>
      </c>
      <c r="H115" s="118" t="s">
        <v>9</v>
      </c>
      <c r="I115" s="118" t="s">
        <v>9</v>
      </c>
      <c r="J115" s="119" t="s">
        <v>13</v>
      </c>
      <c r="K115" s="120" t="s">
        <v>16</v>
      </c>
      <c r="L115" s="118" t="s">
        <v>9</v>
      </c>
      <c r="M115" s="118" t="s">
        <v>9</v>
      </c>
      <c r="N115" s="118" t="s">
        <v>9</v>
      </c>
      <c r="O115" s="118" t="s">
        <v>9</v>
      </c>
      <c r="P115" s="118" t="s">
        <v>9</v>
      </c>
      <c r="Q115" s="118" t="s">
        <v>9</v>
      </c>
      <c r="R115" s="118" t="s">
        <v>9</v>
      </c>
      <c r="S115" s="118" t="s">
        <v>9</v>
      </c>
      <c r="T115" s="118" t="s">
        <v>9</v>
      </c>
      <c r="U115" s="122" t="s">
        <v>9</v>
      </c>
      <c r="V115" s="122" t="s">
        <v>9</v>
      </c>
      <c r="W115" s="119" t="s">
        <v>13</v>
      </c>
      <c r="X115" s="119" t="s">
        <v>13</v>
      </c>
      <c r="Y115" s="119" t="s">
        <v>13</v>
      </c>
      <c r="Z115" s="119" t="s">
        <v>13</v>
      </c>
      <c r="AA115" s="118" t="s">
        <v>9</v>
      </c>
      <c r="AB115" s="123" t="s">
        <v>13</v>
      </c>
      <c r="AC115" s="130" t="s">
        <v>13</v>
      </c>
      <c r="AD115" s="119" t="s">
        <v>13</v>
      </c>
      <c r="AE115" s="123" t="s">
        <v>13</v>
      </c>
      <c r="AF115" s="118" t="s">
        <v>9</v>
      </c>
      <c r="AG115" s="119" t="s">
        <v>13</v>
      </c>
      <c r="AH115" s="119" t="s">
        <v>13</v>
      </c>
      <c r="AI115" s="119" t="s">
        <v>13</v>
      </c>
      <c r="AJ115" s="119" t="s">
        <v>13</v>
      </c>
      <c r="AK115" s="125" t="s">
        <v>16</v>
      </c>
      <c r="AL115" s="125" t="s">
        <v>16</v>
      </c>
      <c r="AM115" s="118" t="s">
        <v>9</v>
      </c>
      <c r="AN115" s="118" t="s">
        <v>9</v>
      </c>
      <c r="AO115" s="118" t="s">
        <v>9</v>
      </c>
      <c r="AP115" s="118" t="s">
        <v>9</v>
      </c>
      <c r="AQ115" s="118" t="s">
        <v>9</v>
      </c>
      <c r="AR115" s="118" t="s">
        <v>9</v>
      </c>
      <c r="AS115" s="118" t="s">
        <v>9</v>
      </c>
      <c r="AT115" s="118" t="s">
        <v>9</v>
      </c>
      <c r="AU115" s="122" t="s">
        <v>9</v>
      </c>
      <c r="AV115" s="131" t="s">
        <v>16</v>
      </c>
      <c r="AW115" s="118" t="s">
        <v>9</v>
      </c>
      <c r="AX115" s="119" t="s">
        <v>13</v>
      </c>
      <c r="AY115" s="132" t="s">
        <v>9</v>
      </c>
      <c r="AZ115" s="133" t="s">
        <v>13</v>
      </c>
      <c r="BA115" s="129" t="s">
        <v>13</v>
      </c>
      <c r="BB115" s="122" t="s">
        <v>9</v>
      </c>
      <c r="BC115" s="119" t="s">
        <v>13</v>
      </c>
      <c r="BD115" s="120" t="s">
        <v>16</v>
      </c>
      <c r="BE115" s="120" t="s">
        <v>16</v>
      </c>
      <c r="BF115" s="118" t="s">
        <v>9</v>
      </c>
    </row>
    <row r="116" spans="1:58" ht="12.75" customHeight="1">
      <c r="A116" s="112" t="s">
        <v>735</v>
      </c>
      <c r="B116" s="115" t="str">
        <f t="shared" si="3"/>
        <v>MW</v>
      </c>
      <c r="C116" s="118" t="s">
        <v>9</v>
      </c>
      <c r="D116" s="118" t="s">
        <v>9</v>
      </c>
      <c r="E116" s="118" t="s">
        <v>9</v>
      </c>
      <c r="F116" s="119" t="s">
        <v>13</v>
      </c>
      <c r="G116" s="119" t="s">
        <v>13</v>
      </c>
      <c r="H116" s="119" t="s">
        <v>9</v>
      </c>
      <c r="I116" s="118" t="s">
        <v>9</v>
      </c>
      <c r="J116" s="119" t="s">
        <v>13</v>
      </c>
      <c r="K116" s="120" t="s">
        <v>16</v>
      </c>
      <c r="L116" s="118" t="s">
        <v>9</v>
      </c>
      <c r="M116" s="118" t="s">
        <v>9</v>
      </c>
      <c r="N116" s="118" t="s">
        <v>9</v>
      </c>
      <c r="O116" s="118" t="s">
        <v>9</v>
      </c>
      <c r="P116" s="118" t="s">
        <v>9</v>
      </c>
      <c r="Q116" s="118" t="s">
        <v>9</v>
      </c>
      <c r="R116" s="118" t="s">
        <v>9</v>
      </c>
      <c r="S116" s="118" t="s">
        <v>9</v>
      </c>
      <c r="T116" s="118" t="s">
        <v>9</v>
      </c>
      <c r="U116" s="122" t="s">
        <v>9</v>
      </c>
      <c r="V116" s="122" t="s">
        <v>9</v>
      </c>
      <c r="W116" s="119" t="s">
        <v>13</v>
      </c>
      <c r="X116" s="119" t="s">
        <v>13</v>
      </c>
      <c r="Y116" s="119" t="s">
        <v>13</v>
      </c>
      <c r="Z116" s="119" t="s">
        <v>13</v>
      </c>
      <c r="AA116" s="118" t="s">
        <v>9</v>
      </c>
      <c r="AB116" s="123" t="s">
        <v>13</v>
      </c>
      <c r="AC116" s="130" t="s">
        <v>13</v>
      </c>
      <c r="AD116" s="119" t="s">
        <v>13</v>
      </c>
      <c r="AE116" s="123" t="s">
        <v>13</v>
      </c>
      <c r="AF116" s="118" t="s">
        <v>9</v>
      </c>
      <c r="AG116" s="119" t="s">
        <v>13</v>
      </c>
      <c r="AH116" s="119" t="s">
        <v>13</v>
      </c>
      <c r="AI116" s="119" t="s">
        <v>13</v>
      </c>
      <c r="AJ116" s="119" t="s">
        <v>13</v>
      </c>
      <c r="AK116" s="125" t="s">
        <v>16</v>
      </c>
      <c r="AL116" s="125" t="s">
        <v>16</v>
      </c>
      <c r="AM116" s="118" t="s">
        <v>9</v>
      </c>
      <c r="AN116" s="118" t="s">
        <v>9</v>
      </c>
      <c r="AO116" s="118" t="s">
        <v>9</v>
      </c>
      <c r="AP116" s="118" t="s">
        <v>9</v>
      </c>
      <c r="AQ116" s="118" t="s">
        <v>9</v>
      </c>
      <c r="AR116" s="118" t="s">
        <v>9</v>
      </c>
      <c r="AS116" s="118" t="s">
        <v>9</v>
      </c>
      <c r="AT116" s="118" t="s">
        <v>9</v>
      </c>
      <c r="AU116" s="122" t="s">
        <v>9</v>
      </c>
      <c r="AV116" s="131" t="s">
        <v>16</v>
      </c>
      <c r="AW116" s="118" t="s">
        <v>9</v>
      </c>
      <c r="AX116" s="119" t="s">
        <v>13</v>
      </c>
      <c r="AY116" s="132" t="s">
        <v>9</v>
      </c>
      <c r="AZ116" s="133" t="s">
        <v>13</v>
      </c>
      <c r="BA116" s="129" t="s">
        <v>13</v>
      </c>
      <c r="BB116" s="122" t="s">
        <v>9</v>
      </c>
      <c r="BC116" s="119" t="s">
        <v>13</v>
      </c>
      <c r="BD116" s="120" t="s">
        <v>16</v>
      </c>
      <c r="BE116" s="120" t="s">
        <v>16</v>
      </c>
      <c r="BF116" s="118" t="s">
        <v>9</v>
      </c>
    </row>
    <row r="117" spans="1:58" ht="12.75" customHeight="1">
      <c r="A117" s="112" t="s">
        <v>739</v>
      </c>
      <c r="B117" s="115" t="str">
        <f t="shared" si="3"/>
        <v>MY</v>
      </c>
      <c r="C117" s="118" t="s">
        <v>9</v>
      </c>
      <c r="D117" s="118" t="s">
        <v>9</v>
      </c>
      <c r="E117" s="118" t="s">
        <v>9</v>
      </c>
      <c r="F117" s="118" t="s">
        <v>9</v>
      </c>
      <c r="G117" s="119" t="s">
        <v>13</v>
      </c>
      <c r="H117" s="119" t="s">
        <v>9</v>
      </c>
      <c r="I117" s="118" t="s">
        <v>9</v>
      </c>
      <c r="J117" s="119" t="s">
        <v>13</v>
      </c>
      <c r="K117" s="122" t="s">
        <v>9</v>
      </c>
      <c r="L117" s="118" t="s">
        <v>9</v>
      </c>
      <c r="M117" s="118" t="s">
        <v>9</v>
      </c>
      <c r="N117" s="118" t="s">
        <v>9</v>
      </c>
      <c r="O117" s="118" t="s">
        <v>9</v>
      </c>
      <c r="P117" s="119" t="s">
        <v>13</v>
      </c>
      <c r="Q117" s="118" t="s">
        <v>9</v>
      </c>
      <c r="R117" s="118" t="s">
        <v>9</v>
      </c>
      <c r="S117" s="118" t="s">
        <v>9</v>
      </c>
      <c r="T117" s="118" t="s">
        <v>9</v>
      </c>
      <c r="U117" s="122" t="s">
        <v>9</v>
      </c>
      <c r="V117" s="122" t="s">
        <v>9</v>
      </c>
      <c r="W117" s="118" t="s">
        <v>9</v>
      </c>
      <c r="X117" s="118" t="s">
        <v>9</v>
      </c>
      <c r="Y117" s="118" t="s">
        <v>9</v>
      </c>
      <c r="Z117" s="119" t="s">
        <v>13</v>
      </c>
      <c r="AA117" s="118" t="s">
        <v>9</v>
      </c>
      <c r="AB117" s="123" t="s">
        <v>13</v>
      </c>
      <c r="AC117" s="132" t="s">
        <v>9</v>
      </c>
      <c r="AD117" s="119" t="s">
        <v>13</v>
      </c>
      <c r="AE117" s="122" t="s">
        <v>9</v>
      </c>
      <c r="AF117" s="118" t="s">
        <v>9</v>
      </c>
      <c r="AG117" s="118" t="s">
        <v>9</v>
      </c>
      <c r="AH117" s="118" t="s">
        <v>9</v>
      </c>
      <c r="AI117" s="118" t="s">
        <v>9</v>
      </c>
      <c r="AJ117" s="118" t="s">
        <v>9</v>
      </c>
      <c r="AK117" s="125" t="s">
        <v>16</v>
      </c>
      <c r="AL117" s="125" t="s">
        <v>16</v>
      </c>
      <c r="AM117" s="118" t="s">
        <v>9</v>
      </c>
      <c r="AN117" s="118" t="s">
        <v>9</v>
      </c>
      <c r="AO117" s="118" t="s">
        <v>9</v>
      </c>
      <c r="AP117" s="118" t="s">
        <v>9</v>
      </c>
      <c r="AQ117" s="118" t="s">
        <v>9</v>
      </c>
      <c r="AR117" s="118" t="s">
        <v>9</v>
      </c>
      <c r="AS117" s="118" t="s">
        <v>9</v>
      </c>
      <c r="AT117" s="118" t="s">
        <v>9</v>
      </c>
      <c r="AU117" s="122" t="s">
        <v>9</v>
      </c>
      <c r="AV117" s="131" t="s">
        <v>16</v>
      </c>
      <c r="AW117" s="118" t="s">
        <v>9</v>
      </c>
      <c r="AX117" s="118" t="s">
        <v>9</v>
      </c>
      <c r="AY117" s="132" t="s">
        <v>9</v>
      </c>
      <c r="AZ117" s="136" t="s">
        <v>9</v>
      </c>
      <c r="BA117" s="129" t="s">
        <v>13</v>
      </c>
      <c r="BB117" s="122" t="s">
        <v>9</v>
      </c>
      <c r="BC117" s="119" t="s">
        <v>13</v>
      </c>
      <c r="BD117" s="120" t="s">
        <v>16</v>
      </c>
      <c r="BE117" s="122" t="s">
        <v>9</v>
      </c>
      <c r="BF117" s="118" t="s">
        <v>9</v>
      </c>
    </row>
    <row r="118" spans="1:58" ht="12.75" customHeight="1">
      <c r="A118" s="112" t="s">
        <v>733</v>
      </c>
      <c r="B118" s="115" t="str">
        <f t="shared" si="3"/>
        <v>MV</v>
      </c>
      <c r="C118" s="118" t="s">
        <v>9</v>
      </c>
      <c r="D118" s="118" t="s">
        <v>9</v>
      </c>
      <c r="E118" s="118" t="s">
        <v>9</v>
      </c>
      <c r="F118" s="119" t="s">
        <v>13</v>
      </c>
      <c r="G118" s="119" t="s">
        <v>13</v>
      </c>
      <c r="H118" s="119" t="s">
        <v>9</v>
      </c>
      <c r="I118" s="118" t="s">
        <v>9</v>
      </c>
      <c r="J118" s="119" t="s">
        <v>13</v>
      </c>
      <c r="K118" s="120" t="s">
        <v>16</v>
      </c>
      <c r="L118" s="118" t="s">
        <v>9</v>
      </c>
      <c r="M118" s="118" t="s">
        <v>9</v>
      </c>
      <c r="N118" s="118" t="s">
        <v>9</v>
      </c>
      <c r="O118" s="118" t="s">
        <v>9</v>
      </c>
      <c r="P118" s="119" t="s">
        <v>13</v>
      </c>
      <c r="Q118" s="118" t="s">
        <v>9</v>
      </c>
      <c r="R118" s="118" t="s">
        <v>9</v>
      </c>
      <c r="S118" s="118" t="s">
        <v>9</v>
      </c>
      <c r="T118" s="118" t="s">
        <v>9</v>
      </c>
      <c r="U118" s="122" t="s">
        <v>9</v>
      </c>
      <c r="V118" s="122" t="s">
        <v>9</v>
      </c>
      <c r="W118" s="119" t="s">
        <v>13</v>
      </c>
      <c r="X118" s="119" t="s">
        <v>13</v>
      </c>
      <c r="Y118" s="119" t="s">
        <v>13</v>
      </c>
      <c r="Z118" s="119" t="s">
        <v>13</v>
      </c>
      <c r="AA118" s="118" t="s">
        <v>9</v>
      </c>
      <c r="AB118" s="123" t="s">
        <v>13</v>
      </c>
      <c r="AC118" s="130" t="s">
        <v>13</v>
      </c>
      <c r="AD118" s="119" t="s">
        <v>13</v>
      </c>
      <c r="AE118" s="123" t="s">
        <v>13</v>
      </c>
      <c r="AF118" s="118" t="s">
        <v>9</v>
      </c>
      <c r="AG118" s="119" t="s">
        <v>13</v>
      </c>
      <c r="AH118" s="119" t="s">
        <v>13</v>
      </c>
      <c r="AI118" s="119" t="s">
        <v>13</v>
      </c>
      <c r="AJ118" s="119" t="s">
        <v>13</v>
      </c>
      <c r="AK118" s="125" t="s">
        <v>16</v>
      </c>
      <c r="AL118" s="125" t="s">
        <v>16</v>
      </c>
      <c r="AM118" s="118" t="s">
        <v>9</v>
      </c>
      <c r="AN118" s="118" t="s">
        <v>9</v>
      </c>
      <c r="AO118" s="118" t="s">
        <v>9</v>
      </c>
      <c r="AP118" s="118" t="s">
        <v>9</v>
      </c>
      <c r="AQ118" s="118" t="s">
        <v>9</v>
      </c>
      <c r="AR118" s="118" t="s">
        <v>9</v>
      </c>
      <c r="AS118" s="118" t="s">
        <v>9</v>
      </c>
      <c r="AT118" s="118" t="s">
        <v>9</v>
      </c>
      <c r="AU118" s="122" t="s">
        <v>9</v>
      </c>
      <c r="AV118" s="131" t="s">
        <v>16</v>
      </c>
      <c r="AW118" s="118" t="s">
        <v>9</v>
      </c>
      <c r="AX118" s="119" t="s">
        <v>13</v>
      </c>
      <c r="AY118" s="132" t="s">
        <v>9</v>
      </c>
      <c r="AZ118" s="133" t="s">
        <v>13</v>
      </c>
      <c r="BA118" s="129" t="s">
        <v>13</v>
      </c>
      <c r="BB118" s="122" t="s">
        <v>9</v>
      </c>
      <c r="BC118" s="119" t="s">
        <v>13</v>
      </c>
      <c r="BD118" s="120" t="s">
        <v>16</v>
      </c>
      <c r="BE118" s="120" t="s">
        <v>16</v>
      </c>
      <c r="BF118" s="118" t="s">
        <v>9</v>
      </c>
    </row>
    <row r="119" spans="1:58" ht="12.75" customHeight="1">
      <c r="A119" s="112" t="s">
        <v>712</v>
      </c>
      <c r="B119" s="115" t="str">
        <f t="shared" si="3"/>
        <v>ML</v>
      </c>
      <c r="C119" s="118" t="s">
        <v>9</v>
      </c>
      <c r="D119" s="118" t="s">
        <v>9</v>
      </c>
      <c r="E119" s="118" t="s">
        <v>9</v>
      </c>
      <c r="F119" s="119" t="s">
        <v>13</v>
      </c>
      <c r="G119" s="119" t="s">
        <v>13</v>
      </c>
      <c r="H119" s="119" t="s">
        <v>9</v>
      </c>
      <c r="I119" s="118" t="s">
        <v>9</v>
      </c>
      <c r="J119" s="119" t="s">
        <v>13</v>
      </c>
      <c r="K119" s="122" t="s">
        <v>9</v>
      </c>
      <c r="L119" s="118" t="s">
        <v>9</v>
      </c>
      <c r="M119" s="118" t="s">
        <v>9</v>
      </c>
      <c r="N119" s="118" t="s">
        <v>9</v>
      </c>
      <c r="O119" s="118" t="s">
        <v>9</v>
      </c>
      <c r="P119" s="118" t="s">
        <v>9</v>
      </c>
      <c r="Q119" s="118" t="s">
        <v>9</v>
      </c>
      <c r="R119" s="118" t="s">
        <v>9</v>
      </c>
      <c r="S119" s="118" t="s">
        <v>9</v>
      </c>
      <c r="T119" s="118" t="s">
        <v>9</v>
      </c>
      <c r="U119" s="122" t="s">
        <v>9</v>
      </c>
      <c r="V119" s="122" t="s">
        <v>9</v>
      </c>
      <c r="W119" s="118" t="s">
        <v>9</v>
      </c>
      <c r="X119" s="118" t="s">
        <v>9</v>
      </c>
      <c r="Y119" s="118" t="s">
        <v>9</v>
      </c>
      <c r="Z119" s="119" t="s">
        <v>13</v>
      </c>
      <c r="AA119" s="118" t="s">
        <v>9</v>
      </c>
      <c r="AB119" s="123" t="s">
        <v>13</v>
      </c>
      <c r="AC119" s="130" t="s">
        <v>13</v>
      </c>
      <c r="AD119" s="119" t="s">
        <v>13</v>
      </c>
      <c r="AE119" s="123" t="s">
        <v>13</v>
      </c>
      <c r="AF119" s="118" t="s">
        <v>9</v>
      </c>
      <c r="AG119" s="118" t="s">
        <v>9</v>
      </c>
      <c r="AH119" s="118" t="s">
        <v>9</v>
      </c>
      <c r="AI119" s="118" t="s">
        <v>9</v>
      </c>
      <c r="AJ119" s="118" t="s">
        <v>9</v>
      </c>
      <c r="AK119" s="125" t="s">
        <v>16</v>
      </c>
      <c r="AL119" s="125" t="s">
        <v>16</v>
      </c>
      <c r="AM119" s="118" t="s">
        <v>9</v>
      </c>
      <c r="AN119" s="118" t="s">
        <v>9</v>
      </c>
      <c r="AO119" s="118" t="s">
        <v>9</v>
      </c>
      <c r="AP119" s="118" t="s">
        <v>9</v>
      </c>
      <c r="AQ119" s="118" t="s">
        <v>9</v>
      </c>
      <c r="AR119" s="118" t="s">
        <v>9</v>
      </c>
      <c r="AS119" s="118" t="s">
        <v>9</v>
      </c>
      <c r="AT119" s="118" t="s">
        <v>9</v>
      </c>
      <c r="AU119" s="122" t="s">
        <v>9</v>
      </c>
      <c r="AV119" s="131" t="s">
        <v>16</v>
      </c>
      <c r="AW119" s="118" t="s">
        <v>9</v>
      </c>
      <c r="AX119" s="118" t="s">
        <v>9</v>
      </c>
      <c r="AY119" s="132" t="s">
        <v>9</v>
      </c>
      <c r="AZ119" s="133" t="s">
        <v>13</v>
      </c>
      <c r="BA119" s="129" t="s">
        <v>13</v>
      </c>
      <c r="BB119" s="122" t="s">
        <v>9</v>
      </c>
      <c r="BC119" s="119" t="s">
        <v>13</v>
      </c>
      <c r="BD119" s="120" t="s">
        <v>16</v>
      </c>
      <c r="BE119" s="122" t="s">
        <v>9</v>
      </c>
      <c r="BF119" s="118" t="s">
        <v>9</v>
      </c>
    </row>
    <row r="120" spans="1:58" ht="12.75" customHeight="1">
      <c r="A120" s="112" t="s">
        <v>729</v>
      </c>
      <c r="B120" s="115" t="str">
        <f t="shared" si="3"/>
        <v>MT</v>
      </c>
      <c r="C120" s="118" t="s">
        <v>9</v>
      </c>
      <c r="D120" s="118" t="s">
        <v>9</v>
      </c>
      <c r="E120" s="118" t="s">
        <v>9</v>
      </c>
      <c r="F120" s="119" t="s">
        <v>13</v>
      </c>
      <c r="G120" s="119" t="s">
        <v>13</v>
      </c>
      <c r="H120" s="118" t="s">
        <v>9</v>
      </c>
      <c r="I120" s="118" t="s">
        <v>9</v>
      </c>
      <c r="J120" s="118" t="s">
        <v>9</v>
      </c>
      <c r="K120" s="122" t="s">
        <v>9</v>
      </c>
      <c r="L120" s="118" t="s">
        <v>9</v>
      </c>
      <c r="M120" s="118" t="s">
        <v>9</v>
      </c>
      <c r="N120" s="118" t="s">
        <v>9</v>
      </c>
      <c r="O120" s="118" t="s">
        <v>9</v>
      </c>
      <c r="P120" s="118" t="s">
        <v>9</v>
      </c>
      <c r="Q120" s="118" t="s">
        <v>9</v>
      </c>
      <c r="R120" s="118" t="s">
        <v>9</v>
      </c>
      <c r="S120" s="118" t="s">
        <v>9</v>
      </c>
      <c r="T120" s="118" t="s">
        <v>9</v>
      </c>
      <c r="U120" s="122" t="s">
        <v>9</v>
      </c>
      <c r="V120" s="122" t="s">
        <v>9</v>
      </c>
      <c r="W120" s="118" t="s">
        <v>9</v>
      </c>
      <c r="X120" s="118" t="s">
        <v>9</v>
      </c>
      <c r="Y120" s="118" t="s">
        <v>9</v>
      </c>
      <c r="Z120" s="119" t="s">
        <v>13</v>
      </c>
      <c r="AA120" s="118" t="s">
        <v>9</v>
      </c>
      <c r="AB120" s="122" t="s">
        <v>9</v>
      </c>
      <c r="AC120" s="130" t="s">
        <v>13</v>
      </c>
      <c r="AD120" s="118" t="s">
        <v>9</v>
      </c>
      <c r="AE120" s="123" t="s">
        <v>13</v>
      </c>
      <c r="AF120" s="118" t="s">
        <v>9</v>
      </c>
      <c r="AG120" s="118" t="s">
        <v>9</v>
      </c>
      <c r="AH120" s="118" t="s">
        <v>9</v>
      </c>
      <c r="AI120" s="118" t="s">
        <v>9</v>
      </c>
      <c r="AJ120" s="118" t="s">
        <v>9</v>
      </c>
      <c r="AK120" s="125" t="s">
        <v>16</v>
      </c>
      <c r="AL120" s="118" t="s">
        <v>9</v>
      </c>
      <c r="AM120" s="118" t="s">
        <v>9</v>
      </c>
      <c r="AN120" s="118" t="s">
        <v>9</v>
      </c>
      <c r="AO120" s="118" t="s">
        <v>9</v>
      </c>
      <c r="AP120" s="118" t="s">
        <v>9</v>
      </c>
      <c r="AQ120" s="118" t="s">
        <v>9</v>
      </c>
      <c r="AR120" s="118" t="s">
        <v>9</v>
      </c>
      <c r="AS120" s="118" t="s">
        <v>9</v>
      </c>
      <c r="AT120" s="118" t="s">
        <v>9</v>
      </c>
      <c r="AU120" s="122" t="s">
        <v>9</v>
      </c>
      <c r="AV120" s="131" t="s">
        <v>16</v>
      </c>
      <c r="AW120" s="118" t="s">
        <v>9</v>
      </c>
      <c r="AX120" s="118" t="s">
        <v>9</v>
      </c>
      <c r="AY120" s="132" t="s">
        <v>9</v>
      </c>
      <c r="AZ120" s="133" t="s">
        <v>13</v>
      </c>
      <c r="BA120" s="129" t="s">
        <v>13</v>
      </c>
      <c r="BB120" s="122" t="s">
        <v>9</v>
      </c>
      <c r="BC120" s="119" t="s">
        <v>13</v>
      </c>
      <c r="BD120" s="120" t="s">
        <v>16</v>
      </c>
      <c r="BE120" s="122" t="s">
        <v>9</v>
      </c>
      <c r="BF120" s="118" t="s">
        <v>9</v>
      </c>
    </row>
    <row r="121" spans="1:58" ht="12.75" customHeight="1">
      <c r="A121" s="112" t="s">
        <v>723</v>
      </c>
      <c r="B121" s="115" t="str">
        <f t="shared" si="3"/>
        <v>MQ</v>
      </c>
      <c r="C121" s="118" t="s">
        <v>9</v>
      </c>
      <c r="D121" s="118" t="s">
        <v>9</v>
      </c>
      <c r="E121" s="118" t="s">
        <v>9</v>
      </c>
      <c r="F121" s="119" t="s">
        <v>13</v>
      </c>
      <c r="G121" s="119" t="s">
        <v>13</v>
      </c>
      <c r="H121" s="119" t="s">
        <v>9</v>
      </c>
      <c r="I121" s="118" t="s">
        <v>9</v>
      </c>
      <c r="J121" s="119" t="s">
        <v>13</v>
      </c>
      <c r="K121" s="120" t="s">
        <v>16</v>
      </c>
      <c r="L121" s="118" t="s">
        <v>9</v>
      </c>
      <c r="M121" s="118" t="s">
        <v>9</v>
      </c>
      <c r="N121" s="118" t="s">
        <v>9</v>
      </c>
      <c r="O121" s="118" t="s">
        <v>9</v>
      </c>
      <c r="P121" s="118" t="s">
        <v>9</v>
      </c>
      <c r="Q121" s="118" t="s">
        <v>9</v>
      </c>
      <c r="R121" s="118" t="s">
        <v>9</v>
      </c>
      <c r="S121" s="118" t="s">
        <v>9</v>
      </c>
      <c r="T121" s="118" t="s">
        <v>9</v>
      </c>
      <c r="U121" s="122" t="s">
        <v>9</v>
      </c>
      <c r="V121" s="122" t="s">
        <v>9</v>
      </c>
      <c r="W121" s="119" t="s">
        <v>13</v>
      </c>
      <c r="X121" s="119" t="s">
        <v>13</v>
      </c>
      <c r="Y121" s="119" t="s">
        <v>13</v>
      </c>
      <c r="Z121" s="119" t="s">
        <v>13</v>
      </c>
      <c r="AA121" s="118" t="s">
        <v>9</v>
      </c>
      <c r="AB121" s="123" t="s">
        <v>13</v>
      </c>
      <c r="AC121" s="130" t="s">
        <v>13</v>
      </c>
      <c r="AD121" s="119" t="s">
        <v>13</v>
      </c>
      <c r="AE121" s="123" t="s">
        <v>13</v>
      </c>
      <c r="AF121" s="118" t="s">
        <v>9</v>
      </c>
      <c r="AG121" s="119" t="s">
        <v>13</v>
      </c>
      <c r="AH121" s="119" t="s">
        <v>13</v>
      </c>
      <c r="AI121" s="119" t="s">
        <v>13</v>
      </c>
      <c r="AJ121" s="119" t="s">
        <v>13</v>
      </c>
      <c r="AK121" s="125" t="s">
        <v>16</v>
      </c>
      <c r="AL121" s="125" t="s">
        <v>16</v>
      </c>
      <c r="AM121" s="118" t="s">
        <v>9</v>
      </c>
      <c r="AN121" s="118" t="s">
        <v>9</v>
      </c>
      <c r="AO121" s="118" t="s">
        <v>9</v>
      </c>
      <c r="AP121" s="118" t="s">
        <v>9</v>
      </c>
      <c r="AQ121" s="118" t="s">
        <v>9</v>
      </c>
      <c r="AR121" s="118" t="s">
        <v>9</v>
      </c>
      <c r="AS121" s="118" t="s">
        <v>9</v>
      </c>
      <c r="AT121" s="118" t="s">
        <v>9</v>
      </c>
      <c r="AU121" s="122" t="s">
        <v>9</v>
      </c>
      <c r="AV121" s="131" t="s">
        <v>16</v>
      </c>
      <c r="AW121" s="118" t="s">
        <v>9</v>
      </c>
      <c r="AX121" s="119" t="s">
        <v>13</v>
      </c>
      <c r="AY121" s="132" t="s">
        <v>9</v>
      </c>
      <c r="AZ121" s="133" t="s">
        <v>13</v>
      </c>
      <c r="BA121" s="129" t="s">
        <v>13</v>
      </c>
      <c r="BB121" s="122" t="s">
        <v>9</v>
      </c>
      <c r="BC121" s="119" t="s">
        <v>13</v>
      </c>
      <c r="BD121" s="120" t="s">
        <v>16</v>
      </c>
      <c r="BE121" s="120" t="s">
        <v>16</v>
      </c>
      <c r="BF121" s="118" t="s">
        <v>9</v>
      </c>
    </row>
    <row r="122" spans="1:58" ht="12.75" customHeight="1">
      <c r="A122" s="112" t="s">
        <v>725</v>
      </c>
      <c r="B122" s="115" t="str">
        <f t="shared" si="3"/>
        <v>MR</v>
      </c>
      <c r="C122" s="118" t="s">
        <v>9</v>
      </c>
      <c r="D122" s="118" t="s">
        <v>9</v>
      </c>
      <c r="E122" s="118" t="s">
        <v>9</v>
      </c>
      <c r="F122" s="119" t="s">
        <v>13</v>
      </c>
      <c r="G122" s="119" t="s">
        <v>13</v>
      </c>
      <c r="H122" s="119" t="s">
        <v>9</v>
      </c>
      <c r="I122" s="118" t="s">
        <v>9</v>
      </c>
      <c r="J122" s="119" t="s">
        <v>13</v>
      </c>
      <c r="K122" s="120" t="s">
        <v>16</v>
      </c>
      <c r="L122" s="118" t="s">
        <v>9</v>
      </c>
      <c r="M122" s="118" t="s">
        <v>9</v>
      </c>
      <c r="N122" s="118" t="s">
        <v>9</v>
      </c>
      <c r="O122" s="118" t="s">
        <v>9</v>
      </c>
      <c r="P122" s="119" t="s">
        <v>13</v>
      </c>
      <c r="Q122" s="118" t="s">
        <v>9</v>
      </c>
      <c r="R122" s="118" t="s">
        <v>9</v>
      </c>
      <c r="S122" s="118" t="s">
        <v>9</v>
      </c>
      <c r="T122" s="118" t="s">
        <v>9</v>
      </c>
      <c r="U122" s="122" t="s">
        <v>9</v>
      </c>
      <c r="V122" s="122" t="s">
        <v>9</v>
      </c>
      <c r="W122" s="119" t="s">
        <v>13</v>
      </c>
      <c r="X122" s="119" t="s">
        <v>13</v>
      </c>
      <c r="Y122" s="119" t="s">
        <v>13</v>
      </c>
      <c r="Z122" s="119" t="s">
        <v>13</v>
      </c>
      <c r="AA122" s="118" t="s">
        <v>9</v>
      </c>
      <c r="AB122" s="123" t="s">
        <v>13</v>
      </c>
      <c r="AC122" s="130" t="s">
        <v>13</v>
      </c>
      <c r="AD122" s="119" t="s">
        <v>13</v>
      </c>
      <c r="AE122" s="123" t="s">
        <v>13</v>
      </c>
      <c r="AF122" s="118" t="s">
        <v>9</v>
      </c>
      <c r="AG122" s="119" t="s">
        <v>13</v>
      </c>
      <c r="AH122" s="119" t="s">
        <v>13</v>
      </c>
      <c r="AI122" s="119" t="s">
        <v>13</v>
      </c>
      <c r="AJ122" s="119" t="s">
        <v>13</v>
      </c>
      <c r="AK122" s="125" t="s">
        <v>16</v>
      </c>
      <c r="AL122" s="125" t="s">
        <v>16</v>
      </c>
      <c r="AM122" s="118" t="s">
        <v>9</v>
      </c>
      <c r="AN122" s="118" t="s">
        <v>9</v>
      </c>
      <c r="AO122" s="118" t="s">
        <v>9</v>
      </c>
      <c r="AP122" s="118" t="s">
        <v>9</v>
      </c>
      <c r="AQ122" s="118" t="s">
        <v>9</v>
      </c>
      <c r="AR122" s="118" t="s">
        <v>9</v>
      </c>
      <c r="AS122" s="118" t="s">
        <v>9</v>
      </c>
      <c r="AT122" s="118" t="s">
        <v>9</v>
      </c>
      <c r="AU122" s="122" t="s">
        <v>9</v>
      </c>
      <c r="AV122" s="131" t="s">
        <v>16</v>
      </c>
      <c r="AW122" s="118" t="s">
        <v>9</v>
      </c>
      <c r="AX122" s="119" t="s">
        <v>13</v>
      </c>
      <c r="AY122" s="132" t="s">
        <v>9</v>
      </c>
      <c r="AZ122" s="133" t="s">
        <v>13</v>
      </c>
      <c r="BA122" s="129" t="s">
        <v>13</v>
      </c>
      <c r="BB122" s="122" t="s">
        <v>9</v>
      </c>
      <c r="BC122" s="119" t="s">
        <v>13</v>
      </c>
      <c r="BD122" s="120" t="s">
        <v>16</v>
      </c>
      <c r="BE122" s="120" t="s">
        <v>16</v>
      </c>
      <c r="BF122" s="118" t="s">
        <v>9</v>
      </c>
    </row>
    <row r="123" spans="1:58" ht="12.75" customHeight="1">
      <c r="A123" s="112" t="s">
        <v>731</v>
      </c>
      <c r="B123" s="115" t="str">
        <f t="shared" si="3"/>
        <v>MU</v>
      </c>
      <c r="C123" s="118" t="s">
        <v>9</v>
      </c>
      <c r="D123" s="118" t="s">
        <v>9</v>
      </c>
      <c r="E123" s="118" t="s">
        <v>9</v>
      </c>
      <c r="F123" s="119" t="s">
        <v>13</v>
      </c>
      <c r="G123" s="119" t="s">
        <v>13</v>
      </c>
      <c r="H123" s="119" t="s">
        <v>9</v>
      </c>
      <c r="I123" s="118" t="s">
        <v>9</v>
      </c>
      <c r="J123" s="119" t="s">
        <v>13</v>
      </c>
      <c r="K123" s="122" t="s">
        <v>9</v>
      </c>
      <c r="L123" s="118" t="s">
        <v>9</v>
      </c>
      <c r="M123" s="118" t="s">
        <v>9</v>
      </c>
      <c r="N123" s="118" t="s">
        <v>9</v>
      </c>
      <c r="O123" s="118" t="s">
        <v>9</v>
      </c>
      <c r="P123" s="118" t="s">
        <v>9</v>
      </c>
      <c r="Q123" s="118" t="s">
        <v>9</v>
      </c>
      <c r="R123" s="118" t="s">
        <v>9</v>
      </c>
      <c r="S123" s="118" t="s">
        <v>9</v>
      </c>
      <c r="T123" s="118" t="s">
        <v>9</v>
      </c>
      <c r="U123" s="122" t="s">
        <v>9</v>
      </c>
      <c r="V123" s="122" t="s">
        <v>9</v>
      </c>
      <c r="W123" s="118" t="s">
        <v>9</v>
      </c>
      <c r="X123" s="118" t="s">
        <v>9</v>
      </c>
      <c r="Y123" s="118" t="s">
        <v>9</v>
      </c>
      <c r="Z123" s="119" t="s">
        <v>13</v>
      </c>
      <c r="AA123" s="118" t="s">
        <v>9</v>
      </c>
      <c r="AB123" s="123" t="s">
        <v>13</v>
      </c>
      <c r="AC123" s="130" t="s">
        <v>13</v>
      </c>
      <c r="AD123" s="119" t="s">
        <v>13</v>
      </c>
      <c r="AE123" s="123" t="s">
        <v>13</v>
      </c>
      <c r="AF123" s="118" t="s">
        <v>9</v>
      </c>
      <c r="AG123" s="118" t="s">
        <v>9</v>
      </c>
      <c r="AH123" s="118" t="s">
        <v>9</v>
      </c>
      <c r="AI123" s="118" t="s">
        <v>9</v>
      </c>
      <c r="AJ123" s="118" t="s">
        <v>9</v>
      </c>
      <c r="AK123" s="125" t="s">
        <v>16</v>
      </c>
      <c r="AL123" s="125" t="s">
        <v>16</v>
      </c>
      <c r="AM123" s="118" t="s">
        <v>9</v>
      </c>
      <c r="AN123" s="118" t="s">
        <v>9</v>
      </c>
      <c r="AO123" s="118" t="s">
        <v>9</v>
      </c>
      <c r="AP123" s="118" t="s">
        <v>9</v>
      </c>
      <c r="AQ123" s="118" t="s">
        <v>9</v>
      </c>
      <c r="AR123" s="118" t="s">
        <v>9</v>
      </c>
      <c r="AS123" s="118" t="s">
        <v>9</v>
      </c>
      <c r="AT123" s="118" t="s">
        <v>9</v>
      </c>
      <c r="AU123" s="122" t="s">
        <v>9</v>
      </c>
      <c r="AV123" s="131" t="s">
        <v>16</v>
      </c>
      <c r="AW123" s="118" t="s">
        <v>9</v>
      </c>
      <c r="AX123" s="118" t="s">
        <v>9</v>
      </c>
      <c r="AY123" s="132" t="s">
        <v>9</v>
      </c>
      <c r="AZ123" s="133" t="s">
        <v>13</v>
      </c>
      <c r="BA123" s="129" t="s">
        <v>13</v>
      </c>
      <c r="BB123" s="122" t="s">
        <v>9</v>
      </c>
      <c r="BC123" s="119" t="s">
        <v>13</v>
      </c>
      <c r="BD123" s="120" t="s">
        <v>16</v>
      </c>
      <c r="BE123" s="122" t="s">
        <v>9</v>
      </c>
      <c r="BF123" s="118" t="s">
        <v>9</v>
      </c>
    </row>
    <row r="124" spans="1:58" ht="12.75" customHeight="1">
      <c r="A124" s="112" t="s">
        <v>737</v>
      </c>
      <c r="B124" s="115" t="str">
        <f t="shared" si="3"/>
        <v>MX</v>
      </c>
      <c r="C124" s="118" t="s">
        <v>9</v>
      </c>
      <c r="D124" s="118" t="s">
        <v>9</v>
      </c>
      <c r="E124" s="118" t="s">
        <v>9</v>
      </c>
      <c r="F124" s="118" t="s">
        <v>9</v>
      </c>
      <c r="G124" s="118" t="s">
        <v>9</v>
      </c>
      <c r="H124" s="119" t="s">
        <v>9</v>
      </c>
      <c r="I124" s="118" t="s">
        <v>9</v>
      </c>
      <c r="J124" s="118" t="s">
        <v>9</v>
      </c>
      <c r="K124" s="122" t="s">
        <v>9</v>
      </c>
      <c r="L124" s="118" t="s">
        <v>9</v>
      </c>
      <c r="M124" s="118" t="s">
        <v>9</v>
      </c>
      <c r="N124" s="118" t="s">
        <v>9</v>
      </c>
      <c r="O124" s="118" t="s">
        <v>9</v>
      </c>
      <c r="P124" s="118" t="s">
        <v>9</v>
      </c>
      <c r="Q124" s="118" t="s">
        <v>9</v>
      </c>
      <c r="R124" s="118" t="s">
        <v>9</v>
      </c>
      <c r="S124" s="118" t="s">
        <v>9</v>
      </c>
      <c r="T124" s="118" t="s">
        <v>9</v>
      </c>
      <c r="U124" s="122" t="s">
        <v>9</v>
      </c>
      <c r="V124" s="122" t="s">
        <v>9</v>
      </c>
      <c r="W124" s="118" t="s">
        <v>9</v>
      </c>
      <c r="X124" s="118" t="s">
        <v>9</v>
      </c>
      <c r="Y124" s="118" t="s">
        <v>9</v>
      </c>
      <c r="Z124" s="119" t="s">
        <v>13</v>
      </c>
      <c r="AA124" s="118" t="s">
        <v>9</v>
      </c>
      <c r="AB124" s="122" t="s">
        <v>9</v>
      </c>
      <c r="AC124" s="132" t="s">
        <v>9</v>
      </c>
      <c r="AD124" s="118" t="s">
        <v>9</v>
      </c>
      <c r="AE124" s="122" t="s">
        <v>9</v>
      </c>
      <c r="AF124" s="118" t="s">
        <v>9</v>
      </c>
      <c r="AG124" s="118" t="s">
        <v>9</v>
      </c>
      <c r="AH124" s="118" t="s">
        <v>9</v>
      </c>
      <c r="AI124" s="118" t="s">
        <v>9</v>
      </c>
      <c r="AJ124" s="118" t="s">
        <v>9</v>
      </c>
      <c r="AK124" s="125" t="s">
        <v>16</v>
      </c>
      <c r="AL124" s="118" t="s">
        <v>9</v>
      </c>
      <c r="AM124" s="118" t="s">
        <v>9</v>
      </c>
      <c r="AN124" s="118" t="s">
        <v>9</v>
      </c>
      <c r="AO124" s="118" t="s">
        <v>9</v>
      </c>
      <c r="AP124" s="118" t="s">
        <v>9</v>
      </c>
      <c r="AQ124" s="118" t="s">
        <v>9</v>
      </c>
      <c r="AR124" s="118" t="s">
        <v>9</v>
      </c>
      <c r="AS124" s="118" t="s">
        <v>9</v>
      </c>
      <c r="AT124" s="118" t="s">
        <v>9</v>
      </c>
      <c r="AU124" s="122" t="s">
        <v>9</v>
      </c>
      <c r="AV124" s="131" t="s">
        <v>16</v>
      </c>
      <c r="AW124" s="118" t="s">
        <v>9</v>
      </c>
      <c r="AX124" s="118" t="s">
        <v>9</v>
      </c>
      <c r="AY124" s="132" t="s">
        <v>9</v>
      </c>
      <c r="AZ124" s="136" t="s">
        <v>9</v>
      </c>
      <c r="BA124" s="129" t="s">
        <v>13</v>
      </c>
      <c r="BB124" s="122" t="s">
        <v>9</v>
      </c>
      <c r="BC124" s="119" t="s">
        <v>13</v>
      </c>
      <c r="BD124" s="120" t="s">
        <v>16</v>
      </c>
      <c r="BE124" s="122" t="s">
        <v>9</v>
      </c>
      <c r="BF124" s="118" t="s">
        <v>9</v>
      </c>
    </row>
    <row r="125" spans="1:58" ht="12.75" customHeight="1">
      <c r="A125" s="112" t="s">
        <v>696</v>
      </c>
      <c r="B125" s="115" t="str">
        <f t="shared" si="3"/>
        <v>MD</v>
      </c>
      <c r="C125" s="118" t="s">
        <v>9</v>
      </c>
      <c r="D125" s="118" t="s">
        <v>9</v>
      </c>
      <c r="E125" s="118" t="s">
        <v>9</v>
      </c>
      <c r="F125" s="119" t="s">
        <v>13</v>
      </c>
      <c r="G125" s="119" t="s">
        <v>13</v>
      </c>
      <c r="H125" s="118" t="s">
        <v>9</v>
      </c>
      <c r="I125" s="118" t="s">
        <v>9</v>
      </c>
      <c r="J125" s="119" t="s">
        <v>13</v>
      </c>
      <c r="K125" s="122" t="s">
        <v>9</v>
      </c>
      <c r="L125" s="118" t="s">
        <v>9</v>
      </c>
      <c r="M125" s="118" t="s">
        <v>9</v>
      </c>
      <c r="N125" s="118" t="s">
        <v>9</v>
      </c>
      <c r="O125" s="118" t="s">
        <v>9</v>
      </c>
      <c r="P125" s="119" t="s">
        <v>13</v>
      </c>
      <c r="Q125" s="118" t="s">
        <v>9</v>
      </c>
      <c r="R125" s="118" t="s">
        <v>9</v>
      </c>
      <c r="S125" s="118" t="s">
        <v>9</v>
      </c>
      <c r="T125" s="118" t="s">
        <v>9</v>
      </c>
      <c r="U125" s="122" t="s">
        <v>9</v>
      </c>
      <c r="V125" s="122" t="s">
        <v>9</v>
      </c>
      <c r="W125" s="118" t="s">
        <v>9</v>
      </c>
      <c r="X125" s="118" t="s">
        <v>9</v>
      </c>
      <c r="Y125" s="118" t="s">
        <v>9</v>
      </c>
      <c r="Z125" s="119" t="s">
        <v>13</v>
      </c>
      <c r="AA125" s="118" t="s">
        <v>9</v>
      </c>
      <c r="AB125" s="123" t="s">
        <v>13</v>
      </c>
      <c r="AC125" s="130" t="s">
        <v>13</v>
      </c>
      <c r="AD125" s="119" t="s">
        <v>13</v>
      </c>
      <c r="AE125" s="123" t="s">
        <v>13</v>
      </c>
      <c r="AF125" s="118" t="s">
        <v>9</v>
      </c>
      <c r="AG125" s="118" t="s">
        <v>9</v>
      </c>
      <c r="AH125" s="118" t="s">
        <v>9</v>
      </c>
      <c r="AI125" s="118" t="s">
        <v>9</v>
      </c>
      <c r="AJ125" s="118" t="s">
        <v>9</v>
      </c>
      <c r="AK125" s="125" t="s">
        <v>16</v>
      </c>
      <c r="AL125" s="125" t="s">
        <v>16</v>
      </c>
      <c r="AM125" s="118" t="s">
        <v>9</v>
      </c>
      <c r="AN125" s="118" t="s">
        <v>9</v>
      </c>
      <c r="AO125" s="118" t="s">
        <v>9</v>
      </c>
      <c r="AP125" s="118" t="s">
        <v>9</v>
      </c>
      <c r="AQ125" s="118" t="s">
        <v>9</v>
      </c>
      <c r="AR125" s="118" t="s">
        <v>9</v>
      </c>
      <c r="AS125" s="118" t="s">
        <v>9</v>
      </c>
      <c r="AT125" s="118" t="s">
        <v>9</v>
      </c>
      <c r="AU125" s="122" t="s">
        <v>9</v>
      </c>
      <c r="AV125" s="131" t="s">
        <v>16</v>
      </c>
      <c r="AW125" s="118" t="s">
        <v>9</v>
      </c>
      <c r="AX125" s="118" t="s">
        <v>9</v>
      </c>
      <c r="AY125" s="132" t="s">
        <v>9</v>
      </c>
      <c r="AZ125" s="133" t="s">
        <v>13</v>
      </c>
      <c r="BA125" s="129" t="s">
        <v>13</v>
      </c>
      <c r="BB125" s="122" t="s">
        <v>9</v>
      </c>
      <c r="BC125" s="119" t="s">
        <v>13</v>
      </c>
      <c r="BD125" s="120" t="s">
        <v>16</v>
      </c>
      <c r="BE125" s="122" t="s">
        <v>9</v>
      </c>
      <c r="BF125" s="118" t="s">
        <v>9</v>
      </c>
    </row>
    <row r="126" spans="1:58" ht="12.75" customHeight="1">
      <c r="A126" s="112" t="s">
        <v>716</v>
      </c>
      <c r="B126" s="115" t="str">
        <f t="shared" si="3"/>
        <v>MN</v>
      </c>
      <c r="C126" s="118" t="s">
        <v>9</v>
      </c>
      <c r="D126" s="118" t="s">
        <v>9</v>
      </c>
      <c r="E126" s="118" t="s">
        <v>9</v>
      </c>
      <c r="F126" s="119" t="s">
        <v>13</v>
      </c>
      <c r="G126" s="119" t="s">
        <v>13</v>
      </c>
      <c r="H126" s="119" t="s">
        <v>9</v>
      </c>
      <c r="I126" s="118" t="s">
        <v>9</v>
      </c>
      <c r="J126" s="119" t="s">
        <v>13</v>
      </c>
      <c r="K126" s="120" t="s">
        <v>16</v>
      </c>
      <c r="L126" s="118" t="s">
        <v>9</v>
      </c>
      <c r="M126" s="118" t="s">
        <v>9</v>
      </c>
      <c r="N126" s="118" t="s">
        <v>9</v>
      </c>
      <c r="O126" s="118" t="s">
        <v>9</v>
      </c>
      <c r="P126" s="119" t="s">
        <v>13</v>
      </c>
      <c r="Q126" s="118" t="s">
        <v>9</v>
      </c>
      <c r="R126" s="118" t="s">
        <v>9</v>
      </c>
      <c r="S126" s="118" t="s">
        <v>9</v>
      </c>
      <c r="T126" s="118" t="s">
        <v>9</v>
      </c>
      <c r="U126" s="122" t="s">
        <v>9</v>
      </c>
      <c r="V126" s="122" t="s">
        <v>9</v>
      </c>
      <c r="W126" s="119" t="s">
        <v>13</v>
      </c>
      <c r="X126" s="119" t="s">
        <v>13</v>
      </c>
      <c r="Y126" s="119" t="s">
        <v>13</v>
      </c>
      <c r="Z126" s="119" t="s">
        <v>13</v>
      </c>
      <c r="AA126" s="118" t="s">
        <v>9</v>
      </c>
      <c r="AB126" s="123" t="s">
        <v>13</v>
      </c>
      <c r="AC126" s="130" t="s">
        <v>13</v>
      </c>
      <c r="AD126" s="119" t="s">
        <v>13</v>
      </c>
      <c r="AE126" s="123" t="s">
        <v>13</v>
      </c>
      <c r="AF126" s="118" t="s">
        <v>9</v>
      </c>
      <c r="AG126" s="119" t="s">
        <v>13</v>
      </c>
      <c r="AH126" s="119" t="s">
        <v>13</v>
      </c>
      <c r="AI126" s="119" t="s">
        <v>13</v>
      </c>
      <c r="AJ126" s="119" t="s">
        <v>13</v>
      </c>
      <c r="AK126" s="125" t="s">
        <v>16</v>
      </c>
      <c r="AL126" s="125" t="s">
        <v>16</v>
      </c>
      <c r="AM126" s="118" t="s">
        <v>9</v>
      </c>
      <c r="AN126" s="118" t="s">
        <v>9</v>
      </c>
      <c r="AO126" s="118" t="s">
        <v>9</v>
      </c>
      <c r="AP126" s="118" t="s">
        <v>9</v>
      </c>
      <c r="AQ126" s="118" t="s">
        <v>9</v>
      </c>
      <c r="AR126" s="118" t="s">
        <v>9</v>
      </c>
      <c r="AS126" s="118" t="s">
        <v>9</v>
      </c>
      <c r="AT126" s="118" t="s">
        <v>9</v>
      </c>
      <c r="AU126" s="122" t="s">
        <v>9</v>
      </c>
      <c r="AV126" s="131" t="s">
        <v>16</v>
      </c>
      <c r="AW126" s="118" t="s">
        <v>9</v>
      </c>
      <c r="AX126" s="119" t="s">
        <v>13</v>
      </c>
      <c r="AY126" s="132" t="s">
        <v>9</v>
      </c>
      <c r="AZ126" s="133" t="s">
        <v>13</v>
      </c>
      <c r="BA126" s="129" t="s">
        <v>13</v>
      </c>
      <c r="BB126" s="122" t="s">
        <v>9</v>
      </c>
      <c r="BC126" s="119" t="s">
        <v>13</v>
      </c>
      <c r="BD126" s="120" t="s">
        <v>16</v>
      </c>
      <c r="BE126" s="120" t="s">
        <v>16</v>
      </c>
      <c r="BF126" s="118" t="s">
        <v>9</v>
      </c>
    </row>
    <row r="127" spans="1:58" ht="12.75" customHeight="1">
      <c r="A127" s="112" t="s">
        <v>694</v>
      </c>
      <c r="B127" s="115" t="str">
        <f t="shared" si="3"/>
        <v>MC</v>
      </c>
      <c r="C127" s="118" t="s">
        <v>9</v>
      </c>
      <c r="D127" s="118" t="s">
        <v>9</v>
      </c>
      <c r="E127" s="118" t="s">
        <v>9</v>
      </c>
      <c r="F127" s="119" t="s">
        <v>13</v>
      </c>
      <c r="G127" s="119" t="s">
        <v>13</v>
      </c>
      <c r="H127" s="119" t="s">
        <v>9</v>
      </c>
      <c r="I127" s="118" t="s">
        <v>9</v>
      </c>
      <c r="J127" s="119" t="s">
        <v>13</v>
      </c>
      <c r="K127" s="120" t="s">
        <v>16</v>
      </c>
      <c r="L127" s="118" t="s">
        <v>9</v>
      </c>
      <c r="M127" s="118" t="s">
        <v>9</v>
      </c>
      <c r="N127" s="118" t="s">
        <v>9</v>
      </c>
      <c r="O127" s="118" t="s">
        <v>9</v>
      </c>
      <c r="P127" s="119" t="s">
        <v>13</v>
      </c>
      <c r="Q127" s="118" t="s">
        <v>9</v>
      </c>
      <c r="R127" s="118" t="s">
        <v>9</v>
      </c>
      <c r="S127" s="118" t="s">
        <v>9</v>
      </c>
      <c r="T127" s="118" t="s">
        <v>9</v>
      </c>
      <c r="U127" s="122" t="s">
        <v>9</v>
      </c>
      <c r="V127" s="122" t="s">
        <v>9</v>
      </c>
      <c r="W127" s="119" t="s">
        <v>13</v>
      </c>
      <c r="X127" s="119" t="s">
        <v>13</v>
      </c>
      <c r="Y127" s="119" t="s">
        <v>13</v>
      </c>
      <c r="Z127" s="119" t="s">
        <v>13</v>
      </c>
      <c r="AA127" s="118" t="s">
        <v>9</v>
      </c>
      <c r="AB127" s="123" t="s">
        <v>13</v>
      </c>
      <c r="AC127" s="130" t="s">
        <v>13</v>
      </c>
      <c r="AD127" s="119" t="s">
        <v>13</v>
      </c>
      <c r="AE127" s="123" t="s">
        <v>13</v>
      </c>
      <c r="AF127" s="118" t="s">
        <v>9</v>
      </c>
      <c r="AG127" s="119" t="s">
        <v>13</v>
      </c>
      <c r="AH127" s="119" t="s">
        <v>13</v>
      </c>
      <c r="AI127" s="119" t="s">
        <v>13</v>
      </c>
      <c r="AJ127" s="119" t="s">
        <v>13</v>
      </c>
      <c r="AK127" s="125" t="s">
        <v>16</v>
      </c>
      <c r="AL127" s="125" t="s">
        <v>16</v>
      </c>
      <c r="AM127" s="118" t="s">
        <v>9</v>
      </c>
      <c r="AN127" s="118" t="s">
        <v>9</v>
      </c>
      <c r="AO127" s="118" t="s">
        <v>9</v>
      </c>
      <c r="AP127" s="118" t="s">
        <v>9</v>
      </c>
      <c r="AQ127" s="118" t="s">
        <v>9</v>
      </c>
      <c r="AR127" s="118" t="s">
        <v>9</v>
      </c>
      <c r="AS127" s="118" t="s">
        <v>9</v>
      </c>
      <c r="AT127" s="118" t="s">
        <v>9</v>
      </c>
      <c r="AU127" s="122" t="s">
        <v>9</v>
      </c>
      <c r="AV127" s="131" t="s">
        <v>16</v>
      </c>
      <c r="AW127" s="118" t="s">
        <v>9</v>
      </c>
      <c r="AX127" s="119" t="s">
        <v>13</v>
      </c>
      <c r="AY127" s="132" t="s">
        <v>9</v>
      </c>
      <c r="AZ127" s="133" t="s">
        <v>13</v>
      </c>
      <c r="BA127" s="129" t="s">
        <v>13</v>
      </c>
      <c r="BB127" s="122" t="s">
        <v>9</v>
      </c>
      <c r="BC127" s="119" t="s">
        <v>13</v>
      </c>
      <c r="BD127" s="120" t="s">
        <v>16</v>
      </c>
      <c r="BE127" s="120" t="s">
        <v>16</v>
      </c>
      <c r="BF127" s="118" t="s">
        <v>9</v>
      </c>
    </row>
    <row r="128" spans="1:58" ht="12.75" customHeight="1">
      <c r="A128" s="112" t="s">
        <v>699</v>
      </c>
      <c r="B128" s="115" t="str">
        <f t="shared" si="3"/>
        <v>ME</v>
      </c>
      <c r="C128" s="118" t="s">
        <v>9</v>
      </c>
      <c r="D128" s="118" t="s">
        <v>9</v>
      </c>
      <c r="E128" s="118" t="s">
        <v>9</v>
      </c>
      <c r="F128" s="119" t="s">
        <v>13</v>
      </c>
      <c r="G128" s="119" t="s">
        <v>13</v>
      </c>
      <c r="H128" s="119" t="s">
        <v>9</v>
      </c>
      <c r="I128" s="118" t="s">
        <v>9</v>
      </c>
      <c r="J128" s="119" t="s">
        <v>13</v>
      </c>
      <c r="K128" s="120" t="s">
        <v>16</v>
      </c>
      <c r="L128" s="118" t="s">
        <v>9</v>
      </c>
      <c r="M128" s="118" t="s">
        <v>9</v>
      </c>
      <c r="N128" s="118" t="s">
        <v>9</v>
      </c>
      <c r="O128" s="118" t="s">
        <v>9</v>
      </c>
      <c r="P128" s="119" t="s">
        <v>13</v>
      </c>
      <c r="Q128" s="118" t="s">
        <v>9</v>
      </c>
      <c r="R128" s="118" t="s">
        <v>9</v>
      </c>
      <c r="S128" s="118" t="s">
        <v>9</v>
      </c>
      <c r="T128" s="118" t="s">
        <v>9</v>
      </c>
      <c r="U128" s="122" t="s">
        <v>9</v>
      </c>
      <c r="V128" s="122" t="s">
        <v>9</v>
      </c>
      <c r="W128" s="119" t="s">
        <v>13</v>
      </c>
      <c r="X128" s="119" t="s">
        <v>13</v>
      </c>
      <c r="Y128" s="119" t="s">
        <v>13</v>
      </c>
      <c r="Z128" s="119" t="s">
        <v>13</v>
      </c>
      <c r="AA128" s="118" t="s">
        <v>9</v>
      </c>
      <c r="AB128" s="123" t="s">
        <v>13</v>
      </c>
      <c r="AC128" s="130" t="s">
        <v>13</v>
      </c>
      <c r="AD128" s="119" t="s">
        <v>13</v>
      </c>
      <c r="AE128" s="123" t="s">
        <v>13</v>
      </c>
      <c r="AF128" s="118" t="s">
        <v>9</v>
      </c>
      <c r="AG128" s="119" t="s">
        <v>13</v>
      </c>
      <c r="AH128" s="119" t="s">
        <v>13</v>
      </c>
      <c r="AI128" s="119" t="s">
        <v>13</v>
      </c>
      <c r="AJ128" s="119" t="s">
        <v>13</v>
      </c>
      <c r="AK128" s="125" t="s">
        <v>16</v>
      </c>
      <c r="AL128" s="125" t="s">
        <v>16</v>
      </c>
      <c r="AM128" s="118" t="s">
        <v>9</v>
      </c>
      <c r="AN128" s="118" t="s">
        <v>9</v>
      </c>
      <c r="AO128" s="118" t="s">
        <v>9</v>
      </c>
      <c r="AP128" s="118" t="s">
        <v>9</v>
      </c>
      <c r="AQ128" s="118" t="s">
        <v>9</v>
      </c>
      <c r="AR128" s="118" t="s">
        <v>9</v>
      </c>
      <c r="AS128" s="118" t="s">
        <v>9</v>
      </c>
      <c r="AT128" s="118" t="s">
        <v>9</v>
      </c>
      <c r="AU128" s="122" t="s">
        <v>9</v>
      </c>
      <c r="AV128" s="131" t="s">
        <v>16</v>
      </c>
      <c r="AW128" s="118" t="s">
        <v>9</v>
      </c>
      <c r="AX128" s="119" t="s">
        <v>13</v>
      </c>
      <c r="AY128" s="132" t="s">
        <v>9</v>
      </c>
      <c r="AZ128" s="133" t="s">
        <v>13</v>
      </c>
      <c r="BA128" s="129" t="s">
        <v>13</v>
      </c>
      <c r="BB128" s="122" t="s">
        <v>9</v>
      </c>
      <c r="BC128" s="119" t="s">
        <v>13</v>
      </c>
      <c r="BD128" s="120" t="s">
        <v>16</v>
      </c>
      <c r="BE128" s="120" t="s">
        <v>16</v>
      </c>
      <c r="BF128" s="118" t="s">
        <v>9</v>
      </c>
    </row>
    <row r="129" spans="1:58" ht="12.75" customHeight="1">
      <c r="A129" s="112" t="s">
        <v>692</v>
      </c>
      <c r="B129" s="115" t="str">
        <f t="shared" si="3"/>
        <v>MA</v>
      </c>
      <c r="C129" s="118" t="s">
        <v>9</v>
      </c>
      <c r="D129" s="118" t="s">
        <v>9</v>
      </c>
      <c r="E129" s="118" t="s">
        <v>9</v>
      </c>
      <c r="F129" s="119" t="s">
        <v>13</v>
      </c>
      <c r="G129" s="118" t="s">
        <v>9</v>
      </c>
      <c r="H129" s="119" t="s">
        <v>9</v>
      </c>
      <c r="I129" s="118" t="s">
        <v>9</v>
      </c>
      <c r="J129" s="119" t="s">
        <v>13</v>
      </c>
      <c r="K129" s="120" t="s">
        <v>16</v>
      </c>
      <c r="L129" s="118" t="s">
        <v>9</v>
      </c>
      <c r="M129" s="118" t="s">
        <v>9</v>
      </c>
      <c r="N129" s="118" t="s">
        <v>9</v>
      </c>
      <c r="O129" s="118" t="s">
        <v>9</v>
      </c>
      <c r="P129" s="119" t="s">
        <v>13</v>
      </c>
      <c r="Q129" s="118" t="s">
        <v>9</v>
      </c>
      <c r="R129" s="118" t="s">
        <v>9</v>
      </c>
      <c r="S129" s="118" t="s">
        <v>9</v>
      </c>
      <c r="T129" s="118" t="s">
        <v>9</v>
      </c>
      <c r="U129" s="122" t="s">
        <v>9</v>
      </c>
      <c r="V129" s="122" t="s">
        <v>9</v>
      </c>
      <c r="W129" s="118" t="s">
        <v>9</v>
      </c>
      <c r="X129" s="118" t="s">
        <v>9</v>
      </c>
      <c r="Y129" s="118" t="s">
        <v>9</v>
      </c>
      <c r="Z129" s="119" t="s">
        <v>13</v>
      </c>
      <c r="AA129" s="118" t="s">
        <v>9</v>
      </c>
      <c r="AB129" s="123" t="s">
        <v>13</v>
      </c>
      <c r="AC129" s="130" t="s">
        <v>13</v>
      </c>
      <c r="AD129" s="119" t="s">
        <v>13</v>
      </c>
      <c r="AE129" s="123" t="s">
        <v>13</v>
      </c>
      <c r="AF129" s="118" t="s">
        <v>9</v>
      </c>
      <c r="AG129" s="118" t="s">
        <v>9</v>
      </c>
      <c r="AH129" s="118" t="s">
        <v>9</v>
      </c>
      <c r="AI129" s="118" t="s">
        <v>9</v>
      </c>
      <c r="AJ129" s="118" t="s">
        <v>9</v>
      </c>
      <c r="AK129" s="125" t="s">
        <v>16</v>
      </c>
      <c r="AL129" s="125" t="s">
        <v>16</v>
      </c>
      <c r="AM129" s="118" t="s">
        <v>9</v>
      </c>
      <c r="AN129" s="118" t="s">
        <v>9</v>
      </c>
      <c r="AO129" s="118" t="s">
        <v>9</v>
      </c>
      <c r="AP129" s="118" t="s">
        <v>9</v>
      </c>
      <c r="AQ129" s="118" t="s">
        <v>9</v>
      </c>
      <c r="AR129" s="118" t="s">
        <v>9</v>
      </c>
      <c r="AS129" s="118" t="s">
        <v>9</v>
      </c>
      <c r="AT129" s="118" t="s">
        <v>9</v>
      </c>
      <c r="AU129" s="122" t="s">
        <v>9</v>
      </c>
      <c r="AV129" s="131" t="s">
        <v>16</v>
      </c>
      <c r="AW129" s="118" t="s">
        <v>9</v>
      </c>
      <c r="AX129" s="118" t="s">
        <v>9</v>
      </c>
      <c r="AY129" s="132" t="s">
        <v>9</v>
      </c>
      <c r="AZ129" s="136" t="s">
        <v>9</v>
      </c>
      <c r="BA129" s="129" t="s">
        <v>13</v>
      </c>
      <c r="BB129" s="122" t="s">
        <v>9</v>
      </c>
      <c r="BC129" s="119" t="s">
        <v>13</v>
      </c>
      <c r="BD129" s="120" t="s">
        <v>16</v>
      </c>
      <c r="BE129" s="122" t="s">
        <v>9</v>
      </c>
      <c r="BF129" s="118" t="s">
        <v>9</v>
      </c>
    </row>
    <row r="130" spans="1:58" ht="12.75" customHeight="1">
      <c r="A130" s="112" t="s">
        <v>741</v>
      </c>
      <c r="B130" s="115" t="str">
        <f t="shared" si="3"/>
        <v>MZ</v>
      </c>
      <c r="C130" s="118" t="s">
        <v>9</v>
      </c>
      <c r="D130" s="118" t="s">
        <v>9</v>
      </c>
      <c r="E130" s="118" t="s">
        <v>9</v>
      </c>
      <c r="F130" s="119" t="s">
        <v>13</v>
      </c>
      <c r="G130" s="119" t="s">
        <v>13</v>
      </c>
      <c r="H130" s="119" t="s">
        <v>9</v>
      </c>
      <c r="I130" s="118" t="s">
        <v>9</v>
      </c>
      <c r="J130" s="119" t="s">
        <v>13</v>
      </c>
      <c r="K130" s="120" t="s">
        <v>16</v>
      </c>
      <c r="L130" s="118" t="s">
        <v>9</v>
      </c>
      <c r="M130" s="118" t="s">
        <v>9</v>
      </c>
      <c r="N130" s="118" t="s">
        <v>9</v>
      </c>
      <c r="O130" s="118" t="s">
        <v>9</v>
      </c>
      <c r="P130" s="118" t="s">
        <v>9</v>
      </c>
      <c r="Q130" s="118" t="s">
        <v>9</v>
      </c>
      <c r="R130" s="118" t="s">
        <v>9</v>
      </c>
      <c r="S130" s="118" t="s">
        <v>9</v>
      </c>
      <c r="T130" s="118" t="s">
        <v>9</v>
      </c>
      <c r="U130" s="122" t="s">
        <v>9</v>
      </c>
      <c r="V130" s="122" t="s">
        <v>9</v>
      </c>
      <c r="W130" s="118" t="s">
        <v>9</v>
      </c>
      <c r="X130" s="118" t="s">
        <v>9</v>
      </c>
      <c r="Y130" s="118" t="s">
        <v>9</v>
      </c>
      <c r="Z130" s="119" t="s">
        <v>13</v>
      </c>
      <c r="AA130" s="118" t="s">
        <v>9</v>
      </c>
      <c r="AB130" s="123" t="s">
        <v>13</v>
      </c>
      <c r="AC130" s="130" t="s">
        <v>13</v>
      </c>
      <c r="AD130" s="119" t="s">
        <v>13</v>
      </c>
      <c r="AE130" s="123" t="s">
        <v>13</v>
      </c>
      <c r="AF130" s="118" t="s">
        <v>9</v>
      </c>
      <c r="AG130" s="118" t="s">
        <v>9</v>
      </c>
      <c r="AH130" s="118" t="s">
        <v>9</v>
      </c>
      <c r="AI130" s="118" t="s">
        <v>9</v>
      </c>
      <c r="AJ130" s="118" t="s">
        <v>9</v>
      </c>
      <c r="AK130" s="125" t="s">
        <v>16</v>
      </c>
      <c r="AL130" s="125" t="s">
        <v>16</v>
      </c>
      <c r="AM130" s="118" t="s">
        <v>9</v>
      </c>
      <c r="AN130" s="118" t="s">
        <v>9</v>
      </c>
      <c r="AO130" s="118" t="s">
        <v>9</v>
      </c>
      <c r="AP130" s="118" t="s">
        <v>9</v>
      </c>
      <c r="AQ130" s="118" t="s">
        <v>9</v>
      </c>
      <c r="AR130" s="118" t="s">
        <v>9</v>
      </c>
      <c r="AS130" s="118" t="s">
        <v>9</v>
      </c>
      <c r="AT130" s="118" t="s">
        <v>9</v>
      </c>
      <c r="AU130" s="122" t="s">
        <v>9</v>
      </c>
      <c r="AV130" s="131" t="s">
        <v>16</v>
      </c>
      <c r="AW130" s="118" t="s">
        <v>9</v>
      </c>
      <c r="AX130" s="118" t="s">
        <v>9</v>
      </c>
      <c r="AY130" s="132" t="s">
        <v>9</v>
      </c>
      <c r="AZ130" s="133" t="s">
        <v>13</v>
      </c>
      <c r="BA130" s="129" t="s">
        <v>13</v>
      </c>
      <c r="BB130" s="122" t="s">
        <v>9</v>
      </c>
      <c r="BC130" s="119" t="s">
        <v>13</v>
      </c>
      <c r="BD130" s="120" t="s">
        <v>16</v>
      </c>
      <c r="BE130" s="122" t="s">
        <v>9</v>
      </c>
      <c r="BF130" s="118" t="s">
        <v>9</v>
      </c>
    </row>
    <row r="131" spans="1:58" ht="12.75" customHeight="1">
      <c r="A131" s="112" t="s">
        <v>714</v>
      </c>
      <c r="B131" s="115" t="str">
        <f t="shared" si="3"/>
        <v>MM</v>
      </c>
      <c r="C131" s="118" t="s">
        <v>9</v>
      </c>
      <c r="D131" s="118" t="s">
        <v>9</v>
      </c>
      <c r="E131" s="118" t="s">
        <v>9</v>
      </c>
      <c r="F131" s="119" t="s">
        <v>13</v>
      </c>
      <c r="G131" s="119" t="s">
        <v>13</v>
      </c>
      <c r="H131" s="119" t="s">
        <v>9</v>
      </c>
      <c r="I131" s="118" t="s">
        <v>9</v>
      </c>
      <c r="J131" s="119" t="s">
        <v>13</v>
      </c>
      <c r="K131" s="120" t="s">
        <v>16</v>
      </c>
      <c r="L131" s="118" t="s">
        <v>9</v>
      </c>
      <c r="M131" s="118" t="s">
        <v>9</v>
      </c>
      <c r="N131" s="118" t="s">
        <v>9</v>
      </c>
      <c r="O131" s="118" t="s">
        <v>9</v>
      </c>
      <c r="P131" s="119" t="s">
        <v>13</v>
      </c>
      <c r="Q131" s="118" t="s">
        <v>9</v>
      </c>
      <c r="R131" s="118" t="s">
        <v>9</v>
      </c>
      <c r="S131" s="118" t="s">
        <v>9</v>
      </c>
      <c r="T131" s="118" t="s">
        <v>9</v>
      </c>
      <c r="U131" s="122" t="s">
        <v>9</v>
      </c>
      <c r="V131" s="122" t="s">
        <v>9</v>
      </c>
      <c r="W131" s="118" t="s">
        <v>9</v>
      </c>
      <c r="X131" s="118" t="s">
        <v>9</v>
      </c>
      <c r="Y131" s="118" t="s">
        <v>9</v>
      </c>
      <c r="Z131" s="119" t="s">
        <v>13</v>
      </c>
      <c r="AA131" s="118" t="s">
        <v>9</v>
      </c>
      <c r="AB131" s="123" t="s">
        <v>13</v>
      </c>
      <c r="AC131" s="130" t="s">
        <v>13</v>
      </c>
      <c r="AD131" s="119" t="s">
        <v>13</v>
      </c>
      <c r="AE131" s="123" t="s">
        <v>13</v>
      </c>
      <c r="AF131" s="118" t="s">
        <v>9</v>
      </c>
      <c r="AG131" s="118" t="s">
        <v>9</v>
      </c>
      <c r="AH131" s="118" t="s">
        <v>9</v>
      </c>
      <c r="AI131" s="118" t="s">
        <v>9</v>
      </c>
      <c r="AJ131" s="118" t="s">
        <v>9</v>
      </c>
      <c r="AK131" s="125" t="s">
        <v>16</v>
      </c>
      <c r="AL131" s="125" t="s">
        <v>16</v>
      </c>
      <c r="AM131" s="118" t="s">
        <v>9</v>
      </c>
      <c r="AN131" s="118" t="s">
        <v>9</v>
      </c>
      <c r="AO131" s="118" t="s">
        <v>9</v>
      </c>
      <c r="AP131" s="118" t="s">
        <v>9</v>
      </c>
      <c r="AQ131" s="118" t="s">
        <v>9</v>
      </c>
      <c r="AR131" s="118" t="s">
        <v>9</v>
      </c>
      <c r="AS131" s="118" t="s">
        <v>9</v>
      </c>
      <c r="AT131" s="118" t="s">
        <v>9</v>
      </c>
      <c r="AU131" s="122" t="s">
        <v>9</v>
      </c>
      <c r="AV131" s="131" t="s">
        <v>16</v>
      </c>
      <c r="AW131" s="118" t="s">
        <v>9</v>
      </c>
      <c r="AX131" s="118" t="s">
        <v>9</v>
      </c>
      <c r="AY131" s="132" t="s">
        <v>9</v>
      </c>
      <c r="AZ131" s="133" t="s">
        <v>13</v>
      </c>
      <c r="BA131" s="129" t="s">
        <v>13</v>
      </c>
      <c r="BB131" s="122" t="s">
        <v>9</v>
      </c>
      <c r="BC131" s="119" t="s">
        <v>13</v>
      </c>
      <c r="BD131" s="120" t="s">
        <v>16</v>
      </c>
      <c r="BE131" s="120" t="s">
        <v>16</v>
      </c>
      <c r="BF131" s="118" t="s">
        <v>9</v>
      </c>
    </row>
    <row r="132" spans="1:58" ht="12.75" customHeight="1">
      <c r="A132" s="112" t="s">
        <v>743</v>
      </c>
      <c r="B132" s="115" t="str">
        <f t="shared" si="3"/>
        <v>NA</v>
      </c>
      <c r="C132" s="118" t="s">
        <v>9</v>
      </c>
      <c r="D132" s="118" t="s">
        <v>9</v>
      </c>
      <c r="E132" s="118" t="s">
        <v>9</v>
      </c>
      <c r="F132" s="119" t="s">
        <v>13</v>
      </c>
      <c r="G132" s="119" t="s">
        <v>13</v>
      </c>
      <c r="H132" s="119" t="s">
        <v>9</v>
      </c>
      <c r="I132" s="118" t="s">
        <v>9</v>
      </c>
      <c r="J132" s="119" t="s">
        <v>13</v>
      </c>
      <c r="K132" s="122" t="s">
        <v>9</v>
      </c>
      <c r="L132" s="118" t="s">
        <v>9</v>
      </c>
      <c r="M132" s="118" t="s">
        <v>9</v>
      </c>
      <c r="N132" s="118" t="s">
        <v>9</v>
      </c>
      <c r="O132" s="118" t="s">
        <v>9</v>
      </c>
      <c r="P132" s="118" t="s">
        <v>9</v>
      </c>
      <c r="Q132" s="118" t="s">
        <v>9</v>
      </c>
      <c r="R132" s="118" t="s">
        <v>9</v>
      </c>
      <c r="S132" s="118" t="s">
        <v>9</v>
      </c>
      <c r="T132" s="118" t="s">
        <v>9</v>
      </c>
      <c r="U132" s="122" t="s">
        <v>9</v>
      </c>
      <c r="V132" s="122" t="s">
        <v>9</v>
      </c>
      <c r="W132" s="118" t="s">
        <v>9</v>
      </c>
      <c r="X132" s="118" t="s">
        <v>9</v>
      </c>
      <c r="Y132" s="118" t="s">
        <v>9</v>
      </c>
      <c r="Z132" s="119" t="s">
        <v>13</v>
      </c>
      <c r="AA132" s="118" t="s">
        <v>9</v>
      </c>
      <c r="AB132" s="123" t="s">
        <v>13</v>
      </c>
      <c r="AC132" s="130" t="s">
        <v>13</v>
      </c>
      <c r="AD132" s="119" t="s">
        <v>13</v>
      </c>
      <c r="AE132" s="123" t="s">
        <v>13</v>
      </c>
      <c r="AF132" s="118" t="s">
        <v>9</v>
      </c>
      <c r="AG132" s="118" t="s">
        <v>9</v>
      </c>
      <c r="AH132" s="118" t="s">
        <v>9</v>
      </c>
      <c r="AI132" s="118" t="s">
        <v>9</v>
      </c>
      <c r="AJ132" s="118" t="s">
        <v>9</v>
      </c>
      <c r="AK132" s="125" t="s">
        <v>16</v>
      </c>
      <c r="AL132" s="125" t="s">
        <v>16</v>
      </c>
      <c r="AM132" s="118" t="s">
        <v>9</v>
      </c>
      <c r="AN132" s="118" t="s">
        <v>9</v>
      </c>
      <c r="AO132" s="118" t="s">
        <v>9</v>
      </c>
      <c r="AP132" s="118" t="s">
        <v>9</v>
      </c>
      <c r="AQ132" s="118" t="s">
        <v>9</v>
      </c>
      <c r="AR132" s="118" t="s">
        <v>9</v>
      </c>
      <c r="AS132" s="118" t="s">
        <v>9</v>
      </c>
      <c r="AT132" s="118" t="s">
        <v>9</v>
      </c>
      <c r="AU132" s="122" t="s">
        <v>9</v>
      </c>
      <c r="AV132" s="131" t="s">
        <v>16</v>
      </c>
      <c r="AW132" s="118" t="s">
        <v>9</v>
      </c>
      <c r="AX132" s="118" t="s">
        <v>9</v>
      </c>
      <c r="AY132" s="132" t="s">
        <v>9</v>
      </c>
      <c r="AZ132" s="133" t="s">
        <v>13</v>
      </c>
      <c r="BA132" s="129" t="s">
        <v>13</v>
      </c>
      <c r="BB132" s="122" t="s">
        <v>9</v>
      </c>
      <c r="BC132" s="119" t="s">
        <v>13</v>
      </c>
      <c r="BD132" s="120" t="s">
        <v>16</v>
      </c>
      <c r="BE132" s="122" t="s">
        <v>9</v>
      </c>
      <c r="BF132" s="118" t="s">
        <v>9</v>
      </c>
    </row>
    <row r="133" spans="1:58" ht="12.75" customHeight="1">
      <c r="A133" s="112" t="s">
        <v>759</v>
      </c>
      <c r="B133" s="115" t="str">
        <f t="shared" si="3"/>
        <v>NP</v>
      </c>
      <c r="C133" s="118" t="s">
        <v>9</v>
      </c>
      <c r="D133" s="118" t="s">
        <v>9</v>
      </c>
      <c r="E133" s="118" t="s">
        <v>9</v>
      </c>
      <c r="F133" s="119" t="s">
        <v>13</v>
      </c>
      <c r="G133" s="119" t="s">
        <v>13</v>
      </c>
      <c r="H133" s="119" t="s">
        <v>9</v>
      </c>
      <c r="I133" s="118" t="s">
        <v>9</v>
      </c>
      <c r="J133" s="119" t="s">
        <v>13</v>
      </c>
      <c r="K133" s="122" t="s">
        <v>9</v>
      </c>
      <c r="L133" s="118" t="s">
        <v>9</v>
      </c>
      <c r="M133" s="118" t="s">
        <v>9</v>
      </c>
      <c r="N133" s="118" t="s">
        <v>9</v>
      </c>
      <c r="O133" s="118" t="s">
        <v>9</v>
      </c>
      <c r="P133" s="119" t="s">
        <v>13</v>
      </c>
      <c r="Q133" s="118" t="s">
        <v>9</v>
      </c>
      <c r="R133" s="118" t="s">
        <v>9</v>
      </c>
      <c r="S133" s="118" t="s">
        <v>9</v>
      </c>
      <c r="T133" s="118" t="s">
        <v>9</v>
      </c>
      <c r="U133" s="122" t="s">
        <v>9</v>
      </c>
      <c r="V133" s="122" t="s">
        <v>9</v>
      </c>
      <c r="W133" s="118" t="s">
        <v>9</v>
      </c>
      <c r="X133" s="118" t="s">
        <v>9</v>
      </c>
      <c r="Y133" s="118" t="s">
        <v>9</v>
      </c>
      <c r="Z133" s="119" t="s">
        <v>13</v>
      </c>
      <c r="AA133" s="118" t="s">
        <v>9</v>
      </c>
      <c r="AB133" s="123" t="s">
        <v>13</v>
      </c>
      <c r="AC133" s="130" t="s">
        <v>13</v>
      </c>
      <c r="AD133" s="119" t="s">
        <v>13</v>
      </c>
      <c r="AE133" s="123" t="s">
        <v>13</v>
      </c>
      <c r="AF133" s="118" t="s">
        <v>9</v>
      </c>
      <c r="AG133" s="118" t="s">
        <v>9</v>
      </c>
      <c r="AH133" s="118" t="s">
        <v>9</v>
      </c>
      <c r="AI133" s="118" t="s">
        <v>9</v>
      </c>
      <c r="AJ133" s="118" t="s">
        <v>9</v>
      </c>
      <c r="AK133" s="125" t="s">
        <v>16</v>
      </c>
      <c r="AL133" s="125" t="s">
        <v>16</v>
      </c>
      <c r="AM133" s="118" t="s">
        <v>9</v>
      </c>
      <c r="AN133" s="118" t="s">
        <v>9</v>
      </c>
      <c r="AO133" s="118" t="s">
        <v>9</v>
      </c>
      <c r="AP133" s="118" t="s">
        <v>9</v>
      </c>
      <c r="AQ133" s="118" t="s">
        <v>9</v>
      </c>
      <c r="AR133" s="118" t="s">
        <v>9</v>
      </c>
      <c r="AS133" s="118" t="s">
        <v>9</v>
      </c>
      <c r="AT133" s="118" t="s">
        <v>9</v>
      </c>
      <c r="AU133" s="122" t="s">
        <v>9</v>
      </c>
      <c r="AV133" s="131" t="s">
        <v>16</v>
      </c>
      <c r="AW133" s="118" t="s">
        <v>9</v>
      </c>
      <c r="AX133" s="118" t="s">
        <v>9</v>
      </c>
      <c r="AY133" s="132" t="s">
        <v>9</v>
      </c>
      <c r="AZ133" s="136" t="s">
        <v>9</v>
      </c>
      <c r="BA133" s="129" t="s">
        <v>13</v>
      </c>
      <c r="BB133" s="122" t="s">
        <v>9</v>
      </c>
      <c r="BC133" s="119" t="s">
        <v>13</v>
      </c>
      <c r="BD133" s="120" t="s">
        <v>16</v>
      </c>
      <c r="BE133" s="122" t="s">
        <v>9</v>
      </c>
      <c r="BF133" s="118" t="s">
        <v>9</v>
      </c>
    </row>
    <row r="134" spans="1:58" ht="12.75" customHeight="1">
      <c r="A134" s="112" t="s">
        <v>2100</v>
      </c>
      <c r="B134" s="115"/>
      <c r="C134" s="118" t="s">
        <v>9</v>
      </c>
      <c r="D134" s="118" t="s">
        <v>9</v>
      </c>
      <c r="E134" s="118" t="s">
        <v>9</v>
      </c>
      <c r="F134" s="119" t="s">
        <v>13</v>
      </c>
      <c r="G134" s="119" t="s">
        <v>13</v>
      </c>
      <c r="H134" s="118" t="s">
        <v>9</v>
      </c>
      <c r="I134" s="118" t="s">
        <v>9</v>
      </c>
      <c r="J134" s="119" t="s">
        <v>13</v>
      </c>
      <c r="K134" s="120" t="s">
        <v>16</v>
      </c>
      <c r="L134" s="118" t="s">
        <v>9</v>
      </c>
      <c r="M134" s="118" t="s">
        <v>9</v>
      </c>
      <c r="N134" s="118" t="s">
        <v>9</v>
      </c>
      <c r="O134" s="118" t="s">
        <v>9</v>
      </c>
      <c r="P134" s="119" t="s">
        <v>13</v>
      </c>
      <c r="Q134" s="118" t="s">
        <v>9</v>
      </c>
      <c r="R134" s="118" t="s">
        <v>9</v>
      </c>
      <c r="S134" s="118" t="s">
        <v>9</v>
      </c>
      <c r="T134" s="118" t="s">
        <v>9</v>
      </c>
      <c r="U134" s="122" t="s">
        <v>9</v>
      </c>
      <c r="V134" s="122" t="s">
        <v>9</v>
      </c>
      <c r="W134" s="118" t="s">
        <v>9</v>
      </c>
      <c r="X134" s="118" t="s">
        <v>9</v>
      </c>
      <c r="Y134" s="118" t="s">
        <v>9</v>
      </c>
      <c r="Z134" s="119" t="s">
        <v>13</v>
      </c>
      <c r="AA134" s="118" t="s">
        <v>9</v>
      </c>
      <c r="AB134" s="123" t="s">
        <v>13</v>
      </c>
      <c r="AC134" s="130" t="s">
        <v>13</v>
      </c>
      <c r="AD134" s="119" t="s">
        <v>13</v>
      </c>
      <c r="AE134" s="123" t="s">
        <v>13</v>
      </c>
      <c r="AF134" s="118" t="s">
        <v>9</v>
      </c>
      <c r="AG134" s="118" t="s">
        <v>9</v>
      </c>
      <c r="AH134" s="118" t="s">
        <v>9</v>
      </c>
      <c r="AI134" s="118" t="s">
        <v>9</v>
      </c>
      <c r="AJ134" s="118" t="s">
        <v>9</v>
      </c>
      <c r="AK134" s="125" t="s">
        <v>16</v>
      </c>
      <c r="AL134" s="125" t="s">
        <v>16</v>
      </c>
      <c r="AM134" s="118" t="s">
        <v>9</v>
      </c>
      <c r="AN134" s="118" t="s">
        <v>9</v>
      </c>
      <c r="AO134" s="118" t="s">
        <v>9</v>
      </c>
      <c r="AP134" s="118" t="s">
        <v>9</v>
      </c>
      <c r="AQ134" s="118" t="s">
        <v>9</v>
      </c>
      <c r="AR134" s="118" t="s">
        <v>9</v>
      </c>
      <c r="AS134" s="118" t="s">
        <v>9</v>
      </c>
      <c r="AT134" s="118" t="s">
        <v>9</v>
      </c>
      <c r="AU134" s="122" t="s">
        <v>9</v>
      </c>
      <c r="AV134" s="131" t="s">
        <v>16</v>
      </c>
      <c r="AW134" s="118" t="s">
        <v>9</v>
      </c>
      <c r="AX134" s="118" t="s">
        <v>9</v>
      </c>
      <c r="AY134" s="132" t="s">
        <v>9</v>
      </c>
      <c r="AZ134" s="133" t="s">
        <v>13</v>
      </c>
      <c r="BA134" s="129" t="s">
        <v>13</v>
      </c>
      <c r="BB134" s="122" t="s">
        <v>9</v>
      </c>
      <c r="BC134" s="119" t="s">
        <v>13</v>
      </c>
      <c r="BD134" s="120" t="s">
        <v>16</v>
      </c>
      <c r="BE134" s="120" t="s">
        <v>16</v>
      </c>
      <c r="BF134" s="118" t="s">
        <v>9</v>
      </c>
    </row>
    <row r="135" spans="1:58" ht="12.75" customHeight="1">
      <c r="A135" s="112" t="s">
        <v>755</v>
      </c>
      <c r="B135" s="115" t="str">
        <f t="shared" ref="B135:B166" si="4">VLOOKUP(A135, CCTable, 3, FALSE)</f>
        <v>NL</v>
      </c>
      <c r="C135" s="118" t="s">
        <v>9</v>
      </c>
      <c r="D135" s="118" t="s">
        <v>9</v>
      </c>
      <c r="E135" s="118" t="s">
        <v>9</v>
      </c>
      <c r="F135" s="118" t="s">
        <v>9</v>
      </c>
      <c r="G135" s="118" t="s">
        <v>9</v>
      </c>
      <c r="H135" s="119" t="s">
        <v>9</v>
      </c>
      <c r="I135" s="118" t="s">
        <v>9</v>
      </c>
      <c r="J135" s="118" t="s">
        <v>9</v>
      </c>
      <c r="K135" s="122" t="s">
        <v>9</v>
      </c>
      <c r="L135" s="118" t="s">
        <v>9</v>
      </c>
      <c r="M135" s="118" t="s">
        <v>9</v>
      </c>
      <c r="N135" s="118" t="s">
        <v>9</v>
      </c>
      <c r="O135" s="118" t="s">
        <v>9</v>
      </c>
      <c r="P135" s="119" t="s">
        <v>13</v>
      </c>
      <c r="Q135" s="118" t="s">
        <v>9</v>
      </c>
      <c r="R135" s="118" t="s">
        <v>9</v>
      </c>
      <c r="S135" s="118" t="s">
        <v>9</v>
      </c>
      <c r="T135" s="118" t="s">
        <v>9</v>
      </c>
      <c r="U135" s="122" t="s">
        <v>9</v>
      </c>
      <c r="V135" s="122" t="s">
        <v>9</v>
      </c>
      <c r="W135" s="118" t="s">
        <v>9</v>
      </c>
      <c r="X135" s="118" t="s">
        <v>9</v>
      </c>
      <c r="Y135" s="118" t="s">
        <v>9</v>
      </c>
      <c r="Z135" s="119" t="s">
        <v>13</v>
      </c>
      <c r="AA135" s="118" t="s">
        <v>9</v>
      </c>
      <c r="AB135" s="122" t="s">
        <v>9</v>
      </c>
      <c r="AC135" s="132" t="s">
        <v>9</v>
      </c>
      <c r="AD135" s="118" t="s">
        <v>9</v>
      </c>
      <c r="AE135" s="122" t="s">
        <v>9</v>
      </c>
      <c r="AF135" s="118" t="s">
        <v>9</v>
      </c>
      <c r="AG135" s="118" t="s">
        <v>9</v>
      </c>
      <c r="AH135" s="118" t="s">
        <v>9</v>
      </c>
      <c r="AI135" s="118" t="s">
        <v>9</v>
      </c>
      <c r="AJ135" s="118" t="s">
        <v>9</v>
      </c>
      <c r="AK135" s="125" t="s">
        <v>16</v>
      </c>
      <c r="AL135" s="118" t="s">
        <v>9</v>
      </c>
      <c r="AM135" s="118" t="s">
        <v>9</v>
      </c>
      <c r="AN135" s="118" t="s">
        <v>9</v>
      </c>
      <c r="AO135" s="118" t="s">
        <v>9</v>
      </c>
      <c r="AP135" s="118" t="s">
        <v>9</v>
      </c>
      <c r="AQ135" s="118" t="s">
        <v>9</v>
      </c>
      <c r="AR135" s="118" t="s">
        <v>9</v>
      </c>
      <c r="AS135" s="118" t="s">
        <v>9</v>
      </c>
      <c r="AT135" s="118" t="s">
        <v>9</v>
      </c>
      <c r="AU135" s="122" t="s">
        <v>9</v>
      </c>
      <c r="AV135" s="131" t="s">
        <v>16</v>
      </c>
      <c r="AW135" s="118" t="s">
        <v>9</v>
      </c>
      <c r="AX135" s="118" t="s">
        <v>9</v>
      </c>
      <c r="AY135" s="132" t="s">
        <v>9</v>
      </c>
      <c r="AZ135" s="161" t="s">
        <v>16</v>
      </c>
      <c r="BA135" s="154" t="s">
        <v>9</v>
      </c>
      <c r="BB135" s="122" t="s">
        <v>9</v>
      </c>
      <c r="BC135" s="118" t="s">
        <v>9</v>
      </c>
      <c r="BD135" s="120" t="s">
        <v>16</v>
      </c>
      <c r="BE135" s="122" t="s">
        <v>9</v>
      </c>
      <c r="BF135" s="118" t="s">
        <v>9</v>
      </c>
    </row>
    <row r="136" spans="1:58" ht="12.75" customHeight="1">
      <c r="A136" s="112" t="s">
        <v>765</v>
      </c>
      <c r="B136" s="115" t="str">
        <f t="shared" si="4"/>
        <v>NZ</v>
      </c>
      <c r="C136" s="118" t="s">
        <v>9</v>
      </c>
      <c r="D136" s="118" t="s">
        <v>9</v>
      </c>
      <c r="E136" s="118" t="s">
        <v>9</v>
      </c>
      <c r="F136" s="118" t="s">
        <v>9</v>
      </c>
      <c r="G136" s="118" t="s">
        <v>9</v>
      </c>
      <c r="H136" s="119" t="s">
        <v>9</v>
      </c>
      <c r="I136" s="118" t="s">
        <v>9</v>
      </c>
      <c r="J136" s="118" t="s">
        <v>9</v>
      </c>
      <c r="K136" s="122" t="s">
        <v>9</v>
      </c>
      <c r="L136" s="118" t="s">
        <v>9</v>
      </c>
      <c r="M136" s="118" t="s">
        <v>9</v>
      </c>
      <c r="N136" s="118" t="s">
        <v>9</v>
      </c>
      <c r="O136" s="118" t="s">
        <v>9</v>
      </c>
      <c r="P136" s="118" t="s">
        <v>9</v>
      </c>
      <c r="Q136" s="118" t="s">
        <v>9</v>
      </c>
      <c r="R136" s="118" t="s">
        <v>9</v>
      </c>
      <c r="S136" s="118" t="s">
        <v>9</v>
      </c>
      <c r="T136" s="118" t="s">
        <v>9</v>
      </c>
      <c r="U136" s="122" t="s">
        <v>9</v>
      </c>
      <c r="V136" s="122" t="s">
        <v>9</v>
      </c>
      <c r="W136" s="118" t="s">
        <v>9</v>
      </c>
      <c r="X136" s="118" t="s">
        <v>9</v>
      </c>
      <c r="Y136" s="118" t="s">
        <v>9</v>
      </c>
      <c r="Z136" s="119" t="s">
        <v>13</v>
      </c>
      <c r="AA136" s="118" t="s">
        <v>9</v>
      </c>
      <c r="AB136" s="122" t="s">
        <v>9</v>
      </c>
      <c r="AC136" s="132" t="s">
        <v>9</v>
      </c>
      <c r="AD136" s="118" t="s">
        <v>9</v>
      </c>
      <c r="AE136" s="123" t="s">
        <v>13</v>
      </c>
      <c r="AF136" s="118" t="s">
        <v>9</v>
      </c>
      <c r="AG136" s="118" t="s">
        <v>9</v>
      </c>
      <c r="AH136" s="118" t="s">
        <v>9</v>
      </c>
      <c r="AI136" s="118" t="s">
        <v>9</v>
      </c>
      <c r="AJ136" s="118" t="s">
        <v>9</v>
      </c>
      <c r="AK136" s="125" t="s">
        <v>16</v>
      </c>
      <c r="AL136" s="118" t="s">
        <v>9</v>
      </c>
      <c r="AM136" s="118" t="s">
        <v>9</v>
      </c>
      <c r="AN136" s="118" t="s">
        <v>9</v>
      </c>
      <c r="AO136" s="118" t="s">
        <v>9</v>
      </c>
      <c r="AP136" s="118" t="s">
        <v>9</v>
      </c>
      <c r="AQ136" s="118" t="s">
        <v>9</v>
      </c>
      <c r="AR136" s="118" t="s">
        <v>9</v>
      </c>
      <c r="AS136" s="118" t="s">
        <v>9</v>
      </c>
      <c r="AT136" s="118" t="s">
        <v>9</v>
      </c>
      <c r="AU136" s="122" t="s">
        <v>9</v>
      </c>
      <c r="AV136" s="132" t="s">
        <v>9</v>
      </c>
      <c r="AW136" s="118" t="s">
        <v>9</v>
      </c>
      <c r="AX136" s="118" t="s">
        <v>9</v>
      </c>
      <c r="AY136" s="132" t="s">
        <v>9</v>
      </c>
      <c r="AZ136" s="161" t="s">
        <v>16</v>
      </c>
      <c r="BA136" s="154" t="s">
        <v>9</v>
      </c>
      <c r="BB136" s="122" t="s">
        <v>9</v>
      </c>
      <c r="BC136" s="118" t="s">
        <v>9</v>
      </c>
      <c r="BD136" s="120" t="s">
        <v>16</v>
      </c>
      <c r="BE136" s="122" t="s">
        <v>9</v>
      </c>
      <c r="BF136" s="118" t="s">
        <v>9</v>
      </c>
    </row>
    <row r="137" spans="1:58" ht="12.75" customHeight="1">
      <c r="A137" s="112" t="s">
        <v>753</v>
      </c>
      <c r="B137" s="115" t="str">
        <f t="shared" si="4"/>
        <v>NI</v>
      </c>
      <c r="C137" s="118" t="s">
        <v>9</v>
      </c>
      <c r="D137" s="118" t="s">
        <v>9</v>
      </c>
      <c r="E137" s="118" t="s">
        <v>9</v>
      </c>
      <c r="F137" s="119" t="s">
        <v>13</v>
      </c>
      <c r="G137" s="119" t="s">
        <v>13</v>
      </c>
      <c r="H137" s="119" t="s">
        <v>9</v>
      </c>
      <c r="I137" s="118" t="s">
        <v>9</v>
      </c>
      <c r="J137" s="118" t="s">
        <v>9</v>
      </c>
      <c r="K137" s="122" t="s">
        <v>9</v>
      </c>
      <c r="L137" s="118" t="s">
        <v>9</v>
      </c>
      <c r="M137" s="118" t="s">
        <v>9</v>
      </c>
      <c r="N137" s="118" t="s">
        <v>9</v>
      </c>
      <c r="O137" s="118" t="s">
        <v>9</v>
      </c>
      <c r="P137" s="118" t="s">
        <v>9</v>
      </c>
      <c r="Q137" s="118" t="s">
        <v>9</v>
      </c>
      <c r="R137" s="118" t="s">
        <v>9</v>
      </c>
      <c r="S137" s="118" t="s">
        <v>9</v>
      </c>
      <c r="T137" s="118" t="s">
        <v>9</v>
      </c>
      <c r="U137" s="122" t="s">
        <v>9</v>
      </c>
      <c r="V137" s="122" t="s">
        <v>9</v>
      </c>
      <c r="W137" s="118" t="s">
        <v>9</v>
      </c>
      <c r="X137" s="118" t="s">
        <v>9</v>
      </c>
      <c r="Y137" s="118" t="s">
        <v>9</v>
      </c>
      <c r="Z137" s="119" t="s">
        <v>13</v>
      </c>
      <c r="AA137" s="118" t="s">
        <v>9</v>
      </c>
      <c r="AB137" s="122" t="s">
        <v>9</v>
      </c>
      <c r="AC137" s="132" t="s">
        <v>9</v>
      </c>
      <c r="AD137" s="118" t="s">
        <v>9</v>
      </c>
      <c r="AE137" s="123" t="s">
        <v>13</v>
      </c>
      <c r="AF137" s="118" t="s">
        <v>9</v>
      </c>
      <c r="AG137" s="118" t="s">
        <v>9</v>
      </c>
      <c r="AH137" s="118" t="s">
        <v>9</v>
      </c>
      <c r="AI137" s="118" t="s">
        <v>9</v>
      </c>
      <c r="AJ137" s="118" t="s">
        <v>9</v>
      </c>
      <c r="AK137" s="125" t="s">
        <v>16</v>
      </c>
      <c r="AL137" s="118" t="s">
        <v>9</v>
      </c>
      <c r="AM137" s="118" t="s">
        <v>9</v>
      </c>
      <c r="AN137" s="118" t="s">
        <v>9</v>
      </c>
      <c r="AO137" s="118" t="s">
        <v>9</v>
      </c>
      <c r="AP137" s="118" t="s">
        <v>9</v>
      </c>
      <c r="AQ137" s="118" t="s">
        <v>9</v>
      </c>
      <c r="AR137" s="118" t="s">
        <v>9</v>
      </c>
      <c r="AS137" s="118" t="s">
        <v>9</v>
      </c>
      <c r="AT137" s="118" t="s">
        <v>9</v>
      </c>
      <c r="AU137" s="122" t="s">
        <v>9</v>
      </c>
      <c r="AV137" s="131" t="s">
        <v>16</v>
      </c>
      <c r="AW137" s="118" t="s">
        <v>9</v>
      </c>
      <c r="AX137" s="118" t="s">
        <v>9</v>
      </c>
      <c r="AY137" s="132" t="s">
        <v>9</v>
      </c>
      <c r="AZ137" s="133" t="s">
        <v>13</v>
      </c>
      <c r="BA137" s="154" t="s">
        <v>9</v>
      </c>
      <c r="BB137" s="122" t="s">
        <v>9</v>
      </c>
      <c r="BC137" s="119" t="s">
        <v>13</v>
      </c>
      <c r="BD137" s="120" t="s">
        <v>16</v>
      </c>
      <c r="BE137" s="122" t="s">
        <v>9</v>
      </c>
      <c r="BF137" s="118" t="s">
        <v>9</v>
      </c>
    </row>
    <row r="138" spans="1:58" ht="12.75" customHeight="1">
      <c r="A138" s="112" t="s">
        <v>747</v>
      </c>
      <c r="B138" s="115" t="str">
        <f t="shared" si="4"/>
        <v>NE</v>
      </c>
      <c r="C138" s="118" t="s">
        <v>9</v>
      </c>
      <c r="D138" s="118" t="s">
        <v>9</v>
      </c>
      <c r="E138" s="118" t="s">
        <v>9</v>
      </c>
      <c r="F138" s="119" t="s">
        <v>13</v>
      </c>
      <c r="G138" s="119" t="s">
        <v>13</v>
      </c>
      <c r="H138" s="119" t="s">
        <v>9</v>
      </c>
      <c r="I138" s="118" t="s">
        <v>9</v>
      </c>
      <c r="J138" s="119" t="s">
        <v>13</v>
      </c>
      <c r="K138" s="122" t="s">
        <v>9</v>
      </c>
      <c r="L138" s="118" t="s">
        <v>9</v>
      </c>
      <c r="M138" s="118" t="s">
        <v>9</v>
      </c>
      <c r="N138" s="118" t="s">
        <v>9</v>
      </c>
      <c r="O138" s="118" t="s">
        <v>9</v>
      </c>
      <c r="P138" s="118" t="s">
        <v>9</v>
      </c>
      <c r="Q138" s="118" t="s">
        <v>9</v>
      </c>
      <c r="R138" s="118" t="s">
        <v>9</v>
      </c>
      <c r="S138" s="118" t="s">
        <v>9</v>
      </c>
      <c r="T138" s="118" t="s">
        <v>9</v>
      </c>
      <c r="U138" s="122" t="s">
        <v>9</v>
      </c>
      <c r="V138" s="122" t="s">
        <v>9</v>
      </c>
      <c r="W138" s="118" t="s">
        <v>9</v>
      </c>
      <c r="X138" s="118" t="s">
        <v>9</v>
      </c>
      <c r="Y138" s="118" t="s">
        <v>9</v>
      </c>
      <c r="Z138" s="119" t="s">
        <v>13</v>
      </c>
      <c r="AA138" s="118" t="s">
        <v>9</v>
      </c>
      <c r="AB138" s="123" t="s">
        <v>13</v>
      </c>
      <c r="AC138" s="130" t="s">
        <v>13</v>
      </c>
      <c r="AD138" s="119" t="s">
        <v>13</v>
      </c>
      <c r="AE138" s="123" t="s">
        <v>13</v>
      </c>
      <c r="AF138" s="118" t="s">
        <v>9</v>
      </c>
      <c r="AG138" s="118" t="s">
        <v>9</v>
      </c>
      <c r="AH138" s="118" t="s">
        <v>9</v>
      </c>
      <c r="AI138" s="118" t="s">
        <v>9</v>
      </c>
      <c r="AJ138" s="118" t="s">
        <v>9</v>
      </c>
      <c r="AK138" s="125" t="s">
        <v>16</v>
      </c>
      <c r="AL138" s="125" t="s">
        <v>16</v>
      </c>
      <c r="AM138" s="118" t="s">
        <v>9</v>
      </c>
      <c r="AN138" s="118" t="s">
        <v>9</v>
      </c>
      <c r="AO138" s="118" t="s">
        <v>9</v>
      </c>
      <c r="AP138" s="118" t="s">
        <v>9</v>
      </c>
      <c r="AQ138" s="118" t="s">
        <v>9</v>
      </c>
      <c r="AR138" s="118" t="s">
        <v>9</v>
      </c>
      <c r="AS138" s="118" t="s">
        <v>9</v>
      </c>
      <c r="AT138" s="118" t="s">
        <v>9</v>
      </c>
      <c r="AU138" s="122" t="s">
        <v>9</v>
      </c>
      <c r="AV138" s="131" t="s">
        <v>16</v>
      </c>
      <c r="AW138" s="118" t="s">
        <v>9</v>
      </c>
      <c r="AX138" s="118" t="s">
        <v>9</v>
      </c>
      <c r="AY138" s="132" t="s">
        <v>9</v>
      </c>
      <c r="AZ138" s="133" t="s">
        <v>13</v>
      </c>
      <c r="BA138" s="129" t="s">
        <v>13</v>
      </c>
      <c r="BB138" s="122" t="s">
        <v>9</v>
      </c>
      <c r="BC138" s="119" t="s">
        <v>13</v>
      </c>
      <c r="BD138" s="120" t="s">
        <v>16</v>
      </c>
      <c r="BE138" s="122" t="s">
        <v>9</v>
      </c>
      <c r="BF138" s="118" t="s">
        <v>9</v>
      </c>
    </row>
    <row r="139" spans="1:58" ht="12.75" customHeight="1">
      <c r="A139" s="112" t="s">
        <v>751</v>
      </c>
      <c r="B139" s="115" t="str">
        <f t="shared" si="4"/>
        <v>NG</v>
      </c>
      <c r="C139" s="118" t="s">
        <v>9</v>
      </c>
      <c r="D139" s="118" t="s">
        <v>9</v>
      </c>
      <c r="E139" s="118" t="s">
        <v>9</v>
      </c>
      <c r="F139" s="119" t="s">
        <v>13</v>
      </c>
      <c r="G139" s="118" t="s">
        <v>9</v>
      </c>
      <c r="H139" s="118" t="s">
        <v>9</v>
      </c>
      <c r="I139" s="118" t="s">
        <v>9</v>
      </c>
      <c r="J139" s="119" t="s">
        <v>13</v>
      </c>
      <c r="K139" s="120" t="s">
        <v>16</v>
      </c>
      <c r="L139" s="118" t="s">
        <v>9</v>
      </c>
      <c r="M139" s="118" t="s">
        <v>9</v>
      </c>
      <c r="N139" s="118" t="s">
        <v>9</v>
      </c>
      <c r="O139" s="118" t="s">
        <v>9</v>
      </c>
      <c r="P139" s="118" t="s">
        <v>9</v>
      </c>
      <c r="Q139" s="118" t="s">
        <v>9</v>
      </c>
      <c r="R139" s="118" t="s">
        <v>9</v>
      </c>
      <c r="S139" s="118" t="s">
        <v>9</v>
      </c>
      <c r="T139" s="118" t="s">
        <v>9</v>
      </c>
      <c r="U139" s="122" t="s">
        <v>9</v>
      </c>
      <c r="V139" s="122" t="s">
        <v>9</v>
      </c>
      <c r="W139" s="118" t="s">
        <v>9</v>
      </c>
      <c r="X139" s="118" t="s">
        <v>9</v>
      </c>
      <c r="Y139" s="118" t="s">
        <v>9</v>
      </c>
      <c r="Z139" s="119" t="s">
        <v>13</v>
      </c>
      <c r="AA139" s="118" t="s">
        <v>9</v>
      </c>
      <c r="AB139" s="123" t="s">
        <v>13</v>
      </c>
      <c r="AC139" s="130" t="s">
        <v>13</v>
      </c>
      <c r="AD139" s="119" t="s">
        <v>13</v>
      </c>
      <c r="AE139" s="123" t="s">
        <v>13</v>
      </c>
      <c r="AF139" s="118" t="s">
        <v>9</v>
      </c>
      <c r="AG139" s="118" t="s">
        <v>9</v>
      </c>
      <c r="AH139" s="118" t="s">
        <v>9</v>
      </c>
      <c r="AI139" s="118" t="s">
        <v>9</v>
      </c>
      <c r="AJ139" s="118" t="s">
        <v>9</v>
      </c>
      <c r="AK139" s="125" t="s">
        <v>16</v>
      </c>
      <c r="AL139" s="125" t="s">
        <v>16</v>
      </c>
      <c r="AM139" s="118" t="s">
        <v>9</v>
      </c>
      <c r="AN139" s="118" t="s">
        <v>9</v>
      </c>
      <c r="AO139" s="118" t="s">
        <v>9</v>
      </c>
      <c r="AP139" s="118" t="s">
        <v>9</v>
      </c>
      <c r="AQ139" s="118" t="s">
        <v>9</v>
      </c>
      <c r="AR139" s="118" t="s">
        <v>9</v>
      </c>
      <c r="AS139" s="118" t="s">
        <v>9</v>
      </c>
      <c r="AT139" s="118" t="s">
        <v>9</v>
      </c>
      <c r="AU139" s="122" t="s">
        <v>9</v>
      </c>
      <c r="AV139" s="131" t="s">
        <v>16</v>
      </c>
      <c r="AW139" s="118" t="s">
        <v>9</v>
      </c>
      <c r="AX139" s="118" t="s">
        <v>9</v>
      </c>
      <c r="AY139" s="132" t="s">
        <v>9</v>
      </c>
      <c r="AZ139" s="136" t="s">
        <v>9</v>
      </c>
      <c r="BA139" s="129" t="s">
        <v>13</v>
      </c>
      <c r="BB139" s="122" t="s">
        <v>9</v>
      </c>
      <c r="BC139" s="119" t="s">
        <v>13</v>
      </c>
      <c r="BD139" s="120" t="s">
        <v>16</v>
      </c>
      <c r="BE139" s="122" t="s">
        <v>9</v>
      </c>
      <c r="BF139" s="118" t="s">
        <v>9</v>
      </c>
    </row>
    <row r="140" spans="1:58" ht="12.75" customHeight="1">
      <c r="A140" s="112" t="s">
        <v>757</v>
      </c>
      <c r="B140" s="115" t="str">
        <f t="shared" si="4"/>
        <v>NO</v>
      </c>
      <c r="C140" s="118" t="s">
        <v>9</v>
      </c>
      <c r="D140" s="118" t="s">
        <v>9</v>
      </c>
      <c r="E140" s="118" t="s">
        <v>9</v>
      </c>
      <c r="F140" s="118" t="s">
        <v>9</v>
      </c>
      <c r="G140" s="119" t="s">
        <v>13</v>
      </c>
      <c r="H140" s="119" t="s">
        <v>9</v>
      </c>
      <c r="I140" s="118" t="s">
        <v>9</v>
      </c>
      <c r="J140" s="118" t="s">
        <v>9</v>
      </c>
      <c r="K140" s="122" t="s">
        <v>9</v>
      </c>
      <c r="L140" s="118" t="s">
        <v>9</v>
      </c>
      <c r="M140" s="118" t="s">
        <v>9</v>
      </c>
      <c r="N140" s="118" t="s">
        <v>9</v>
      </c>
      <c r="O140" s="118" t="s">
        <v>9</v>
      </c>
      <c r="P140" s="118" t="s">
        <v>9</v>
      </c>
      <c r="Q140" s="118" t="s">
        <v>9</v>
      </c>
      <c r="R140" s="118" t="s">
        <v>9</v>
      </c>
      <c r="S140" s="118" t="s">
        <v>9</v>
      </c>
      <c r="T140" s="118" t="s">
        <v>9</v>
      </c>
      <c r="U140" s="122" t="s">
        <v>9</v>
      </c>
      <c r="V140" s="122" t="s">
        <v>9</v>
      </c>
      <c r="W140" s="118" t="s">
        <v>9</v>
      </c>
      <c r="X140" s="118" t="s">
        <v>9</v>
      </c>
      <c r="Y140" s="118" t="s">
        <v>9</v>
      </c>
      <c r="Z140" s="119" t="s">
        <v>13</v>
      </c>
      <c r="AA140" s="118" t="s">
        <v>9</v>
      </c>
      <c r="AB140" s="122" t="s">
        <v>9</v>
      </c>
      <c r="AC140" s="132" t="s">
        <v>9</v>
      </c>
      <c r="AD140" s="118" t="s">
        <v>9</v>
      </c>
      <c r="AE140" s="123" t="s">
        <v>13</v>
      </c>
      <c r="AF140" s="118" t="s">
        <v>9</v>
      </c>
      <c r="AG140" s="118" t="s">
        <v>9</v>
      </c>
      <c r="AH140" s="118" t="s">
        <v>9</v>
      </c>
      <c r="AI140" s="118" t="s">
        <v>9</v>
      </c>
      <c r="AJ140" s="118" t="s">
        <v>9</v>
      </c>
      <c r="AK140" s="125" t="s">
        <v>16</v>
      </c>
      <c r="AL140" s="118" t="s">
        <v>9</v>
      </c>
      <c r="AM140" s="118" t="s">
        <v>9</v>
      </c>
      <c r="AN140" s="118" t="s">
        <v>9</v>
      </c>
      <c r="AO140" s="118" t="s">
        <v>9</v>
      </c>
      <c r="AP140" s="118" t="s">
        <v>9</v>
      </c>
      <c r="AQ140" s="118" t="s">
        <v>9</v>
      </c>
      <c r="AR140" s="118" t="s">
        <v>9</v>
      </c>
      <c r="AS140" s="118" t="s">
        <v>9</v>
      </c>
      <c r="AT140" s="118" t="s">
        <v>9</v>
      </c>
      <c r="AU140" s="122" t="s">
        <v>9</v>
      </c>
      <c r="AV140" s="131" t="s">
        <v>16</v>
      </c>
      <c r="AW140" s="118" t="s">
        <v>9</v>
      </c>
      <c r="AX140" s="118" t="s">
        <v>9</v>
      </c>
      <c r="AY140" s="132" t="s">
        <v>9</v>
      </c>
      <c r="AZ140" s="161" t="s">
        <v>16</v>
      </c>
      <c r="BA140" s="154" t="s">
        <v>9</v>
      </c>
      <c r="BB140" s="122" t="s">
        <v>9</v>
      </c>
      <c r="BC140" s="119" t="s">
        <v>13</v>
      </c>
      <c r="BD140" s="120" t="s">
        <v>16</v>
      </c>
      <c r="BE140" s="122" t="s">
        <v>9</v>
      </c>
      <c r="BF140" s="118" t="s">
        <v>9</v>
      </c>
    </row>
    <row r="141" spans="1:58" ht="12.75" customHeight="1">
      <c r="A141" s="112" t="s">
        <v>767</v>
      </c>
      <c r="B141" s="115" t="str">
        <f t="shared" si="4"/>
        <v>OM</v>
      </c>
      <c r="C141" s="118" t="s">
        <v>9</v>
      </c>
      <c r="D141" s="118" t="s">
        <v>9</v>
      </c>
      <c r="E141" s="118" t="s">
        <v>9</v>
      </c>
      <c r="F141" s="118" t="s">
        <v>9</v>
      </c>
      <c r="G141" s="119" t="s">
        <v>13</v>
      </c>
      <c r="H141" s="119" t="s">
        <v>9</v>
      </c>
      <c r="I141" s="118" t="s">
        <v>9</v>
      </c>
      <c r="J141" s="119" t="s">
        <v>13</v>
      </c>
      <c r="K141" s="122" t="s">
        <v>9</v>
      </c>
      <c r="L141" s="118" t="s">
        <v>9</v>
      </c>
      <c r="M141" s="118" t="s">
        <v>9</v>
      </c>
      <c r="N141" s="118" t="s">
        <v>9</v>
      </c>
      <c r="O141" s="118" t="s">
        <v>9</v>
      </c>
      <c r="P141" s="119" t="s">
        <v>13</v>
      </c>
      <c r="Q141" s="118" t="s">
        <v>9</v>
      </c>
      <c r="R141" s="118" t="s">
        <v>9</v>
      </c>
      <c r="S141" s="118" t="s">
        <v>9</v>
      </c>
      <c r="T141" s="118" t="s">
        <v>9</v>
      </c>
      <c r="U141" s="122" t="s">
        <v>9</v>
      </c>
      <c r="V141" s="122" t="s">
        <v>9</v>
      </c>
      <c r="W141" s="118" t="s">
        <v>9</v>
      </c>
      <c r="X141" s="118" t="s">
        <v>9</v>
      </c>
      <c r="Y141" s="118" t="s">
        <v>9</v>
      </c>
      <c r="Z141" s="119" t="s">
        <v>13</v>
      </c>
      <c r="AA141" s="118" t="s">
        <v>9</v>
      </c>
      <c r="AB141" s="123" t="s">
        <v>13</v>
      </c>
      <c r="AC141" s="132" t="s">
        <v>9</v>
      </c>
      <c r="AD141" s="119" t="s">
        <v>13</v>
      </c>
      <c r="AE141" s="122" t="s">
        <v>9</v>
      </c>
      <c r="AF141" s="118" t="s">
        <v>9</v>
      </c>
      <c r="AG141" s="118" t="s">
        <v>9</v>
      </c>
      <c r="AH141" s="118" t="s">
        <v>9</v>
      </c>
      <c r="AI141" s="118" t="s">
        <v>9</v>
      </c>
      <c r="AJ141" s="118" t="s">
        <v>9</v>
      </c>
      <c r="AK141" s="125" t="s">
        <v>16</v>
      </c>
      <c r="AL141" s="125" t="s">
        <v>16</v>
      </c>
      <c r="AM141" s="118" t="s">
        <v>9</v>
      </c>
      <c r="AN141" s="118" t="s">
        <v>9</v>
      </c>
      <c r="AO141" s="118" t="s">
        <v>9</v>
      </c>
      <c r="AP141" s="118" t="s">
        <v>9</v>
      </c>
      <c r="AQ141" s="118" t="s">
        <v>9</v>
      </c>
      <c r="AR141" s="118" t="s">
        <v>9</v>
      </c>
      <c r="AS141" s="118" t="s">
        <v>9</v>
      </c>
      <c r="AT141" s="118" t="s">
        <v>9</v>
      </c>
      <c r="AU141" s="122" t="s">
        <v>9</v>
      </c>
      <c r="AV141" s="131" t="s">
        <v>16</v>
      </c>
      <c r="AW141" s="118" t="s">
        <v>9</v>
      </c>
      <c r="AX141" s="118" t="s">
        <v>9</v>
      </c>
      <c r="AY141" s="132" t="s">
        <v>9</v>
      </c>
      <c r="AZ141" s="161" t="s">
        <v>16</v>
      </c>
      <c r="BA141" s="129" t="s">
        <v>13</v>
      </c>
      <c r="BB141" s="122" t="s">
        <v>9</v>
      </c>
      <c r="BC141" s="119" t="s">
        <v>13</v>
      </c>
      <c r="BD141" s="120" t="s">
        <v>16</v>
      </c>
      <c r="BE141" s="122" t="s">
        <v>9</v>
      </c>
      <c r="BF141" s="118" t="s">
        <v>9</v>
      </c>
    </row>
    <row r="142" spans="1:58" ht="12.75" customHeight="1">
      <c r="A142" s="112" t="s">
        <v>779</v>
      </c>
      <c r="B142" s="115" t="str">
        <f t="shared" si="4"/>
        <v>PK</v>
      </c>
      <c r="C142" s="118" t="s">
        <v>9</v>
      </c>
      <c r="D142" s="118" t="s">
        <v>9</v>
      </c>
      <c r="E142" s="118" t="s">
        <v>9</v>
      </c>
      <c r="F142" s="119" t="s">
        <v>13</v>
      </c>
      <c r="G142" s="119" t="s">
        <v>13</v>
      </c>
      <c r="H142" s="119" t="s">
        <v>9</v>
      </c>
      <c r="I142" s="118" t="s">
        <v>9</v>
      </c>
      <c r="J142" s="119" t="s">
        <v>13</v>
      </c>
      <c r="K142" s="120" t="s">
        <v>16</v>
      </c>
      <c r="L142" s="118" t="s">
        <v>9</v>
      </c>
      <c r="M142" s="118" t="s">
        <v>9</v>
      </c>
      <c r="N142" s="118" t="s">
        <v>9</v>
      </c>
      <c r="O142" s="118" t="s">
        <v>9</v>
      </c>
      <c r="P142" s="118" t="s">
        <v>9</v>
      </c>
      <c r="Q142" s="118" t="s">
        <v>9</v>
      </c>
      <c r="R142" s="118" t="s">
        <v>9</v>
      </c>
      <c r="S142" s="118" t="s">
        <v>9</v>
      </c>
      <c r="T142" s="118" t="s">
        <v>9</v>
      </c>
      <c r="U142" s="122" t="s">
        <v>9</v>
      </c>
      <c r="V142" s="122" t="s">
        <v>9</v>
      </c>
      <c r="W142" s="118" t="s">
        <v>9</v>
      </c>
      <c r="X142" s="118" t="s">
        <v>9</v>
      </c>
      <c r="Y142" s="118" t="s">
        <v>9</v>
      </c>
      <c r="Z142" s="119" t="s">
        <v>13</v>
      </c>
      <c r="AA142" s="118" t="s">
        <v>9</v>
      </c>
      <c r="AB142" s="123" t="s">
        <v>13</v>
      </c>
      <c r="AC142" s="130" t="s">
        <v>13</v>
      </c>
      <c r="AD142" s="119" t="s">
        <v>13</v>
      </c>
      <c r="AE142" s="123" t="s">
        <v>13</v>
      </c>
      <c r="AF142" s="118" t="s">
        <v>9</v>
      </c>
      <c r="AG142" s="118" t="s">
        <v>9</v>
      </c>
      <c r="AH142" s="118" t="s">
        <v>9</v>
      </c>
      <c r="AI142" s="118" t="s">
        <v>9</v>
      </c>
      <c r="AJ142" s="118" t="s">
        <v>9</v>
      </c>
      <c r="AK142" s="125" t="s">
        <v>16</v>
      </c>
      <c r="AL142" s="125" t="s">
        <v>16</v>
      </c>
      <c r="AM142" s="118" t="s">
        <v>9</v>
      </c>
      <c r="AN142" s="118" t="s">
        <v>9</v>
      </c>
      <c r="AO142" s="118" t="s">
        <v>9</v>
      </c>
      <c r="AP142" s="118" t="s">
        <v>9</v>
      </c>
      <c r="AQ142" s="118" t="s">
        <v>9</v>
      </c>
      <c r="AR142" s="118" t="s">
        <v>9</v>
      </c>
      <c r="AS142" s="118" t="s">
        <v>9</v>
      </c>
      <c r="AT142" s="118" t="s">
        <v>9</v>
      </c>
      <c r="AU142" s="122" t="s">
        <v>9</v>
      </c>
      <c r="AV142" s="131" t="s">
        <v>16</v>
      </c>
      <c r="AW142" s="118" t="s">
        <v>9</v>
      </c>
      <c r="AX142" s="118" t="s">
        <v>9</v>
      </c>
      <c r="AY142" s="132" t="s">
        <v>9</v>
      </c>
      <c r="AZ142" s="136" t="s">
        <v>9</v>
      </c>
      <c r="BA142" s="129" t="s">
        <v>13</v>
      </c>
      <c r="BB142" s="122" t="s">
        <v>9</v>
      </c>
      <c r="BC142" s="119" t="s">
        <v>13</v>
      </c>
      <c r="BD142" s="120" t="s">
        <v>16</v>
      </c>
      <c r="BE142" s="122" t="s">
        <v>9</v>
      </c>
      <c r="BF142" s="118" t="s">
        <v>9</v>
      </c>
    </row>
    <row r="143" spans="1:58" ht="12.75" customHeight="1">
      <c r="A143" s="112" t="s">
        <v>790</v>
      </c>
      <c r="B143" s="115" t="str">
        <f t="shared" si="4"/>
        <v>PS</v>
      </c>
      <c r="C143" s="118" t="s">
        <v>9</v>
      </c>
      <c r="D143" s="118" t="s">
        <v>9</v>
      </c>
      <c r="E143" s="118" t="s">
        <v>9</v>
      </c>
      <c r="F143" s="119" t="s">
        <v>13</v>
      </c>
      <c r="G143" s="119" t="s">
        <v>13</v>
      </c>
      <c r="H143" s="119" t="s">
        <v>9</v>
      </c>
      <c r="I143" s="118" t="s">
        <v>9</v>
      </c>
      <c r="J143" s="119" t="s">
        <v>13</v>
      </c>
      <c r="K143" s="120" t="s">
        <v>16</v>
      </c>
      <c r="L143" s="118" t="s">
        <v>9</v>
      </c>
      <c r="M143" s="118" t="s">
        <v>9</v>
      </c>
      <c r="N143" s="118" t="s">
        <v>9</v>
      </c>
      <c r="O143" s="118" t="s">
        <v>9</v>
      </c>
      <c r="P143" s="119" t="s">
        <v>13</v>
      </c>
      <c r="Q143" s="118" t="s">
        <v>9</v>
      </c>
      <c r="R143" s="118" t="s">
        <v>9</v>
      </c>
      <c r="S143" s="118" t="s">
        <v>9</v>
      </c>
      <c r="T143" s="118" t="s">
        <v>9</v>
      </c>
      <c r="U143" s="122" t="s">
        <v>9</v>
      </c>
      <c r="V143" s="122" t="s">
        <v>9</v>
      </c>
      <c r="W143" s="119" t="s">
        <v>13</v>
      </c>
      <c r="X143" s="119" t="s">
        <v>13</v>
      </c>
      <c r="Y143" s="119" t="s">
        <v>13</v>
      </c>
      <c r="Z143" s="119" t="s">
        <v>13</v>
      </c>
      <c r="AA143" s="118" t="s">
        <v>9</v>
      </c>
      <c r="AB143" s="123" t="s">
        <v>13</v>
      </c>
      <c r="AC143" s="130" t="s">
        <v>13</v>
      </c>
      <c r="AD143" s="119" t="s">
        <v>13</v>
      </c>
      <c r="AE143" s="123" t="s">
        <v>13</v>
      </c>
      <c r="AF143" s="118" t="s">
        <v>9</v>
      </c>
      <c r="AG143" s="119" t="s">
        <v>13</v>
      </c>
      <c r="AH143" s="119" t="s">
        <v>13</v>
      </c>
      <c r="AI143" s="119" t="s">
        <v>13</v>
      </c>
      <c r="AJ143" s="119" t="s">
        <v>13</v>
      </c>
      <c r="AK143" s="125" t="s">
        <v>16</v>
      </c>
      <c r="AL143" s="125" t="s">
        <v>16</v>
      </c>
      <c r="AM143" s="118" t="s">
        <v>9</v>
      </c>
      <c r="AN143" s="118" t="s">
        <v>9</v>
      </c>
      <c r="AO143" s="118" t="s">
        <v>9</v>
      </c>
      <c r="AP143" s="118" t="s">
        <v>9</v>
      </c>
      <c r="AQ143" s="118" t="s">
        <v>9</v>
      </c>
      <c r="AR143" s="118" t="s">
        <v>9</v>
      </c>
      <c r="AS143" s="118" t="s">
        <v>9</v>
      </c>
      <c r="AT143" s="118" t="s">
        <v>9</v>
      </c>
      <c r="AU143" s="122" t="s">
        <v>9</v>
      </c>
      <c r="AV143" s="131" t="s">
        <v>16</v>
      </c>
      <c r="AW143" s="118" t="s">
        <v>9</v>
      </c>
      <c r="AX143" s="119" t="s">
        <v>13</v>
      </c>
      <c r="AY143" s="132" t="s">
        <v>9</v>
      </c>
      <c r="AZ143" s="133" t="s">
        <v>13</v>
      </c>
      <c r="BA143" s="129" t="s">
        <v>13</v>
      </c>
      <c r="BB143" s="122" t="s">
        <v>9</v>
      </c>
      <c r="BC143" s="119" t="s">
        <v>13</v>
      </c>
      <c r="BD143" s="120" t="s">
        <v>16</v>
      </c>
      <c r="BE143" s="120" t="s">
        <v>16</v>
      </c>
      <c r="BF143" s="118" t="s">
        <v>9</v>
      </c>
    </row>
    <row r="144" spans="1:58" ht="12.75" customHeight="1">
      <c r="A144" s="112" t="s">
        <v>769</v>
      </c>
      <c r="B144" s="115" t="str">
        <f t="shared" si="4"/>
        <v>PA</v>
      </c>
      <c r="C144" s="118" t="s">
        <v>9</v>
      </c>
      <c r="D144" s="118" t="s">
        <v>9</v>
      </c>
      <c r="E144" s="118" t="s">
        <v>9</v>
      </c>
      <c r="F144" s="119" t="s">
        <v>13</v>
      </c>
      <c r="G144" s="119" t="s">
        <v>13</v>
      </c>
      <c r="H144" s="118" t="s">
        <v>9</v>
      </c>
      <c r="I144" s="118" t="s">
        <v>9</v>
      </c>
      <c r="J144" s="118" t="s">
        <v>9</v>
      </c>
      <c r="K144" s="122" t="s">
        <v>9</v>
      </c>
      <c r="L144" s="118" t="s">
        <v>9</v>
      </c>
      <c r="M144" s="118" t="s">
        <v>9</v>
      </c>
      <c r="N144" s="118" t="s">
        <v>9</v>
      </c>
      <c r="O144" s="118" t="s">
        <v>9</v>
      </c>
      <c r="P144" s="118" t="s">
        <v>9</v>
      </c>
      <c r="Q144" s="118" t="s">
        <v>9</v>
      </c>
      <c r="R144" s="118" t="s">
        <v>9</v>
      </c>
      <c r="S144" s="118" t="s">
        <v>9</v>
      </c>
      <c r="T144" s="118" t="s">
        <v>9</v>
      </c>
      <c r="U144" s="122" t="s">
        <v>9</v>
      </c>
      <c r="V144" s="122" t="s">
        <v>9</v>
      </c>
      <c r="W144" s="118" t="s">
        <v>9</v>
      </c>
      <c r="X144" s="118" t="s">
        <v>9</v>
      </c>
      <c r="Y144" s="118" t="s">
        <v>9</v>
      </c>
      <c r="Z144" s="119" t="s">
        <v>13</v>
      </c>
      <c r="AA144" s="118" t="s">
        <v>9</v>
      </c>
      <c r="AB144" s="123" t="s">
        <v>13</v>
      </c>
      <c r="AC144" s="132" t="s">
        <v>9</v>
      </c>
      <c r="AD144" s="119" t="s">
        <v>13</v>
      </c>
      <c r="AE144" s="123" t="s">
        <v>13</v>
      </c>
      <c r="AF144" s="118" t="s">
        <v>9</v>
      </c>
      <c r="AG144" s="118" t="s">
        <v>9</v>
      </c>
      <c r="AH144" s="118" t="s">
        <v>9</v>
      </c>
      <c r="AI144" s="118" t="s">
        <v>9</v>
      </c>
      <c r="AJ144" s="118" t="s">
        <v>9</v>
      </c>
      <c r="AK144" s="125" t="s">
        <v>16</v>
      </c>
      <c r="AL144" s="125" t="s">
        <v>16</v>
      </c>
      <c r="AM144" s="118" t="s">
        <v>9</v>
      </c>
      <c r="AN144" s="118" t="s">
        <v>9</v>
      </c>
      <c r="AO144" s="118" t="s">
        <v>9</v>
      </c>
      <c r="AP144" s="118" t="s">
        <v>9</v>
      </c>
      <c r="AQ144" s="118" t="s">
        <v>9</v>
      </c>
      <c r="AR144" s="118" t="s">
        <v>9</v>
      </c>
      <c r="AS144" s="118" t="s">
        <v>9</v>
      </c>
      <c r="AT144" s="118" t="s">
        <v>9</v>
      </c>
      <c r="AU144" s="122" t="s">
        <v>9</v>
      </c>
      <c r="AV144" s="131" t="s">
        <v>16</v>
      </c>
      <c r="AW144" s="118" t="s">
        <v>9</v>
      </c>
      <c r="AX144" s="118" t="s">
        <v>9</v>
      </c>
      <c r="AY144" s="132" t="s">
        <v>9</v>
      </c>
      <c r="AZ144" s="133" t="s">
        <v>13</v>
      </c>
      <c r="BA144" s="129" t="s">
        <v>13</v>
      </c>
      <c r="BB144" s="122" t="s">
        <v>9</v>
      </c>
      <c r="BC144" s="119" t="s">
        <v>13</v>
      </c>
      <c r="BD144" s="120" t="s">
        <v>16</v>
      </c>
      <c r="BE144" s="122" t="s">
        <v>9</v>
      </c>
      <c r="BF144" s="118" t="s">
        <v>9</v>
      </c>
    </row>
    <row r="145" spans="1:58" ht="12.75" customHeight="1">
      <c r="A145" s="112" t="s">
        <v>775</v>
      </c>
      <c r="B145" s="115" t="str">
        <f t="shared" si="4"/>
        <v>PG</v>
      </c>
      <c r="C145" s="118" t="s">
        <v>9</v>
      </c>
      <c r="D145" s="118" t="s">
        <v>9</v>
      </c>
      <c r="E145" s="118" t="s">
        <v>9</v>
      </c>
      <c r="F145" s="119" t="s">
        <v>13</v>
      </c>
      <c r="G145" s="119" t="s">
        <v>13</v>
      </c>
      <c r="H145" s="119" t="s">
        <v>9</v>
      </c>
      <c r="I145" s="118" t="s">
        <v>9</v>
      </c>
      <c r="J145" s="119" t="s">
        <v>13</v>
      </c>
      <c r="K145" s="122" t="s">
        <v>9</v>
      </c>
      <c r="L145" s="118" t="s">
        <v>9</v>
      </c>
      <c r="M145" s="118" t="s">
        <v>9</v>
      </c>
      <c r="N145" s="118" t="s">
        <v>9</v>
      </c>
      <c r="O145" s="118" t="s">
        <v>9</v>
      </c>
      <c r="P145" s="118" t="s">
        <v>9</v>
      </c>
      <c r="Q145" s="118" t="s">
        <v>9</v>
      </c>
      <c r="R145" s="118" t="s">
        <v>9</v>
      </c>
      <c r="S145" s="118" t="s">
        <v>9</v>
      </c>
      <c r="T145" s="118" t="s">
        <v>9</v>
      </c>
      <c r="U145" s="122" t="s">
        <v>9</v>
      </c>
      <c r="V145" s="122" t="s">
        <v>9</v>
      </c>
      <c r="W145" s="118" t="s">
        <v>9</v>
      </c>
      <c r="X145" s="118" t="s">
        <v>9</v>
      </c>
      <c r="Y145" s="118" t="s">
        <v>9</v>
      </c>
      <c r="Z145" s="119" t="s">
        <v>13</v>
      </c>
      <c r="AA145" s="118" t="s">
        <v>9</v>
      </c>
      <c r="AB145" s="123" t="s">
        <v>13</v>
      </c>
      <c r="AC145" s="130" t="s">
        <v>13</v>
      </c>
      <c r="AD145" s="119" t="s">
        <v>13</v>
      </c>
      <c r="AE145" s="123" t="s">
        <v>13</v>
      </c>
      <c r="AF145" s="118" t="s">
        <v>9</v>
      </c>
      <c r="AG145" s="118" t="s">
        <v>9</v>
      </c>
      <c r="AH145" s="118" t="s">
        <v>9</v>
      </c>
      <c r="AI145" s="118" t="s">
        <v>9</v>
      </c>
      <c r="AJ145" s="118" t="s">
        <v>9</v>
      </c>
      <c r="AK145" s="125" t="s">
        <v>16</v>
      </c>
      <c r="AL145" s="125" t="s">
        <v>16</v>
      </c>
      <c r="AM145" s="118" t="s">
        <v>9</v>
      </c>
      <c r="AN145" s="118" t="s">
        <v>9</v>
      </c>
      <c r="AO145" s="118" t="s">
        <v>9</v>
      </c>
      <c r="AP145" s="118" t="s">
        <v>9</v>
      </c>
      <c r="AQ145" s="118" t="s">
        <v>9</v>
      </c>
      <c r="AR145" s="118" t="s">
        <v>9</v>
      </c>
      <c r="AS145" s="118" t="s">
        <v>9</v>
      </c>
      <c r="AT145" s="118" t="s">
        <v>9</v>
      </c>
      <c r="AU145" s="122" t="s">
        <v>9</v>
      </c>
      <c r="AV145" s="131" t="s">
        <v>16</v>
      </c>
      <c r="AW145" s="118" t="s">
        <v>9</v>
      </c>
      <c r="AX145" s="118" t="s">
        <v>9</v>
      </c>
      <c r="AY145" s="132" t="s">
        <v>9</v>
      </c>
      <c r="AZ145" s="133" t="s">
        <v>13</v>
      </c>
      <c r="BA145" s="129" t="s">
        <v>13</v>
      </c>
      <c r="BB145" s="122" t="s">
        <v>9</v>
      </c>
      <c r="BC145" s="119" t="s">
        <v>13</v>
      </c>
      <c r="BD145" s="120" t="s">
        <v>16</v>
      </c>
      <c r="BE145" s="122" t="s">
        <v>9</v>
      </c>
      <c r="BF145" s="118" t="s">
        <v>9</v>
      </c>
    </row>
    <row r="146" spans="1:58" ht="12.75" customHeight="1">
      <c r="A146" s="112" t="s">
        <v>797</v>
      </c>
      <c r="B146" s="115" t="str">
        <f t="shared" si="4"/>
        <v>PY</v>
      </c>
      <c r="C146" s="118" t="s">
        <v>9</v>
      </c>
      <c r="D146" s="118" t="s">
        <v>9</v>
      </c>
      <c r="E146" s="118" t="s">
        <v>9</v>
      </c>
      <c r="F146" s="119" t="s">
        <v>13</v>
      </c>
      <c r="G146" s="119" t="s">
        <v>13</v>
      </c>
      <c r="H146" s="119" t="s">
        <v>9</v>
      </c>
      <c r="I146" s="118" t="s">
        <v>9</v>
      </c>
      <c r="J146" s="118" t="s">
        <v>9</v>
      </c>
      <c r="K146" s="122" t="s">
        <v>9</v>
      </c>
      <c r="L146" s="118" t="s">
        <v>9</v>
      </c>
      <c r="M146" s="118" t="s">
        <v>9</v>
      </c>
      <c r="N146" s="118" t="s">
        <v>9</v>
      </c>
      <c r="O146" s="118" t="s">
        <v>9</v>
      </c>
      <c r="P146" s="118" t="s">
        <v>9</v>
      </c>
      <c r="Q146" s="118" t="s">
        <v>9</v>
      </c>
      <c r="R146" s="118" t="s">
        <v>9</v>
      </c>
      <c r="S146" s="118" t="s">
        <v>9</v>
      </c>
      <c r="T146" s="118" t="s">
        <v>9</v>
      </c>
      <c r="U146" s="122" t="s">
        <v>9</v>
      </c>
      <c r="V146" s="122" t="s">
        <v>9</v>
      </c>
      <c r="W146" s="118" t="s">
        <v>9</v>
      </c>
      <c r="X146" s="118" t="s">
        <v>9</v>
      </c>
      <c r="Y146" s="118" t="s">
        <v>9</v>
      </c>
      <c r="Z146" s="119" t="s">
        <v>13</v>
      </c>
      <c r="AA146" s="118" t="s">
        <v>9</v>
      </c>
      <c r="AB146" s="123" t="s">
        <v>13</v>
      </c>
      <c r="AC146" s="132" t="s">
        <v>9</v>
      </c>
      <c r="AD146" s="119" t="s">
        <v>13</v>
      </c>
      <c r="AE146" s="123" t="s">
        <v>13</v>
      </c>
      <c r="AF146" s="118" t="s">
        <v>9</v>
      </c>
      <c r="AG146" s="118" t="s">
        <v>9</v>
      </c>
      <c r="AH146" s="118" t="s">
        <v>9</v>
      </c>
      <c r="AI146" s="118" t="s">
        <v>9</v>
      </c>
      <c r="AJ146" s="118" t="s">
        <v>9</v>
      </c>
      <c r="AK146" s="125" t="s">
        <v>16</v>
      </c>
      <c r="AL146" s="125" t="s">
        <v>16</v>
      </c>
      <c r="AM146" s="118" t="s">
        <v>9</v>
      </c>
      <c r="AN146" s="118" t="s">
        <v>9</v>
      </c>
      <c r="AO146" s="118" t="s">
        <v>9</v>
      </c>
      <c r="AP146" s="118" t="s">
        <v>9</v>
      </c>
      <c r="AQ146" s="118" t="s">
        <v>9</v>
      </c>
      <c r="AR146" s="118" t="s">
        <v>9</v>
      </c>
      <c r="AS146" s="118" t="s">
        <v>9</v>
      </c>
      <c r="AT146" s="118" t="s">
        <v>9</v>
      </c>
      <c r="AU146" s="122" t="s">
        <v>9</v>
      </c>
      <c r="AV146" s="131" t="s">
        <v>16</v>
      </c>
      <c r="AW146" s="118" t="s">
        <v>9</v>
      </c>
      <c r="AX146" s="118" t="s">
        <v>9</v>
      </c>
      <c r="AY146" s="132" t="s">
        <v>9</v>
      </c>
      <c r="AZ146" s="133" t="s">
        <v>13</v>
      </c>
      <c r="BA146" s="129" t="s">
        <v>13</v>
      </c>
      <c r="BB146" s="122" t="s">
        <v>9</v>
      </c>
      <c r="BC146" s="119" t="s">
        <v>13</v>
      </c>
      <c r="BD146" s="120" t="s">
        <v>16</v>
      </c>
      <c r="BE146" s="122" t="s">
        <v>9</v>
      </c>
      <c r="BF146" s="118" t="s">
        <v>9</v>
      </c>
    </row>
    <row r="147" spans="1:58" ht="12.75" customHeight="1">
      <c r="A147" s="112" t="s">
        <v>771</v>
      </c>
      <c r="B147" s="115" t="str">
        <f t="shared" si="4"/>
        <v>PE</v>
      </c>
      <c r="C147" s="118" t="s">
        <v>9</v>
      </c>
      <c r="D147" s="118" t="s">
        <v>9</v>
      </c>
      <c r="E147" s="118" t="s">
        <v>9</v>
      </c>
      <c r="F147" s="119" t="s">
        <v>13</v>
      </c>
      <c r="G147" s="119" t="s">
        <v>13</v>
      </c>
      <c r="H147" s="119" t="s">
        <v>9</v>
      </c>
      <c r="I147" s="118" t="s">
        <v>9</v>
      </c>
      <c r="J147" s="118" t="s">
        <v>9</v>
      </c>
      <c r="K147" s="122" t="s">
        <v>9</v>
      </c>
      <c r="L147" s="118" t="s">
        <v>9</v>
      </c>
      <c r="M147" s="118" t="s">
        <v>9</v>
      </c>
      <c r="N147" s="118" t="s">
        <v>9</v>
      </c>
      <c r="O147" s="118" t="s">
        <v>9</v>
      </c>
      <c r="P147" s="118" t="s">
        <v>9</v>
      </c>
      <c r="Q147" s="118" t="s">
        <v>9</v>
      </c>
      <c r="R147" s="118" t="s">
        <v>9</v>
      </c>
      <c r="S147" s="118" t="s">
        <v>9</v>
      </c>
      <c r="T147" s="118" t="s">
        <v>9</v>
      </c>
      <c r="U147" s="122" t="s">
        <v>9</v>
      </c>
      <c r="V147" s="122" t="s">
        <v>9</v>
      </c>
      <c r="W147" s="118" t="s">
        <v>9</v>
      </c>
      <c r="X147" s="118" t="s">
        <v>9</v>
      </c>
      <c r="Y147" s="118" t="s">
        <v>9</v>
      </c>
      <c r="Z147" s="119" t="s">
        <v>13</v>
      </c>
      <c r="AA147" s="118" t="s">
        <v>9</v>
      </c>
      <c r="AB147" s="123" t="s">
        <v>13</v>
      </c>
      <c r="AC147" s="132" t="s">
        <v>9</v>
      </c>
      <c r="AD147" s="119" t="s">
        <v>13</v>
      </c>
      <c r="AE147" s="122" t="s">
        <v>9</v>
      </c>
      <c r="AF147" s="118" t="s">
        <v>9</v>
      </c>
      <c r="AG147" s="118" t="s">
        <v>9</v>
      </c>
      <c r="AH147" s="118" t="s">
        <v>9</v>
      </c>
      <c r="AI147" s="118" t="s">
        <v>9</v>
      </c>
      <c r="AJ147" s="118" t="s">
        <v>9</v>
      </c>
      <c r="AK147" s="125" t="s">
        <v>16</v>
      </c>
      <c r="AL147" s="125" t="s">
        <v>16</v>
      </c>
      <c r="AM147" s="118" t="s">
        <v>9</v>
      </c>
      <c r="AN147" s="118" t="s">
        <v>9</v>
      </c>
      <c r="AO147" s="118" t="s">
        <v>9</v>
      </c>
      <c r="AP147" s="118" t="s">
        <v>9</v>
      </c>
      <c r="AQ147" s="118" t="s">
        <v>9</v>
      </c>
      <c r="AR147" s="118" t="s">
        <v>9</v>
      </c>
      <c r="AS147" s="118" t="s">
        <v>9</v>
      </c>
      <c r="AT147" s="118" t="s">
        <v>9</v>
      </c>
      <c r="AU147" s="122" t="s">
        <v>9</v>
      </c>
      <c r="AV147" s="131" t="s">
        <v>16</v>
      </c>
      <c r="AW147" s="118" t="s">
        <v>9</v>
      </c>
      <c r="AX147" s="118" t="s">
        <v>9</v>
      </c>
      <c r="AY147" s="132" t="s">
        <v>9</v>
      </c>
      <c r="AZ147" s="136" t="s">
        <v>9</v>
      </c>
      <c r="BA147" s="129" t="s">
        <v>13</v>
      </c>
      <c r="BB147" s="122" t="s">
        <v>9</v>
      </c>
      <c r="BC147" s="119" t="s">
        <v>13</v>
      </c>
      <c r="BD147" s="120" t="s">
        <v>16</v>
      </c>
      <c r="BE147" s="122" t="s">
        <v>9</v>
      </c>
      <c r="BF147" s="118" t="s">
        <v>9</v>
      </c>
    </row>
    <row r="148" spans="1:58" ht="12.75" customHeight="1">
      <c r="A148" s="112" t="s">
        <v>777</v>
      </c>
      <c r="B148" s="115" t="str">
        <f t="shared" si="4"/>
        <v>PH</v>
      </c>
      <c r="C148" s="118" t="s">
        <v>9</v>
      </c>
      <c r="D148" s="118" t="s">
        <v>9</v>
      </c>
      <c r="E148" s="118" t="s">
        <v>9</v>
      </c>
      <c r="F148" s="119" t="s">
        <v>13</v>
      </c>
      <c r="G148" s="119" t="s">
        <v>13</v>
      </c>
      <c r="H148" s="119" t="s">
        <v>9</v>
      </c>
      <c r="I148" s="118" t="s">
        <v>9</v>
      </c>
      <c r="J148" s="119" t="s">
        <v>13</v>
      </c>
      <c r="K148" s="122" t="s">
        <v>9</v>
      </c>
      <c r="L148" s="118" t="s">
        <v>9</v>
      </c>
      <c r="M148" s="118" t="s">
        <v>9</v>
      </c>
      <c r="N148" s="118" t="s">
        <v>9</v>
      </c>
      <c r="O148" s="118" t="s">
        <v>9</v>
      </c>
      <c r="P148" s="118" t="s">
        <v>9</v>
      </c>
      <c r="Q148" s="118" t="s">
        <v>9</v>
      </c>
      <c r="R148" s="118" t="s">
        <v>9</v>
      </c>
      <c r="S148" s="118" t="s">
        <v>9</v>
      </c>
      <c r="T148" s="118" t="s">
        <v>9</v>
      </c>
      <c r="U148" s="122" t="s">
        <v>9</v>
      </c>
      <c r="V148" s="122" t="s">
        <v>9</v>
      </c>
      <c r="W148" s="118" t="s">
        <v>9</v>
      </c>
      <c r="X148" s="118" t="s">
        <v>9</v>
      </c>
      <c r="Y148" s="118" t="s">
        <v>9</v>
      </c>
      <c r="Z148" s="119" t="s">
        <v>13</v>
      </c>
      <c r="AA148" s="118" t="s">
        <v>9</v>
      </c>
      <c r="AB148" s="122" t="s">
        <v>9</v>
      </c>
      <c r="AC148" s="132" t="s">
        <v>9</v>
      </c>
      <c r="AD148" s="118" t="s">
        <v>9</v>
      </c>
      <c r="AE148" s="122" t="s">
        <v>9</v>
      </c>
      <c r="AF148" s="118" t="s">
        <v>9</v>
      </c>
      <c r="AG148" s="118" t="s">
        <v>9</v>
      </c>
      <c r="AH148" s="118" t="s">
        <v>9</v>
      </c>
      <c r="AI148" s="118" t="s">
        <v>9</v>
      </c>
      <c r="AJ148" s="118" t="s">
        <v>9</v>
      </c>
      <c r="AK148" s="125" t="s">
        <v>16</v>
      </c>
      <c r="AL148" s="118" t="s">
        <v>9</v>
      </c>
      <c r="AM148" s="118" t="s">
        <v>9</v>
      </c>
      <c r="AN148" s="118" t="s">
        <v>9</v>
      </c>
      <c r="AO148" s="118" t="s">
        <v>9</v>
      </c>
      <c r="AP148" s="118" t="s">
        <v>9</v>
      </c>
      <c r="AQ148" s="118" t="s">
        <v>9</v>
      </c>
      <c r="AR148" s="118" t="s">
        <v>9</v>
      </c>
      <c r="AS148" s="118" t="s">
        <v>9</v>
      </c>
      <c r="AT148" s="118" t="s">
        <v>9</v>
      </c>
      <c r="AU148" s="122" t="s">
        <v>9</v>
      </c>
      <c r="AV148" s="131" t="s">
        <v>16</v>
      </c>
      <c r="AW148" s="118" t="s">
        <v>9</v>
      </c>
      <c r="AX148" s="118" t="s">
        <v>9</v>
      </c>
      <c r="AY148" s="132" t="s">
        <v>9</v>
      </c>
      <c r="AZ148" s="136" t="s">
        <v>9</v>
      </c>
      <c r="BA148" s="154" t="s">
        <v>9</v>
      </c>
      <c r="BB148" s="122" t="s">
        <v>9</v>
      </c>
      <c r="BC148" s="119" t="s">
        <v>13</v>
      </c>
      <c r="BD148" s="120" t="s">
        <v>16</v>
      </c>
      <c r="BE148" s="122" t="s">
        <v>9</v>
      </c>
      <c r="BF148" s="118" t="s">
        <v>9</v>
      </c>
    </row>
    <row r="149" spans="1:58" ht="12.75" customHeight="1">
      <c r="A149" s="112" t="s">
        <v>781</v>
      </c>
      <c r="B149" s="115" t="str">
        <f t="shared" si="4"/>
        <v>PL</v>
      </c>
      <c r="C149" s="118" t="s">
        <v>9</v>
      </c>
      <c r="D149" s="118" t="s">
        <v>9</v>
      </c>
      <c r="E149" s="118" t="s">
        <v>9</v>
      </c>
      <c r="F149" s="118" t="s">
        <v>9</v>
      </c>
      <c r="G149" s="118" t="s">
        <v>9</v>
      </c>
      <c r="H149" s="118" t="s">
        <v>9</v>
      </c>
      <c r="I149" s="118" t="s">
        <v>9</v>
      </c>
      <c r="J149" s="118" t="s">
        <v>9</v>
      </c>
      <c r="K149" s="122" t="s">
        <v>9</v>
      </c>
      <c r="L149" s="118" t="s">
        <v>9</v>
      </c>
      <c r="M149" s="118" t="s">
        <v>9</v>
      </c>
      <c r="N149" s="118" t="s">
        <v>9</v>
      </c>
      <c r="O149" s="118" t="s">
        <v>9</v>
      </c>
      <c r="P149" s="118" t="s">
        <v>9</v>
      </c>
      <c r="Q149" s="118" t="s">
        <v>9</v>
      </c>
      <c r="R149" s="118" t="s">
        <v>9</v>
      </c>
      <c r="S149" s="118" t="s">
        <v>9</v>
      </c>
      <c r="T149" s="118" t="s">
        <v>9</v>
      </c>
      <c r="U149" s="122" t="s">
        <v>9</v>
      </c>
      <c r="V149" s="122" t="s">
        <v>9</v>
      </c>
      <c r="W149" s="118" t="s">
        <v>9</v>
      </c>
      <c r="X149" s="118" t="s">
        <v>9</v>
      </c>
      <c r="Y149" s="118" t="s">
        <v>9</v>
      </c>
      <c r="Z149" s="119" t="s">
        <v>13</v>
      </c>
      <c r="AA149" s="118" t="s">
        <v>9</v>
      </c>
      <c r="AB149" s="122" t="s">
        <v>9</v>
      </c>
      <c r="AC149" s="132" t="s">
        <v>9</v>
      </c>
      <c r="AD149" s="118" t="s">
        <v>9</v>
      </c>
      <c r="AE149" s="122" t="s">
        <v>9</v>
      </c>
      <c r="AF149" s="118" t="s">
        <v>9</v>
      </c>
      <c r="AG149" s="118" t="s">
        <v>9</v>
      </c>
      <c r="AH149" s="118" t="s">
        <v>9</v>
      </c>
      <c r="AI149" s="118" t="s">
        <v>9</v>
      </c>
      <c r="AJ149" s="118" t="s">
        <v>9</v>
      </c>
      <c r="AK149" s="125" t="s">
        <v>16</v>
      </c>
      <c r="AL149" s="118" t="s">
        <v>9</v>
      </c>
      <c r="AM149" s="118" t="s">
        <v>9</v>
      </c>
      <c r="AN149" s="118" t="s">
        <v>9</v>
      </c>
      <c r="AO149" s="118" t="s">
        <v>9</v>
      </c>
      <c r="AP149" s="118" t="s">
        <v>9</v>
      </c>
      <c r="AQ149" s="118" t="s">
        <v>9</v>
      </c>
      <c r="AR149" s="118" t="s">
        <v>9</v>
      </c>
      <c r="AS149" s="118" t="s">
        <v>9</v>
      </c>
      <c r="AT149" s="118" t="s">
        <v>9</v>
      </c>
      <c r="AU149" s="122" t="s">
        <v>9</v>
      </c>
      <c r="AV149" s="132" t="s">
        <v>9</v>
      </c>
      <c r="AW149" s="118" t="s">
        <v>9</v>
      </c>
      <c r="AX149" s="118" t="s">
        <v>9</v>
      </c>
      <c r="AY149" s="132" t="s">
        <v>9</v>
      </c>
      <c r="AZ149" s="161" t="s">
        <v>16</v>
      </c>
      <c r="BA149" s="154" t="s">
        <v>9</v>
      </c>
      <c r="BB149" s="122" t="s">
        <v>9</v>
      </c>
      <c r="BC149" s="119" t="s">
        <v>13</v>
      </c>
      <c r="BD149" s="120" t="s">
        <v>16</v>
      </c>
      <c r="BE149" s="122" t="s">
        <v>9</v>
      </c>
      <c r="BF149" s="118" t="s">
        <v>9</v>
      </c>
    </row>
    <row r="150" spans="1:58" ht="12.75" customHeight="1">
      <c r="A150" s="112" t="s">
        <v>793</v>
      </c>
      <c r="B150" s="115" t="str">
        <f t="shared" si="4"/>
        <v>PT</v>
      </c>
      <c r="C150" s="118" t="s">
        <v>9</v>
      </c>
      <c r="D150" s="118" t="s">
        <v>9</v>
      </c>
      <c r="E150" s="118" t="s">
        <v>9</v>
      </c>
      <c r="F150" s="118" t="s">
        <v>9</v>
      </c>
      <c r="G150" s="119" t="s">
        <v>13</v>
      </c>
      <c r="H150" s="119" t="s">
        <v>9</v>
      </c>
      <c r="I150" s="118" t="s">
        <v>9</v>
      </c>
      <c r="J150" s="118" t="s">
        <v>9</v>
      </c>
      <c r="K150" s="122" t="s">
        <v>9</v>
      </c>
      <c r="L150" s="118" t="s">
        <v>9</v>
      </c>
      <c r="M150" s="118" t="s">
        <v>9</v>
      </c>
      <c r="N150" s="118" t="s">
        <v>9</v>
      </c>
      <c r="O150" s="118" t="s">
        <v>9</v>
      </c>
      <c r="P150" s="118" t="s">
        <v>9</v>
      </c>
      <c r="Q150" s="118" t="s">
        <v>9</v>
      </c>
      <c r="R150" s="118" t="s">
        <v>9</v>
      </c>
      <c r="S150" s="118" t="s">
        <v>9</v>
      </c>
      <c r="T150" s="118" t="s">
        <v>9</v>
      </c>
      <c r="U150" s="122" t="s">
        <v>9</v>
      </c>
      <c r="V150" s="122" t="s">
        <v>9</v>
      </c>
      <c r="W150" s="118" t="s">
        <v>9</v>
      </c>
      <c r="X150" s="118" t="s">
        <v>9</v>
      </c>
      <c r="Y150" s="118" t="s">
        <v>9</v>
      </c>
      <c r="Z150" s="119" t="s">
        <v>13</v>
      </c>
      <c r="AA150" s="118" t="s">
        <v>9</v>
      </c>
      <c r="AB150" s="122" t="s">
        <v>9</v>
      </c>
      <c r="AC150" s="132" t="s">
        <v>9</v>
      </c>
      <c r="AD150" s="118" t="s">
        <v>9</v>
      </c>
      <c r="AE150" s="123" t="s">
        <v>13</v>
      </c>
      <c r="AF150" s="118" t="s">
        <v>9</v>
      </c>
      <c r="AG150" s="118" t="s">
        <v>9</v>
      </c>
      <c r="AH150" s="118" t="s">
        <v>9</v>
      </c>
      <c r="AI150" s="118" t="s">
        <v>9</v>
      </c>
      <c r="AJ150" s="118" t="s">
        <v>9</v>
      </c>
      <c r="AK150" s="125" t="s">
        <v>16</v>
      </c>
      <c r="AL150" s="118" t="s">
        <v>9</v>
      </c>
      <c r="AM150" s="118" t="s">
        <v>9</v>
      </c>
      <c r="AN150" s="118" t="s">
        <v>9</v>
      </c>
      <c r="AO150" s="118" t="s">
        <v>9</v>
      </c>
      <c r="AP150" s="118" t="s">
        <v>9</v>
      </c>
      <c r="AQ150" s="118" t="s">
        <v>9</v>
      </c>
      <c r="AR150" s="118" t="s">
        <v>9</v>
      </c>
      <c r="AS150" s="118" t="s">
        <v>9</v>
      </c>
      <c r="AT150" s="118" t="s">
        <v>9</v>
      </c>
      <c r="AU150" s="122" t="s">
        <v>9</v>
      </c>
      <c r="AV150" s="131" t="s">
        <v>16</v>
      </c>
      <c r="AW150" s="118" t="s">
        <v>9</v>
      </c>
      <c r="AX150" s="118" t="s">
        <v>9</v>
      </c>
      <c r="AY150" s="132" t="s">
        <v>9</v>
      </c>
      <c r="AZ150" s="161" t="s">
        <v>16</v>
      </c>
      <c r="BA150" s="154" t="s">
        <v>9</v>
      </c>
      <c r="BB150" s="122" t="s">
        <v>9</v>
      </c>
      <c r="BC150" s="118" t="s">
        <v>9</v>
      </c>
      <c r="BD150" s="120" t="s">
        <v>16</v>
      </c>
      <c r="BE150" s="122" t="s">
        <v>9</v>
      </c>
      <c r="BF150" s="118" t="s">
        <v>9</v>
      </c>
    </row>
    <row r="151" spans="1:58" ht="12.75" customHeight="1">
      <c r="A151" s="112" t="s">
        <v>799</v>
      </c>
      <c r="B151" s="115" t="str">
        <f t="shared" si="4"/>
        <v>QA</v>
      </c>
      <c r="C151" s="118" t="s">
        <v>9</v>
      </c>
      <c r="D151" s="118" t="s">
        <v>9</v>
      </c>
      <c r="E151" s="118" t="s">
        <v>9</v>
      </c>
      <c r="F151" s="118" t="s">
        <v>9</v>
      </c>
      <c r="G151" s="119" t="s">
        <v>13</v>
      </c>
      <c r="H151" s="119" t="s">
        <v>9</v>
      </c>
      <c r="I151" s="118" t="s">
        <v>9</v>
      </c>
      <c r="J151" s="119" t="s">
        <v>13</v>
      </c>
      <c r="K151" s="122" t="s">
        <v>9</v>
      </c>
      <c r="L151" s="118" t="s">
        <v>9</v>
      </c>
      <c r="M151" s="118" t="s">
        <v>9</v>
      </c>
      <c r="N151" s="118" t="s">
        <v>9</v>
      </c>
      <c r="O151" s="118" t="s">
        <v>9</v>
      </c>
      <c r="P151" s="119" t="s">
        <v>13</v>
      </c>
      <c r="Q151" s="118" t="s">
        <v>9</v>
      </c>
      <c r="R151" s="118" t="s">
        <v>9</v>
      </c>
      <c r="S151" s="118" t="s">
        <v>9</v>
      </c>
      <c r="T151" s="118" t="s">
        <v>9</v>
      </c>
      <c r="U151" s="122" t="s">
        <v>9</v>
      </c>
      <c r="V151" s="122" t="s">
        <v>9</v>
      </c>
      <c r="W151" s="118" t="s">
        <v>9</v>
      </c>
      <c r="X151" s="118" t="s">
        <v>9</v>
      </c>
      <c r="Y151" s="118" t="s">
        <v>9</v>
      </c>
      <c r="Z151" s="119" t="s">
        <v>13</v>
      </c>
      <c r="AA151" s="118" t="s">
        <v>9</v>
      </c>
      <c r="AB151" s="123" t="s">
        <v>13</v>
      </c>
      <c r="AC151" s="132" t="s">
        <v>9</v>
      </c>
      <c r="AD151" s="119" t="s">
        <v>13</v>
      </c>
      <c r="AE151" s="122" t="s">
        <v>9</v>
      </c>
      <c r="AF151" s="118" t="s">
        <v>9</v>
      </c>
      <c r="AG151" s="118" t="s">
        <v>9</v>
      </c>
      <c r="AH151" s="118" t="s">
        <v>9</v>
      </c>
      <c r="AI151" s="118" t="s">
        <v>9</v>
      </c>
      <c r="AJ151" s="118" t="s">
        <v>9</v>
      </c>
      <c r="AK151" s="125" t="s">
        <v>16</v>
      </c>
      <c r="AL151" s="125" t="s">
        <v>16</v>
      </c>
      <c r="AM151" s="118" t="s">
        <v>9</v>
      </c>
      <c r="AN151" s="118" t="s">
        <v>9</v>
      </c>
      <c r="AO151" s="118" t="s">
        <v>9</v>
      </c>
      <c r="AP151" s="118" t="s">
        <v>9</v>
      </c>
      <c r="AQ151" s="118" t="s">
        <v>9</v>
      </c>
      <c r="AR151" s="118" t="s">
        <v>9</v>
      </c>
      <c r="AS151" s="118" t="s">
        <v>9</v>
      </c>
      <c r="AT151" s="118" t="s">
        <v>9</v>
      </c>
      <c r="AU151" s="122" t="s">
        <v>9</v>
      </c>
      <c r="AV151" s="131" t="s">
        <v>16</v>
      </c>
      <c r="AW151" s="118" t="s">
        <v>9</v>
      </c>
      <c r="AX151" s="118" t="s">
        <v>9</v>
      </c>
      <c r="AY151" s="132" t="s">
        <v>9</v>
      </c>
      <c r="AZ151" s="161" t="s">
        <v>16</v>
      </c>
      <c r="BA151" s="129" t="s">
        <v>13</v>
      </c>
      <c r="BB151" s="122" t="s">
        <v>9</v>
      </c>
      <c r="BC151" s="119" t="s">
        <v>13</v>
      </c>
      <c r="BD151" s="120" t="s">
        <v>16</v>
      </c>
      <c r="BE151" s="122" t="s">
        <v>9</v>
      </c>
      <c r="BF151" s="118" t="s">
        <v>9</v>
      </c>
    </row>
    <row r="152" spans="1:58" ht="12.75" customHeight="1">
      <c r="A152" s="112" t="s">
        <v>801</v>
      </c>
      <c r="B152" s="115" t="str">
        <f t="shared" si="4"/>
        <v>RE</v>
      </c>
      <c r="C152" s="118" t="s">
        <v>9</v>
      </c>
      <c r="D152" s="118" t="s">
        <v>9</v>
      </c>
      <c r="E152" s="118" t="s">
        <v>9</v>
      </c>
      <c r="F152" s="119" t="s">
        <v>13</v>
      </c>
      <c r="G152" s="119" t="s">
        <v>13</v>
      </c>
      <c r="H152" s="119" t="s">
        <v>9</v>
      </c>
      <c r="I152" s="118" t="s">
        <v>9</v>
      </c>
      <c r="J152" s="119" t="s">
        <v>13</v>
      </c>
      <c r="K152" s="120" t="s">
        <v>16</v>
      </c>
      <c r="L152" s="118" t="s">
        <v>9</v>
      </c>
      <c r="M152" s="118" t="s">
        <v>9</v>
      </c>
      <c r="N152" s="118" t="s">
        <v>9</v>
      </c>
      <c r="O152" s="118" t="s">
        <v>9</v>
      </c>
      <c r="P152" s="118" t="s">
        <v>9</v>
      </c>
      <c r="Q152" s="118" t="s">
        <v>9</v>
      </c>
      <c r="R152" s="118" t="s">
        <v>9</v>
      </c>
      <c r="S152" s="118" t="s">
        <v>9</v>
      </c>
      <c r="T152" s="118" t="s">
        <v>9</v>
      </c>
      <c r="U152" s="122" t="s">
        <v>9</v>
      </c>
      <c r="V152" s="122" t="s">
        <v>9</v>
      </c>
      <c r="W152" s="119" t="s">
        <v>13</v>
      </c>
      <c r="X152" s="119" t="s">
        <v>13</v>
      </c>
      <c r="Y152" s="119" t="s">
        <v>13</v>
      </c>
      <c r="Z152" s="119" t="s">
        <v>13</v>
      </c>
      <c r="AA152" s="118" t="s">
        <v>9</v>
      </c>
      <c r="AB152" s="123" t="s">
        <v>13</v>
      </c>
      <c r="AC152" s="130" t="s">
        <v>13</v>
      </c>
      <c r="AD152" s="119" t="s">
        <v>13</v>
      </c>
      <c r="AE152" s="123" t="s">
        <v>13</v>
      </c>
      <c r="AF152" s="118" t="s">
        <v>9</v>
      </c>
      <c r="AG152" s="119" t="s">
        <v>13</v>
      </c>
      <c r="AH152" s="119" t="s">
        <v>13</v>
      </c>
      <c r="AI152" s="119" t="s">
        <v>13</v>
      </c>
      <c r="AJ152" s="119" t="s">
        <v>13</v>
      </c>
      <c r="AK152" s="125" t="s">
        <v>16</v>
      </c>
      <c r="AL152" s="125" t="s">
        <v>16</v>
      </c>
      <c r="AM152" s="118" t="s">
        <v>9</v>
      </c>
      <c r="AN152" s="118" t="s">
        <v>9</v>
      </c>
      <c r="AO152" s="118" t="s">
        <v>9</v>
      </c>
      <c r="AP152" s="118" t="s">
        <v>9</v>
      </c>
      <c r="AQ152" s="118" t="s">
        <v>9</v>
      </c>
      <c r="AR152" s="118" t="s">
        <v>9</v>
      </c>
      <c r="AS152" s="118" t="s">
        <v>9</v>
      </c>
      <c r="AT152" s="118" t="s">
        <v>9</v>
      </c>
      <c r="AU152" s="122" t="s">
        <v>9</v>
      </c>
      <c r="AV152" s="131" t="s">
        <v>16</v>
      </c>
      <c r="AW152" s="118" t="s">
        <v>9</v>
      </c>
      <c r="AX152" s="118" t="s">
        <v>9</v>
      </c>
      <c r="AY152" s="132" t="s">
        <v>9</v>
      </c>
      <c r="AZ152" s="133" t="s">
        <v>13</v>
      </c>
      <c r="BA152" s="129" t="s">
        <v>13</v>
      </c>
      <c r="BB152" s="122" t="s">
        <v>9</v>
      </c>
      <c r="BC152" s="119" t="s">
        <v>13</v>
      </c>
      <c r="BD152" s="120" t="s">
        <v>16</v>
      </c>
      <c r="BE152" s="120" t="s">
        <v>16</v>
      </c>
      <c r="BF152" s="118" t="s">
        <v>9</v>
      </c>
    </row>
    <row r="153" spans="1:58" ht="12.75" customHeight="1">
      <c r="A153" s="112" t="s">
        <v>803</v>
      </c>
      <c r="B153" s="115" t="str">
        <f t="shared" si="4"/>
        <v>RO</v>
      </c>
      <c r="C153" s="118" t="s">
        <v>9</v>
      </c>
      <c r="D153" s="118" t="s">
        <v>9</v>
      </c>
      <c r="E153" s="118" t="s">
        <v>9</v>
      </c>
      <c r="F153" s="119" t="s">
        <v>13</v>
      </c>
      <c r="G153" s="119" t="s">
        <v>13</v>
      </c>
      <c r="H153" s="119" t="s">
        <v>9</v>
      </c>
      <c r="I153" s="118" t="s">
        <v>9</v>
      </c>
      <c r="J153" s="118" t="s">
        <v>9</v>
      </c>
      <c r="K153" s="120" t="s">
        <v>16</v>
      </c>
      <c r="L153" s="118" t="s">
        <v>9</v>
      </c>
      <c r="M153" s="118" t="s">
        <v>9</v>
      </c>
      <c r="N153" s="118" t="s">
        <v>9</v>
      </c>
      <c r="O153" s="118" t="s">
        <v>9</v>
      </c>
      <c r="P153" s="118" t="s">
        <v>9</v>
      </c>
      <c r="Q153" s="118" t="s">
        <v>9</v>
      </c>
      <c r="R153" s="118" t="s">
        <v>9</v>
      </c>
      <c r="S153" s="118" t="s">
        <v>9</v>
      </c>
      <c r="T153" s="118" t="s">
        <v>9</v>
      </c>
      <c r="U153" s="122" t="s">
        <v>9</v>
      </c>
      <c r="V153" s="122" t="s">
        <v>9</v>
      </c>
      <c r="W153" s="118" t="s">
        <v>9</v>
      </c>
      <c r="X153" s="118" t="s">
        <v>9</v>
      </c>
      <c r="Y153" s="118" t="s">
        <v>9</v>
      </c>
      <c r="Z153" s="119" t="s">
        <v>13</v>
      </c>
      <c r="AA153" s="118" t="s">
        <v>9</v>
      </c>
      <c r="AB153" s="122" t="s">
        <v>9</v>
      </c>
      <c r="AC153" s="132" t="s">
        <v>9</v>
      </c>
      <c r="AD153" s="118" t="s">
        <v>9</v>
      </c>
      <c r="AE153" s="123" t="s">
        <v>13</v>
      </c>
      <c r="AF153" s="118" t="s">
        <v>9</v>
      </c>
      <c r="AG153" s="118" t="s">
        <v>9</v>
      </c>
      <c r="AH153" s="118" t="s">
        <v>9</v>
      </c>
      <c r="AI153" s="118" t="s">
        <v>9</v>
      </c>
      <c r="AJ153" s="118" t="s">
        <v>9</v>
      </c>
      <c r="AK153" s="125" t="s">
        <v>16</v>
      </c>
      <c r="AL153" s="118" t="s">
        <v>9</v>
      </c>
      <c r="AM153" s="118" t="s">
        <v>9</v>
      </c>
      <c r="AN153" s="118" t="s">
        <v>9</v>
      </c>
      <c r="AO153" s="118" t="s">
        <v>9</v>
      </c>
      <c r="AP153" s="118" t="s">
        <v>9</v>
      </c>
      <c r="AQ153" s="118" t="s">
        <v>9</v>
      </c>
      <c r="AR153" s="118" t="s">
        <v>9</v>
      </c>
      <c r="AS153" s="118" t="s">
        <v>9</v>
      </c>
      <c r="AT153" s="118" t="s">
        <v>9</v>
      </c>
      <c r="AU153" s="122" t="s">
        <v>9</v>
      </c>
      <c r="AV153" s="131" t="s">
        <v>16</v>
      </c>
      <c r="AW153" s="118" t="s">
        <v>9</v>
      </c>
      <c r="AX153" s="118" t="s">
        <v>9</v>
      </c>
      <c r="AY153" s="132" t="s">
        <v>9</v>
      </c>
      <c r="AZ153" s="161" t="s">
        <v>16</v>
      </c>
      <c r="BA153" s="154" t="s">
        <v>9</v>
      </c>
      <c r="BB153" s="122" t="s">
        <v>9</v>
      </c>
      <c r="BC153" s="119" t="s">
        <v>13</v>
      </c>
      <c r="BD153" s="120" t="s">
        <v>16</v>
      </c>
      <c r="BE153" s="122" t="s">
        <v>9</v>
      </c>
      <c r="BF153" s="118" t="s">
        <v>9</v>
      </c>
    </row>
    <row r="154" spans="1:58" ht="12.75" customHeight="1">
      <c r="A154" s="112" t="s">
        <v>807</v>
      </c>
      <c r="B154" s="115" t="str">
        <f t="shared" si="4"/>
        <v>RU</v>
      </c>
      <c r="C154" s="118" t="s">
        <v>9</v>
      </c>
      <c r="D154" s="118" t="s">
        <v>9</v>
      </c>
      <c r="E154" s="118" t="s">
        <v>9</v>
      </c>
      <c r="F154" s="118" t="s">
        <v>9</v>
      </c>
      <c r="G154" s="118" t="s">
        <v>9</v>
      </c>
      <c r="H154" s="118" t="s">
        <v>9</v>
      </c>
      <c r="I154" s="118" t="s">
        <v>9</v>
      </c>
      <c r="J154" s="118" t="s">
        <v>9</v>
      </c>
      <c r="K154" s="122" t="s">
        <v>9</v>
      </c>
      <c r="L154" s="118" t="s">
        <v>9</v>
      </c>
      <c r="M154" s="118" t="s">
        <v>9</v>
      </c>
      <c r="N154" s="118" t="s">
        <v>9</v>
      </c>
      <c r="O154" s="118" t="s">
        <v>9</v>
      </c>
      <c r="P154" s="119" t="s">
        <v>13</v>
      </c>
      <c r="Q154" s="118" t="s">
        <v>9</v>
      </c>
      <c r="R154" s="118" t="s">
        <v>9</v>
      </c>
      <c r="S154" s="118" t="s">
        <v>9</v>
      </c>
      <c r="T154" s="118" t="s">
        <v>9</v>
      </c>
      <c r="U154" s="122" t="s">
        <v>9</v>
      </c>
      <c r="V154" s="122" t="s">
        <v>9</v>
      </c>
      <c r="W154" s="118" t="s">
        <v>9</v>
      </c>
      <c r="X154" s="118" t="s">
        <v>9</v>
      </c>
      <c r="Y154" s="118" t="s">
        <v>9</v>
      </c>
      <c r="Z154" s="119" t="s">
        <v>13</v>
      </c>
      <c r="AA154" s="118" t="s">
        <v>9</v>
      </c>
      <c r="AB154" s="122" t="s">
        <v>9</v>
      </c>
      <c r="AC154" s="132" t="s">
        <v>9</v>
      </c>
      <c r="AD154" s="118" t="s">
        <v>9</v>
      </c>
      <c r="AE154" s="122" t="s">
        <v>9</v>
      </c>
      <c r="AF154" s="118" t="s">
        <v>9</v>
      </c>
      <c r="AG154" s="118" t="s">
        <v>9</v>
      </c>
      <c r="AH154" s="118" t="s">
        <v>9</v>
      </c>
      <c r="AI154" s="118" t="s">
        <v>9</v>
      </c>
      <c r="AJ154" s="118" t="s">
        <v>9</v>
      </c>
      <c r="AK154" s="125" t="s">
        <v>16</v>
      </c>
      <c r="AL154" s="118" t="s">
        <v>9</v>
      </c>
      <c r="AM154" s="118" t="s">
        <v>9</v>
      </c>
      <c r="AN154" s="118" t="s">
        <v>9</v>
      </c>
      <c r="AO154" s="118" t="s">
        <v>9</v>
      </c>
      <c r="AP154" s="118" t="s">
        <v>9</v>
      </c>
      <c r="AQ154" s="118" t="s">
        <v>9</v>
      </c>
      <c r="AR154" s="118" t="s">
        <v>9</v>
      </c>
      <c r="AS154" s="118" t="s">
        <v>9</v>
      </c>
      <c r="AT154" s="118" t="s">
        <v>9</v>
      </c>
      <c r="AU154" s="122" t="s">
        <v>9</v>
      </c>
      <c r="AV154" s="132" t="s">
        <v>9</v>
      </c>
      <c r="AW154" s="118" t="s">
        <v>9</v>
      </c>
      <c r="AX154" s="125" t="s">
        <v>16</v>
      </c>
      <c r="AY154" s="132" t="s">
        <v>9</v>
      </c>
      <c r="AZ154" s="161" t="s">
        <v>16</v>
      </c>
      <c r="BA154" s="154" t="s">
        <v>9</v>
      </c>
      <c r="BB154" s="122" t="s">
        <v>9</v>
      </c>
      <c r="BC154" s="119" t="s">
        <v>13</v>
      </c>
      <c r="BD154" s="120" t="s">
        <v>16</v>
      </c>
      <c r="BE154" s="122" t="s">
        <v>9</v>
      </c>
      <c r="BF154" s="118" t="s">
        <v>9</v>
      </c>
    </row>
    <row r="155" spans="1:58" ht="12.75" customHeight="1">
      <c r="A155" s="112" t="s">
        <v>810</v>
      </c>
      <c r="B155" s="115" t="str">
        <f t="shared" si="4"/>
        <v>RW</v>
      </c>
      <c r="C155" s="118" t="s">
        <v>9</v>
      </c>
      <c r="D155" s="118" t="s">
        <v>9</v>
      </c>
      <c r="E155" s="118" t="s">
        <v>9</v>
      </c>
      <c r="F155" s="119" t="s">
        <v>13</v>
      </c>
      <c r="G155" s="119" t="s">
        <v>13</v>
      </c>
      <c r="H155" s="119" t="s">
        <v>9</v>
      </c>
      <c r="I155" s="118" t="s">
        <v>9</v>
      </c>
      <c r="J155" s="119" t="s">
        <v>13</v>
      </c>
      <c r="K155" s="122" t="s">
        <v>9</v>
      </c>
      <c r="L155" s="118" t="s">
        <v>9</v>
      </c>
      <c r="M155" s="118" t="s">
        <v>9</v>
      </c>
      <c r="N155" s="118" t="s">
        <v>9</v>
      </c>
      <c r="O155" s="118" t="s">
        <v>9</v>
      </c>
      <c r="P155" s="118" t="s">
        <v>9</v>
      </c>
      <c r="Q155" s="118" t="s">
        <v>9</v>
      </c>
      <c r="R155" s="118" t="s">
        <v>9</v>
      </c>
      <c r="S155" s="118" t="s">
        <v>9</v>
      </c>
      <c r="T155" s="118" t="s">
        <v>9</v>
      </c>
      <c r="U155" s="122" t="s">
        <v>9</v>
      </c>
      <c r="V155" s="122" t="s">
        <v>9</v>
      </c>
      <c r="W155" s="118" t="s">
        <v>9</v>
      </c>
      <c r="X155" s="118" t="s">
        <v>9</v>
      </c>
      <c r="Y155" s="118" t="s">
        <v>9</v>
      </c>
      <c r="Z155" s="119" t="s">
        <v>13</v>
      </c>
      <c r="AA155" s="118" t="s">
        <v>9</v>
      </c>
      <c r="AB155" s="123" t="s">
        <v>13</v>
      </c>
      <c r="AC155" s="130" t="s">
        <v>13</v>
      </c>
      <c r="AD155" s="119" t="s">
        <v>13</v>
      </c>
      <c r="AE155" s="123" t="s">
        <v>13</v>
      </c>
      <c r="AF155" s="118" t="s">
        <v>9</v>
      </c>
      <c r="AG155" s="118" t="s">
        <v>9</v>
      </c>
      <c r="AH155" s="118" t="s">
        <v>9</v>
      </c>
      <c r="AI155" s="118" t="s">
        <v>9</v>
      </c>
      <c r="AJ155" s="118" t="s">
        <v>9</v>
      </c>
      <c r="AK155" s="125" t="s">
        <v>16</v>
      </c>
      <c r="AL155" s="125" t="s">
        <v>16</v>
      </c>
      <c r="AM155" s="118" t="s">
        <v>9</v>
      </c>
      <c r="AN155" s="118" t="s">
        <v>9</v>
      </c>
      <c r="AO155" s="118" t="s">
        <v>9</v>
      </c>
      <c r="AP155" s="118" t="s">
        <v>9</v>
      </c>
      <c r="AQ155" s="118" t="s">
        <v>9</v>
      </c>
      <c r="AR155" s="118" t="s">
        <v>9</v>
      </c>
      <c r="AS155" s="118" t="s">
        <v>9</v>
      </c>
      <c r="AT155" s="118" t="s">
        <v>9</v>
      </c>
      <c r="AU155" s="122" t="s">
        <v>9</v>
      </c>
      <c r="AV155" s="131" t="s">
        <v>16</v>
      </c>
      <c r="AW155" s="118" t="s">
        <v>9</v>
      </c>
      <c r="AX155" s="119" t="s">
        <v>13</v>
      </c>
      <c r="AY155" s="132" t="s">
        <v>9</v>
      </c>
      <c r="AZ155" s="133" t="s">
        <v>13</v>
      </c>
      <c r="BA155" s="129" t="s">
        <v>13</v>
      </c>
      <c r="BB155" s="122" t="s">
        <v>9</v>
      </c>
      <c r="BC155" s="119" t="s">
        <v>13</v>
      </c>
      <c r="BD155" s="120" t="s">
        <v>16</v>
      </c>
      <c r="BE155" s="122" t="s">
        <v>9</v>
      </c>
      <c r="BF155" s="118" t="s">
        <v>9</v>
      </c>
    </row>
    <row r="156" spans="1:58" ht="12.75" customHeight="1">
      <c r="A156" s="112" t="s">
        <v>927</v>
      </c>
      <c r="B156" s="115" t="str">
        <f t="shared" si="4"/>
        <v>WS</v>
      </c>
      <c r="C156" s="118" t="s">
        <v>9</v>
      </c>
      <c r="D156" s="118" t="s">
        <v>9</v>
      </c>
      <c r="E156" s="118" t="s">
        <v>9</v>
      </c>
      <c r="F156" s="119" t="s">
        <v>13</v>
      </c>
      <c r="G156" s="119" t="s">
        <v>13</v>
      </c>
      <c r="H156" s="119" t="s">
        <v>9</v>
      </c>
      <c r="I156" s="118" t="s">
        <v>9</v>
      </c>
      <c r="J156" s="119" t="s">
        <v>13</v>
      </c>
      <c r="K156" s="120" t="s">
        <v>16</v>
      </c>
      <c r="L156" s="118" t="s">
        <v>9</v>
      </c>
      <c r="M156" s="118" t="s">
        <v>9</v>
      </c>
      <c r="N156" s="118" t="s">
        <v>9</v>
      </c>
      <c r="O156" s="118" t="s">
        <v>9</v>
      </c>
      <c r="P156" s="119" t="s">
        <v>13</v>
      </c>
      <c r="Q156" s="118" t="s">
        <v>9</v>
      </c>
      <c r="R156" s="118" t="s">
        <v>9</v>
      </c>
      <c r="S156" s="118" t="s">
        <v>9</v>
      </c>
      <c r="T156" s="118" t="s">
        <v>9</v>
      </c>
      <c r="U156" s="122" t="s">
        <v>9</v>
      </c>
      <c r="V156" s="122" t="s">
        <v>9</v>
      </c>
      <c r="W156" s="119" t="s">
        <v>13</v>
      </c>
      <c r="X156" s="119" t="s">
        <v>13</v>
      </c>
      <c r="Y156" s="119" t="s">
        <v>13</v>
      </c>
      <c r="Z156" s="119" t="s">
        <v>13</v>
      </c>
      <c r="AA156" s="118" t="s">
        <v>9</v>
      </c>
      <c r="AB156" s="123" t="s">
        <v>13</v>
      </c>
      <c r="AC156" s="130" t="s">
        <v>13</v>
      </c>
      <c r="AD156" s="119" t="s">
        <v>13</v>
      </c>
      <c r="AE156" s="123" t="s">
        <v>13</v>
      </c>
      <c r="AF156" s="118" t="s">
        <v>9</v>
      </c>
      <c r="AG156" s="119" t="s">
        <v>13</v>
      </c>
      <c r="AH156" s="119" t="s">
        <v>13</v>
      </c>
      <c r="AI156" s="119" t="s">
        <v>13</v>
      </c>
      <c r="AJ156" s="119" t="s">
        <v>13</v>
      </c>
      <c r="AK156" s="125" t="s">
        <v>16</v>
      </c>
      <c r="AL156" s="125" t="s">
        <v>16</v>
      </c>
      <c r="AM156" s="118" t="s">
        <v>9</v>
      </c>
      <c r="AN156" s="118" t="s">
        <v>9</v>
      </c>
      <c r="AO156" s="118" t="s">
        <v>9</v>
      </c>
      <c r="AP156" s="118" t="s">
        <v>9</v>
      </c>
      <c r="AQ156" s="118" t="s">
        <v>9</v>
      </c>
      <c r="AR156" s="118" t="s">
        <v>9</v>
      </c>
      <c r="AS156" s="118" t="s">
        <v>9</v>
      </c>
      <c r="AT156" s="118" t="s">
        <v>9</v>
      </c>
      <c r="AU156" s="122" t="s">
        <v>9</v>
      </c>
      <c r="AV156" s="131" t="s">
        <v>16</v>
      </c>
      <c r="AW156" s="118" t="s">
        <v>9</v>
      </c>
      <c r="AX156" s="119" t="s">
        <v>13</v>
      </c>
      <c r="AY156" s="132" t="s">
        <v>9</v>
      </c>
      <c r="AZ156" s="133" t="s">
        <v>13</v>
      </c>
      <c r="BA156" s="129" t="s">
        <v>13</v>
      </c>
      <c r="BB156" s="122" t="s">
        <v>9</v>
      </c>
      <c r="BC156" s="119" t="s">
        <v>13</v>
      </c>
      <c r="BD156" s="120" t="s">
        <v>16</v>
      </c>
      <c r="BE156" s="120" t="s">
        <v>16</v>
      </c>
      <c r="BF156" s="118" t="s">
        <v>9</v>
      </c>
    </row>
    <row r="157" spans="1:58" ht="12.75" customHeight="1">
      <c r="A157" s="112" t="s">
        <v>835</v>
      </c>
      <c r="B157" s="115" t="str">
        <f t="shared" si="4"/>
        <v>SM</v>
      </c>
      <c r="C157" s="118" t="s">
        <v>9</v>
      </c>
      <c r="D157" s="118" t="s">
        <v>9</v>
      </c>
      <c r="E157" s="118" t="s">
        <v>9</v>
      </c>
      <c r="F157" s="119" t="s">
        <v>13</v>
      </c>
      <c r="G157" s="119" t="s">
        <v>13</v>
      </c>
      <c r="H157" s="119" t="s">
        <v>9</v>
      </c>
      <c r="I157" s="118" t="s">
        <v>9</v>
      </c>
      <c r="J157" s="119" t="s">
        <v>13</v>
      </c>
      <c r="K157" s="120" t="s">
        <v>16</v>
      </c>
      <c r="L157" s="118" t="s">
        <v>9</v>
      </c>
      <c r="M157" s="118" t="s">
        <v>9</v>
      </c>
      <c r="N157" s="118" t="s">
        <v>9</v>
      </c>
      <c r="O157" s="118" t="s">
        <v>9</v>
      </c>
      <c r="P157" s="119" t="s">
        <v>13</v>
      </c>
      <c r="Q157" s="118" t="s">
        <v>9</v>
      </c>
      <c r="R157" s="118" t="s">
        <v>9</v>
      </c>
      <c r="S157" s="118" t="s">
        <v>9</v>
      </c>
      <c r="T157" s="118" t="s">
        <v>9</v>
      </c>
      <c r="U157" s="122" t="s">
        <v>9</v>
      </c>
      <c r="V157" s="122" t="s">
        <v>9</v>
      </c>
      <c r="W157" s="119" t="s">
        <v>13</v>
      </c>
      <c r="X157" s="119" t="s">
        <v>13</v>
      </c>
      <c r="Y157" s="119" t="s">
        <v>13</v>
      </c>
      <c r="Z157" s="119" t="s">
        <v>13</v>
      </c>
      <c r="AA157" s="118" t="s">
        <v>9</v>
      </c>
      <c r="AB157" s="123" t="s">
        <v>13</v>
      </c>
      <c r="AC157" s="130" t="s">
        <v>13</v>
      </c>
      <c r="AD157" s="119" t="s">
        <v>13</v>
      </c>
      <c r="AE157" s="123" t="s">
        <v>13</v>
      </c>
      <c r="AF157" s="118" t="s">
        <v>9</v>
      </c>
      <c r="AG157" s="119" t="s">
        <v>13</v>
      </c>
      <c r="AH157" s="119" t="s">
        <v>13</v>
      </c>
      <c r="AI157" s="119" t="s">
        <v>13</v>
      </c>
      <c r="AJ157" s="119" t="s">
        <v>13</v>
      </c>
      <c r="AK157" s="125" t="s">
        <v>16</v>
      </c>
      <c r="AL157" s="125" t="s">
        <v>16</v>
      </c>
      <c r="AM157" s="118" t="s">
        <v>9</v>
      </c>
      <c r="AN157" s="118" t="s">
        <v>9</v>
      </c>
      <c r="AO157" s="118" t="s">
        <v>9</v>
      </c>
      <c r="AP157" s="118" t="s">
        <v>9</v>
      </c>
      <c r="AQ157" s="118" t="s">
        <v>9</v>
      </c>
      <c r="AR157" s="118" t="s">
        <v>9</v>
      </c>
      <c r="AS157" s="118" t="s">
        <v>9</v>
      </c>
      <c r="AT157" s="118" t="s">
        <v>9</v>
      </c>
      <c r="AU157" s="122" t="s">
        <v>9</v>
      </c>
      <c r="AV157" s="131" t="s">
        <v>16</v>
      </c>
      <c r="AW157" s="118" t="s">
        <v>9</v>
      </c>
      <c r="AX157" s="119" t="s">
        <v>13</v>
      </c>
      <c r="AY157" s="132" t="s">
        <v>9</v>
      </c>
      <c r="AZ157" s="133" t="s">
        <v>13</v>
      </c>
      <c r="BA157" s="129" t="s">
        <v>13</v>
      </c>
      <c r="BB157" s="122" t="s">
        <v>9</v>
      </c>
      <c r="BC157" s="119" t="s">
        <v>13</v>
      </c>
      <c r="BD157" s="120" t="s">
        <v>16</v>
      </c>
      <c r="BE157" s="120" t="s">
        <v>16</v>
      </c>
      <c r="BF157" s="118" t="s">
        <v>9</v>
      </c>
    </row>
    <row r="158" spans="1:58" ht="12.75" customHeight="1">
      <c r="A158" s="112" t="s">
        <v>845</v>
      </c>
      <c r="B158" s="115" t="str">
        <f t="shared" si="4"/>
        <v>ST</v>
      </c>
      <c r="C158" s="118" t="s">
        <v>9</v>
      </c>
      <c r="D158" s="118" t="s">
        <v>9</v>
      </c>
      <c r="E158" s="118" t="s">
        <v>9</v>
      </c>
      <c r="F158" s="119" t="s">
        <v>13</v>
      </c>
      <c r="G158" s="119" t="s">
        <v>13</v>
      </c>
      <c r="H158" s="119" t="s">
        <v>9</v>
      </c>
      <c r="I158" s="118" t="s">
        <v>9</v>
      </c>
      <c r="J158" s="119" t="s">
        <v>13</v>
      </c>
      <c r="K158" s="120" t="s">
        <v>16</v>
      </c>
      <c r="L158" s="118" t="s">
        <v>9</v>
      </c>
      <c r="M158" s="118" t="s">
        <v>9</v>
      </c>
      <c r="N158" s="118" t="s">
        <v>9</v>
      </c>
      <c r="O158" s="118" t="s">
        <v>9</v>
      </c>
      <c r="P158" s="119" t="s">
        <v>13</v>
      </c>
      <c r="Q158" s="118" t="s">
        <v>9</v>
      </c>
      <c r="R158" s="118" t="s">
        <v>9</v>
      </c>
      <c r="S158" s="118" t="s">
        <v>9</v>
      </c>
      <c r="T158" s="118" t="s">
        <v>9</v>
      </c>
      <c r="U158" s="122" t="s">
        <v>9</v>
      </c>
      <c r="V158" s="122" t="s">
        <v>9</v>
      </c>
      <c r="W158" s="119" t="s">
        <v>13</v>
      </c>
      <c r="X158" s="119" t="s">
        <v>13</v>
      </c>
      <c r="Y158" s="119" t="s">
        <v>13</v>
      </c>
      <c r="Z158" s="119" t="s">
        <v>13</v>
      </c>
      <c r="AA158" s="118" t="s">
        <v>9</v>
      </c>
      <c r="AB158" s="123" t="s">
        <v>13</v>
      </c>
      <c r="AC158" s="130" t="s">
        <v>13</v>
      </c>
      <c r="AD158" s="119" t="s">
        <v>13</v>
      </c>
      <c r="AE158" s="123" t="s">
        <v>13</v>
      </c>
      <c r="AF158" s="118" t="s">
        <v>9</v>
      </c>
      <c r="AG158" s="119" t="s">
        <v>13</v>
      </c>
      <c r="AH158" s="119" t="s">
        <v>13</v>
      </c>
      <c r="AI158" s="119" t="s">
        <v>13</v>
      </c>
      <c r="AJ158" s="119" t="s">
        <v>13</v>
      </c>
      <c r="AK158" s="125" t="s">
        <v>16</v>
      </c>
      <c r="AL158" s="125" t="s">
        <v>16</v>
      </c>
      <c r="AM158" s="118" t="s">
        <v>9</v>
      </c>
      <c r="AN158" s="118" t="s">
        <v>9</v>
      </c>
      <c r="AO158" s="118" t="s">
        <v>9</v>
      </c>
      <c r="AP158" s="118" t="s">
        <v>9</v>
      </c>
      <c r="AQ158" s="118" t="s">
        <v>9</v>
      </c>
      <c r="AR158" s="118" t="s">
        <v>9</v>
      </c>
      <c r="AS158" s="118" t="s">
        <v>9</v>
      </c>
      <c r="AT158" s="118" t="s">
        <v>9</v>
      </c>
      <c r="AU158" s="122" t="s">
        <v>9</v>
      </c>
      <c r="AV158" s="131" t="s">
        <v>16</v>
      </c>
      <c r="AW158" s="118" t="s">
        <v>9</v>
      </c>
      <c r="AX158" s="118" t="s">
        <v>9</v>
      </c>
      <c r="AY158" s="132" t="s">
        <v>9</v>
      </c>
      <c r="AZ158" s="133" t="s">
        <v>13</v>
      </c>
      <c r="BA158" s="129" t="s">
        <v>13</v>
      </c>
      <c r="BB158" s="122" t="s">
        <v>9</v>
      </c>
      <c r="BC158" s="119" t="s">
        <v>13</v>
      </c>
      <c r="BD158" s="120" t="s">
        <v>16</v>
      </c>
      <c r="BE158" s="120" t="s">
        <v>16</v>
      </c>
      <c r="BF158" s="118" t="s">
        <v>9</v>
      </c>
    </row>
    <row r="159" spans="1:58" ht="12.75" customHeight="1">
      <c r="A159" s="112" t="s">
        <v>812</v>
      </c>
      <c r="B159" s="115" t="str">
        <f t="shared" si="4"/>
        <v>SA</v>
      </c>
      <c r="C159" s="118" t="s">
        <v>9</v>
      </c>
      <c r="D159" s="118" t="s">
        <v>9</v>
      </c>
      <c r="E159" s="118" t="s">
        <v>9</v>
      </c>
      <c r="F159" s="118" t="s">
        <v>9</v>
      </c>
      <c r="G159" s="118" t="s">
        <v>9</v>
      </c>
      <c r="H159" s="118" t="s">
        <v>9</v>
      </c>
      <c r="I159" s="118" t="s">
        <v>9</v>
      </c>
      <c r="J159" s="119" t="s">
        <v>13</v>
      </c>
      <c r="K159" s="122" t="s">
        <v>9</v>
      </c>
      <c r="L159" s="118" t="s">
        <v>9</v>
      </c>
      <c r="M159" s="118" t="s">
        <v>9</v>
      </c>
      <c r="N159" s="118" t="s">
        <v>9</v>
      </c>
      <c r="O159" s="118" t="s">
        <v>9</v>
      </c>
      <c r="P159" s="119" t="s">
        <v>13</v>
      </c>
      <c r="Q159" s="118" t="s">
        <v>9</v>
      </c>
      <c r="R159" s="118" t="s">
        <v>9</v>
      </c>
      <c r="S159" s="118" t="s">
        <v>9</v>
      </c>
      <c r="T159" s="118" t="s">
        <v>9</v>
      </c>
      <c r="U159" s="122" t="s">
        <v>9</v>
      </c>
      <c r="V159" s="122" t="s">
        <v>9</v>
      </c>
      <c r="W159" s="118" t="s">
        <v>9</v>
      </c>
      <c r="X159" s="118" t="s">
        <v>9</v>
      </c>
      <c r="Y159" s="118" t="s">
        <v>9</v>
      </c>
      <c r="Z159" s="119" t="s">
        <v>13</v>
      </c>
      <c r="AA159" s="118" t="s">
        <v>9</v>
      </c>
      <c r="AB159" s="123" t="s">
        <v>13</v>
      </c>
      <c r="AC159" s="132" t="s">
        <v>9</v>
      </c>
      <c r="AD159" s="119" t="s">
        <v>13</v>
      </c>
      <c r="AE159" s="122" t="s">
        <v>9</v>
      </c>
      <c r="AF159" s="118" t="s">
        <v>9</v>
      </c>
      <c r="AG159" s="118" t="s">
        <v>9</v>
      </c>
      <c r="AH159" s="118" t="s">
        <v>9</v>
      </c>
      <c r="AI159" s="118" t="s">
        <v>9</v>
      </c>
      <c r="AJ159" s="118" t="s">
        <v>9</v>
      </c>
      <c r="AK159" s="125" t="s">
        <v>16</v>
      </c>
      <c r="AL159" s="125" t="s">
        <v>16</v>
      </c>
      <c r="AM159" s="118" t="s">
        <v>9</v>
      </c>
      <c r="AN159" s="118" t="s">
        <v>9</v>
      </c>
      <c r="AO159" s="118" t="s">
        <v>9</v>
      </c>
      <c r="AP159" s="118" t="s">
        <v>9</v>
      </c>
      <c r="AQ159" s="118" t="s">
        <v>9</v>
      </c>
      <c r="AR159" s="118" t="s">
        <v>9</v>
      </c>
      <c r="AS159" s="118" t="s">
        <v>9</v>
      </c>
      <c r="AT159" s="118" t="s">
        <v>9</v>
      </c>
      <c r="AU159" s="122" t="s">
        <v>9</v>
      </c>
      <c r="AV159" s="131" t="s">
        <v>16</v>
      </c>
      <c r="AW159" s="118" t="s">
        <v>9</v>
      </c>
      <c r="AX159" s="118" t="s">
        <v>9</v>
      </c>
      <c r="AY159" s="132" t="s">
        <v>9</v>
      </c>
      <c r="AZ159" s="161" t="s">
        <v>16</v>
      </c>
      <c r="BA159" s="154" t="s">
        <v>9</v>
      </c>
      <c r="BB159" s="122" t="s">
        <v>9</v>
      </c>
      <c r="BC159" s="119" t="s">
        <v>13</v>
      </c>
      <c r="BD159" s="120" t="s">
        <v>16</v>
      </c>
      <c r="BE159" s="122" t="s">
        <v>9</v>
      </c>
      <c r="BF159" s="118" t="s">
        <v>9</v>
      </c>
    </row>
    <row r="160" spans="1:58" ht="12.75" customHeight="1">
      <c r="A160" s="112" t="s">
        <v>837</v>
      </c>
      <c r="B160" s="115" t="str">
        <f t="shared" si="4"/>
        <v>SN</v>
      </c>
      <c r="C160" s="118" t="s">
        <v>9</v>
      </c>
      <c r="D160" s="118" t="s">
        <v>9</v>
      </c>
      <c r="E160" s="118" t="s">
        <v>9</v>
      </c>
      <c r="F160" s="119" t="s">
        <v>13</v>
      </c>
      <c r="G160" s="119" t="s">
        <v>13</v>
      </c>
      <c r="H160" s="119" t="s">
        <v>9</v>
      </c>
      <c r="I160" s="118" t="s">
        <v>9</v>
      </c>
      <c r="J160" s="119" t="s">
        <v>13</v>
      </c>
      <c r="K160" s="122" t="s">
        <v>9</v>
      </c>
      <c r="L160" s="118" t="s">
        <v>9</v>
      </c>
      <c r="M160" s="118" t="s">
        <v>9</v>
      </c>
      <c r="N160" s="118" t="s">
        <v>9</v>
      </c>
      <c r="O160" s="118" t="s">
        <v>9</v>
      </c>
      <c r="P160" s="118" t="s">
        <v>9</v>
      </c>
      <c r="Q160" s="118" t="s">
        <v>9</v>
      </c>
      <c r="R160" s="118" t="s">
        <v>9</v>
      </c>
      <c r="S160" s="118" t="s">
        <v>9</v>
      </c>
      <c r="T160" s="118" t="s">
        <v>9</v>
      </c>
      <c r="U160" s="122" t="s">
        <v>9</v>
      </c>
      <c r="V160" s="122" t="s">
        <v>9</v>
      </c>
      <c r="W160" s="118" t="s">
        <v>9</v>
      </c>
      <c r="X160" s="118" t="s">
        <v>9</v>
      </c>
      <c r="Y160" s="118" t="s">
        <v>9</v>
      </c>
      <c r="Z160" s="119" t="s">
        <v>13</v>
      </c>
      <c r="AA160" s="118" t="s">
        <v>9</v>
      </c>
      <c r="AB160" s="122" t="s">
        <v>9</v>
      </c>
      <c r="AC160" s="130" t="s">
        <v>13</v>
      </c>
      <c r="AD160" s="118" t="s">
        <v>9</v>
      </c>
      <c r="AE160" s="123" t="s">
        <v>13</v>
      </c>
      <c r="AF160" s="118" t="s">
        <v>9</v>
      </c>
      <c r="AG160" s="118" t="s">
        <v>9</v>
      </c>
      <c r="AH160" s="118" t="s">
        <v>9</v>
      </c>
      <c r="AI160" s="118" t="s">
        <v>9</v>
      </c>
      <c r="AJ160" s="118" t="s">
        <v>9</v>
      </c>
      <c r="AK160" s="125" t="s">
        <v>16</v>
      </c>
      <c r="AL160" s="118" t="s">
        <v>9</v>
      </c>
      <c r="AM160" s="118" t="s">
        <v>9</v>
      </c>
      <c r="AN160" s="118" t="s">
        <v>9</v>
      </c>
      <c r="AO160" s="118" t="s">
        <v>9</v>
      </c>
      <c r="AP160" s="118" t="s">
        <v>9</v>
      </c>
      <c r="AQ160" s="118" t="s">
        <v>9</v>
      </c>
      <c r="AR160" s="118" t="s">
        <v>9</v>
      </c>
      <c r="AS160" s="118" t="s">
        <v>9</v>
      </c>
      <c r="AT160" s="118" t="s">
        <v>9</v>
      </c>
      <c r="AU160" s="122" t="s">
        <v>9</v>
      </c>
      <c r="AV160" s="131" t="s">
        <v>16</v>
      </c>
      <c r="AW160" s="118" t="s">
        <v>9</v>
      </c>
      <c r="AX160" s="118" t="s">
        <v>9</v>
      </c>
      <c r="AY160" s="132" t="s">
        <v>9</v>
      </c>
      <c r="AZ160" s="136" t="s">
        <v>9</v>
      </c>
      <c r="BA160" s="154" t="s">
        <v>9</v>
      </c>
      <c r="BB160" s="122" t="s">
        <v>9</v>
      </c>
      <c r="BC160" s="119" t="s">
        <v>13</v>
      </c>
      <c r="BD160" s="120" t="s">
        <v>16</v>
      </c>
      <c r="BE160" s="122" t="s">
        <v>9</v>
      </c>
      <c r="BF160" s="118" t="s">
        <v>9</v>
      </c>
    </row>
    <row r="161" spans="1:58" ht="12.75" customHeight="1">
      <c r="A161" s="112" t="s">
        <v>805</v>
      </c>
      <c r="B161" s="115" t="str">
        <f t="shared" si="4"/>
        <v>RS</v>
      </c>
      <c r="C161" s="118" t="s">
        <v>9</v>
      </c>
      <c r="D161" s="118" t="s">
        <v>9</v>
      </c>
      <c r="E161" s="118" t="s">
        <v>9</v>
      </c>
      <c r="F161" s="119" t="s">
        <v>13</v>
      </c>
      <c r="G161" s="119" t="s">
        <v>13</v>
      </c>
      <c r="H161" s="119" t="s">
        <v>9</v>
      </c>
      <c r="I161" s="118" t="s">
        <v>9</v>
      </c>
      <c r="J161" s="119" t="s">
        <v>9</v>
      </c>
      <c r="K161" s="120" t="s">
        <v>16</v>
      </c>
      <c r="L161" s="118" t="s">
        <v>9</v>
      </c>
      <c r="M161" s="118" t="s">
        <v>9</v>
      </c>
      <c r="N161" s="118" t="s">
        <v>9</v>
      </c>
      <c r="O161" s="118" t="s">
        <v>9</v>
      </c>
      <c r="P161" s="118" t="s">
        <v>9</v>
      </c>
      <c r="Q161" s="118" t="s">
        <v>9</v>
      </c>
      <c r="R161" s="118" t="s">
        <v>9</v>
      </c>
      <c r="S161" s="118" t="s">
        <v>9</v>
      </c>
      <c r="T161" s="118" t="s">
        <v>9</v>
      </c>
      <c r="U161" s="122" t="s">
        <v>9</v>
      </c>
      <c r="V161" s="122" t="s">
        <v>9</v>
      </c>
      <c r="W161" s="118" t="s">
        <v>9</v>
      </c>
      <c r="X161" s="118" t="s">
        <v>9</v>
      </c>
      <c r="Y161" s="118" t="s">
        <v>9</v>
      </c>
      <c r="Z161" s="119" t="s">
        <v>13</v>
      </c>
      <c r="AA161" s="118" t="s">
        <v>9</v>
      </c>
      <c r="AB161" s="123" t="s">
        <v>13</v>
      </c>
      <c r="AC161" s="130" t="s">
        <v>13</v>
      </c>
      <c r="AD161" s="119" t="s">
        <v>13</v>
      </c>
      <c r="AE161" s="123" t="s">
        <v>13</v>
      </c>
      <c r="AF161" s="118" t="s">
        <v>9</v>
      </c>
      <c r="AG161" s="118" t="s">
        <v>9</v>
      </c>
      <c r="AH161" s="118" t="s">
        <v>9</v>
      </c>
      <c r="AI161" s="118" t="s">
        <v>9</v>
      </c>
      <c r="AJ161" s="118" t="s">
        <v>9</v>
      </c>
      <c r="AK161" s="125" t="s">
        <v>16</v>
      </c>
      <c r="AL161" s="125" t="s">
        <v>16</v>
      </c>
      <c r="AM161" s="118" t="s">
        <v>9</v>
      </c>
      <c r="AN161" s="118" t="s">
        <v>9</v>
      </c>
      <c r="AO161" s="118" t="s">
        <v>9</v>
      </c>
      <c r="AP161" s="118" t="s">
        <v>9</v>
      </c>
      <c r="AQ161" s="118" t="s">
        <v>9</v>
      </c>
      <c r="AR161" s="118" t="s">
        <v>9</v>
      </c>
      <c r="AS161" s="118" t="s">
        <v>9</v>
      </c>
      <c r="AT161" s="118" t="s">
        <v>9</v>
      </c>
      <c r="AU161" s="122" t="s">
        <v>9</v>
      </c>
      <c r="AV161" s="131" t="s">
        <v>16</v>
      </c>
      <c r="AW161" s="118" t="s">
        <v>9</v>
      </c>
      <c r="AX161" s="118" t="s">
        <v>9</v>
      </c>
      <c r="AY161" s="132" t="s">
        <v>9</v>
      </c>
      <c r="AZ161" s="161" t="s">
        <v>16</v>
      </c>
      <c r="BA161" s="129" t="s">
        <v>13</v>
      </c>
      <c r="BB161" s="122" t="s">
        <v>9</v>
      </c>
      <c r="BC161" s="119" t="s">
        <v>13</v>
      </c>
      <c r="BD161" s="120" t="s">
        <v>16</v>
      </c>
      <c r="BE161" s="122" t="s">
        <v>9</v>
      </c>
      <c r="BF161" s="118" t="s">
        <v>9</v>
      </c>
    </row>
    <row r="162" spans="1:58" ht="12.75" customHeight="1">
      <c r="A162" s="112" t="s">
        <v>816</v>
      </c>
      <c r="B162" s="115" t="str">
        <f t="shared" si="4"/>
        <v>SC</v>
      </c>
      <c r="C162" s="118" t="s">
        <v>9</v>
      </c>
      <c r="D162" s="118" t="s">
        <v>9</v>
      </c>
      <c r="E162" s="118" t="s">
        <v>9</v>
      </c>
      <c r="F162" s="119" t="s">
        <v>13</v>
      </c>
      <c r="G162" s="119" t="s">
        <v>13</v>
      </c>
      <c r="H162" s="119" t="s">
        <v>9</v>
      </c>
      <c r="I162" s="118" t="s">
        <v>9</v>
      </c>
      <c r="J162" s="119" t="s">
        <v>13</v>
      </c>
      <c r="K162" s="120" t="s">
        <v>16</v>
      </c>
      <c r="L162" s="118" t="s">
        <v>9</v>
      </c>
      <c r="M162" s="118" t="s">
        <v>9</v>
      </c>
      <c r="N162" s="118" t="s">
        <v>9</v>
      </c>
      <c r="O162" s="118" t="s">
        <v>9</v>
      </c>
      <c r="P162" s="119" t="s">
        <v>13</v>
      </c>
      <c r="Q162" s="118" t="s">
        <v>9</v>
      </c>
      <c r="R162" s="118" t="s">
        <v>9</v>
      </c>
      <c r="S162" s="118" t="s">
        <v>9</v>
      </c>
      <c r="T162" s="118" t="s">
        <v>9</v>
      </c>
      <c r="U162" s="122" t="s">
        <v>9</v>
      </c>
      <c r="V162" s="122" t="s">
        <v>9</v>
      </c>
      <c r="W162" s="119" t="s">
        <v>13</v>
      </c>
      <c r="X162" s="119" t="s">
        <v>13</v>
      </c>
      <c r="Y162" s="119" t="s">
        <v>13</v>
      </c>
      <c r="Z162" s="119" t="s">
        <v>13</v>
      </c>
      <c r="AA162" s="118" t="s">
        <v>9</v>
      </c>
      <c r="AB162" s="123" t="s">
        <v>13</v>
      </c>
      <c r="AC162" s="130" t="s">
        <v>13</v>
      </c>
      <c r="AD162" s="119" t="s">
        <v>13</v>
      </c>
      <c r="AE162" s="123" t="s">
        <v>13</v>
      </c>
      <c r="AF162" s="118" t="s">
        <v>9</v>
      </c>
      <c r="AG162" s="119" t="s">
        <v>13</v>
      </c>
      <c r="AH162" s="119" t="s">
        <v>13</v>
      </c>
      <c r="AI162" s="119" t="s">
        <v>13</v>
      </c>
      <c r="AJ162" s="119" t="s">
        <v>13</v>
      </c>
      <c r="AK162" s="125" t="s">
        <v>16</v>
      </c>
      <c r="AL162" s="125" t="s">
        <v>16</v>
      </c>
      <c r="AM162" s="118" t="s">
        <v>9</v>
      </c>
      <c r="AN162" s="118" t="s">
        <v>9</v>
      </c>
      <c r="AO162" s="118" t="s">
        <v>9</v>
      </c>
      <c r="AP162" s="118" t="s">
        <v>9</v>
      </c>
      <c r="AQ162" s="118" t="s">
        <v>9</v>
      </c>
      <c r="AR162" s="118" t="s">
        <v>9</v>
      </c>
      <c r="AS162" s="118" t="s">
        <v>9</v>
      </c>
      <c r="AT162" s="118" t="s">
        <v>9</v>
      </c>
      <c r="AU162" s="122" t="s">
        <v>9</v>
      </c>
      <c r="AV162" s="131" t="s">
        <v>16</v>
      </c>
      <c r="AW162" s="118" t="s">
        <v>9</v>
      </c>
      <c r="AX162" s="118" t="s">
        <v>9</v>
      </c>
      <c r="AY162" s="132" t="s">
        <v>9</v>
      </c>
      <c r="AZ162" s="133" t="s">
        <v>13</v>
      </c>
      <c r="BA162" s="129" t="s">
        <v>13</v>
      </c>
      <c r="BB162" s="122" t="s">
        <v>9</v>
      </c>
      <c r="BC162" s="119" t="s">
        <v>13</v>
      </c>
      <c r="BD162" s="120" t="s">
        <v>16</v>
      </c>
      <c r="BE162" s="120" t="s">
        <v>16</v>
      </c>
      <c r="BF162" s="118" t="s">
        <v>9</v>
      </c>
    </row>
    <row r="163" spans="1:58" ht="12.75" customHeight="1">
      <c r="A163" s="112" t="s">
        <v>833</v>
      </c>
      <c r="B163" s="115" t="str">
        <f t="shared" si="4"/>
        <v>SL</v>
      </c>
      <c r="C163" s="118" t="s">
        <v>9</v>
      </c>
      <c r="D163" s="118" t="s">
        <v>9</v>
      </c>
      <c r="E163" s="118" t="s">
        <v>9</v>
      </c>
      <c r="F163" s="119" t="s">
        <v>13</v>
      </c>
      <c r="G163" s="119" t="s">
        <v>13</v>
      </c>
      <c r="H163" s="119" t="s">
        <v>9</v>
      </c>
      <c r="I163" s="118" t="s">
        <v>9</v>
      </c>
      <c r="J163" s="119" t="s">
        <v>13</v>
      </c>
      <c r="K163" s="120" t="s">
        <v>16</v>
      </c>
      <c r="L163" s="118" t="s">
        <v>9</v>
      </c>
      <c r="M163" s="118" t="s">
        <v>9</v>
      </c>
      <c r="N163" s="118" t="s">
        <v>9</v>
      </c>
      <c r="O163" s="118" t="s">
        <v>9</v>
      </c>
      <c r="P163" s="118" t="s">
        <v>9</v>
      </c>
      <c r="Q163" s="118" t="s">
        <v>9</v>
      </c>
      <c r="R163" s="118" t="s">
        <v>9</v>
      </c>
      <c r="S163" s="118" t="s">
        <v>9</v>
      </c>
      <c r="T163" s="118" t="s">
        <v>9</v>
      </c>
      <c r="U163" s="122" t="s">
        <v>9</v>
      </c>
      <c r="V163" s="122" t="s">
        <v>9</v>
      </c>
      <c r="W163" s="119" t="s">
        <v>13</v>
      </c>
      <c r="X163" s="119" t="s">
        <v>13</v>
      </c>
      <c r="Y163" s="119" t="s">
        <v>13</v>
      </c>
      <c r="Z163" s="119" t="s">
        <v>13</v>
      </c>
      <c r="AA163" s="118" t="s">
        <v>9</v>
      </c>
      <c r="AB163" s="123" t="s">
        <v>13</v>
      </c>
      <c r="AC163" s="130" t="s">
        <v>13</v>
      </c>
      <c r="AD163" s="119" t="s">
        <v>13</v>
      </c>
      <c r="AE163" s="123" t="s">
        <v>13</v>
      </c>
      <c r="AF163" s="118" t="s">
        <v>9</v>
      </c>
      <c r="AG163" s="119" t="s">
        <v>13</v>
      </c>
      <c r="AH163" s="119" t="s">
        <v>13</v>
      </c>
      <c r="AI163" s="119" t="s">
        <v>13</v>
      </c>
      <c r="AJ163" s="119" t="s">
        <v>13</v>
      </c>
      <c r="AK163" s="125" t="s">
        <v>16</v>
      </c>
      <c r="AL163" s="125" t="s">
        <v>16</v>
      </c>
      <c r="AM163" s="118" t="s">
        <v>9</v>
      </c>
      <c r="AN163" s="118" t="s">
        <v>9</v>
      </c>
      <c r="AO163" s="118" t="s">
        <v>9</v>
      </c>
      <c r="AP163" s="118" t="s">
        <v>9</v>
      </c>
      <c r="AQ163" s="118" t="s">
        <v>9</v>
      </c>
      <c r="AR163" s="118" t="s">
        <v>9</v>
      </c>
      <c r="AS163" s="118" t="s">
        <v>9</v>
      </c>
      <c r="AT163" s="118" t="s">
        <v>9</v>
      </c>
      <c r="AU163" s="122" t="s">
        <v>9</v>
      </c>
      <c r="AV163" s="131" t="s">
        <v>16</v>
      </c>
      <c r="AW163" s="118" t="s">
        <v>9</v>
      </c>
      <c r="AX163" s="119" t="s">
        <v>13</v>
      </c>
      <c r="AY163" s="132" t="s">
        <v>9</v>
      </c>
      <c r="AZ163" s="133" t="s">
        <v>13</v>
      </c>
      <c r="BA163" s="129" t="s">
        <v>13</v>
      </c>
      <c r="BB163" s="122" t="s">
        <v>9</v>
      </c>
      <c r="BC163" s="119" t="s">
        <v>13</v>
      </c>
      <c r="BD163" s="120" t="s">
        <v>16</v>
      </c>
      <c r="BE163" s="120" t="s">
        <v>16</v>
      </c>
      <c r="BF163" s="118" t="s">
        <v>9</v>
      </c>
    </row>
    <row r="164" spans="1:58" ht="12.75" customHeight="1">
      <c r="A164" s="112" t="s">
        <v>823</v>
      </c>
      <c r="B164" s="115" t="str">
        <f t="shared" si="4"/>
        <v>SG</v>
      </c>
      <c r="C164" s="118" t="s">
        <v>9</v>
      </c>
      <c r="D164" s="118" t="s">
        <v>9</v>
      </c>
      <c r="E164" s="118" t="s">
        <v>9</v>
      </c>
      <c r="F164" s="118" t="s">
        <v>9</v>
      </c>
      <c r="G164" s="119" t="s">
        <v>13</v>
      </c>
      <c r="H164" s="118" t="s">
        <v>9</v>
      </c>
      <c r="I164" s="118" t="s">
        <v>9</v>
      </c>
      <c r="J164" s="119" t="s">
        <v>13</v>
      </c>
      <c r="K164" s="122" t="s">
        <v>9</v>
      </c>
      <c r="L164" s="118" t="s">
        <v>9</v>
      </c>
      <c r="M164" s="118" t="s">
        <v>9</v>
      </c>
      <c r="N164" s="118" t="s">
        <v>9</v>
      </c>
      <c r="O164" s="118" t="s">
        <v>9</v>
      </c>
      <c r="P164" s="118" t="s">
        <v>9</v>
      </c>
      <c r="Q164" s="118" t="s">
        <v>9</v>
      </c>
      <c r="R164" s="118" t="s">
        <v>9</v>
      </c>
      <c r="S164" s="118" t="s">
        <v>9</v>
      </c>
      <c r="T164" s="118" t="s">
        <v>9</v>
      </c>
      <c r="U164" s="122" t="s">
        <v>9</v>
      </c>
      <c r="V164" s="122" t="s">
        <v>9</v>
      </c>
      <c r="W164" s="118" t="s">
        <v>9</v>
      </c>
      <c r="X164" s="118" t="s">
        <v>9</v>
      </c>
      <c r="Y164" s="118" t="s">
        <v>9</v>
      </c>
      <c r="Z164" s="119" t="s">
        <v>13</v>
      </c>
      <c r="AA164" s="118" t="s">
        <v>9</v>
      </c>
      <c r="AB164" s="122" t="s">
        <v>9</v>
      </c>
      <c r="AC164" s="132" t="s">
        <v>9</v>
      </c>
      <c r="AD164" s="118" t="s">
        <v>9</v>
      </c>
      <c r="AE164" s="123" t="s">
        <v>13</v>
      </c>
      <c r="AF164" s="118" t="s">
        <v>9</v>
      </c>
      <c r="AG164" s="118" t="s">
        <v>9</v>
      </c>
      <c r="AH164" s="118" t="s">
        <v>9</v>
      </c>
      <c r="AI164" s="118" t="s">
        <v>9</v>
      </c>
      <c r="AJ164" s="118" t="s">
        <v>9</v>
      </c>
      <c r="AK164" s="125" t="s">
        <v>16</v>
      </c>
      <c r="AL164" s="118" t="s">
        <v>9</v>
      </c>
      <c r="AM164" s="118" t="s">
        <v>9</v>
      </c>
      <c r="AN164" s="118" t="s">
        <v>9</v>
      </c>
      <c r="AO164" s="118" t="s">
        <v>9</v>
      </c>
      <c r="AP164" s="118" t="s">
        <v>9</v>
      </c>
      <c r="AQ164" s="118" t="s">
        <v>9</v>
      </c>
      <c r="AR164" s="118" t="s">
        <v>9</v>
      </c>
      <c r="AS164" s="118" t="s">
        <v>9</v>
      </c>
      <c r="AT164" s="118" t="s">
        <v>9</v>
      </c>
      <c r="AU164" s="122" t="s">
        <v>9</v>
      </c>
      <c r="AV164" s="132" t="s">
        <v>9</v>
      </c>
      <c r="AW164" s="118" t="s">
        <v>9</v>
      </c>
      <c r="AX164" s="118" t="s">
        <v>9</v>
      </c>
      <c r="AY164" s="132" t="s">
        <v>9</v>
      </c>
      <c r="AZ164" s="161" t="s">
        <v>16</v>
      </c>
      <c r="BA164" s="154" t="s">
        <v>9</v>
      </c>
      <c r="BB164" s="122" t="s">
        <v>9</v>
      </c>
      <c r="BC164" s="119" t="s">
        <v>13</v>
      </c>
      <c r="BD164" s="120" t="s">
        <v>16</v>
      </c>
      <c r="BE164" s="122" t="s">
        <v>9</v>
      </c>
      <c r="BF164" s="118" t="s">
        <v>9</v>
      </c>
    </row>
    <row r="165" spans="1:58" ht="12.75" customHeight="1">
      <c r="A165" s="112" t="s">
        <v>831</v>
      </c>
      <c r="B165" s="115" t="str">
        <f t="shared" si="4"/>
        <v>SK</v>
      </c>
      <c r="C165" s="118" t="s">
        <v>9</v>
      </c>
      <c r="D165" s="118" t="s">
        <v>9</v>
      </c>
      <c r="E165" s="118" t="s">
        <v>9</v>
      </c>
      <c r="F165" s="119" t="s">
        <v>13</v>
      </c>
      <c r="G165" s="119" t="s">
        <v>13</v>
      </c>
      <c r="H165" s="119" t="s">
        <v>9</v>
      </c>
      <c r="I165" s="118" t="s">
        <v>9</v>
      </c>
      <c r="J165" s="118" t="s">
        <v>9</v>
      </c>
      <c r="K165" s="122" t="s">
        <v>9</v>
      </c>
      <c r="L165" s="118" t="s">
        <v>9</v>
      </c>
      <c r="M165" s="118" t="s">
        <v>9</v>
      </c>
      <c r="N165" s="118" t="s">
        <v>9</v>
      </c>
      <c r="O165" s="118" t="s">
        <v>9</v>
      </c>
      <c r="P165" s="118" t="s">
        <v>9</v>
      </c>
      <c r="Q165" s="118" t="s">
        <v>9</v>
      </c>
      <c r="R165" s="118" t="s">
        <v>9</v>
      </c>
      <c r="S165" s="118" t="s">
        <v>9</v>
      </c>
      <c r="T165" s="118" t="s">
        <v>9</v>
      </c>
      <c r="U165" s="122" t="s">
        <v>9</v>
      </c>
      <c r="V165" s="122" t="s">
        <v>9</v>
      </c>
      <c r="W165" s="118" t="s">
        <v>9</v>
      </c>
      <c r="X165" s="118" t="s">
        <v>9</v>
      </c>
      <c r="Y165" s="118" t="s">
        <v>9</v>
      </c>
      <c r="Z165" s="119" t="s">
        <v>13</v>
      </c>
      <c r="AA165" s="118" t="s">
        <v>9</v>
      </c>
      <c r="AB165" s="122" t="s">
        <v>9</v>
      </c>
      <c r="AC165" s="132" t="s">
        <v>9</v>
      </c>
      <c r="AD165" s="118" t="s">
        <v>9</v>
      </c>
      <c r="AE165" s="123" t="s">
        <v>13</v>
      </c>
      <c r="AF165" s="118" t="s">
        <v>9</v>
      </c>
      <c r="AG165" s="118" t="s">
        <v>9</v>
      </c>
      <c r="AH165" s="118" t="s">
        <v>9</v>
      </c>
      <c r="AI165" s="118" t="s">
        <v>9</v>
      </c>
      <c r="AJ165" s="118" t="s">
        <v>9</v>
      </c>
      <c r="AK165" s="125" t="s">
        <v>16</v>
      </c>
      <c r="AL165" s="118" t="s">
        <v>9</v>
      </c>
      <c r="AM165" s="118" t="s">
        <v>9</v>
      </c>
      <c r="AN165" s="118" t="s">
        <v>9</v>
      </c>
      <c r="AO165" s="118" t="s">
        <v>9</v>
      </c>
      <c r="AP165" s="118" t="s">
        <v>9</v>
      </c>
      <c r="AQ165" s="118" t="s">
        <v>9</v>
      </c>
      <c r="AR165" s="118" t="s">
        <v>9</v>
      </c>
      <c r="AS165" s="118" t="s">
        <v>9</v>
      </c>
      <c r="AT165" s="118" t="s">
        <v>9</v>
      </c>
      <c r="AU165" s="122" t="s">
        <v>9</v>
      </c>
      <c r="AV165" s="188" t="s">
        <v>9</v>
      </c>
      <c r="AW165" s="118" t="s">
        <v>9</v>
      </c>
      <c r="AX165" s="118" t="s">
        <v>9</v>
      </c>
      <c r="AY165" s="132" t="s">
        <v>9</v>
      </c>
      <c r="AZ165" s="161" t="s">
        <v>16</v>
      </c>
      <c r="BA165" s="154" t="s">
        <v>9</v>
      </c>
      <c r="BB165" s="122" t="s">
        <v>9</v>
      </c>
      <c r="BC165" s="119" t="s">
        <v>13</v>
      </c>
      <c r="BD165" s="120" t="s">
        <v>16</v>
      </c>
      <c r="BE165" s="122" t="s">
        <v>9</v>
      </c>
      <c r="BF165" s="118" t="s">
        <v>9</v>
      </c>
    </row>
    <row r="166" spans="1:58" ht="12.75" customHeight="1">
      <c r="A166" s="112" t="s">
        <v>827</v>
      </c>
      <c r="B166" s="115" t="str">
        <f t="shared" si="4"/>
        <v>SI</v>
      </c>
      <c r="C166" s="118" t="s">
        <v>9</v>
      </c>
      <c r="D166" s="118" t="s">
        <v>9</v>
      </c>
      <c r="E166" s="118" t="s">
        <v>9</v>
      </c>
      <c r="F166" s="119" t="s">
        <v>13</v>
      </c>
      <c r="G166" s="119" t="s">
        <v>13</v>
      </c>
      <c r="H166" s="119" t="s">
        <v>9</v>
      </c>
      <c r="I166" s="118" t="s">
        <v>9</v>
      </c>
      <c r="J166" s="118" t="s">
        <v>9</v>
      </c>
      <c r="K166" s="122" t="s">
        <v>9</v>
      </c>
      <c r="L166" s="118" t="s">
        <v>9</v>
      </c>
      <c r="M166" s="118" t="s">
        <v>9</v>
      </c>
      <c r="N166" s="118" t="s">
        <v>9</v>
      </c>
      <c r="O166" s="118" t="s">
        <v>9</v>
      </c>
      <c r="P166" s="119" t="s">
        <v>13</v>
      </c>
      <c r="Q166" s="118" t="s">
        <v>9</v>
      </c>
      <c r="R166" s="118" t="s">
        <v>9</v>
      </c>
      <c r="S166" s="118" t="s">
        <v>9</v>
      </c>
      <c r="T166" s="118" t="s">
        <v>9</v>
      </c>
      <c r="U166" s="122" t="s">
        <v>9</v>
      </c>
      <c r="V166" s="122" t="s">
        <v>9</v>
      </c>
      <c r="W166" s="118" t="s">
        <v>9</v>
      </c>
      <c r="X166" s="118" t="s">
        <v>9</v>
      </c>
      <c r="Y166" s="118" t="s">
        <v>9</v>
      </c>
      <c r="Z166" s="119" t="s">
        <v>13</v>
      </c>
      <c r="AA166" s="118" t="s">
        <v>9</v>
      </c>
      <c r="AB166" s="122" t="s">
        <v>9</v>
      </c>
      <c r="AC166" s="130" t="s">
        <v>13</v>
      </c>
      <c r="AD166" s="118" t="s">
        <v>9</v>
      </c>
      <c r="AE166" s="123" t="s">
        <v>13</v>
      </c>
      <c r="AF166" s="118" t="s">
        <v>9</v>
      </c>
      <c r="AG166" s="118" t="s">
        <v>9</v>
      </c>
      <c r="AH166" s="118" t="s">
        <v>9</v>
      </c>
      <c r="AI166" s="118" t="s">
        <v>9</v>
      </c>
      <c r="AJ166" s="118" t="s">
        <v>9</v>
      </c>
      <c r="AK166" s="125" t="s">
        <v>16</v>
      </c>
      <c r="AL166" s="118" t="s">
        <v>9</v>
      </c>
      <c r="AM166" s="118" t="s">
        <v>9</v>
      </c>
      <c r="AN166" s="118" t="s">
        <v>9</v>
      </c>
      <c r="AO166" s="118" t="s">
        <v>9</v>
      </c>
      <c r="AP166" s="118" t="s">
        <v>9</v>
      </c>
      <c r="AQ166" s="118" t="s">
        <v>9</v>
      </c>
      <c r="AR166" s="118" t="s">
        <v>9</v>
      </c>
      <c r="AS166" s="118" t="s">
        <v>9</v>
      </c>
      <c r="AT166" s="118" t="s">
        <v>9</v>
      </c>
      <c r="AU166" s="122" t="s">
        <v>9</v>
      </c>
      <c r="AV166" s="131" t="s">
        <v>16</v>
      </c>
      <c r="AW166" s="118" t="s">
        <v>9</v>
      </c>
      <c r="AX166" s="118" t="s">
        <v>9</v>
      </c>
      <c r="AY166" s="132" t="s">
        <v>9</v>
      </c>
      <c r="AZ166" s="161" t="s">
        <v>16</v>
      </c>
      <c r="BA166" s="154" t="s">
        <v>9</v>
      </c>
      <c r="BB166" s="122" t="s">
        <v>9</v>
      </c>
      <c r="BC166" s="119" t="s">
        <v>13</v>
      </c>
      <c r="BD166" s="120" t="s">
        <v>16</v>
      </c>
      <c r="BE166" s="122" t="s">
        <v>9</v>
      </c>
      <c r="BF166" s="118" t="s">
        <v>9</v>
      </c>
    </row>
    <row r="167" spans="1:58" ht="12.75" customHeight="1">
      <c r="A167" s="112" t="s">
        <v>839</v>
      </c>
      <c r="B167" s="115" t="str">
        <f t="shared" ref="B167:B198" si="5">VLOOKUP(A167, CCTable, 3, FALSE)</f>
        <v>SO</v>
      </c>
      <c r="C167" s="118" t="s">
        <v>9</v>
      </c>
      <c r="D167" s="118" t="s">
        <v>9</v>
      </c>
      <c r="E167" s="118" t="s">
        <v>9</v>
      </c>
      <c r="F167" s="119" t="s">
        <v>13</v>
      </c>
      <c r="G167" s="119" t="s">
        <v>13</v>
      </c>
      <c r="H167" s="119" t="s">
        <v>9</v>
      </c>
      <c r="I167" s="118" t="s">
        <v>9</v>
      </c>
      <c r="J167" s="119" t="s">
        <v>13</v>
      </c>
      <c r="K167" s="120" t="s">
        <v>16</v>
      </c>
      <c r="L167" s="118" t="s">
        <v>9</v>
      </c>
      <c r="M167" s="118" t="s">
        <v>9</v>
      </c>
      <c r="N167" s="118" t="s">
        <v>9</v>
      </c>
      <c r="O167" s="118" t="s">
        <v>9</v>
      </c>
      <c r="P167" s="119" t="s">
        <v>13</v>
      </c>
      <c r="Q167" s="118" t="s">
        <v>9</v>
      </c>
      <c r="R167" s="118" t="s">
        <v>9</v>
      </c>
      <c r="S167" s="118" t="s">
        <v>9</v>
      </c>
      <c r="T167" s="118" t="s">
        <v>9</v>
      </c>
      <c r="U167" s="122" t="s">
        <v>9</v>
      </c>
      <c r="V167" s="122" t="s">
        <v>9</v>
      </c>
      <c r="W167" s="119" t="s">
        <v>13</v>
      </c>
      <c r="X167" s="119" t="s">
        <v>13</v>
      </c>
      <c r="Y167" s="119" t="s">
        <v>13</v>
      </c>
      <c r="Z167" s="119" t="s">
        <v>13</v>
      </c>
      <c r="AA167" s="118" t="s">
        <v>9</v>
      </c>
      <c r="AB167" s="123" t="s">
        <v>13</v>
      </c>
      <c r="AC167" s="130" t="s">
        <v>13</v>
      </c>
      <c r="AD167" s="119" t="s">
        <v>13</v>
      </c>
      <c r="AE167" s="123" t="s">
        <v>13</v>
      </c>
      <c r="AF167" s="118" t="s">
        <v>9</v>
      </c>
      <c r="AG167" s="119" t="s">
        <v>13</v>
      </c>
      <c r="AH167" s="119" t="s">
        <v>13</v>
      </c>
      <c r="AI167" s="119" t="s">
        <v>13</v>
      </c>
      <c r="AJ167" s="119" t="s">
        <v>13</v>
      </c>
      <c r="AK167" s="125" t="s">
        <v>16</v>
      </c>
      <c r="AL167" s="125" t="s">
        <v>16</v>
      </c>
      <c r="AM167" s="118" t="s">
        <v>9</v>
      </c>
      <c r="AN167" s="118" t="s">
        <v>9</v>
      </c>
      <c r="AO167" s="118" t="s">
        <v>9</v>
      </c>
      <c r="AP167" s="118" t="s">
        <v>9</v>
      </c>
      <c r="AQ167" s="118" t="s">
        <v>9</v>
      </c>
      <c r="AR167" s="118" t="s">
        <v>9</v>
      </c>
      <c r="AS167" s="118" t="s">
        <v>9</v>
      </c>
      <c r="AT167" s="118" t="s">
        <v>9</v>
      </c>
      <c r="AU167" s="122" t="s">
        <v>9</v>
      </c>
      <c r="AV167" s="131" t="s">
        <v>16</v>
      </c>
      <c r="AW167" s="118" t="s">
        <v>9</v>
      </c>
      <c r="AX167" s="119" t="s">
        <v>13</v>
      </c>
      <c r="AY167" s="132" t="s">
        <v>9</v>
      </c>
      <c r="AZ167" s="133" t="s">
        <v>13</v>
      </c>
      <c r="BA167" s="129" t="s">
        <v>13</v>
      </c>
      <c r="BB167" s="122" t="s">
        <v>9</v>
      </c>
      <c r="BC167" s="119" t="s">
        <v>13</v>
      </c>
      <c r="BD167" s="120" t="s">
        <v>16</v>
      </c>
      <c r="BE167" s="120" t="s">
        <v>16</v>
      </c>
      <c r="BF167" s="118" t="s">
        <v>9</v>
      </c>
    </row>
    <row r="168" spans="1:58" ht="12.75" customHeight="1">
      <c r="A168" s="112" t="s">
        <v>933</v>
      </c>
      <c r="B168" s="115" t="str">
        <f t="shared" si="5"/>
        <v>ZA</v>
      </c>
      <c r="C168" s="118" t="s">
        <v>9</v>
      </c>
      <c r="D168" s="118" t="s">
        <v>9</v>
      </c>
      <c r="E168" s="118" t="s">
        <v>9</v>
      </c>
      <c r="F168" s="118" t="s">
        <v>9</v>
      </c>
      <c r="G168" s="118" t="s">
        <v>9</v>
      </c>
      <c r="H168" s="119" t="s">
        <v>9</v>
      </c>
      <c r="I168" s="118" t="s">
        <v>9</v>
      </c>
      <c r="J168" s="119" t="s">
        <v>9</v>
      </c>
      <c r="K168" s="122" t="s">
        <v>9</v>
      </c>
      <c r="L168" s="118" t="s">
        <v>9</v>
      </c>
      <c r="M168" s="118" t="s">
        <v>9</v>
      </c>
      <c r="N168" s="118" t="s">
        <v>9</v>
      </c>
      <c r="O168" s="118" t="s">
        <v>9</v>
      </c>
      <c r="P168" s="118" t="s">
        <v>9</v>
      </c>
      <c r="Q168" s="118" t="s">
        <v>9</v>
      </c>
      <c r="R168" s="118" t="s">
        <v>9</v>
      </c>
      <c r="S168" s="118" t="s">
        <v>9</v>
      </c>
      <c r="T168" s="118" t="s">
        <v>9</v>
      </c>
      <c r="U168" s="122" t="s">
        <v>9</v>
      </c>
      <c r="V168" s="122" t="s">
        <v>9</v>
      </c>
      <c r="W168" s="118" t="s">
        <v>9</v>
      </c>
      <c r="X168" s="118" t="s">
        <v>9</v>
      </c>
      <c r="Y168" s="118" t="s">
        <v>9</v>
      </c>
      <c r="Z168" s="119" t="s">
        <v>13</v>
      </c>
      <c r="AA168" s="118" t="s">
        <v>9</v>
      </c>
      <c r="AB168" s="122" t="s">
        <v>9</v>
      </c>
      <c r="AC168" s="132" t="s">
        <v>9</v>
      </c>
      <c r="AD168" s="118" t="s">
        <v>9</v>
      </c>
      <c r="AE168" s="123" t="s">
        <v>13</v>
      </c>
      <c r="AF168" s="118" t="s">
        <v>9</v>
      </c>
      <c r="AG168" s="118" t="s">
        <v>9</v>
      </c>
      <c r="AH168" s="118" t="s">
        <v>9</v>
      </c>
      <c r="AI168" s="118" t="s">
        <v>9</v>
      </c>
      <c r="AJ168" s="118" t="s">
        <v>9</v>
      </c>
      <c r="AK168" s="125" t="s">
        <v>16</v>
      </c>
      <c r="AL168" s="118" t="s">
        <v>9</v>
      </c>
      <c r="AM168" s="118" t="s">
        <v>9</v>
      </c>
      <c r="AN168" s="118" t="s">
        <v>9</v>
      </c>
      <c r="AO168" s="118" t="s">
        <v>9</v>
      </c>
      <c r="AP168" s="118" t="s">
        <v>9</v>
      </c>
      <c r="AQ168" s="118" t="s">
        <v>9</v>
      </c>
      <c r="AR168" s="118" t="s">
        <v>9</v>
      </c>
      <c r="AS168" s="118" t="s">
        <v>9</v>
      </c>
      <c r="AT168" s="118" t="s">
        <v>9</v>
      </c>
      <c r="AU168" s="122" t="s">
        <v>9</v>
      </c>
      <c r="AV168" s="131" t="s">
        <v>16</v>
      </c>
      <c r="AW168" s="118" t="s">
        <v>9</v>
      </c>
      <c r="AX168" s="118" t="s">
        <v>9</v>
      </c>
      <c r="AY168" s="132" t="s">
        <v>9</v>
      </c>
      <c r="AZ168" s="136" t="s">
        <v>9</v>
      </c>
      <c r="BA168" s="154" t="s">
        <v>9</v>
      </c>
      <c r="BB168" s="122" t="s">
        <v>9</v>
      </c>
      <c r="BC168" s="119" t="s">
        <v>13</v>
      </c>
      <c r="BD168" s="120" t="s">
        <v>16</v>
      </c>
      <c r="BE168" s="122" t="s">
        <v>9</v>
      </c>
      <c r="BF168" s="118" t="s">
        <v>9</v>
      </c>
    </row>
    <row r="169" spans="1:58" ht="12.75" customHeight="1">
      <c r="A169" s="112" t="s">
        <v>843</v>
      </c>
      <c r="B169" s="115" t="str">
        <f t="shared" si="5"/>
        <v>SS</v>
      </c>
      <c r="C169" s="118" t="s">
        <v>9</v>
      </c>
      <c r="D169" s="118" t="s">
        <v>9</v>
      </c>
      <c r="E169" s="118" t="s">
        <v>9</v>
      </c>
      <c r="F169" s="119" t="s">
        <v>13</v>
      </c>
      <c r="G169" s="119" t="s">
        <v>13</v>
      </c>
      <c r="H169" s="118" t="s">
        <v>9</v>
      </c>
      <c r="I169" s="118" t="s">
        <v>9</v>
      </c>
      <c r="J169" s="119" t="s">
        <v>13</v>
      </c>
      <c r="K169" s="120" t="s">
        <v>16</v>
      </c>
      <c r="L169" s="118" t="s">
        <v>9</v>
      </c>
      <c r="M169" s="118" t="s">
        <v>9</v>
      </c>
      <c r="N169" s="118" t="s">
        <v>9</v>
      </c>
      <c r="O169" s="118" t="s">
        <v>9</v>
      </c>
      <c r="P169" s="119" t="s">
        <v>13</v>
      </c>
      <c r="Q169" s="118" t="s">
        <v>9</v>
      </c>
      <c r="R169" s="118" t="s">
        <v>9</v>
      </c>
      <c r="S169" s="118" t="s">
        <v>9</v>
      </c>
      <c r="T169" s="118" t="s">
        <v>9</v>
      </c>
      <c r="U169" s="122" t="s">
        <v>9</v>
      </c>
      <c r="V169" s="122" t="s">
        <v>9</v>
      </c>
      <c r="W169" s="119" t="s">
        <v>13</v>
      </c>
      <c r="X169" s="119" t="s">
        <v>13</v>
      </c>
      <c r="Y169" s="119" t="s">
        <v>13</v>
      </c>
      <c r="Z169" s="119" t="s">
        <v>13</v>
      </c>
      <c r="AA169" s="118" t="s">
        <v>9</v>
      </c>
      <c r="AB169" s="123" t="s">
        <v>13</v>
      </c>
      <c r="AC169" s="130" t="s">
        <v>13</v>
      </c>
      <c r="AD169" s="119" t="s">
        <v>13</v>
      </c>
      <c r="AE169" s="123" t="s">
        <v>13</v>
      </c>
      <c r="AF169" s="118" t="s">
        <v>9</v>
      </c>
      <c r="AG169" s="119" t="s">
        <v>13</v>
      </c>
      <c r="AH169" s="119" t="s">
        <v>13</v>
      </c>
      <c r="AI169" s="119" t="s">
        <v>13</v>
      </c>
      <c r="AJ169" s="119" t="s">
        <v>13</v>
      </c>
      <c r="AK169" s="125" t="s">
        <v>16</v>
      </c>
      <c r="AL169" s="125" t="s">
        <v>16</v>
      </c>
      <c r="AM169" s="118" t="s">
        <v>9</v>
      </c>
      <c r="AN169" s="118" t="s">
        <v>9</v>
      </c>
      <c r="AO169" s="118" t="s">
        <v>9</v>
      </c>
      <c r="AP169" s="118" t="s">
        <v>9</v>
      </c>
      <c r="AQ169" s="118" t="s">
        <v>9</v>
      </c>
      <c r="AR169" s="118" t="s">
        <v>9</v>
      </c>
      <c r="AS169" s="118" t="s">
        <v>9</v>
      </c>
      <c r="AT169" s="118" t="s">
        <v>9</v>
      </c>
      <c r="AU169" s="122" t="s">
        <v>9</v>
      </c>
      <c r="AV169" s="131" t="s">
        <v>16</v>
      </c>
      <c r="AW169" s="118" t="s">
        <v>9</v>
      </c>
      <c r="AX169" s="119" t="s">
        <v>13</v>
      </c>
      <c r="AY169" s="132" t="s">
        <v>9</v>
      </c>
      <c r="AZ169" s="133" t="s">
        <v>13</v>
      </c>
      <c r="BA169" s="129" t="s">
        <v>13</v>
      </c>
      <c r="BB169" s="122" t="s">
        <v>9</v>
      </c>
      <c r="BC169" s="119" t="s">
        <v>13</v>
      </c>
      <c r="BD169" s="120" t="s">
        <v>16</v>
      </c>
      <c r="BE169" s="120" t="s">
        <v>16</v>
      </c>
      <c r="BF169" s="118" t="s">
        <v>9</v>
      </c>
    </row>
    <row r="170" spans="1:58" ht="12.75" customHeight="1">
      <c r="A170" s="112" t="s">
        <v>538</v>
      </c>
      <c r="B170" s="115" t="str">
        <f t="shared" si="5"/>
        <v>ES</v>
      </c>
      <c r="C170" s="118" t="s">
        <v>9</v>
      </c>
      <c r="D170" s="118" t="s">
        <v>9</v>
      </c>
      <c r="E170" s="118" t="s">
        <v>9</v>
      </c>
      <c r="F170" s="118" t="s">
        <v>9</v>
      </c>
      <c r="G170" s="118" t="s">
        <v>9</v>
      </c>
      <c r="H170" s="119" t="s">
        <v>9</v>
      </c>
      <c r="I170" s="118" t="s">
        <v>9</v>
      </c>
      <c r="J170" s="118" t="s">
        <v>9</v>
      </c>
      <c r="K170" s="122" t="s">
        <v>9</v>
      </c>
      <c r="L170" s="118" t="s">
        <v>9</v>
      </c>
      <c r="M170" s="118" t="s">
        <v>9</v>
      </c>
      <c r="N170" s="118" t="s">
        <v>9</v>
      </c>
      <c r="O170" s="118" t="s">
        <v>9</v>
      </c>
      <c r="P170" s="118" t="s">
        <v>9</v>
      </c>
      <c r="Q170" s="118" t="s">
        <v>9</v>
      </c>
      <c r="R170" s="118" t="s">
        <v>9</v>
      </c>
      <c r="S170" s="118" t="s">
        <v>9</v>
      </c>
      <c r="T170" s="118" t="s">
        <v>9</v>
      </c>
      <c r="U170" s="122" t="s">
        <v>9</v>
      </c>
      <c r="V170" s="122" t="s">
        <v>9</v>
      </c>
      <c r="W170" s="118" t="s">
        <v>9</v>
      </c>
      <c r="X170" s="118" t="s">
        <v>9</v>
      </c>
      <c r="Y170" s="118" t="s">
        <v>9</v>
      </c>
      <c r="Z170" s="119" t="s">
        <v>13</v>
      </c>
      <c r="AA170" s="118" t="s">
        <v>9</v>
      </c>
      <c r="AB170" s="122" t="s">
        <v>9</v>
      </c>
      <c r="AC170" s="132" t="s">
        <v>9</v>
      </c>
      <c r="AD170" s="118" t="s">
        <v>9</v>
      </c>
      <c r="AE170" s="122" t="s">
        <v>9</v>
      </c>
      <c r="AF170" s="118" t="s">
        <v>9</v>
      </c>
      <c r="AG170" s="118" t="s">
        <v>9</v>
      </c>
      <c r="AH170" s="118" t="s">
        <v>9</v>
      </c>
      <c r="AI170" s="118" t="s">
        <v>9</v>
      </c>
      <c r="AJ170" s="118" t="s">
        <v>9</v>
      </c>
      <c r="AK170" s="125" t="s">
        <v>16</v>
      </c>
      <c r="AL170" s="118" t="s">
        <v>9</v>
      </c>
      <c r="AM170" s="118" t="s">
        <v>9</v>
      </c>
      <c r="AN170" s="118" t="s">
        <v>9</v>
      </c>
      <c r="AO170" s="118" t="s">
        <v>9</v>
      </c>
      <c r="AP170" s="118" t="s">
        <v>9</v>
      </c>
      <c r="AQ170" s="118" t="s">
        <v>9</v>
      </c>
      <c r="AR170" s="118" t="s">
        <v>9</v>
      </c>
      <c r="AS170" s="118" t="s">
        <v>9</v>
      </c>
      <c r="AT170" s="118" t="s">
        <v>9</v>
      </c>
      <c r="AU170" s="122" t="s">
        <v>9</v>
      </c>
      <c r="AV170" s="132" t="s">
        <v>9</v>
      </c>
      <c r="AW170" s="118" t="s">
        <v>9</v>
      </c>
      <c r="AX170" s="118" t="s">
        <v>9</v>
      </c>
      <c r="AY170" s="132" t="s">
        <v>9</v>
      </c>
      <c r="AZ170" s="161" t="s">
        <v>16</v>
      </c>
      <c r="BA170" s="154" t="s">
        <v>9</v>
      </c>
      <c r="BB170" s="122" t="s">
        <v>9</v>
      </c>
      <c r="BC170" s="118" t="s">
        <v>9</v>
      </c>
      <c r="BD170" s="120" t="s">
        <v>16</v>
      </c>
      <c r="BE170" s="122" t="s">
        <v>9</v>
      </c>
      <c r="BF170" s="118" t="s">
        <v>9</v>
      </c>
    </row>
    <row r="171" spans="1:58" ht="12.75" customHeight="1">
      <c r="A171" s="112" t="s">
        <v>678</v>
      </c>
      <c r="B171" s="115" t="str">
        <f t="shared" si="5"/>
        <v>LK</v>
      </c>
      <c r="C171" s="118" t="s">
        <v>9</v>
      </c>
      <c r="D171" s="118" t="s">
        <v>9</v>
      </c>
      <c r="E171" s="118" t="s">
        <v>9</v>
      </c>
      <c r="F171" s="119" t="s">
        <v>13</v>
      </c>
      <c r="G171" s="119" t="s">
        <v>13</v>
      </c>
      <c r="H171" s="119" t="s">
        <v>9</v>
      </c>
      <c r="I171" s="118" t="s">
        <v>9</v>
      </c>
      <c r="J171" s="119" t="s">
        <v>13</v>
      </c>
      <c r="K171" s="122" t="s">
        <v>9</v>
      </c>
      <c r="L171" s="118" t="s">
        <v>9</v>
      </c>
      <c r="M171" s="118" t="s">
        <v>9</v>
      </c>
      <c r="N171" s="118" t="s">
        <v>9</v>
      </c>
      <c r="O171" s="118" t="s">
        <v>9</v>
      </c>
      <c r="P171" s="119" t="s">
        <v>13</v>
      </c>
      <c r="Q171" s="118" t="s">
        <v>9</v>
      </c>
      <c r="R171" s="118" t="s">
        <v>9</v>
      </c>
      <c r="S171" s="118" t="s">
        <v>9</v>
      </c>
      <c r="T171" s="118" t="s">
        <v>9</v>
      </c>
      <c r="U171" s="122" t="s">
        <v>9</v>
      </c>
      <c r="V171" s="122" t="s">
        <v>9</v>
      </c>
      <c r="W171" s="118" t="s">
        <v>9</v>
      </c>
      <c r="X171" s="118" t="s">
        <v>9</v>
      </c>
      <c r="Y171" s="118" t="s">
        <v>9</v>
      </c>
      <c r="Z171" s="119" t="s">
        <v>13</v>
      </c>
      <c r="AA171" s="118" t="s">
        <v>9</v>
      </c>
      <c r="AB171" s="123" t="s">
        <v>13</v>
      </c>
      <c r="AC171" s="130" t="s">
        <v>13</v>
      </c>
      <c r="AD171" s="119" t="s">
        <v>13</v>
      </c>
      <c r="AE171" s="123" t="s">
        <v>13</v>
      </c>
      <c r="AF171" s="118" t="s">
        <v>9</v>
      </c>
      <c r="AG171" s="118" t="s">
        <v>9</v>
      </c>
      <c r="AH171" s="118" t="s">
        <v>9</v>
      </c>
      <c r="AI171" s="118" t="s">
        <v>9</v>
      </c>
      <c r="AJ171" s="118" t="s">
        <v>9</v>
      </c>
      <c r="AK171" s="125" t="s">
        <v>16</v>
      </c>
      <c r="AL171" s="125" t="s">
        <v>16</v>
      </c>
      <c r="AM171" s="118" t="s">
        <v>9</v>
      </c>
      <c r="AN171" s="118" t="s">
        <v>9</v>
      </c>
      <c r="AO171" s="118" t="s">
        <v>9</v>
      </c>
      <c r="AP171" s="118" t="s">
        <v>9</v>
      </c>
      <c r="AQ171" s="118" t="s">
        <v>9</v>
      </c>
      <c r="AR171" s="118" t="s">
        <v>9</v>
      </c>
      <c r="AS171" s="118" t="s">
        <v>9</v>
      </c>
      <c r="AT171" s="118" t="s">
        <v>9</v>
      </c>
      <c r="AU171" s="122" t="s">
        <v>9</v>
      </c>
      <c r="AV171" s="131" t="s">
        <v>16</v>
      </c>
      <c r="AW171" s="118" t="s">
        <v>9</v>
      </c>
      <c r="AX171" s="118" t="s">
        <v>9</v>
      </c>
      <c r="AY171" s="132" t="s">
        <v>9</v>
      </c>
      <c r="AZ171" s="136" t="s">
        <v>9</v>
      </c>
      <c r="BA171" s="129" t="s">
        <v>13</v>
      </c>
      <c r="BB171" s="122" t="s">
        <v>9</v>
      </c>
      <c r="BC171" s="119" t="s">
        <v>13</v>
      </c>
      <c r="BD171" s="120" t="s">
        <v>16</v>
      </c>
      <c r="BE171" s="122" t="s">
        <v>9</v>
      </c>
      <c r="BF171" s="118" t="s">
        <v>9</v>
      </c>
    </row>
    <row r="172" spans="1:58" ht="12.75" customHeight="1">
      <c r="A172" s="112" t="s">
        <v>655</v>
      </c>
      <c r="B172" s="115" t="str">
        <f t="shared" si="5"/>
        <v>KN</v>
      </c>
      <c r="C172" s="118" t="s">
        <v>9</v>
      </c>
      <c r="D172" s="118" t="s">
        <v>9</v>
      </c>
      <c r="E172" s="118" t="s">
        <v>9</v>
      </c>
      <c r="F172" s="119" t="s">
        <v>13</v>
      </c>
      <c r="G172" s="119" t="s">
        <v>13</v>
      </c>
      <c r="H172" s="119" t="s">
        <v>9</v>
      </c>
      <c r="I172" s="118" t="s">
        <v>9</v>
      </c>
      <c r="J172" s="119" t="s">
        <v>13</v>
      </c>
      <c r="K172" s="120" t="s">
        <v>16</v>
      </c>
      <c r="L172" s="118" t="s">
        <v>9</v>
      </c>
      <c r="M172" s="118" t="s">
        <v>9</v>
      </c>
      <c r="N172" s="118" t="s">
        <v>9</v>
      </c>
      <c r="O172" s="118" t="s">
        <v>9</v>
      </c>
      <c r="P172" s="119" t="s">
        <v>13</v>
      </c>
      <c r="Q172" s="118" t="s">
        <v>9</v>
      </c>
      <c r="R172" s="118" t="s">
        <v>9</v>
      </c>
      <c r="S172" s="118" t="s">
        <v>9</v>
      </c>
      <c r="T172" s="118" t="s">
        <v>9</v>
      </c>
      <c r="U172" s="122" t="s">
        <v>9</v>
      </c>
      <c r="V172" s="122" t="s">
        <v>9</v>
      </c>
      <c r="W172" s="119" t="s">
        <v>13</v>
      </c>
      <c r="X172" s="119" t="s">
        <v>13</v>
      </c>
      <c r="Y172" s="119" t="s">
        <v>13</v>
      </c>
      <c r="Z172" s="119" t="s">
        <v>13</v>
      </c>
      <c r="AA172" s="118" t="s">
        <v>9</v>
      </c>
      <c r="AB172" s="123" t="s">
        <v>13</v>
      </c>
      <c r="AC172" s="130" t="s">
        <v>13</v>
      </c>
      <c r="AD172" s="119" t="s">
        <v>13</v>
      </c>
      <c r="AE172" s="123" t="s">
        <v>13</v>
      </c>
      <c r="AF172" s="118" t="s">
        <v>9</v>
      </c>
      <c r="AG172" s="119" t="s">
        <v>13</v>
      </c>
      <c r="AH172" s="119" t="s">
        <v>13</v>
      </c>
      <c r="AI172" s="119" t="s">
        <v>13</v>
      </c>
      <c r="AJ172" s="119" t="s">
        <v>13</v>
      </c>
      <c r="AK172" s="125" t="s">
        <v>16</v>
      </c>
      <c r="AL172" s="125" t="s">
        <v>16</v>
      </c>
      <c r="AM172" s="118" t="s">
        <v>9</v>
      </c>
      <c r="AN172" s="118" t="s">
        <v>9</v>
      </c>
      <c r="AO172" s="118" t="s">
        <v>9</v>
      </c>
      <c r="AP172" s="118" t="s">
        <v>9</v>
      </c>
      <c r="AQ172" s="118" t="s">
        <v>9</v>
      </c>
      <c r="AR172" s="118" t="s">
        <v>9</v>
      </c>
      <c r="AS172" s="118" t="s">
        <v>9</v>
      </c>
      <c r="AT172" s="118" t="s">
        <v>9</v>
      </c>
      <c r="AU172" s="122" t="s">
        <v>9</v>
      </c>
      <c r="AV172" s="131" t="s">
        <v>16</v>
      </c>
      <c r="AW172" s="118" t="s">
        <v>9</v>
      </c>
      <c r="AX172" s="119" t="s">
        <v>13</v>
      </c>
      <c r="AY172" s="132" t="s">
        <v>9</v>
      </c>
      <c r="AZ172" s="133" t="s">
        <v>13</v>
      </c>
      <c r="BA172" s="129" t="s">
        <v>13</v>
      </c>
      <c r="BB172" s="122" t="s">
        <v>9</v>
      </c>
      <c r="BC172" s="119" t="s">
        <v>13</v>
      </c>
      <c r="BD172" s="120" t="s">
        <v>16</v>
      </c>
      <c r="BE172" s="120" t="s">
        <v>16</v>
      </c>
      <c r="BF172" s="118" t="s">
        <v>9</v>
      </c>
    </row>
    <row r="173" spans="1:58" ht="12.75" customHeight="1">
      <c r="A173" s="112" t="s">
        <v>674</v>
      </c>
      <c r="B173" s="115" t="str">
        <f t="shared" si="5"/>
        <v>LC</v>
      </c>
      <c r="C173" s="118" t="s">
        <v>9</v>
      </c>
      <c r="D173" s="118" t="s">
        <v>9</v>
      </c>
      <c r="E173" s="118" t="s">
        <v>9</v>
      </c>
      <c r="F173" s="119" t="s">
        <v>13</v>
      </c>
      <c r="G173" s="119" t="s">
        <v>13</v>
      </c>
      <c r="H173" s="119" t="s">
        <v>9</v>
      </c>
      <c r="I173" s="118" t="s">
        <v>9</v>
      </c>
      <c r="J173" s="119" t="s">
        <v>13</v>
      </c>
      <c r="K173" s="120" t="s">
        <v>16</v>
      </c>
      <c r="L173" s="118" t="s">
        <v>9</v>
      </c>
      <c r="M173" s="118" t="s">
        <v>9</v>
      </c>
      <c r="N173" s="118" t="s">
        <v>9</v>
      </c>
      <c r="O173" s="118" t="s">
        <v>9</v>
      </c>
      <c r="P173" s="119" t="s">
        <v>13</v>
      </c>
      <c r="Q173" s="118" t="s">
        <v>9</v>
      </c>
      <c r="R173" s="118" t="s">
        <v>9</v>
      </c>
      <c r="S173" s="118" t="s">
        <v>9</v>
      </c>
      <c r="T173" s="118" t="s">
        <v>9</v>
      </c>
      <c r="U173" s="122" t="s">
        <v>9</v>
      </c>
      <c r="V173" s="122" t="s">
        <v>9</v>
      </c>
      <c r="W173" s="119" t="s">
        <v>13</v>
      </c>
      <c r="X173" s="119" t="s">
        <v>13</v>
      </c>
      <c r="Y173" s="119" t="s">
        <v>13</v>
      </c>
      <c r="Z173" s="119" t="s">
        <v>13</v>
      </c>
      <c r="AA173" s="118" t="s">
        <v>9</v>
      </c>
      <c r="AB173" s="123" t="s">
        <v>13</v>
      </c>
      <c r="AC173" s="130" t="s">
        <v>13</v>
      </c>
      <c r="AD173" s="119" t="s">
        <v>13</v>
      </c>
      <c r="AE173" s="123" t="s">
        <v>13</v>
      </c>
      <c r="AF173" s="118" t="s">
        <v>9</v>
      </c>
      <c r="AG173" s="119" t="s">
        <v>13</v>
      </c>
      <c r="AH173" s="119" t="s">
        <v>13</v>
      </c>
      <c r="AI173" s="119" t="s">
        <v>13</v>
      </c>
      <c r="AJ173" s="119" t="s">
        <v>13</v>
      </c>
      <c r="AK173" s="125" t="s">
        <v>16</v>
      </c>
      <c r="AL173" s="125" t="s">
        <v>16</v>
      </c>
      <c r="AM173" s="118" t="s">
        <v>9</v>
      </c>
      <c r="AN173" s="118" t="s">
        <v>9</v>
      </c>
      <c r="AO173" s="118" t="s">
        <v>9</v>
      </c>
      <c r="AP173" s="118" t="s">
        <v>9</v>
      </c>
      <c r="AQ173" s="118" t="s">
        <v>9</v>
      </c>
      <c r="AR173" s="118" t="s">
        <v>9</v>
      </c>
      <c r="AS173" s="118" t="s">
        <v>9</v>
      </c>
      <c r="AT173" s="118" t="s">
        <v>9</v>
      </c>
      <c r="AU173" s="122" t="s">
        <v>9</v>
      </c>
      <c r="AV173" s="131" t="s">
        <v>16</v>
      </c>
      <c r="AW173" s="118" t="s">
        <v>9</v>
      </c>
      <c r="AX173" s="119" t="s">
        <v>13</v>
      </c>
      <c r="AY173" s="132" t="s">
        <v>9</v>
      </c>
      <c r="AZ173" s="133" t="s">
        <v>13</v>
      </c>
      <c r="BA173" s="129" t="s">
        <v>13</v>
      </c>
      <c r="BB173" s="122" t="s">
        <v>9</v>
      </c>
      <c r="BC173" s="119" t="s">
        <v>13</v>
      </c>
      <c r="BD173" s="120" t="s">
        <v>16</v>
      </c>
      <c r="BE173" s="120" t="s">
        <v>16</v>
      </c>
      <c r="BF173" s="118" t="s">
        <v>9</v>
      </c>
    </row>
    <row r="174" spans="1:58" ht="12.75" customHeight="1">
      <c r="A174" s="240" t="s">
        <v>909</v>
      </c>
      <c r="B174" s="115" t="str">
        <f t="shared" si="5"/>
        <v>VC</v>
      </c>
      <c r="C174" s="118" t="s">
        <v>9</v>
      </c>
      <c r="D174" s="118" t="s">
        <v>9</v>
      </c>
      <c r="E174" s="118" t="s">
        <v>9</v>
      </c>
      <c r="F174" s="119" t="s">
        <v>13</v>
      </c>
      <c r="G174" s="119" t="s">
        <v>13</v>
      </c>
      <c r="H174" s="119" t="s">
        <v>9</v>
      </c>
      <c r="I174" s="118" t="s">
        <v>9</v>
      </c>
      <c r="J174" s="119" t="s">
        <v>13</v>
      </c>
      <c r="K174" s="120" t="s">
        <v>16</v>
      </c>
      <c r="L174" s="118" t="s">
        <v>9</v>
      </c>
      <c r="M174" s="118" t="s">
        <v>9</v>
      </c>
      <c r="N174" s="118" t="s">
        <v>9</v>
      </c>
      <c r="O174" s="118" t="s">
        <v>9</v>
      </c>
      <c r="P174" s="119" t="s">
        <v>13</v>
      </c>
      <c r="Q174" s="118" t="s">
        <v>9</v>
      </c>
      <c r="R174" s="118" t="s">
        <v>9</v>
      </c>
      <c r="S174" s="118" t="s">
        <v>9</v>
      </c>
      <c r="T174" s="118" t="s">
        <v>9</v>
      </c>
      <c r="U174" s="122" t="s">
        <v>9</v>
      </c>
      <c r="V174" s="122" t="s">
        <v>9</v>
      </c>
      <c r="W174" s="119" t="s">
        <v>13</v>
      </c>
      <c r="X174" s="119" t="s">
        <v>13</v>
      </c>
      <c r="Y174" s="119" t="s">
        <v>13</v>
      </c>
      <c r="Z174" s="119" t="s">
        <v>13</v>
      </c>
      <c r="AA174" s="118" t="s">
        <v>9</v>
      </c>
      <c r="AB174" s="123" t="s">
        <v>13</v>
      </c>
      <c r="AC174" s="130" t="s">
        <v>13</v>
      </c>
      <c r="AD174" s="119" t="s">
        <v>13</v>
      </c>
      <c r="AE174" s="123" t="s">
        <v>13</v>
      </c>
      <c r="AF174" s="118" t="s">
        <v>9</v>
      </c>
      <c r="AG174" s="119" t="s">
        <v>13</v>
      </c>
      <c r="AH174" s="119" t="s">
        <v>13</v>
      </c>
      <c r="AI174" s="119" t="s">
        <v>13</v>
      </c>
      <c r="AJ174" s="119" t="s">
        <v>13</v>
      </c>
      <c r="AK174" s="125" t="s">
        <v>16</v>
      </c>
      <c r="AL174" s="125" t="s">
        <v>16</v>
      </c>
      <c r="AM174" s="118" t="s">
        <v>9</v>
      </c>
      <c r="AN174" s="118" t="s">
        <v>9</v>
      </c>
      <c r="AO174" s="118" t="s">
        <v>9</v>
      </c>
      <c r="AP174" s="118" t="s">
        <v>9</v>
      </c>
      <c r="AQ174" s="118" t="s">
        <v>9</v>
      </c>
      <c r="AR174" s="118" t="s">
        <v>9</v>
      </c>
      <c r="AS174" s="118" t="s">
        <v>9</v>
      </c>
      <c r="AT174" s="118" t="s">
        <v>9</v>
      </c>
      <c r="AU174" s="122" t="s">
        <v>9</v>
      </c>
      <c r="AV174" s="131" t="s">
        <v>16</v>
      </c>
      <c r="AW174" s="118" t="s">
        <v>9</v>
      </c>
      <c r="AX174" s="119" t="s">
        <v>13</v>
      </c>
      <c r="AY174" s="132" t="s">
        <v>9</v>
      </c>
      <c r="AZ174" s="133" t="s">
        <v>13</v>
      </c>
      <c r="BA174" s="129" t="s">
        <v>13</v>
      </c>
      <c r="BB174" s="122" t="s">
        <v>9</v>
      </c>
      <c r="BC174" s="119" t="s">
        <v>13</v>
      </c>
      <c r="BD174" s="120" t="s">
        <v>16</v>
      </c>
      <c r="BE174" s="120" t="s">
        <v>16</v>
      </c>
      <c r="BF174" s="118" t="s">
        <v>9</v>
      </c>
    </row>
    <row r="175" spans="1:58" ht="12.75" customHeight="1">
      <c r="A175" s="112" t="s">
        <v>818</v>
      </c>
      <c r="B175" s="115" t="str">
        <f t="shared" si="5"/>
        <v>SD</v>
      </c>
      <c r="C175" s="125" t="s">
        <v>16</v>
      </c>
      <c r="D175" s="125" t="s">
        <v>16</v>
      </c>
      <c r="E175" s="125" t="s">
        <v>16</v>
      </c>
      <c r="F175" s="125" t="s">
        <v>16</v>
      </c>
      <c r="G175" s="125" t="s">
        <v>16</v>
      </c>
      <c r="H175" s="125" t="s">
        <v>16</v>
      </c>
      <c r="I175" s="125" t="s">
        <v>16</v>
      </c>
      <c r="J175" s="125" t="s">
        <v>16</v>
      </c>
      <c r="K175" s="120" t="s">
        <v>16</v>
      </c>
      <c r="L175" s="125" t="s">
        <v>16</v>
      </c>
      <c r="M175" s="125" t="s">
        <v>16</v>
      </c>
      <c r="N175" s="125" t="s">
        <v>16</v>
      </c>
      <c r="O175" s="125" t="s">
        <v>16</v>
      </c>
      <c r="P175" s="125" t="s">
        <v>16</v>
      </c>
      <c r="Q175" s="125" t="s">
        <v>16</v>
      </c>
      <c r="R175" s="125" t="s">
        <v>16</v>
      </c>
      <c r="S175" s="125" t="s">
        <v>16</v>
      </c>
      <c r="T175" s="125" t="s">
        <v>16</v>
      </c>
      <c r="U175" s="120" t="s">
        <v>16</v>
      </c>
      <c r="V175" s="120" t="s">
        <v>16</v>
      </c>
      <c r="W175" s="125" t="s">
        <v>16</v>
      </c>
      <c r="X175" s="125" t="s">
        <v>16</v>
      </c>
      <c r="Y175" s="125" t="s">
        <v>16</v>
      </c>
      <c r="Z175" s="125" t="s">
        <v>16</v>
      </c>
      <c r="AA175" s="125" t="s">
        <v>16</v>
      </c>
      <c r="AB175" s="120" t="s">
        <v>16</v>
      </c>
      <c r="AC175" s="131" t="s">
        <v>16</v>
      </c>
      <c r="AD175" s="125" t="s">
        <v>16</v>
      </c>
      <c r="AE175" s="120" t="s">
        <v>16</v>
      </c>
      <c r="AF175" s="125" t="s">
        <v>16</v>
      </c>
      <c r="AG175" s="125" t="s">
        <v>16</v>
      </c>
      <c r="AH175" s="125" t="s">
        <v>16</v>
      </c>
      <c r="AI175" s="125" t="s">
        <v>16</v>
      </c>
      <c r="AJ175" s="125" t="s">
        <v>16</v>
      </c>
      <c r="AK175" s="125" t="s">
        <v>16</v>
      </c>
      <c r="AL175" s="125" t="s">
        <v>16</v>
      </c>
      <c r="AM175" s="125" t="s">
        <v>16</v>
      </c>
      <c r="AN175" s="125" t="s">
        <v>16</v>
      </c>
      <c r="AO175" s="125" t="s">
        <v>16</v>
      </c>
      <c r="AP175" s="125" t="s">
        <v>16</v>
      </c>
      <c r="AQ175" s="125" t="s">
        <v>16</v>
      </c>
      <c r="AR175" s="125" t="s">
        <v>16</v>
      </c>
      <c r="AS175" s="125" t="s">
        <v>16</v>
      </c>
      <c r="AT175" s="125" t="s">
        <v>16</v>
      </c>
      <c r="AU175" s="120" t="s">
        <v>16</v>
      </c>
      <c r="AV175" s="131" t="s">
        <v>16</v>
      </c>
      <c r="AW175" s="125" t="s">
        <v>16</v>
      </c>
      <c r="AX175" s="125" t="s">
        <v>16</v>
      </c>
      <c r="AY175" s="131" t="s">
        <v>16</v>
      </c>
      <c r="AZ175" s="161" t="s">
        <v>16</v>
      </c>
      <c r="BA175" s="231" t="s">
        <v>16</v>
      </c>
      <c r="BB175" s="120" t="s">
        <v>16</v>
      </c>
      <c r="BC175" s="125" t="s">
        <v>16</v>
      </c>
      <c r="BD175" s="120" t="s">
        <v>16</v>
      </c>
      <c r="BE175" s="120" t="s">
        <v>16</v>
      </c>
      <c r="BF175" s="125" t="s">
        <v>16</v>
      </c>
    </row>
    <row r="176" spans="1:58" ht="12.75" customHeight="1">
      <c r="A176" s="112" t="s">
        <v>841</v>
      </c>
      <c r="B176" s="115" t="str">
        <f t="shared" si="5"/>
        <v>SR</v>
      </c>
      <c r="C176" s="118" t="s">
        <v>9</v>
      </c>
      <c r="D176" s="118" t="s">
        <v>9</v>
      </c>
      <c r="E176" s="118" t="s">
        <v>9</v>
      </c>
      <c r="F176" s="119" t="s">
        <v>13</v>
      </c>
      <c r="G176" s="119" t="s">
        <v>13</v>
      </c>
      <c r="H176" s="119" t="s">
        <v>9</v>
      </c>
      <c r="I176" s="118" t="s">
        <v>9</v>
      </c>
      <c r="J176" s="119" t="s">
        <v>13</v>
      </c>
      <c r="K176" s="120" t="s">
        <v>16</v>
      </c>
      <c r="L176" s="118" t="s">
        <v>9</v>
      </c>
      <c r="M176" s="118" t="s">
        <v>9</v>
      </c>
      <c r="N176" s="118" t="s">
        <v>9</v>
      </c>
      <c r="O176" s="118" t="s">
        <v>9</v>
      </c>
      <c r="P176" s="119" t="s">
        <v>13</v>
      </c>
      <c r="Q176" s="118" t="s">
        <v>9</v>
      </c>
      <c r="R176" s="118" t="s">
        <v>9</v>
      </c>
      <c r="S176" s="118" t="s">
        <v>9</v>
      </c>
      <c r="T176" s="118" t="s">
        <v>9</v>
      </c>
      <c r="U176" s="122" t="s">
        <v>9</v>
      </c>
      <c r="V176" s="122" t="s">
        <v>9</v>
      </c>
      <c r="W176" s="119" t="s">
        <v>13</v>
      </c>
      <c r="X176" s="119" t="s">
        <v>13</v>
      </c>
      <c r="Y176" s="119" t="s">
        <v>13</v>
      </c>
      <c r="Z176" s="119" t="s">
        <v>13</v>
      </c>
      <c r="AA176" s="118" t="s">
        <v>9</v>
      </c>
      <c r="AB176" s="123" t="s">
        <v>13</v>
      </c>
      <c r="AC176" s="130" t="s">
        <v>13</v>
      </c>
      <c r="AD176" s="119" t="s">
        <v>13</v>
      </c>
      <c r="AE176" s="123" t="s">
        <v>13</v>
      </c>
      <c r="AF176" s="118" t="s">
        <v>9</v>
      </c>
      <c r="AG176" s="119" t="s">
        <v>13</v>
      </c>
      <c r="AH176" s="119" t="s">
        <v>13</v>
      </c>
      <c r="AI176" s="119" t="s">
        <v>13</v>
      </c>
      <c r="AJ176" s="119" t="s">
        <v>13</v>
      </c>
      <c r="AK176" s="125" t="s">
        <v>16</v>
      </c>
      <c r="AL176" s="125" t="s">
        <v>16</v>
      </c>
      <c r="AM176" s="118" t="s">
        <v>9</v>
      </c>
      <c r="AN176" s="118" t="s">
        <v>9</v>
      </c>
      <c r="AO176" s="118" t="s">
        <v>9</v>
      </c>
      <c r="AP176" s="118" t="s">
        <v>9</v>
      </c>
      <c r="AQ176" s="118" t="s">
        <v>9</v>
      </c>
      <c r="AR176" s="118" t="s">
        <v>9</v>
      </c>
      <c r="AS176" s="118" t="s">
        <v>9</v>
      </c>
      <c r="AT176" s="118" t="s">
        <v>9</v>
      </c>
      <c r="AU176" s="122" t="s">
        <v>9</v>
      </c>
      <c r="AV176" s="131" t="s">
        <v>16</v>
      </c>
      <c r="AW176" s="118" t="s">
        <v>9</v>
      </c>
      <c r="AX176" s="119" t="s">
        <v>13</v>
      </c>
      <c r="AY176" s="132" t="s">
        <v>9</v>
      </c>
      <c r="AZ176" s="133" t="s">
        <v>13</v>
      </c>
      <c r="BA176" s="129" t="s">
        <v>13</v>
      </c>
      <c r="BB176" s="122" t="s">
        <v>9</v>
      </c>
      <c r="BC176" s="119" t="s">
        <v>13</v>
      </c>
      <c r="BD176" s="120" t="s">
        <v>16</v>
      </c>
      <c r="BE176" s="120" t="s">
        <v>16</v>
      </c>
      <c r="BF176" s="118" t="s">
        <v>9</v>
      </c>
    </row>
    <row r="177" spans="1:58" ht="12.75" customHeight="1">
      <c r="A177" s="112" t="s">
        <v>856</v>
      </c>
      <c r="B177" s="115" t="str">
        <f t="shared" si="5"/>
        <v>SZ</v>
      </c>
      <c r="C177" s="118" t="s">
        <v>9</v>
      </c>
      <c r="D177" s="118" t="s">
        <v>9</v>
      </c>
      <c r="E177" s="118" t="s">
        <v>9</v>
      </c>
      <c r="F177" s="119" t="s">
        <v>13</v>
      </c>
      <c r="G177" s="119" t="s">
        <v>13</v>
      </c>
      <c r="H177" s="119" t="s">
        <v>9</v>
      </c>
      <c r="I177" s="118" t="s">
        <v>9</v>
      </c>
      <c r="J177" s="119" t="s">
        <v>13</v>
      </c>
      <c r="K177" s="120" t="s">
        <v>16</v>
      </c>
      <c r="L177" s="118" t="s">
        <v>9</v>
      </c>
      <c r="M177" s="118" t="s">
        <v>9</v>
      </c>
      <c r="N177" s="118" t="s">
        <v>9</v>
      </c>
      <c r="O177" s="118" t="s">
        <v>9</v>
      </c>
      <c r="P177" s="118" t="s">
        <v>9</v>
      </c>
      <c r="Q177" s="118" t="s">
        <v>9</v>
      </c>
      <c r="R177" s="118" t="s">
        <v>9</v>
      </c>
      <c r="S177" s="118" t="s">
        <v>9</v>
      </c>
      <c r="T177" s="118" t="s">
        <v>9</v>
      </c>
      <c r="U177" s="122" t="s">
        <v>9</v>
      </c>
      <c r="V177" s="122" t="s">
        <v>9</v>
      </c>
      <c r="W177" s="119" t="s">
        <v>13</v>
      </c>
      <c r="X177" s="119" t="s">
        <v>13</v>
      </c>
      <c r="Y177" s="119" t="s">
        <v>13</v>
      </c>
      <c r="Z177" s="119" t="s">
        <v>13</v>
      </c>
      <c r="AA177" s="118" t="s">
        <v>9</v>
      </c>
      <c r="AB177" s="123" t="s">
        <v>13</v>
      </c>
      <c r="AC177" s="130" t="s">
        <v>13</v>
      </c>
      <c r="AD177" s="119" t="s">
        <v>13</v>
      </c>
      <c r="AE177" s="123" t="s">
        <v>13</v>
      </c>
      <c r="AF177" s="118" t="s">
        <v>9</v>
      </c>
      <c r="AG177" s="119" t="s">
        <v>13</v>
      </c>
      <c r="AH177" s="119" t="s">
        <v>13</v>
      </c>
      <c r="AI177" s="119" t="s">
        <v>13</v>
      </c>
      <c r="AJ177" s="119" t="s">
        <v>13</v>
      </c>
      <c r="AK177" s="125" t="s">
        <v>16</v>
      </c>
      <c r="AL177" s="125" t="s">
        <v>16</v>
      </c>
      <c r="AM177" s="118" t="s">
        <v>9</v>
      </c>
      <c r="AN177" s="118" t="s">
        <v>9</v>
      </c>
      <c r="AO177" s="118" t="s">
        <v>9</v>
      </c>
      <c r="AP177" s="118" t="s">
        <v>9</v>
      </c>
      <c r="AQ177" s="118" t="s">
        <v>9</v>
      </c>
      <c r="AR177" s="118" t="s">
        <v>9</v>
      </c>
      <c r="AS177" s="118" t="s">
        <v>9</v>
      </c>
      <c r="AT177" s="118" t="s">
        <v>9</v>
      </c>
      <c r="AU177" s="122" t="s">
        <v>9</v>
      </c>
      <c r="AV177" s="131" t="s">
        <v>16</v>
      </c>
      <c r="AW177" s="118" t="s">
        <v>9</v>
      </c>
      <c r="AX177" s="119" t="s">
        <v>13</v>
      </c>
      <c r="AY177" s="132" t="s">
        <v>9</v>
      </c>
      <c r="AZ177" s="133" t="s">
        <v>13</v>
      </c>
      <c r="BA177" s="129" t="s">
        <v>13</v>
      </c>
      <c r="BB177" s="122" t="s">
        <v>9</v>
      </c>
      <c r="BC177" s="119" t="s">
        <v>13</v>
      </c>
      <c r="BD177" s="120" t="s">
        <v>16</v>
      </c>
      <c r="BE177" s="120" t="s">
        <v>16</v>
      </c>
      <c r="BF177" s="118" t="s">
        <v>9</v>
      </c>
    </row>
    <row r="178" spans="1:58" ht="12.75" customHeight="1">
      <c r="A178" s="112" t="s">
        <v>821</v>
      </c>
      <c r="B178" s="115" t="str">
        <f t="shared" si="5"/>
        <v>SE</v>
      </c>
      <c r="C178" s="118" t="s">
        <v>9</v>
      </c>
      <c r="D178" s="118" t="s">
        <v>9</v>
      </c>
      <c r="E178" s="118" t="s">
        <v>9</v>
      </c>
      <c r="F178" s="118" t="s">
        <v>9</v>
      </c>
      <c r="G178" s="118" t="s">
        <v>9</v>
      </c>
      <c r="H178" s="118" t="s">
        <v>9</v>
      </c>
      <c r="I178" s="118" t="s">
        <v>9</v>
      </c>
      <c r="J178" s="118" t="s">
        <v>9</v>
      </c>
      <c r="K178" s="122" t="s">
        <v>9</v>
      </c>
      <c r="L178" s="118" t="s">
        <v>9</v>
      </c>
      <c r="M178" s="118" t="s">
        <v>9</v>
      </c>
      <c r="N178" s="118" t="s">
        <v>9</v>
      </c>
      <c r="O178" s="118" t="s">
        <v>9</v>
      </c>
      <c r="P178" s="118" t="s">
        <v>9</v>
      </c>
      <c r="Q178" s="118" t="s">
        <v>9</v>
      </c>
      <c r="R178" s="118" t="s">
        <v>9</v>
      </c>
      <c r="S178" s="118" t="s">
        <v>9</v>
      </c>
      <c r="T178" s="118" t="s">
        <v>9</v>
      </c>
      <c r="U178" s="122" t="s">
        <v>9</v>
      </c>
      <c r="V178" s="122" t="s">
        <v>9</v>
      </c>
      <c r="W178" s="118" t="s">
        <v>9</v>
      </c>
      <c r="X178" s="118" t="s">
        <v>9</v>
      </c>
      <c r="Y178" s="118" t="s">
        <v>9</v>
      </c>
      <c r="Z178" s="119" t="s">
        <v>13</v>
      </c>
      <c r="AA178" s="118" t="s">
        <v>9</v>
      </c>
      <c r="AB178" s="122" t="s">
        <v>9</v>
      </c>
      <c r="AC178" s="132" t="s">
        <v>9</v>
      </c>
      <c r="AD178" s="118" t="s">
        <v>9</v>
      </c>
      <c r="AE178" s="123" t="s">
        <v>13</v>
      </c>
      <c r="AF178" s="118" t="s">
        <v>9</v>
      </c>
      <c r="AG178" s="118" t="s">
        <v>9</v>
      </c>
      <c r="AH178" s="118" t="s">
        <v>9</v>
      </c>
      <c r="AI178" s="118" t="s">
        <v>9</v>
      </c>
      <c r="AJ178" s="118" t="s">
        <v>9</v>
      </c>
      <c r="AK178" s="125" t="s">
        <v>16</v>
      </c>
      <c r="AL178" s="118" t="s">
        <v>9</v>
      </c>
      <c r="AM178" s="118" t="s">
        <v>9</v>
      </c>
      <c r="AN178" s="118" t="s">
        <v>9</v>
      </c>
      <c r="AO178" s="118" t="s">
        <v>9</v>
      </c>
      <c r="AP178" s="118" t="s">
        <v>9</v>
      </c>
      <c r="AQ178" s="118" t="s">
        <v>9</v>
      </c>
      <c r="AR178" s="118" t="s">
        <v>9</v>
      </c>
      <c r="AS178" s="118" t="s">
        <v>9</v>
      </c>
      <c r="AT178" s="118" t="s">
        <v>9</v>
      </c>
      <c r="AU178" s="122" t="s">
        <v>9</v>
      </c>
      <c r="AV178" s="131" t="s">
        <v>16</v>
      </c>
      <c r="AW178" s="118" t="s">
        <v>9</v>
      </c>
      <c r="AX178" s="118" t="s">
        <v>9</v>
      </c>
      <c r="AY178" s="132" t="s">
        <v>9</v>
      </c>
      <c r="AZ178" s="161" t="s">
        <v>16</v>
      </c>
      <c r="BA178" s="154" t="s">
        <v>9</v>
      </c>
      <c r="BB178" s="122" t="s">
        <v>9</v>
      </c>
      <c r="BC178" s="119" t="s">
        <v>13</v>
      </c>
      <c r="BD178" s="120" t="s">
        <v>16</v>
      </c>
      <c r="BE178" s="122" t="s">
        <v>9</v>
      </c>
      <c r="BF178" s="118" t="s">
        <v>9</v>
      </c>
    </row>
    <row r="179" spans="1:58" ht="12.75" customHeight="1">
      <c r="A179" s="112" t="s">
        <v>487</v>
      </c>
      <c r="B179" s="115" t="str">
        <f t="shared" si="5"/>
        <v>CH</v>
      </c>
      <c r="C179" s="118" t="s">
        <v>9</v>
      </c>
      <c r="D179" s="118" t="s">
        <v>9</v>
      </c>
      <c r="E179" s="118" t="s">
        <v>9</v>
      </c>
      <c r="F179" s="118" t="s">
        <v>9</v>
      </c>
      <c r="G179" s="119" t="s">
        <v>13</v>
      </c>
      <c r="H179" s="118" t="s">
        <v>9</v>
      </c>
      <c r="I179" s="118" t="s">
        <v>9</v>
      </c>
      <c r="J179" s="118" t="s">
        <v>9</v>
      </c>
      <c r="K179" s="122" t="s">
        <v>9</v>
      </c>
      <c r="L179" s="118" t="s">
        <v>9</v>
      </c>
      <c r="M179" s="118" t="s">
        <v>9</v>
      </c>
      <c r="N179" s="118" t="s">
        <v>9</v>
      </c>
      <c r="O179" s="118" t="s">
        <v>9</v>
      </c>
      <c r="P179" s="118" t="s">
        <v>9</v>
      </c>
      <c r="Q179" s="118" t="s">
        <v>9</v>
      </c>
      <c r="R179" s="118" t="s">
        <v>9</v>
      </c>
      <c r="S179" s="118" t="s">
        <v>9</v>
      </c>
      <c r="T179" s="118" t="s">
        <v>9</v>
      </c>
      <c r="U179" s="122" t="s">
        <v>9</v>
      </c>
      <c r="V179" s="122" t="s">
        <v>9</v>
      </c>
      <c r="W179" s="118" t="s">
        <v>9</v>
      </c>
      <c r="X179" s="118" t="s">
        <v>9</v>
      </c>
      <c r="Y179" s="118" t="s">
        <v>9</v>
      </c>
      <c r="Z179" s="119" t="s">
        <v>13</v>
      </c>
      <c r="AA179" s="118" t="s">
        <v>9</v>
      </c>
      <c r="AB179" s="122" t="s">
        <v>9</v>
      </c>
      <c r="AC179" s="132" t="s">
        <v>9</v>
      </c>
      <c r="AD179" s="118" t="s">
        <v>9</v>
      </c>
      <c r="AE179" s="123" t="s">
        <v>13</v>
      </c>
      <c r="AF179" s="118" t="s">
        <v>9</v>
      </c>
      <c r="AG179" s="118" t="s">
        <v>9</v>
      </c>
      <c r="AH179" s="118" t="s">
        <v>9</v>
      </c>
      <c r="AI179" s="118" t="s">
        <v>9</v>
      </c>
      <c r="AJ179" s="118" t="s">
        <v>9</v>
      </c>
      <c r="AK179" s="125" t="s">
        <v>16</v>
      </c>
      <c r="AL179" s="118" t="s">
        <v>9</v>
      </c>
      <c r="AM179" s="118" t="s">
        <v>9</v>
      </c>
      <c r="AN179" s="118" t="s">
        <v>9</v>
      </c>
      <c r="AO179" s="118" t="s">
        <v>9</v>
      </c>
      <c r="AP179" s="118" t="s">
        <v>9</v>
      </c>
      <c r="AQ179" s="118" t="s">
        <v>9</v>
      </c>
      <c r="AR179" s="118" t="s">
        <v>9</v>
      </c>
      <c r="AS179" s="118" t="s">
        <v>9</v>
      </c>
      <c r="AT179" s="118" t="s">
        <v>9</v>
      </c>
      <c r="AU179" s="122" t="s">
        <v>9</v>
      </c>
      <c r="AV179" s="131" t="s">
        <v>16</v>
      </c>
      <c r="AW179" s="118" t="s">
        <v>9</v>
      </c>
      <c r="AX179" s="118" t="s">
        <v>9</v>
      </c>
      <c r="AY179" s="132" t="s">
        <v>9</v>
      </c>
      <c r="AZ179" s="161" t="s">
        <v>16</v>
      </c>
      <c r="BA179" s="154" t="s">
        <v>9</v>
      </c>
      <c r="BB179" s="122" t="s">
        <v>9</v>
      </c>
      <c r="BC179" s="118" t="s">
        <v>9</v>
      </c>
      <c r="BD179" s="120" t="s">
        <v>16</v>
      </c>
      <c r="BE179" s="122" t="s">
        <v>9</v>
      </c>
      <c r="BF179" s="118" t="s">
        <v>9</v>
      </c>
    </row>
    <row r="180" spans="1:58" ht="12.75" customHeight="1">
      <c r="A180" s="112" t="s">
        <v>853</v>
      </c>
      <c r="B180" s="115" t="str">
        <f t="shared" si="5"/>
        <v>SY</v>
      </c>
      <c r="C180" s="125" t="s">
        <v>16</v>
      </c>
      <c r="D180" s="125" t="s">
        <v>16</v>
      </c>
      <c r="E180" s="125" t="s">
        <v>16</v>
      </c>
      <c r="F180" s="125" t="s">
        <v>16</v>
      </c>
      <c r="G180" s="125" t="s">
        <v>16</v>
      </c>
      <c r="H180" s="125" t="s">
        <v>16</v>
      </c>
      <c r="I180" s="125" t="s">
        <v>16</v>
      </c>
      <c r="J180" s="125" t="s">
        <v>16</v>
      </c>
      <c r="K180" s="120" t="s">
        <v>16</v>
      </c>
      <c r="L180" s="125" t="s">
        <v>16</v>
      </c>
      <c r="M180" s="125" t="s">
        <v>16</v>
      </c>
      <c r="N180" s="125" t="s">
        <v>16</v>
      </c>
      <c r="O180" s="125" t="s">
        <v>16</v>
      </c>
      <c r="P180" s="125" t="s">
        <v>16</v>
      </c>
      <c r="Q180" s="125" t="s">
        <v>16</v>
      </c>
      <c r="R180" s="125" t="s">
        <v>16</v>
      </c>
      <c r="S180" s="125" t="s">
        <v>16</v>
      </c>
      <c r="T180" s="125" t="s">
        <v>16</v>
      </c>
      <c r="U180" s="120" t="s">
        <v>16</v>
      </c>
      <c r="V180" s="120" t="s">
        <v>16</v>
      </c>
      <c r="W180" s="125" t="s">
        <v>16</v>
      </c>
      <c r="X180" s="125" t="s">
        <v>16</v>
      </c>
      <c r="Y180" s="125" t="s">
        <v>16</v>
      </c>
      <c r="Z180" s="125" t="s">
        <v>16</v>
      </c>
      <c r="AA180" s="125" t="s">
        <v>16</v>
      </c>
      <c r="AB180" s="120" t="s">
        <v>16</v>
      </c>
      <c r="AC180" s="131" t="s">
        <v>16</v>
      </c>
      <c r="AD180" s="125" t="s">
        <v>16</v>
      </c>
      <c r="AE180" s="120" t="s">
        <v>16</v>
      </c>
      <c r="AF180" s="125" t="s">
        <v>16</v>
      </c>
      <c r="AG180" s="125" t="s">
        <v>16</v>
      </c>
      <c r="AH180" s="125" t="s">
        <v>16</v>
      </c>
      <c r="AI180" s="125" t="s">
        <v>16</v>
      </c>
      <c r="AJ180" s="125" t="s">
        <v>16</v>
      </c>
      <c r="AK180" s="125" t="s">
        <v>16</v>
      </c>
      <c r="AL180" s="125" t="s">
        <v>16</v>
      </c>
      <c r="AM180" s="125" t="s">
        <v>16</v>
      </c>
      <c r="AN180" s="125" t="s">
        <v>16</v>
      </c>
      <c r="AO180" s="125" t="s">
        <v>16</v>
      </c>
      <c r="AP180" s="125" t="s">
        <v>16</v>
      </c>
      <c r="AQ180" s="125" t="s">
        <v>16</v>
      </c>
      <c r="AR180" s="125" t="s">
        <v>16</v>
      </c>
      <c r="AS180" s="125" t="s">
        <v>16</v>
      </c>
      <c r="AT180" s="125" t="s">
        <v>16</v>
      </c>
      <c r="AU180" s="120" t="s">
        <v>16</v>
      </c>
      <c r="AV180" s="131" t="s">
        <v>16</v>
      </c>
      <c r="AW180" s="125" t="s">
        <v>16</v>
      </c>
      <c r="AX180" s="125" t="s">
        <v>16</v>
      </c>
      <c r="AY180" s="131" t="s">
        <v>16</v>
      </c>
      <c r="AZ180" s="161" t="s">
        <v>16</v>
      </c>
      <c r="BA180" s="231" t="s">
        <v>16</v>
      </c>
      <c r="BB180" s="120" t="s">
        <v>16</v>
      </c>
      <c r="BC180" s="125" t="s">
        <v>16</v>
      </c>
      <c r="BD180" s="120" t="s">
        <v>16</v>
      </c>
      <c r="BE180" s="120" t="s">
        <v>16</v>
      </c>
      <c r="BF180" s="125" t="s">
        <v>16</v>
      </c>
    </row>
    <row r="181" spans="1:58" ht="12.75" customHeight="1">
      <c r="A181" s="112" t="s">
        <v>888</v>
      </c>
      <c r="B181" s="115" t="str">
        <f t="shared" si="5"/>
        <v>TW</v>
      </c>
      <c r="C181" s="118" t="s">
        <v>9</v>
      </c>
      <c r="D181" s="118" t="s">
        <v>9</v>
      </c>
      <c r="E181" s="118" t="s">
        <v>9</v>
      </c>
      <c r="F181" s="118" t="s">
        <v>9</v>
      </c>
      <c r="G181" s="118" t="s">
        <v>9</v>
      </c>
      <c r="H181" s="118" t="s">
        <v>9</v>
      </c>
      <c r="I181" s="118" t="s">
        <v>9</v>
      </c>
      <c r="J181" s="119" t="s">
        <v>13</v>
      </c>
      <c r="K181" s="122" t="s">
        <v>9</v>
      </c>
      <c r="L181" s="118" t="s">
        <v>9</v>
      </c>
      <c r="M181" s="118" t="s">
        <v>9</v>
      </c>
      <c r="N181" s="118" t="s">
        <v>9</v>
      </c>
      <c r="O181" s="118" t="s">
        <v>9</v>
      </c>
      <c r="P181" s="119" t="s">
        <v>13</v>
      </c>
      <c r="Q181" s="118" t="s">
        <v>9</v>
      </c>
      <c r="R181" s="118" t="s">
        <v>9</v>
      </c>
      <c r="S181" s="118" t="s">
        <v>9</v>
      </c>
      <c r="T181" s="118" t="s">
        <v>9</v>
      </c>
      <c r="U181" s="122" t="s">
        <v>9</v>
      </c>
      <c r="V181" s="122" t="s">
        <v>9</v>
      </c>
      <c r="W181" s="118" t="s">
        <v>9</v>
      </c>
      <c r="X181" s="118" t="s">
        <v>9</v>
      </c>
      <c r="Y181" s="118" t="s">
        <v>9</v>
      </c>
      <c r="Z181" s="119" t="s">
        <v>13</v>
      </c>
      <c r="AA181" s="118" t="s">
        <v>9</v>
      </c>
      <c r="AB181" s="122" t="s">
        <v>9</v>
      </c>
      <c r="AC181" s="132" t="s">
        <v>9</v>
      </c>
      <c r="AD181" s="118" t="s">
        <v>9</v>
      </c>
      <c r="AE181" s="122" t="s">
        <v>9</v>
      </c>
      <c r="AF181" s="118" t="s">
        <v>9</v>
      </c>
      <c r="AG181" s="118" t="s">
        <v>9</v>
      </c>
      <c r="AH181" s="118" t="s">
        <v>9</v>
      </c>
      <c r="AI181" s="118" t="s">
        <v>9</v>
      </c>
      <c r="AJ181" s="118" t="s">
        <v>9</v>
      </c>
      <c r="AK181" s="125" t="s">
        <v>16</v>
      </c>
      <c r="AL181" s="118" t="s">
        <v>9</v>
      </c>
      <c r="AM181" s="118" t="s">
        <v>9</v>
      </c>
      <c r="AN181" s="118" t="s">
        <v>9</v>
      </c>
      <c r="AO181" s="118" t="s">
        <v>9</v>
      </c>
      <c r="AP181" s="118" t="s">
        <v>9</v>
      </c>
      <c r="AQ181" s="118" t="s">
        <v>9</v>
      </c>
      <c r="AR181" s="118" t="s">
        <v>9</v>
      </c>
      <c r="AS181" s="118" t="s">
        <v>9</v>
      </c>
      <c r="AT181" s="118" t="s">
        <v>9</v>
      </c>
      <c r="AU181" s="122" t="s">
        <v>9</v>
      </c>
      <c r="AV181" s="132" t="s">
        <v>9</v>
      </c>
      <c r="AW181" s="118" t="s">
        <v>9</v>
      </c>
      <c r="AX181" s="118" t="s">
        <v>9</v>
      </c>
      <c r="AY181" s="132" t="s">
        <v>9</v>
      </c>
      <c r="AZ181" s="161" t="s">
        <v>16</v>
      </c>
      <c r="BA181" s="154" t="s">
        <v>9</v>
      </c>
      <c r="BB181" s="122" t="s">
        <v>9</v>
      </c>
      <c r="BC181" s="118" t="s">
        <v>9</v>
      </c>
      <c r="BD181" s="120" t="s">
        <v>16</v>
      </c>
      <c r="BE181" s="122" t="s">
        <v>9</v>
      </c>
      <c r="BF181" s="118" t="s">
        <v>9</v>
      </c>
    </row>
    <row r="182" spans="1:58" ht="12.75" customHeight="1">
      <c r="A182" s="112" t="s">
        <v>869</v>
      </c>
      <c r="B182" s="115" t="str">
        <f t="shared" si="5"/>
        <v>TJ</v>
      </c>
      <c r="C182" s="118" t="s">
        <v>9</v>
      </c>
      <c r="D182" s="118" t="s">
        <v>9</v>
      </c>
      <c r="E182" s="118" t="s">
        <v>9</v>
      </c>
      <c r="F182" s="119" t="s">
        <v>13</v>
      </c>
      <c r="G182" s="119" t="s">
        <v>13</v>
      </c>
      <c r="H182" s="119" t="s">
        <v>9</v>
      </c>
      <c r="I182" s="118" t="s">
        <v>9</v>
      </c>
      <c r="J182" s="119" t="s">
        <v>13</v>
      </c>
      <c r="K182" s="122" t="s">
        <v>9</v>
      </c>
      <c r="L182" s="118" t="s">
        <v>9</v>
      </c>
      <c r="M182" s="118" t="s">
        <v>9</v>
      </c>
      <c r="N182" s="118" t="s">
        <v>9</v>
      </c>
      <c r="O182" s="118" t="s">
        <v>9</v>
      </c>
      <c r="P182" s="119" t="s">
        <v>13</v>
      </c>
      <c r="Q182" s="118" t="s">
        <v>9</v>
      </c>
      <c r="R182" s="118" t="s">
        <v>9</v>
      </c>
      <c r="S182" s="118" t="s">
        <v>9</v>
      </c>
      <c r="T182" s="118" t="s">
        <v>9</v>
      </c>
      <c r="U182" s="122" t="s">
        <v>9</v>
      </c>
      <c r="V182" s="122" t="s">
        <v>9</v>
      </c>
      <c r="W182" s="118" t="s">
        <v>9</v>
      </c>
      <c r="X182" s="118" t="s">
        <v>9</v>
      </c>
      <c r="Y182" s="118" t="s">
        <v>9</v>
      </c>
      <c r="Z182" s="119" t="s">
        <v>13</v>
      </c>
      <c r="AA182" s="118" t="s">
        <v>9</v>
      </c>
      <c r="AB182" s="123" t="s">
        <v>13</v>
      </c>
      <c r="AC182" s="130" t="s">
        <v>13</v>
      </c>
      <c r="AD182" s="119" t="s">
        <v>13</v>
      </c>
      <c r="AE182" s="123" t="s">
        <v>13</v>
      </c>
      <c r="AF182" s="118" t="s">
        <v>9</v>
      </c>
      <c r="AG182" s="118" t="s">
        <v>9</v>
      </c>
      <c r="AH182" s="118" t="s">
        <v>9</v>
      </c>
      <c r="AI182" s="118" t="s">
        <v>9</v>
      </c>
      <c r="AJ182" s="118" t="s">
        <v>9</v>
      </c>
      <c r="AK182" s="125" t="s">
        <v>16</v>
      </c>
      <c r="AL182" s="125" t="s">
        <v>16</v>
      </c>
      <c r="AM182" s="118" t="s">
        <v>9</v>
      </c>
      <c r="AN182" s="118" t="s">
        <v>9</v>
      </c>
      <c r="AO182" s="118" t="s">
        <v>9</v>
      </c>
      <c r="AP182" s="118" t="s">
        <v>9</v>
      </c>
      <c r="AQ182" s="118" t="s">
        <v>9</v>
      </c>
      <c r="AR182" s="118" t="s">
        <v>9</v>
      </c>
      <c r="AS182" s="118" t="s">
        <v>9</v>
      </c>
      <c r="AT182" s="118" t="s">
        <v>9</v>
      </c>
      <c r="AU182" s="122" t="s">
        <v>9</v>
      </c>
      <c r="AV182" s="131" t="s">
        <v>16</v>
      </c>
      <c r="AW182" s="118" t="s">
        <v>9</v>
      </c>
      <c r="AX182" s="118" t="s">
        <v>9</v>
      </c>
      <c r="AY182" s="132" t="s">
        <v>9</v>
      </c>
      <c r="AZ182" s="133" t="s">
        <v>13</v>
      </c>
      <c r="BA182" s="129" t="s">
        <v>13</v>
      </c>
      <c r="BB182" s="122" t="s">
        <v>9</v>
      </c>
      <c r="BC182" s="119" t="s">
        <v>13</v>
      </c>
      <c r="BD182" s="120" t="s">
        <v>16</v>
      </c>
      <c r="BE182" s="122" t="s">
        <v>9</v>
      </c>
      <c r="BF182" s="118" t="s">
        <v>9</v>
      </c>
    </row>
    <row r="183" spans="1:58" ht="12.75" customHeight="1">
      <c r="A183" s="112" t="s">
        <v>891</v>
      </c>
      <c r="B183" s="115" t="str">
        <f t="shared" si="5"/>
        <v>TZ</v>
      </c>
      <c r="C183" s="118" t="s">
        <v>9</v>
      </c>
      <c r="D183" s="118" t="s">
        <v>9</v>
      </c>
      <c r="E183" s="118" t="s">
        <v>9</v>
      </c>
      <c r="F183" s="119" t="s">
        <v>13</v>
      </c>
      <c r="G183" s="119" t="s">
        <v>13</v>
      </c>
      <c r="H183" s="119" t="s">
        <v>9</v>
      </c>
      <c r="I183" s="118" t="s">
        <v>9</v>
      </c>
      <c r="J183" s="119" t="s">
        <v>13</v>
      </c>
      <c r="K183" s="122" t="s">
        <v>9</v>
      </c>
      <c r="L183" s="118" t="s">
        <v>9</v>
      </c>
      <c r="M183" s="118" t="s">
        <v>9</v>
      </c>
      <c r="N183" s="118" t="s">
        <v>9</v>
      </c>
      <c r="O183" s="118" t="s">
        <v>9</v>
      </c>
      <c r="P183" s="118" t="s">
        <v>9</v>
      </c>
      <c r="Q183" s="118" t="s">
        <v>9</v>
      </c>
      <c r="R183" s="118" t="s">
        <v>9</v>
      </c>
      <c r="S183" s="118" t="s">
        <v>9</v>
      </c>
      <c r="T183" s="118" t="s">
        <v>9</v>
      </c>
      <c r="U183" s="122" t="s">
        <v>9</v>
      </c>
      <c r="V183" s="122" t="s">
        <v>9</v>
      </c>
      <c r="W183" s="118" t="s">
        <v>9</v>
      </c>
      <c r="X183" s="118" t="s">
        <v>9</v>
      </c>
      <c r="Y183" s="118" t="s">
        <v>9</v>
      </c>
      <c r="Z183" s="119" t="s">
        <v>13</v>
      </c>
      <c r="AA183" s="118" t="s">
        <v>9</v>
      </c>
      <c r="AB183" s="123" t="s">
        <v>13</v>
      </c>
      <c r="AC183" s="130" t="s">
        <v>13</v>
      </c>
      <c r="AD183" s="119" t="s">
        <v>13</v>
      </c>
      <c r="AE183" s="123" t="s">
        <v>13</v>
      </c>
      <c r="AF183" s="118" t="s">
        <v>9</v>
      </c>
      <c r="AG183" s="118" t="s">
        <v>9</v>
      </c>
      <c r="AH183" s="118" t="s">
        <v>9</v>
      </c>
      <c r="AI183" s="118" t="s">
        <v>9</v>
      </c>
      <c r="AJ183" s="118" t="s">
        <v>9</v>
      </c>
      <c r="AK183" s="125" t="s">
        <v>16</v>
      </c>
      <c r="AL183" s="125" t="s">
        <v>16</v>
      </c>
      <c r="AM183" s="118" t="s">
        <v>9</v>
      </c>
      <c r="AN183" s="118" t="s">
        <v>9</v>
      </c>
      <c r="AO183" s="118" t="s">
        <v>9</v>
      </c>
      <c r="AP183" s="118" t="s">
        <v>9</v>
      </c>
      <c r="AQ183" s="118" t="s">
        <v>9</v>
      </c>
      <c r="AR183" s="118" t="s">
        <v>9</v>
      </c>
      <c r="AS183" s="118" t="s">
        <v>9</v>
      </c>
      <c r="AT183" s="118" t="s">
        <v>9</v>
      </c>
      <c r="AU183" s="122" t="s">
        <v>9</v>
      </c>
      <c r="AV183" s="131" t="s">
        <v>16</v>
      </c>
      <c r="AW183" s="118" t="s">
        <v>9</v>
      </c>
      <c r="AX183" s="118" t="s">
        <v>9</v>
      </c>
      <c r="AY183" s="132" t="s">
        <v>9</v>
      </c>
      <c r="AZ183" s="136" t="s">
        <v>9</v>
      </c>
      <c r="BA183" s="129" t="s">
        <v>13</v>
      </c>
      <c r="BB183" s="122" t="s">
        <v>9</v>
      </c>
      <c r="BC183" s="119" t="s">
        <v>13</v>
      </c>
      <c r="BD183" s="120" t="s">
        <v>16</v>
      </c>
      <c r="BE183" s="122" t="s">
        <v>9</v>
      </c>
      <c r="BF183" s="118" t="s">
        <v>9</v>
      </c>
    </row>
    <row r="184" spans="1:58" ht="12.75" customHeight="1">
      <c r="A184" s="112" t="s">
        <v>867</v>
      </c>
      <c r="B184" s="115" t="str">
        <f t="shared" si="5"/>
        <v>TH</v>
      </c>
      <c r="C184" s="118" t="s">
        <v>9</v>
      </c>
      <c r="D184" s="118" t="s">
        <v>9</v>
      </c>
      <c r="E184" s="118" t="s">
        <v>9</v>
      </c>
      <c r="F184" s="118" t="s">
        <v>9</v>
      </c>
      <c r="G184" s="119" t="s">
        <v>13</v>
      </c>
      <c r="H184" s="118" t="s">
        <v>9</v>
      </c>
      <c r="I184" s="118" t="s">
        <v>9</v>
      </c>
      <c r="J184" s="119" t="s">
        <v>13</v>
      </c>
      <c r="K184" s="122" t="s">
        <v>9</v>
      </c>
      <c r="L184" s="118" t="s">
        <v>9</v>
      </c>
      <c r="M184" s="118" t="s">
        <v>9</v>
      </c>
      <c r="N184" s="118" t="s">
        <v>9</v>
      </c>
      <c r="O184" s="118" t="s">
        <v>9</v>
      </c>
      <c r="P184" s="119" t="s">
        <v>13</v>
      </c>
      <c r="Q184" s="118" t="s">
        <v>9</v>
      </c>
      <c r="R184" s="118" t="s">
        <v>9</v>
      </c>
      <c r="S184" s="118" t="s">
        <v>9</v>
      </c>
      <c r="T184" s="118" t="s">
        <v>9</v>
      </c>
      <c r="U184" s="122" t="s">
        <v>9</v>
      </c>
      <c r="V184" s="122" t="s">
        <v>9</v>
      </c>
      <c r="W184" s="118" t="s">
        <v>9</v>
      </c>
      <c r="X184" s="118" t="s">
        <v>9</v>
      </c>
      <c r="Y184" s="118" t="s">
        <v>9</v>
      </c>
      <c r="Z184" s="119" t="s">
        <v>13</v>
      </c>
      <c r="AA184" s="118" t="s">
        <v>9</v>
      </c>
      <c r="AB184" s="122" t="s">
        <v>9</v>
      </c>
      <c r="AC184" s="132" t="s">
        <v>9</v>
      </c>
      <c r="AD184" s="118" t="s">
        <v>9</v>
      </c>
      <c r="AE184" s="122" t="s">
        <v>9</v>
      </c>
      <c r="AF184" s="118" t="s">
        <v>9</v>
      </c>
      <c r="AG184" s="118" t="s">
        <v>9</v>
      </c>
      <c r="AH184" s="118" t="s">
        <v>9</v>
      </c>
      <c r="AI184" s="118" t="s">
        <v>9</v>
      </c>
      <c r="AJ184" s="118" t="s">
        <v>9</v>
      </c>
      <c r="AK184" s="125" t="s">
        <v>16</v>
      </c>
      <c r="AL184" s="118" t="s">
        <v>9</v>
      </c>
      <c r="AM184" s="118" t="s">
        <v>9</v>
      </c>
      <c r="AN184" s="118" t="s">
        <v>9</v>
      </c>
      <c r="AO184" s="118" t="s">
        <v>9</v>
      </c>
      <c r="AP184" s="118" t="s">
        <v>9</v>
      </c>
      <c r="AQ184" s="118" t="s">
        <v>9</v>
      </c>
      <c r="AR184" s="118" t="s">
        <v>9</v>
      </c>
      <c r="AS184" s="118" t="s">
        <v>9</v>
      </c>
      <c r="AT184" s="118" t="s">
        <v>9</v>
      </c>
      <c r="AU184" s="122" t="s">
        <v>9</v>
      </c>
      <c r="AV184" s="131" t="s">
        <v>16</v>
      </c>
      <c r="AW184" s="118" t="s">
        <v>9</v>
      </c>
      <c r="AX184" s="118" t="s">
        <v>9</v>
      </c>
      <c r="AY184" s="132" t="s">
        <v>9</v>
      </c>
      <c r="AZ184" s="136" t="s">
        <v>9</v>
      </c>
      <c r="BA184" s="154" t="s">
        <v>9</v>
      </c>
      <c r="BB184" s="122" t="s">
        <v>9</v>
      </c>
      <c r="BC184" s="119" t="s">
        <v>13</v>
      </c>
      <c r="BD184" s="120" t="s">
        <v>16</v>
      </c>
      <c r="BE184" s="122" t="s">
        <v>9</v>
      </c>
      <c r="BF184" s="118" t="s">
        <v>9</v>
      </c>
    </row>
    <row r="185" spans="1:58" ht="12.75" customHeight="1">
      <c r="A185" s="112" t="s">
        <v>865</v>
      </c>
      <c r="B185" s="115" t="str">
        <f t="shared" si="5"/>
        <v>TG</v>
      </c>
      <c r="C185" s="118" t="s">
        <v>9</v>
      </c>
      <c r="D185" s="118" t="s">
        <v>9</v>
      </c>
      <c r="E185" s="118" t="s">
        <v>9</v>
      </c>
      <c r="F185" s="119" t="s">
        <v>13</v>
      </c>
      <c r="G185" s="119" t="s">
        <v>13</v>
      </c>
      <c r="H185" s="119" t="s">
        <v>9</v>
      </c>
      <c r="I185" s="118" t="s">
        <v>9</v>
      </c>
      <c r="J185" s="119" t="s">
        <v>13</v>
      </c>
      <c r="K185" s="122" t="s">
        <v>9</v>
      </c>
      <c r="L185" s="118" t="s">
        <v>9</v>
      </c>
      <c r="M185" s="118" t="s">
        <v>9</v>
      </c>
      <c r="N185" s="118" t="s">
        <v>9</v>
      </c>
      <c r="O185" s="118" t="s">
        <v>9</v>
      </c>
      <c r="P185" s="119" t="s">
        <v>13</v>
      </c>
      <c r="Q185" s="118" t="s">
        <v>9</v>
      </c>
      <c r="R185" s="118" t="s">
        <v>9</v>
      </c>
      <c r="S185" s="118" t="s">
        <v>9</v>
      </c>
      <c r="T185" s="118" t="s">
        <v>9</v>
      </c>
      <c r="U185" s="122" t="s">
        <v>9</v>
      </c>
      <c r="V185" s="122" t="s">
        <v>9</v>
      </c>
      <c r="W185" s="118" t="s">
        <v>9</v>
      </c>
      <c r="X185" s="118" t="s">
        <v>9</v>
      </c>
      <c r="Y185" s="118" t="s">
        <v>9</v>
      </c>
      <c r="Z185" s="119" t="s">
        <v>13</v>
      </c>
      <c r="AA185" s="118" t="s">
        <v>9</v>
      </c>
      <c r="AB185" s="123" t="s">
        <v>13</v>
      </c>
      <c r="AC185" s="130" t="s">
        <v>13</v>
      </c>
      <c r="AD185" s="119" t="s">
        <v>13</v>
      </c>
      <c r="AE185" s="123" t="s">
        <v>13</v>
      </c>
      <c r="AF185" s="118" t="s">
        <v>9</v>
      </c>
      <c r="AG185" s="118" t="s">
        <v>9</v>
      </c>
      <c r="AH185" s="118" t="s">
        <v>9</v>
      </c>
      <c r="AI185" s="118" t="s">
        <v>9</v>
      </c>
      <c r="AJ185" s="118" t="s">
        <v>9</v>
      </c>
      <c r="AK185" s="125" t="s">
        <v>16</v>
      </c>
      <c r="AL185" s="125" t="s">
        <v>16</v>
      </c>
      <c r="AM185" s="118" t="s">
        <v>9</v>
      </c>
      <c r="AN185" s="118" t="s">
        <v>9</v>
      </c>
      <c r="AO185" s="118" t="s">
        <v>9</v>
      </c>
      <c r="AP185" s="118" t="s">
        <v>9</v>
      </c>
      <c r="AQ185" s="118" t="s">
        <v>9</v>
      </c>
      <c r="AR185" s="118" t="s">
        <v>9</v>
      </c>
      <c r="AS185" s="118" t="s">
        <v>9</v>
      </c>
      <c r="AT185" s="118" t="s">
        <v>9</v>
      </c>
      <c r="AU185" s="122" t="s">
        <v>9</v>
      </c>
      <c r="AV185" s="131" t="s">
        <v>16</v>
      </c>
      <c r="AW185" s="118" t="s">
        <v>9</v>
      </c>
      <c r="AX185" s="118" t="s">
        <v>9</v>
      </c>
      <c r="AY185" s="132" t="s">
        <v>9</v>
      </c>
      <c r="AZ185" s="133" t="s">
        <v>13</v>
      </c>
      <c r="BA185" s="129" t="s">
        <v>13</v>
      </c>
      <c r="BB185" s="122" t="s">
        <v>9</v>
      </c>
      <c r="BC185" s="119" t="s">
        <v>13</v>
      </c>
      <c r="BD185" s="120" t="s">
        <v>16</v>
      </c>
      <c r="BE185" s="122" t="s">
        <v>9</v>
      </c>
      <c r="BF185" s="118" t="s">
        <v>9</v>
      </c>
    </row>
    <row r="186" spans="1:58" ht="12.75" customHeight="1">
      <c r="A186" s="112" t="s">
        <v>880</v>
      </c>
      <c r="B186" s="115" t="str">
        <f t="shared" si="5"/>
        <v>TO</v>
      </c>
      <c r="C186" s="118" t="s">
        <v>9</v>
      </c>
      <c r="D186" s="118" t="s">
        <v>9</v>
      </c>
      <c r="E186" s="118" t="s">
        <v>9</v>
      </c>
      <c r="F186" s="119" t="s">
        <v>13</v>
      </c>
      <c r="G186" s="119" t="s">
        <v>13</v>
      </c>
      <c r="H186" s="119" t="s">
        <v>9</v>
      </c>
      <c r="I186" s="118" t="s">
        <v>9</v>
      </c>
      <c r="J186" s="119" t="s">
        <v>13</v>
      </c>
      <c r="K186" s="120" t="s">
        <v>16</v>
      </c>
      <c r="L186" s="118" t="s">
        <v>9</v>
      </c>
      <c r="M186" s="118" t="s">
        <v>9</v>
      </c>
      <c r="N186" s="118" t="s">
        <v>9</v>
      </c>
      <c r="O186" s="118" t="s">
        <v>9</v>
      </c>
      <c r="P186" s="119" t="s">
        <v>13</v>
      </c>
      <c r="Q186" s="118" t="s">
        <v>9</v>
      </c>
      <c r="R186" s="118" t="s">
        <v>9</v>
      </c>
      <c r="S186" s="118" t="s">
        <v>9</v>
      </c>
      <c r="T186" s="118" t="s">
        <v>9</v>
      </c>
      <c r="U186" s="122" t="s">
        <v>9</v>
      </c>
      <c r="V186" s="122" t="s">
        <v>9</v>
      </c>
      <c r="W186" s="119" t="s">
        <v>13</v>
      </c>
      <c r="X186" s="119" t="s">
        <v>13</v>
      </c>
      <c r="Y186" s="119" t="s">
        <v>13</v>
      </c>
      <c r="Z186" s="119" t="s">
        <v>13</v>
      </c>
      <c r="AA186" s="118" t="s">
        <v>9</v>
      </c>
      <c r="AB186" s="123" t="s">
        <v>13</v>
      </c>
      <c r="AC186" s="130" t="s">
        <v>13</v>
      </c>
      <c r="AD186" s="119" t="s">
        <v>13</v>
      </c>
      <c r="AE186" s="123" t="s">
        <v>13</v>
      </c>
      <c r="AF186" s="118" t="s">
        <v>9</v>
      </c>
      <c r="AG186" s="119" t="s">
        <v>13</v>
      </c>
      <c r="AH186" s="119" t="s">
        <v>13</v>
      </c>
      <c r="AI186" s="119" t="s">
        <v>13</v>
      </c>
      <c r="AJ186" s="119" t="s">
        <v>13</v>
      </c>
      <c r="AK186" s="125" t="s">
        <v>16</v>
      </c>
      <c r="AL186" s="125" t="s">
        <v>16</v>
      </c>
      <c r="AM186" s="118" t="s">
        <v>9</v>
      </c>
      <c r="AN186" s="118" t="s">
        <v>9</v>
      </c>
      <c r="AO186" s="118" t="s">
        <v>9</v>
      </c>
      <c r="AP186" s="118" t="s">
        <v>9</v>
      </c>
      <c r="AQ186" s="118" t="s">
        <v>9</v>
      </c>
      <c r="AR186" s="118" t="s">
        <v>9</v>
      </c>
      <c r="AS186" s="118" t="s">
        <v>9</v>
      </c>
      <c r="AT186" s="118" t="s">
        <v>9</v>
      </c>
      <c r="AU186" s="122" t="s">
        <v>9</v>
      </c>
      <c r="AV186" s="131" t="s">
        <v>16</v>
      </c>
      <c r="AW186" s="118" t="s">
        <v>9</v>
      </c>
      <c r="AX186" s="119" t="s">
        <v>13</v>
      </c>
      <c r="AY186" s="132" t="s">
        <v>9</v>
      </c>
      <c r="AZ186" s="133" t="s">
        <v>13</v>
      </c>
      <c r="BA186" s="129" t="s">
        <v>13</v>
      </c>
      <c r="BB186" s="122" t="s">
        <v>9</v>
      </c>
      <c r="BC186" s="119" t="s">
        <v>13</v>
      </c>
      <c r="BD186" s="120" t="s">
        <v>16</v>
      </c>
      <c r="BE186" s="120" t="s">
        <v>16</v>
      </c>
      <c r="BF186" s="118" t="s">
        <v>9</v>
      </c>
    </row>
    <row r="187" spans="1:58" ht="12.75" customHeight="1">
      <c r="A187" s="112" t="s">
        <v>884</v>
      </c>
      <c r="B187" s="115" t="str">
        <f t="shared" si="5"/>
        <v>TT</v>
      </c>
      <c r="C187" s="118" t="s">
        <v>9</v>
      </c>
      <c r="D187" s="118" t="s">
        <v>9</v>
      </c>
      <c r="E187" s="118" t="s">
        <v>9</v>
      </c>
      <c r="F187" s="118" t="s">
        <v>9</v>
      </c>
      <c r="G187" s="119" t="s">
        <v>13</v>
      </c>
      <c r="H187" s="119" t="s">
        <v>9</v>
      </c>
      <c r="I187" s="118" t="s">
        <v>9</v>
      </c>
      <c r="J187" s="119" t="s">
        <v>13</v>
      </c>
      <c r="K187" s="122" t="s">
        <v>9</v>
      </c>
      <c r="L187" s="118" t="s">
        <v>9</v>
      </c>
      <c r="M187" s="118" t="s">
        <v>9</v>
      </c>
      <c r="N187" s="118" t="s">
        <v>9</v>
      </c>
      <c r="O187" s="118" t="s">
        <v>9</v>
      </c>
      <c r="P187" s="118" t="s">
        <v>9</v>
      </c>
      <c r="Q187" s="118" t="s">
        <v>9</v>
      </c>
      <c r="R187" s="118" t="s">
        <v>9</v>
      </c>
      <c r="S187" s="118" t="s">
        <v>9</v>
      </c>
      <c r="T187" s="118" t="s">
        <v>9</v>
      </c>
      <c r="U187" s="122" t="s">
        <v>9</v>
      </c>
      <c r="V187" s="122" t="s">
        <v>9</v>
      </c>
      <c r="W187" s="118" t="s">
        <v>9</v>
      </c>
      <c r="X187" s="118" t="s">
        <v>9</v>
      </c>
      <c r="Y187" s="118" t="s">
        <v>9</v>
      </c>
      <c r="Z187" s="119" t="s">
        <v>13</v>
      </c>
      <c r="AA187" s="118" t="s">
        <v>9</v>
      </c>
      <c r="AB187" s="123" t="s">
        <v>13</v>
      </c>
      <c r="AC187" s="130" t="s">
        <v>13</v>
      </c>
      <c r="AD187" s="119" t="s">
        <v>13</v>
      </c>
      <c r="AE187" s="123" t="s">
        <v>13</v>
      </c>
      <c r="AF187" s="118" t="s">
        <v>9</v>
      </c>
      <c r="AG187" s="118" t="s">
        <v>9</v>
      </c>
      <c r="AH187" s="118" t="s">
        <v>9</v>
      </c>
      <c r="AI187" s="118" t="s">
        <v>9</v>
      </c>
      <c r="AJ187" s="118" t="s">
        <v>9</v>
      </c>
      <c r="AK187" s="125" t="s">
        <v>16</v>
      </c>
      <c r="AL187" s="125" t="s">
        <v>16</v>
      </c>
      <c r="AM187" s="118" t="s">
        <v>9</v>
      </c>
      <c r="AN187" s="118" t="s">
        <v>9</v>
      </c>
      <c r="AO187" s="118" t="s">
        <v>9</v>
      </c>
      <c r="AP187" s="118" t="s">
        <v>9</v>
      </c>
      <c r="AQ187" s="118" t="s">
        <v>9</v>
      </c>
      <c r="AR187" s="118" t="s">
        <v>9</v>
      </c>
      <c r="AS187" s="118" t="s">
        <v>9</v>
      </c>
      <c r="AT187" s="118" t="s">
        <v>9</v>
      </c>
      <c r="AU187" s="122" t="s">
        <v>9</v>
      </c>
      <c r="AV187" s="131" t="s">
        <v>16</v>
      </c>
      <c r="AW187" s="118" t="s">
        <v>9</v>
      </c>
      <c r="AX187" s="118" t="s">
        <v>9</v>
      </c>
      <c r="AY187" s="132" t="s">
        <v>9</v>
      </c>
      <c r="AZ187" s="133" t="s">
        <v>13</v>
      </c>
      <c r="BA187" s="129" t="s">
        <v>13</v>
      </c>
      <c r="BB187" s="122" t="s">
        <v>9</v>
      </c>
      <c r="BC187" s="119" t="s">
        <v>13</v>
      </c>
      <c r="BD187" s="120" t="s">
        <v>16</v>
      </c>
      <c r="BE187" s="122" t="s">
        <v>9</v>
      </c>
      <c r="BF187" s="118" t="s">
        <v>9</v>
      </c>
    </row>
    <row r="188" spans="1:58" ht="12.75" customHeight="1">
      <c r="A188" s="112" t="s">
        <v>878</v>
      </c>
      <c r="B188" s="115" t="str">
        <f t="shared" si="5"/>
        <v>TN</v>
      </c>
      <c r="C188" s="118" t="s">
        <v>9</v>
      </c>
      <c r="D188" s="118" t="s">
        <v>9</v>
      </c>
      <c r="E188" s="118" t="s">
        <v>9</v>
      </c>
      <c r="F188" s="119" t="s">
        <v>13</v>
      </c>
      <c r="G188" s="118" t="s">
        <v>9</v>
      </c>
      <c r="H188" s="119" t="s">
        <v>9</v>
      </c>
      <c r="I188" s="118" t="s">
        <v>9</v>
      </c>
      <c r="J188" s="119" t="s">
        <v>13</v>
      </c>
      <c r="K188" s="120" t="s">
        <v>16</v>
      </c>
      <c r="L188" s="118" t="s">
        <v>9</v>
      </c>
      <c r="M188" s="118" t="s">
        <v>9</v>
      </c>
      <c r="N188" s="118" t="s">
        <v>9</v>
      </c>
      <c r="O188" s="118" t="s">
        <v>9</v>
      </c>
      <c r="P188" s="119" t="s">
        <v>13</v>
      </c>
      <c r="Q188" s="118" t="s">
        <v>9</v>
      </c>
      <c r="R188" s="118" t="s">
        <v>9</v>
      </c>
      <c r="S188" s="118" t="s">
        <v>9</v>
      </c>
      <c r="T188" s="118" t="s">
        <v>9</v>
      </c>
      <c r="U188" s="122" t="s">
        <v>9</v>
      </c>
      <c r="V188" s="122" t="s">
        <v>9</v>
      </c>
      <c r="W188" s="118" t="s">
        <v>9</v>
      </c>
      <c r="X188" s="118" t="s">
        <v>9</v>
      </c>
      <c r="Y188" s="118" t="s">
        <v>9</v>
      </c>
      <c r="Z188" s="119" t="s">
        <v>13</v>
      </c>
      <c r="AA188" s="118" t="s">
        <v>9</v>
      </c>
      <c r="AB188" s="123" t="s">
        <v>13</v>
      </c>
      <c r="AC188" s="130" t="s">
        <v>13</v>
      </c>
      <c r="AD188" s="119" t="s">
        <v>13</v>
      </c>
      <c r="AE188" s="123" t="s">
        <v>13</v>
      </c>
      <c r="AF188" s="118" t="s">
        <v>9</v>
      </c>
      <c r="AG188" s="118" t="s">
        <v>9</v>
      </c>
      <c r="AH188" s="118" t="s">
        <v>9</v>
      </c>
      <c r="AI188" s="118" t="s">
        <v>9</v>
      </c>
      <c r="AJ188" s="118" t="s">
        <v>9</v>
      </c>
      <c r="AK188" s="125" t="s">
        <v>16</v>
      </c>
      <c r="AL188" s="125" t="s">
        <v>16</v>
      </c>
      <c r="AM188" s="118" t="s">
        <v>9</v>
      </c>
      <c r="AN188" s="118" t="s">
        <v>9</v>
      </c>
      <c r="AO188" s="118" t="s">
        <v>9</v>
      </c>
      <c r="AP188" s="118" t="s">
        <v>9</v>
      </c>
      <c r="AQ188" s="118" t="s">
        <v>9</v>
      </c>
      <c r="AR188" s="118" t="s">
        <v>9</v>
      </c>
      <c r="AS188" s="118" t="s">
        <v>9</v>
      </c>
      <c r="AT188" s="118" t="s">
        <v>9</v>
      </c>
      <c r="AU188" s="122" t="s">
        <v>9</v>
      </c>
      <c r="AV188" s="131" t="s">
        <v>16</v>
      </c>
      <c r="AW188" s="118" t="s">
        <v>9</v>
      </c>
      <c r="AX188" s="118" t="s">
        <v>9</v>
      </c>
      <c r="AY188" s="132" t="s">
        <v>9</v>
      </c>
      <c r="AZ188" s="136" t="s">
        <v>9</v>
      </c>
      <c r="BA188" s="154" t="s">
        <v>9</v>
      </c>
      <c r="BB188" s="120" t="s">
        <v>16</v>
      </c>
      <c r="BC188" s="119" t="s">
        <v>13</v>
      </c>
      <c r="BD188" s="120" t="s">
        <v>16</v>
      </c>
      <c r="BE188" s="122" t="s">
        <v>9</v>
      </c>
      <c r="BF188" s="118" t="s">
        <v>9</v>
      </c>
    </row>
    <row r="189" spans="1:58" ht="12.75" customHeight="1">
      <c r="A189" s="112" t="s">
        <v>882</v>
      </c>
      <c r="B189" s="115" t="str">
        <f t="shared" si="5"/>
        <v>TR</v>
      </c>
      <c r="C189" s="118" t="s">
        <v>9</v>
      </c>
      <c r="D189" s="118" t="s">
        <v>9</v>
      </c>
      <c r="E189" s="118" t="s">
        <v>9</v>
      </c>
      <c r="F189" s="119" t="s">
        <v>13</v>
      </c>
      <c r="G189" s="119" t="s">
        <v>13</v>
      </c>
      <c r="H189" s="119" t="s">
        <v>9</v>
      </c>
      <c r="I189" s="118" t="s">
        <v>9</v>
      </c>
      <c r="J189" s="119" t="s">
        <v>13</v>
      </c>
      <c r="K189" s="122" t="s">
        <v>9</v>
      </c>
      <c r="L189" s="118" t="s">
        <v>9</v>
      </c>
      <c r="M189" s="118" t="s">
        <v>9</v>
      </c>
      <c r="N189" s="118" t="s">
        <v>9</v>
      </c>
      <c r="O189" s="118" t="s">
        <v>9</v>
      </c>
      <c r="P189" s="118" t="s">
        <v>9</v>
      </c>
      <c r="Q189" s="118" t="s">
        <v>9</v>
      </c>
      <c r="R189" s="118" t="s">
        <v>9</v>
      </c>
      <c r="S189" s="118" t="s">
        <v>9</v>
      </c>
      <c r="T189" s="118" t="s">
        <v>9</v>
      </c>
      <c r="U189" s="122" t="s">
        <v>9</v>
      </c>
      <c r="V189" s="122" t="s">
        <v>9</v>
      </c>
      <c r="W189" s="118" t="s">
        <v>9</v>
      </c>
      <c r="X189" s="118" t="s">
        <v>9</v>
      </c>
      <c r="Y189" s="118" t="s">
        <v>9</v>
      </c>
      <c r="Z189" s="119" t="s">
        <v>13</v>
      </c>
      <c r="AA189" s="118" t="s">
        <v>9</v>
      </c>
      <c r="AB189" s="123" t="s">
        <v>13</v>
      </c>
      <c r="AC189" s="132" t="s">
        <v>9</v>
      </c>
      <c r="AD189" s="119" t="s">
        <v>13</v>
      </c>
      <c r="AE189" s="122" t="s">
        <v>9</v>
      </c>
      <c r="AF189" s="118" t="s">
        <v>9</v>
      </c>
      <c r="AG189" s="118" t="s">
        <v>9</v>
      </c>
      <c r="AH189" s="118" t="s">
        <v>9</v>
      </c>
      <c r="AI189" s="118" t="s">
        <v>9</v>
      </c>
      <c r="AJ189" s="118" t="s">
        <v>9</v>
      </c>
      <c r="AK189" s="125" t="s">
        <v>16</v>
      </c>
      <c r="AL189" s="125" t="s">
        <v>16</v>
      </c>
      <c r="AM189" s="118" t="s">
        <v>9</v>
      </c>
      <c r="AN189" s="118" t="s">
        <v>9</v>
      </c>
      <c r="AO189" s="118" t="s">
        <v>9</v>
      </c>
      <c r="AP189" s="118" t="s">
        <v>9</v>
      </c>
      <c r="AQ189" s="118" t="s">
        <v>9</v>
      </c>
      <c r="AR189" s="118" t="s">
        <v>9</v>
      </c>
      <c r="AS189" s="118" t="s">
        <v>9</v>
      </c>
      <c r="AT189" s="118" t="s">
        <v>9</v>
      </c>
      <c r="AU189" s="122" t="s">
        <v>9</v>
      </c>
      <c r="AV189" s="131" t="s">
        <v>16</v>
      </c>
      <c r="AW189" s="118" t="s">
        <v>9</v>
      </c>
      <c r="AX189" s="119" t="s">
        <v>13</v>
      </c>
      <c r="AY189" s="132" t="s">
        <v>9</v>
      </c>
      <c r="AZ189" s="136" t="s">
        <v>9</v>
      </c>
      <c r="BA189" s="129" t="s">
        <v>13</v>
      </c>
      <c r="BB189" s="122" t="s">
        <v>9</v>
      </c>
      <c r="BC189" s="119" t="s">
        <v>13</v>
      </c>
      <c r="BD189" s="120" t="s">
        <v>16</v>
      </c>
      <c r="BE189" s="122" t="s">
        <v>9</v>
      </c>
      <c r="BF189" s="118" t="s">
        <v>9</v>
      </c>
    </row>
    <row r="190" spans="1:58" ht="12.75" customHeight="1">
      <c r="A190" s="112" t="s">
        <v>876</v>
      </c>
      <c r="B190" s="115" t="str">
        <f t="shared" si="5"/>
        <v>TM</v>
      </c>
      <c r="C190" s="118" t="s">
        <v>9</v>
      </c>
      <c r="D190" s="118" t="s">
        <v>9</v>
      </c>
      <c r="E190" s="118" t="s">
        <v>9</v>
      </c>
      <c r="F190" s="119" t="s">
        <v>13</v>
      </c>
      <c r="G190" s="119" t="s">
        <v>13</v>
      </c>
      <c r="H190" s="119" t="s">
        <v>9</v>
      </c>
      <c r="I190" s="118" t="s">
        <v>9</v>
      </c>
      <c r="J190" s="119" t="s">
        <v>13</v>
      </c>
      <c r="K190" s="122" t="s">
        <v>9</v>
      </c>
      <c r="L190" s="118" t="s">
        <v>9</v>
      </c>
      <c r="M190" s="118" t="s">
        <v>9</v>
      </c>
      <c r="N190" s="118" t="s">
        <v>9</v>
      </c>
      <c r="O190" s="118" t="s">
        <v>9</v>
      </c>
      <c r="P190" s="119" t="s">
        <v>13</v>
      </c>
      <c r="Q190" s="118" t="s">
        <v>9</v>
      </c>
      <c r="R190" s="118" t="s">
        <v>9</v>
      </c>
      <c r="S190" s="118" t="s">
        <v>9</v>
      </c>
      <c r="T190" s="118" t="s">
        <v>9</v>
      </c>
      <c r="U190" s="122" t="s">
        <v>9</v>
      </c>
      <c r="V190" s="122" t="s">
        <v>9</v>
      </c>
      <c r="W190" s="118" t="s">
        <v>9</v>
      </c>
      <c r="X190" s="118" t="s">
        <v>9</v>
      </c>
      <c r="Y190" s="118" t="s">
        <v>9</v>
      </c>
      <c r="Z190" s="119" t="s">
        <v>13</v>
      </c>
      <c r="AA190" s="118" t="s">
        <v>9</v>
      </c>
      <c r="AB190" s="123" t="s">
        <v>13</v>
      </c>
      <c r="AC190" s="130" t="s">
        <v>13</v>
      </c>
      <c r="AD190" s="119" t="s">
        <v>13</v>
      </c>
      <c r="AE190" s="123" t="s">
        <v>13</v>
      </c>
      <c r="AF190" s="118" t="s">
        <v>9</v>
      </c>
      <c r="AG190" s="118" t="s">
        <v>9</v>
      </c>
      <c r="AH190" s="118" t="s">
        <v>9</v>
      </c>
      <c r="AI190" s="118" t="s">
        <v>9</v>
      </c>
      <c r="AJ190" s="118" t="s">
        <v>9</v>
      </c>
      <c r="AK190" s="125" t="s">
        <v>16</v>
      </c>
      <c r="AL190" s="125" t="s">
        <v>16</v>
      </c>
      <c r="AM190" s="118" t="s">
        <v>9</v>
      </c>
      <c r="AN190" s="118" t="s">
        <v>9</v>
      </c>
      <c r="AO190" s="118" t="s">
        <v>9</v>
      </c>
      <c r="AP190" s="118" t="s">
        <v>9</v>
      </c>
      <c r="AQ190" s="118" t="s">
        <v>9</v>
      </c>
      <c r="AR190" s="118" t="s">
        <v>9</v>
      </c>
      <c r="AS190" s="118" t="s">
        <v>9</v>
      </c>
      <c r="AT190" s="118" t="s">
        <v>9</v>
      </c>
      <c r="AU190" s="122" t="s">
        <v>9</v>
      </c>
      <c r="AV190" s="131" t="s">
        <v>16</v>
      </c>
      <c r="AW190" s="118" t="s">
        <v>9</v>
      </c>
      <c r="AX190" s="118" t="s">
        <v>9</v>
      </c>
      <c r="AY190" s="132" t="s">
        <v>9</v>
      </c>
      <c r="AZ190" s="133" t="s">
        <v>13</v>
      </c>
      <c r="BA190" s="129" t="s">
        <v>13</v>
      </c>
      <c r="BB190" s="120" t="s">
        <v>16</v>
      </c>
      <c r="BC190" s="119" t="s">
        <v>13</v>
      </c>
      <c r="BD190" s="120" t="s">
        <v>16</v>
      </c>
      <c r="BE190" s="120" t="s">
        <v>16</v>
      </c>
      <c r="BF190" s="118" t="s">
        <v>9</v>
      </c>
    </row>
    <row r="191" spans="1:58" ht="12.75" customHeight="1">
      <c r="A191" s="112" t="s">
        <v>858</v>
      </c>
      <c r="B191" s="115" t="str">
        <f t="shared" si="5"/>
        <v>TC</v>
      </c>
      <c r="C191" s="118" t="s">
        <v>9</v>
      </c>
      <c r="D191" s="118" t="s">
        <v>9</v>
      </c>
      <c r="E191" s="118" t="s">
        <v>9</v>
      </c>
      <c r="F191" s="119" t="s">
        <v>13</v>
      </c>
      <c r="G191" s="119" t="s">
        <v>13</v>
      </c>
      <c r="H191" s="119" t="s">
        <v>9</v>
      </c>
      <c r="I191" s="118" t="s">
        <v>9</v>
      </c>
      <c r="J191" s="119" t="s">
        <v>13</v>
      </c>
      <c r="K191" s="120" t="s">
        <v>16</v>
      </c>
      <c r="L191" s="118" t="s">
        <v>9</v>
      </c>
      <c r="M191" s="118" t="s">
        <v>9</v>
      </c>
      <c r="N191" s="118" t="s">
        <v>9</v>
      </c>
      <c r="O191" s="118" t="s">
        <v>9</v>
      </c>
      <c r="P191" s="119" t="s">
        <v>13</v>
      </c>
      <c r="Q191" s="118" t="s">
        <v>9</v>
      </c>
      <c r="R191" s="118" t="s">
        <v>9</v>
      </c>
      <c r="S191" s="118" t="s">
        <v>9</v>
      </c>
      <c r="T191" s="118" t="s">
        <v>9</v>
      </c>
      <c r="U191" s="122" t="s">
        <v>9</v>
      </c>
      <c r="V191" s="122" t="s">
        <v>9</v>
      </c>
      <c r="W191" s="119" t="s">
        <v>13</v>
      </c>
      <c r="X191" s="119" t="s">
        <v>13</v>
      </c>
      <c r="Y191" s="119" t="s">
        <v>13</v>
      </c>
      <c r="Z191" s="119" t="s">
        <v>13</v>
      </c>
      <c r="AA191" s="118" t="s">
        <v>9</v>
      </c>
      <c r="AB191" s="123" t="s">
        <v>13</v>
      </c>
      <c r="AC191" s="130" t="s">
        <v>13</v>
      </c>
      <c r="AD191" s="119" t="s">
        <v>13</v>
      </c>
      <c r="AE191" s="123" t="s">
        <v>13</v>
      </c>
      <c r="AF191" s="118" t="s">
        <v>9</v>
      </c>
      <c r="AG191" s="119" t="s">
        <v>13</v>
      </c>
      <c r="AH191" s="119" t="s">
        <v>13</v>
      </c>
      <c r="AI191" s="119" t="s">
        <v>13</v>
      </c>
      <c r="AJ191" s="119" t="s">
        <v>13</v>
      </c>
      <c r="AK191" s="125" t="s">
        <v>16</v>
      </c>
      <c r="AL191" s="125" t="s">
        <v>16</v>
      </c>
      <c r="AM191" s="118" t="s">
        <v>9</v>
      </c>
      <c r="AN191" s="118" t="s">
        <v>9</v>
      </c>
      <c r="AO191" s="118" t="s">
        <v>9</v>
      </c>
      <c r="AP191" s="118" t="s">
        <v>9</v>
      </c>
      <c r="AQ191" s="118" t="s">
        <v>9</v>
      </c>
      <c r="AR191" s="118" t="s">
        <v>9</v>
      </c>
      <c r="AS191" s="118" t="s">
        <v>9</v>
      </c>
      <c r="AT191" s="118" t="s">
        <v>9</v>
      </c>
      <c r="AU191" s="122" t="s">
        <v>9</v>
      </c>
      <c r="AV191" s="131" t="s">
        <v>16</v>
      </c>
      <c r="AW191" s="118" t="s">
        <v>9</v>
      </c>
      <c r="AX191" s="119" t="s">
        <v>13</v>
      </c>
      <c r="AY191" s="132" t="s">
        <v>9</v>
      </c>
      <c r="AZ191" s="133" t="s">
        <v>13</v>
      </c>
      <c r="BA191" s="129" t="s">
        <v>13</v>
      </c>
      <c r="BB191" s="122" t="s">
        <v>9</v>
      </c>
      <c r="BC191" s="119" t="s">
        <v>13</v>
      </c>
      <c r="BD191" s="120" t="s">
        <v>16</v>
      </c>
      <c r="BE191" s="120" t="s">
        <v>16</v>
      </c>
      <c r="BF191" s="118" t="s">
        <v>9</v>
      </c>
    </row>
    <row r="192" spans="1:58" ht="12.75" customHeight="1">
      <c r="A192" s="112" t="s">
        <v>390</v>
      </c>
      <c r="B192" s="115" t="str">
        <f t="shared" si="5"/>
        <v>AE</v>
      </c>
      <c r="C192" s="118" t="s">
        <v>9</v>
      </c>
      <c r="D192" s="118" t="s">
        <v>9</v>
      </c>
      <c r="E192" s="118" t="s">
        <v>9</v>
      </c>
      <c r="F192" s="118" t="s">
        <v>9</v>
      </c>
      <c r="G192" s="119" t="s">
        <v>13</v>
      </c>
      <c r="H192" s="119" t="s">
        <v>9</v>
      </c>
      <c r="I192" s="118" t="s">
        <v>9</v>
      </c>
      <c r="J192" s="119" t="s">
        <v>13</v>
      </c>
      <c r="K192" s="122" t="s">
        <v>9</v>
      </c>
      <c r="L192" s="118" t="s">
        <v>9</v>
      </c>
      <c r="M192" s="118" t="s">
        <v>9</v>
      </c>
      <c r="N192" s="118" t="s">
        <v>9</v>
      </c>
      <c r="O192" s="118" t="s">
        <v>9</v>
      </c>
      <c r="P192" s="119" t="s">
        <v>13</v>
      </c>
      <c r="Q192" s="118" t="s">
        <v>9</v>
      </c>
      <c r="R192" s="118" t="s">
        <v>9</v>
      </c>
      <c r="S192" s="118" t="s">
        <v>9</v>
      </c>
      <c r="T192" s="118" t="s">
        <v>9</v>
      </c>
      <c r="U192" s="122" t="s">
        <v>9</v>
      </c>
      <c r="V192" s="122" t="s">
        <v>9</v>
      </c>
      <c r="W192" s="118" t="s">
        <v>9</v>
      </c>
      <c r="X192" s="118" t="s">
        <v>9</v>
      </c>
      <c r="Y192" s="118" t="s">
        <v>9</v>
      </c>
      <c r="Z192" s="119" t="s">
        <v>13</v>
      </c>
      <c r="AA192" s="118" t="s">
        <v>9</v>
      </c>
      <c r="AB192" s="123" t="s">
        <v>13</v>
      </c>
      <c r="AC192" s="132" t="s">
        <v>9</v>
      </c>
      <c r="AD192" s="119" t="s">
        <v>13</v>
      </c>
      <c r="AE192" s="122" t="s">
        <v>9</v>
      </c>
      <c r="AF192" s="118" t="s">
        <v>9</v>
      </c>
      <c r="AG192" s="118" t="s">
        <v>9</v>
      </c>
      <c r="AH192" s="118" t="s">
        <v>9</v>
      </c>
      <c r="AI192" s="118" t="s">
        <v>9</v>
      </c>
      <c r="AJ192" s="118" t="s">
        <v>9</v>
      </c>
      <c r="AK192" s="125" t="s">
        <v>16</v>
      </c>
      <c r="AL192" s="125" t="s">
        <v>16</v>
      </c>
      <c r="AM192" s="118" t="s">
        <v>9</v>
      </c>
      <c r="AN192" s="118" t="s">
        <v>9</v>
      </c>
      <c r="AO192" s="118" t="s">
        <v>9</v>
      </c>
      <c r="AP192" s="118" t="s">
        <v>9</v>
      </c>
      <c r="AQ192" s="118" t="s">
        <v>9</v>
      </c>
      <c r="AR192" s="118" t="s">
        <v>9</v>
      </c>
      <c r="AS192" s="118" t="s">
        <v>9</v>
      </c>
      <c r="AT192" s="118" t="s">
        <v>9</v>
      </c>
      <c r="AU192" s="122" t="s">
        <v>9</v>
      </c>
      <c r="AV192" s="131" t="s">
        <v>16</v>
      </c>
      <c r="AW192" s="118" t="s">
        <v>9</v>
      </c>
      <c r="AX192" s="118" t="s">
        <v>9</v>
      </c>
      <c r="AY192" s="132" t="s">
        <v>9</v>
      </c>
      <c r="AZ192" s="161" t="s">
        <v>16</v>
      </c>
      <c r="BA192" s="129" t="s">
        <v>13</v>
      </c>
      <c r="BB192" s="122" t="s">
        <v>9</v>
      </c>
      <c r="BC192" s="119" t="s">
        <v>13</v>
      </c>
      <c r="BD192" s="120" t="s">
        <v>16</v>
      </c>
      <c r="BE192" s="122" t="s">
        <v>9</v>
      </c>
      <c r="BF192" s="118" t="s">
        <v>9</v>
      </c>
    </row>
    <row r="193" spans="1:58" ht="12.75" customHeight="1">
      <c r="A193" s="112" t="s">
        <v>896</v>
      </c>
      <c r="B193" s="115" t="str">
        <f t="shared" si="5"/>
        <v>UG</v>
      </c>
      <c r="C193" s="118" t="s">
        <v>9</v>
      </c>
      <c r="D193" s="118" t="s">
        <v>9</v>
      </c>
      <c r="E193" s="118" t="s">
        <v>9</v>
      </c>
      <c r="F193" s="119" t="s">
        <v>13</v>
      </c>
      <c r="G193" s="118" t="s">
        <v>9</v>
      </c>
      <c r="H193" s="119" t="s">
        <v>9</v>
      </c>
      <c r="I193" s="118" t="s">
        <v>9</v>
      </c>
      <c r="J193" s="119" t="s">
        <v>13</v>
      </c>
      <c r="K193" s="122" t="s">
        <v>9</v>
      </c>
      <c r="L193" s="118" t="s">
        <v>9</v>
      </c>
      <c r="M193" s="118" t="s">
        <v>9</v>
      </c>
      <c r="N193" s="118" t="s">
        <v>9</v>
      </c>
      <c r="O193" s="118" t="s">
        <v>9</v>
      </c>
      <c r="P193" s="118" t="s">
        <v>9</v>
      </c>
      <c r="Q193" s="118" t="s">
        <v>9</v>
      </c>
      <c r="R193" s="118" t="s">
        <v>9</v>
      </c>
      <c r="S193" s="118" t="s">
        <v>9</v>
      </c>
      <c r="T193" s="118" t="s">
        <v>9</v>
      </c>
      <c r="U193" s="122" t="s">
        <v>9</v>
      </c>
      <c r="V193" s="122" t="s">
        <v>9</v>
      </c>
      <c r="W193" s="118" t="s">
        <v>9</v>
      </c>
      <c r="X193" s="118" t="s">
        <v>9</v>
      </c>
      <c r="Y193" s="118" t="s">
        <v>9</v>
      </c>
      <c r="Z193" s="119" t="s">
        <v>13</v>
      </c>
      <c r="AA193" s="118" t="s">
        <v>9</v>
      </c>
      <c r="AB193" s="123" t="s">
        <v>13</v>
      </c>
      <c r="AC193" s="130" t="s">
        <v>13</v>
      </c>
      <c r="AD193" s="119" t="s">
        <v>13</v>
      </c>
      <c r="AE193" s="123" t="s">
        <v>13</v>
      </c>
      <c r="AF193" s="118" t="s">
        <v>9</v>
      </c>
      <c r="AG193" s="118" t="s">
        <v>9</v>
      </c>
      <c r="AH193" s="118" t="s">
        <v>9</v>
      </c>
      <c r="AI193" s="118" t="s">
        <v>9</v>
      </c>
      <c r="AJ193" s="118" t="s">
        <v>9</v>
      </c>
      <c r="AK193" s="125" t="s">
        <v>16</v>
      </c>
      <c r="AL193" s="125" t="s">
        <v>16</v>
      </c>
      <c r="AM193" s="118" t="s">
        <v>9</v>
      </c>
      <c r="AN193" s="118" t="s">
        <v>9</v>
      </c>
      <c r="AO193" s="118" t="s">
        <v>9</v>
      </c>
      <c r="AP193" s="118" t="s">
        <v>9</v>
      </c>
      <c r="AQ193" s="118" t="s">
        <v>9</v>
      </c>
      <c r="AR193" s="118" t="s">
        <v>9</v>
      </c>
      <c r="AS193" s="118" t="s">
        <v>9</v>
      </c>
      <c r="AT193" s="118" t="s">
        <v>9</v>
      </c>
      <c r="AU193" s="122" t="s">
        <v>9</v>
      </c>
      <c r="AV193" s="131" t="s">
        <v>16</v>
      </c>
      <c r="AW193" s="118" t="s">
        <v>9</v>
      </c>
      <c r="AX193" s="118" t="s">
        <v>9</v>
      </c>
      <c r="AY193" s="132" t="s">
        <v>9</v>
      </c>
      <c r="AZ193" s="136" t="s">
        <v>9</v>
      </c>
      <c r="BA193" s="129" t="s">
        <v>13</v>
      </c>
      <c r="BB193" s="122" t="s">
        <v>9</v>
      </c>
      <c r="BC193" s="119" t="s">
        <v>13</v>
      </c>
      <c r="BD193" s="120" t="s">
        <v>16</v>
      </c>
      <c r="BE193" s="122" t="s">
        <v>9</v>
      </c>
      <c r="BF193" s="118" t="s">
        <v>9</v>
      </c>
    </row>
    <row r="194" spans="1:58" ht="12.75" customHeight="1">
      <c r="A194" s="112" t="s">
        <v>894</v>
      </c>
      <c r="B194" s="115" t="str">
        <f t="shared" si="5"/>
        <v>UA</v>
      </c>
      <c r="C194" s="118" t="s">
        <v>9</v>
      </c>
      <c r="D194" s="118" t="s">
        <v>9</v>
      </c>
      <c r="E194" s="118" t="s">
        <v>9</v>
      </c>
      <c r="F194" s="118" t="s">
        <v>9</v>
      </c>
      <c r="G194" s="119" t="s">
        <v>13</v>
      </c>
      <c r="H194" s="119" t="s">
        <v>9</v>
      </c>
      <c r="I194" s="118" t="s">
        <v>9</v>
      </c>
      <c r="J194" s="118" t="s">
        <v>9</v>
      </c>
      <c r="K194" s="122" t="s">
        <v>9</v>
      </c>
      <c r="L194" s="118" t="s">
        <v>9</v>
      </c>
      <c r="M194" s="118" t="s">
        <v>9</v>
      </c>
      <c r="N194" s="118" t="s">
        <v>9</v>
      </c>
      <c r="O194" s="118" t="s">
        <v>9</v>
      </c>
      <c r="P194" s="119" t="s">
        <v>13</v>
      </c>
      <c r="Q194" s="118" t="s">
        <v>9</v>
      </c>
      <c r="R194" s="118" t="s">
        <v>9</v>
      </c>
      <c r="S194" s="118" t="s">
        <v>9</v>
      </c>
      <c r="T194" s="118" t="s">
        <v>9</v>
      </c>
      <c r="U194" s="122" t="s">
        <v>9</v>
      </c>
      <c r="V194" s="122" t="s">
        <v>9</v>
      </c>
      <c r="W194" s="118" t="s">
        <v>9</v>
      </c>
      <c r="X194" s="118" t="s">
        <v>9</v>
      </c>
      <c r="Y194" s="118" t="s">
        <v>9</v>
      </c>
      <c r="Z194" s="119" t="s">
        <v>13</v>
      </c>
      <c r="AA194" s="118" t="s">
        <v>9</v>
      </c>
      <c r="AB194" s="122" t="s">
        <v>9</v>
      </c>
      <c r="AC194" s="132" t="s">
        <v>9</v>
      </c>
      <c r="AD194" s="118" t="s">
        <v>9</v>
      </c>
      <c r="AE194" s="122" t="s">
        <v>9</v>
      </c>
      <c r="AF194" s="118" t="s">
        <v>9</v>
      </c>
      <c r="AG194" s="118" t="s">
        <v>9</v>
      </c>
      <c r="AH194" s="118" t="s">
        <v>9</v>
      </c>
      <c r="AI194" s="118" t="s">
        <v>9</v>
      </c>
      <c r="AJ194" s="118" t="s">
        <v>9</v>
      </c>
      <c r="AK194" s="125" t="s">
        <v>16</v>
      </c>
      <c r="AL194" s="118" t="s">
        <v>9</v>
      </c>
      <c r="AM194" s="118" t="s">
        <v>9</v>
      </c>
      <c r="AN194" s="118" t="s">
        <v>9</v>
      </c>
      <c r="AO194" s="118" t="s">
        <v>9</v>
      </c>
      <c r="AP194" s="118" t="s">
        <v>9</v>
      </c>
      <c r="AQ194" s="118" t="s">
        <v>9</v>
      </c>
      <c r="AR194" s="118" t="s">
        <v>9</v>
      </c>
      <c r="AS194" s="118" t="s">
        <v>9</v>
      </c>
      <c r="AT194" s="118" t="s">
        <v>9</v>
      </c>
      <c r="AU194" s="122" t="s">
        <v>9</v>
      </c>
      <c r="AV194" s="188" t="s">
        <v>9</v>
      </c>
      <c r="AW194" s="118" t="s">
        <v>9</v>
      </c>
      <c r="AX194" s="118" t="s">
        <v>9</v>
      </c>
      <c r="AY194" s="132" t="s">
        <v>9</v>
      </c>
      <c r="AZ194" s="161" t="s">
        <v>16</v>
      </c>
      <c r="BA194" s="154" t="s">
        <v>9</v>
      </c>
      <c r="BB194" s="122" t="s">
        <v>9</v>
      </c>
      <c r="BC194" s="119" t="s">
        <v>13</v>
      </c>
      <c r="BD194" s="120" t="s">
        <v>16</v>
      </c>
      <c r="BE194" s="122" t="s">
        <v>9</v>
      </c>
      <c r="BF194" s="118" t="s">
        <v>9</v>
      </c>
    </row>
    <row r="195" spans="1:58" ht="12.75" customHeight="1">
      <c r="A195" s="112" t="s">
        <v>558</v>
      </c>
      <c r="B195" s="115" t="str">
        <f t="shared" si="5"/>
        <v>GB</v>
      </c>
      <c r="C195" s="118" t="s">
        <v>9</v>
      </c>
      <c r="D195" s="118" t="s">
        <v>9</v>
      </c>
      <c r="E195" s="118" t="s">
        <v>9</v>
      </c>
      <c r="F195" s="118" t="s">
        <v>9</v>
      </c>
      <c r="G195" s="118" t="s">
        <v>9</v>
      </c>
      <c r="H195" s="119" t="s">
        <v>9</v>
      </c>
      <c r="I195" s="118" t="s">
        <v>9</v>
      </c>
      <c r="J195" s="118" t="s">
        <v>9</v>
      </c>
      <c r="K195" s="122" t="s">
        <v>9</v>
      </c>
      <c r="L195" s="118" t="s">
        <v>9</v>
      </c>
      <c r="M195" s="118" t="s">
        <v>9</v>
      </c>
      <c r="N195" s="118" t="s">
        <v>9</v>
      </c>
      <c r="O195" s="118" t="s">
        <v>9</v>
      </c>
      <c r="P195" s="118" t="s">
        <v>9</v>
      </c>
      <c r="Q195" s="118" t="s">
        <v>9</v>
      </c>
      <c r="R195" s="118" t="s">
        <v>9</v>
      </c>
      <c r="S195" s="118" t="s">
        <v>9</v>
      </c>
      <c r="T195" s="118" t="s">
        <v>9</v>
      </c>
      <c r="U195" s="122" t="s">
        <v>9</v>
      </c>
      <c r="V195" s="122" t="s">
        <v>9</v>
      </c>
      <c r="W195" s="118" t="s">
        <v>9</v>
      </c>
      <c r="X195" s="118" t="s">
        <v>9</v>
      </c>
      <c r="Y195" s="118" t="s">
        <v>9</v>
      </c>
      <c r="Z195" s="119" t="s">
        <v>13</v>
      </c>
      <c r="AA195" s="118" t="s">
        <v>9</v>
      </c>
      <c r="AB195" s="122" t="s">
        <v>9</v>
      </c>
      <c r="AC195" s="132" t="s">
        <v>9</v>
      </c>
      <c r="AD195" s="118" t="s">
        <v>9</v>
      </c>
      <c r="AE195" s="122" t="s">
        <v>9</v>
      </c>
      <c r="AF195" s="118" t="s">
        <v>9</v>
      </c>
      <c r="AG195" s="118" t="s">
        <v>9</v>
      </c>
      <c r="AH195" s="118" t="s">
        <v>9</v>
      </c>
      <c r="AI195" s="118" t="s">
        <v>9</v>
      </c>
      <c r="AJ195" s="118" t="s">
        <v>9</v>
      </c>
      <c r="AK195" s="125" t="s">
        <v>16</v>
      </c>
      <c r="AL195" s="118" t="s">
        <v>9</v>
      </c>
      <c r="AM195" s="118" t="s">
        <v>9</v>
      </c>
      <c r="AN195" s="118" t="s">
        <v>9</v>
      </c>
      <c r="AO195" s="118" t="s">
        <v>9</v>
      </c>
      <c r="AP195" s="118" t="s">
        <v>9</v>
      </c>
      <c r="AQ195" s="118" t="s">
        <v>9</v>
      </c>
      <c r="AR195" s="118" t="s">
        <v>9</v>
      </c>
      <c r="AS195" s="118" t="s">
        <v>9</v>
      </c>
      <c r="AT195" s="118" t="s">
        <v>9</v>
      </c>
      <c r="AU195" s="122" t="s">
        <v>9</v>
      </c>
      <c r="AV195" s="132" t="s">
        <v>9</v>
      </c>
      <c r="AW195" s="118" t="s">
        <v>9</v>
      </c>
      <c r="AX195" s="118" t="s">
        <v>9</v>
      </c>
      <c r="AY195" s="132" t="s">
        <v>9</v>
      </c>
      <c r="AZ195" s="161" t="s">
        <v>16</v>
      </c>
      <c r="BA195" s="154" t="s">
        <v>9</v>
      </c>
      <c r="BB195" s="122" t="s">
        <v>9</v>
      </c>
      <c r="BC195" s="118" t="s">
        <v>9</v>
      </c>
      <c r="BD195" s="120" t="s">
        <v>16</v>
      </c>
      <c r="BE195" s="122" t="s">
        <v>9</v>
      </c>
      <c r="BF195" s="118" t="s">
        <v>9</v>
      </c>
    </row>
    <row r="196" spans="1:58" ht="12.75" customHeight="1">
      <c r="A196" s="112" t="s">
        <v>900</v>
      </c>
      <c r="B196" s="115" t="str">
        <f t="shared" si="5"/>
        <v>US</v>
      </c>
      <c r="C196" s="118" t="s">
        <v>9</v>
      </c>
      <c r="D196" s="118" t="s">
        <v>9</v>
      </c>
      <c r="E196" s="118" t="s">
        <v>9</v>
      </c>
      <c r="F196" s="118" t="s">
        <v>9</v>
      </c>
      <c r="G196" s="118" t="s">
        <v>9</v>
      </c>
      <c r="H196" s="119" t="s">
        <v>9</v>
      </c>
      <c r="I196" s="118" t="s">
        <v>9</v>
      </c>
      <c r="J196" s="118" t="s">
        <v>9</v>
      </c>
      <c r="K196" s="122" t="s">
        <v>9</v>
      </c>
      <c r="L196" s="118" t="s">
        <v>9</v>
      </c>
      <c r="M196" s="118" t="s">
        <v>9</v>
      </c>
      <c r="N196" s="118" t="s">
        <v>9</v>
      </c>
      <c r="O196" s="118" t="s">
        <v>9</v>
      </c>
      <c r="P196" s="118" t="s">
        <v>9</v>
      </c>
      <c r="Q196" s="118" t="s">
        <v>9</v>
      </c>
      <c r="R196" s="118" t="s">
        <v>9</v>
      </c>
      <c r="S196" s="118" t="s">
        <v>9</v>
      </c>
      <c r="T196" s="118" t="s">
        <v>9</v>
      </c>
      <c r="U196" s="122" t="s">
        <v>9</v>
      </c>
      <c r="V196" s="122" t="s">
        <v>9</v>
      </c>
      <c r="W196" s="118" t="s">
        <v>9</v>
      </c>
      <c r="X196" s="118" t="s">
        <v>9</v>
      </c>
      <c r="Y196" s="118" t="s">
        <v>9</v>
      </c>
      <c r="Z196" s="118" t="s">
        <v>9</v>
      </c>
      <c r="AA196" s="118" t="s">
        <v>9</v>
      </c>
      <c r="AB196" s="122" t="s">
        <v>9</v>
      </c>
      <c r="AC196" s="132" t="s">
        <v>9</v>
      </c>
      <c r="AD196" s="118" t="s">
        <v>9</v>
      </c>
      <c r="AE196" s="122" t="s">
        <v>9</v>
      </c>
      <c r="AF196" s="118" t="s">
        <v>9</v>
      </c>
      <c r="AG196" s="118" t="s">
        <v>9</v>
      </c>
      <c r="AH196" s="118" t="s">
        <v>9</v>
      </c>
      <c r="AI196" s="118" t="s">
        <v>9</v>
      </c>
      <c r="AJ196" s="118" t="s">
        <v>9</v>
      </c>
      <c r="AK196" s="118" t="s">
        <v>9</v>
      </c>
      <c r="AL196" s="118" t="s">
        <v>9</v>
      </c>
      <c r="AM196" s="118" t="s">
        <v>9</v>
      </c>
      <c r="AN196" s="118" t="s">
        <v>9</v>
      </c>
      <c r="AO196" s="118" t="s">
        <v>9</v>
      </c>
      <c r="AP196" s="118" t="s">
        <v>9</v>
      </c>
      <c r="AQ196" s="118" t="s">
        <v>9</v>
      </c>
      <c r="AR196" s="118" t="s">
        <v>9</v>
      </c>
      <c r="AS196" s="118" t="s">
        <v>9</v>
      </c>
      <c r="AT196" s="118" t="s">
        <v>9</v>
      </c>
      <c r="AU196" s="122" t="s">
        <v>9</v>
      </c>
      <c r="AV196" s="132" t="s">
        <v>9</v>
      </c>
      <c r="AW196" s="118" t="s">
        <v>9</v>
      </c>
      <c r="AX196" s="118" t="s">
        <v>9</v>
      </c>
      <c r="AY196" s="132" t="s">
        <v>9</v>
      </c>
      <c r="AZ196" s="161" t="s">
        <v>16</v>
      </c>
      <c r="BA196" s="154" t="s">
        <v>9</v>
      </c>
      <c r="BB196" s="122" t="s">
        <v>9</v>
      </c>
      <c r="BC196" s="118" t="s">
        <v>9</v>
      </c>
      <c r="BD196" s="120" t="s">
        <v>16</v>
      </c>
      <c r="BE196" s="122" t="s">
        <v>9</v>
      </c>
      <c r="BF196" s="118" t="s">
        <v>9</v>
      </c>
    </row>
    <row r="197" spans="1:58" ht="12.75" customHeight="1">
      <c r="A197" s="112" t="s">
        <v>902</v>
      </c>
      <c r="B197" s="115" t="str">
        <f t="shared" si="5"/>
        <v>UY</v>
      </c>
      <c r="C197" s="118" t="s">
        <v>9</v>
      </c>
      <c r="D197" s="118" t="s">
        <v>9</v>
      </c>
      <c r="E197" s="118" t="s">
        <v>9</v>
      </c>
      <c r="F197" s="119" t="s">
        <v>13</v>
      </c>
      <c r="G197" s="119" t="s">
        <v>13</v>
      </c>
      <c r="H197" s="119" t="s">
        <v>9</v>
      </c>
      <c r="I197" s="118" t="s">
        <v>9</v>
      </c>
      <c r="J197" s="118" t="s">
        <v>9</v>
      </c>
      <c r="K197" s="122" t="s">
        <v>9</v>
      </c>
      <c r="L197" s="118" t="s">
        <v>9</v>
      </c>
      <c r="M197" s="118" t="s">
        <v>9</v>
      </c>
      <c r="N197" s="118" t="s">
        <v>9</v>
      </c>
      <c r="O197" s="118" t="s">
        <v>9</v>
      </c>
      <c r="P197" s="118" t="s">
        <v>9</v>
      </c>
      <c r="Q197" s="118" t="s">
        <v>9</v>
      </c>
      <c r="R197" s="118" t="s">
        <v>9</v>
      </c>
      <c r="S197" s="118" t="s">
        <v>9</v>
      </c>
      <c r="T197" s="118" t="s">
        <v>9</v>
      </c>
      <c r="U197" s="122" t="s">
        <v>9</v>
      </c>
      <c r="V197" s="122" t="s">
        <v>9</v>
      </c>
      <c r="W197" s="118" t="s">
        <v>9</v>
      </c>
      <c r="X197" s="118" t="s">
        <v>9</v>
      </c>
      <c r="Y197" s="118" t="s">
        <v>9</v>
      </c>
      <c r="Z197" s="119" t="s">
        <v>13</v>
      </c>
      <c r="AA197" s="118" t="s">
        <v>9</v>
      </c>
      <c r="AB197" s="123" t="s">
        <v>13</v>
      </c>
      <c r="AC197" s="132" t="s">
        <v>9</v>
      </c>
      <c r="AD197" s="119" t="s">
        <v>13</v>
      </c>
      <c r="AE197" s="123" t="s">
        <v>13</v>
      </c>
      <c r="AF197" s="118" t="s">
        <v>9</v>
      </c>
      <c r="AG197" s="118" t="s">
        <v>9</v>
      </c>
      <c r="AH197" s="118" t="s">
        <v>9</v>
      </c>
      <c r="AI197" s="118" t="s">
        <v>9</v>
      </c>
      <c r="AJ197" s="118" t="s">
        <v>9</v>
      </c>
      <c r="AK197" s="125" t="s">
        <v>16</v>
      </c>
      <c r="AL197" s="125" t="s">
        <v>16</v>
      </c>
      <c r="AM197" s="118" t="s">
        <v>9</v>
      </c>
      <c r="AN197" s="118" t="s">
        <v>9</v>
      </c>
      <c r="AO197" s="118" t="s">
        <v>9</v>
      </c>
      <c r="AP197" s="118" t="s">
        <v>9</v>
      </c>
      <c r="AQ197" s="118" t="s">
        <v>9</v>
      </c>
      <c r="AR197" s="118" t="s">
        <v>9</v>
      </c>
      <c r="AS197" s="118" t="s">
        <v>9</v>
      </c>
      <c r="AT197" s="118" t="s">
        <v>9</v>
      </c>
      <c r="AU197" s="122" t="s">
        <v>9</v>
      </c>
      <c r="AV197" s="131" t="s">
        <v>16</v>
      </c>
      <c r="AW197" s="118" t="s">
        <v>9</v>
      </c>
      <c r="AX197" s="118" t="s">
        <v>9</v>
      </c>
      <c r="AY197" s="132" t="s">
        <v>9</v>
      </c>
      <c r="AZ197" s="133" t="s">
        <v>13</v>
      </c>
      <c r="BA197" s="129" t="s">
        <v>13</v>
      </c>
      <c r="BB197" s="122" t="s">
        <v>9</v>
      </c>
      <c r="BC197" s="119" t="s">
        <v>13</v>
      </c>
      <c r="BD197" s="120" t="s">
        <v>16</v>
      </c>
      <c r="BE197" s="122" t="s">
        <v>9</v>
      </c>
      <c r="BF197" s="118" t="s">
        <v>9</v>
      </c>
    </row>
    <row r="198" spans="1:58" ht="12.75" customHeight="1">
      <c r="A198" s="112" t="s">
        <v>904</v>
      </c>
      <c r="B198" s="115" t="str">
        <f t="shared" si="5"/>
        <v>UZ</v>
      </c>
      <c r="C198" s="118" t="s">
        <v>9</v>
      </c>
      <c r="D198" s="118" t="s">
        <v>9</v>
      </c>
      <c r="E198" s="118" t="s">
        <v>9</v>
      </c>
      <c r="F198" s="119" t="s">
        <v>13</v>
      </c>
      <c r="G198" s="119" t="s">
        <v>13</v>
      </c>
      <c r="H198" s="119" t="s">
        <v>9</v>
      </c>
      <c r="I198" s="118" t="s">
        <v>9</v>
      </c>
      <c r="J198" s="119" t="s">
        <v>13</v>
      </c>
      <c r="K198" s="122" t="s">
        <v>9</v>
      </c>
      <c r="L198" s="118" t="s">
        <v>9</v>
      </c>
      <c r="M198" s="118" t="s">
        <v>9</v>
      </c>
      <c r="N198" s="118" t="s">
        <v>9</v>
      </c>
      <c r="O198" s="118" t="s">
        <v>9</v>
      </c>
      <c r="P198" s="119" t="s">
        <v>13</v>
      </c>
      <c r="Q198" s="118" t="s">
        <v>9</v>
      </c>
      <c r="R198" s="118" t="s">
        <v>9</v>
      </c>
      <c r="S198" s="118" t="s">
        <v>9</v>
      </c>
      <c r="T198" s="118" t="s">
        <v>9</v>
      </c>
      <c r="U198" s="122" t="s">
        <v>9</v>
      </c>
      <c r="V198" s="122" t="s">
        <v>9</v>
      </c>
      <c r="W198" s="118" t="s">
        <v>9</v>
      </c>
      <c r="X198" s="118" t="s">
        <v>9</v>
      </c>
      <c r="Y198" s="118" t="s">
        <v>9</v>
      </c>
      <c r="Z198" s="119" t="s">
        <v>13</v>
      </c>
      <c r="AA198" s="118" t="s">
        <v>9</v>
      </c>
      <c r="AB198" s="123" t="s">
        <v>13</v>
      </c>
      <c r="AC198" s="132" t="s">
        <v>9</v>
      </c>
      <c r="AD198" s="119" t="s">
        <v>13</v>
      </c>
      <c r="AE198" s="123" t="s">
        <v>13</v>
      </c>
      <c r="AF198" s="118" t="s">
        <v>9</v>
      </c>
      <c r="AG198" s="118" t="s">
        <v>9</v>
      </c>
      <c r="AH198" s="118" t="s">
        <v>9</v>
      </c>
      <c r="AI198" s="118" t="s">
        <v>9</v>
      </c>
      <c r="AJ198" s="118" t="s">
        <v>9</v>
      </c>
      <c r="AK198" s="125" t="s">
        <v>16</v>
      </c>
      <c r="AL198" s="125" t="s">
        <v>16</v>
      </c>
      <c r="AM198" s="118" t="s">
        <v>9</v>
      </c>
      <c r="AN198" s="118" t="s">
        <v>9</v>
      </c>
      <c r="AO198" s="118" t="s">
        <v>9</v>
      </c>
      <c r="AP198" s="118" t="s">
        <v>9</v>
      </c>
      <c r="AQ198" s="118" t="s">
        <v>9</v>
      </c>
      <c r="AR198" s="118" t="s">
        <v>9</v>
      </c>
      <c r="AS198" s="118" t="s">
        <v>9</v>
      </c>
      <c r="AT198" s="118" t="s">
        <v>9</v>
      </c>
      <c r="AU198" s="122" t="s">
        <v>9</v>
      </c>
      <c r="AV198" s="131" t="s">
        <v>16</v>
      </c>
      <c r="AW198" s="118" t="s">
        <v>9</v>
      </c>
      <c r="AX198" s="118" t="s">
        <v>9</v>
      </c>
      <c r="AY198" s="132" t="s">
        <v>9</v>
      </c>
      <c r="AZ198" s="133" t="s">
        <v>13</v>
      </c>
      <c r="BA198" s="129" t="s">
        <v>13</v>
      </c>
      <c r="BB198" s="120" t="s">
        <v>16</v>
      </c>
      <c r="BC198" s="119" t="s">
        <v>13</v>
      </c>
      <c r="BD198" s="120" t="s">
        <v>16</v>
      </c>
      <c r="BE198" s="120" t="s">
        <v>16</v>
      </c>
      <c r="BF198" s="118" t="s">
        <v>9</v>
      </c>
    </row>
    <row r="199" spans="1:58" ht="12.75" customHeight="1">
      <c r="A199" s="112" t="s">
        <v>923</v>
      </c>
      <c r="B199" s="115" t="str">
        <f t="shared" ref="B199:B206" si="6">VLOOKUP(A199, CCTable, 3, FALSE)</f>
        <v>VU</v>
      </c>
      <c r="C199" s="118" t="s">
        <v>9</v>
      </c>
      <c r="D199" s="118" t="s">
        <v>9</v>
      </c>
      <c r="E199" s="118" t="s">
        <v>9</v>
      </c>
      <c r="F199" s="119" t="s">
        <v>13</v>
      </c>
      <c r="G199" s="119" t="s">
        <v>13</v>
      </c>
      <c r="H199" s="119" t="s">
        <v>9</v>
      </c>
      <c r="I199" s="118" t="s">
        <v>9</v>
      </c>
      <c r="J199" s="119" t="s">
        <v>13</v>
      </c>
      <c r="K199" s="120" t="s">
        <v>16</v>
      </c>
      <c r="L199" s="118" t="s">
        <v>9</v>
      </c>
      <c r="M199" s="118" t="s">
        <v>9</v>
      </c>
      <c r="N199" s="118" t="s">
        <v>9</v>
      </c>
      <c r="O199" s="118" t="s">
        <v>9</v>
      </c>
      <c r="P199" s="118" t="s">
        <v>9</v>
      </c>
      <c r="Q199" s="118" t="s">
        <v>9</v>
      </c>
      <c r="R199" s="118" t="s">
        <v>9</v>
      </c>
      <c r="S199" s="118" t="s">
        <v>9</v>
      </c>
      <c r="T199" s="118" t="s">
        <v>9</v>
      </c>
      <c r="U199" s="122" t="s">
        <v>9</v>
      </c>
      <c r="V199" s="122" t="s">
        <v>9</v>
      </c>
      <c r="W199" s="119" t="s">
        <v>13</v>
      </c>
      <c r="X199" s="119" t="s">
        <v>13</v>
      </c>
      <c r="Y199" s="119" t="s">
        <v>13</v>
      </c>
      <c r="Z199" s="119" t="s">
        <v>13</v>
      </c>
      <c r="AA199" s="118" t="s">
        <v>9</v>
      </c>
      <c r="AB199" s="123" t="s">
        <v>13</v>
      </c>
      <c r="AC199" s="130" t="s">
        <v>13</v>
      </c>
      <c r="AD199" s="119" t="s">
        <v>13</v>
      </c>
      <c r="AE199" s="123" t="s">
        <v>13</v>
      </c>
      <c r="AF199" s="118" t="s">
        <v>9</v>
      </c>
      <c r="AG199" s="119" t="s">
        <v>13</v>
      </c>
      <c r="AH199" s="119" t="s">
        <v>13</v>
      </c>
      <c r="AI199" s="119" t="s">
        <v>13</v>
      </c>
      <c r="AJ199" s="119" t="s">
        <v>13</v>
      </c>
      <c r="AK199" s="125" t="s">
        <v>16</v>
      </c>
      <c r="AL199" s="125" t="s">
        <v>16</v>
      </c>
      <c r="AM199" s="118" t="s">
        <v>9</v>
      </c>
      <c r="AN199" s="118" t="s">
        <v>9</v>
      </c>
      <c r="AO199" s="118" t="s">
        <v>9</v>
      </c>
      <c r="AP199" s="118" t="s">
        <v>9</v>
      </c>
      <c r="AQ199" s="118" t="s">
        <v>9</v>
      </c>
      <c r="AR199" s="118" t="s">
        <v>9</v>
      </c>
      <c r="AS199" s="118" t="s">
        <v>9</v>
      </c>
      <c r="AT199" s="118" t="s">
        <v>9</v>
      </c>
      <c r="AU199" s="122" t="s">
        <v>9</v>
      </c>
      <c r="AV199" s="131" t="s">
        <v>16</v>
      </c>
      <c r="AW199" s="118" t="s">
        <v>9</v>
      </c>
      <c r="AX199" s="119" t="s">
        <v>13</v>
      </c>
      <c r="AY199" s="132" t="s">
        <v>9</v>
      </c>
      <c r="AZ199" s="133" t="s">
        <v>13</v>
      </c>
      <c r="BA199" s="129" t="s">
        <v>13</v>
      </c>
      <c r="BB199" s="122" t="s">
        <v>9</v>
      </c>
      <c r="BC199" s="119" t="s">
        <v>13</v>
      </c>
      <c r="BD199" s="120" t="s">
        <v>16</v>
      </c>
      <c r="BE199" s="120" t="s">
        <v>16</v>
      </c>
      <c r="BF199" s="118" t="s">
        <v>9</v>
      </c>
    </row>
    <row r="200" spans="1:58" ht="12.75" customHeight="1">
      <c r="A200" s="112" t="s">
        <v>906</v>
      </c>
      <c r="B200" s="115" t="str">
        <f t="shared" si="6"/>
        <v>VA</v>
      </c>
      <c r="C200" s="118" t="s">
        <v>9</v>
      </c>
      <c r="D200" s="118" t="s">
        <v>9</v>
      </c>
      <c r="E200" s="118" t="s">
        <v>9</v>
      </c>
      <c r="F200" s="119" t="s">
        <v>13</v>
      </c>
      <c r="G200" s="119" t="s">
        <v>13</v>
      </c>
      <c r="H200" s="119" t="s">
        <v>9</v>
      </c>
      <c r="I200" s="118" t="s">
        <v>9</v>
      </c>
      <c r="J200" s="119" t="s">
        <v>13</v>
      </c>
      <c r="K200" s="120" t="s">
        <v>16</v>
      </c>
      <c r="L200" s="118" t="s">
        <v>9</v>
      </c>
      <c r="M200" s="118" t="s">
        <v>9</v>
      </c>
      <c r="N200" s="118" t="s">
        <v>9</v>
      </c>
      <c r="O200" s="118" t="s">
        <v>9</v>
      </c>
      <c r="P200" s="119" t="s">
        <v>13</v>
      </c>
      <c r="Q200" s="118" t="s">
        <v>9</v>
      </c>
      <c r="R200" s="118" t="s">
        <v>9</v>
      </c>
      <c r="S200" s="118" t="s">
        <v>9</v>
      </c>
      <c r="T200" s="118" t="s">
        <v>9</v>
      </c>
      <c r="U200" s="122" t="s">
        <v>9</v>
      </c>
      <c r="V200" s="122" t="s">
        <v>9</v>
      </c>
      <c r="W200" s="119" t="s">
        <v>13</v>
      </c>
      <c r="X200" s="119" t="s">
        <v>13</v>
      </c>
      <c r="Y200" s="119" t="s">
        <v>13</v>
      </c>
      <c r="Z200" s="119" t="s">
        <v>13</v>
      </c>
      <c r="AA200" s="118" t="s">
        <v>9</v>
      </c>
      <c r="AB200" s="123" t="s">
        <v>13</v>
      </c>
      <c r="AC200" s="130" t="s">
        <v>13</v>
      </c>
      <c r="AD200" s="119" t="s">
        <v>13</v>
      </c>
      <c r="AE200" s="123" t="s">
        <v>13</v>
      </c>
      <c r="AF200" s="118" t="s">
        <v>9</v>
      </c>
      <c r="AG200" s="119" t="s">
        <v>13</v>
      </c>
      <c r="AH200" s="119" t="s">
        <v>13</v>
      </c>
      <c r="AI200" s="119" t="s">
        <v>13</v>
      </c>
      <c r="AJ200" s="119" t="s">
        <v>13</v>
      </c>
      <c r="AK200" s="125" t="s">
        <v>16</v>
      </c>
      <c r="AL200" s="125" t="s">
        <v>16</v>
      </c>
      <c r="AM200" s="118" t="s">
        <v>9</v>
      </c>
      <c r="AN200" s="118" t="s">
        <v>9</v>
      </c>
      <c r="AO200" s="118" t="s">
        <v>9</v>
      </c>
      <c r="AP200" s="118" t="s">
        <v>9</v>
      </c>
      <c r="AQ200" s="118" t="s">
        <v>9</v>
      </c>
      <c r="AR200" s="118" t="s">
        <v>9</v>
      </c>
      <c r="AS200" s="118" t="s">
        <v>9</v>
      </c>
      <c r="AT200" s="118" t="s">
        <v>9</v>
      </c>
      <c r="AU200" s="122" t="s">
        <v>9</v>
      </c>
      <c r="AV200" s="131" t="s">
        <v>16</v>
      </c>
      <c r="AW200" s="118" t="s">
        <v>9</v>
      </c>
      <c r="AX200" s="119" t="s">
        <v>13</v>
      </c>
      <c r="AY200" s="132" t="s">
        <v>9</v>
      </c>
      <c r="AZ200" s="133" t="s">
        <v>13</v>
      </c>
      <c r="BA200" s="129" t="s">
        <v>13</v>
      </c>
      <c r="BB200" s="122" t="s">
        <v>9</v>
      </c>
      <c r="BC200" s="119" t="s">
        <v>13</v>
      </c>
      <c r="BD200" s="120" t="s">
        <v>16</v>
      </c>
      <c r="BE200" s="120" t="s">
        <v>16</v>
      </c>
      <c r="BF200" s="118" t="s">
        <v>9</v>
      </c>
    </row>
    <row r="201" spans="1:58" ht="12.75" customHeight="1">
      <c r="A201" s="112" t="s">
        <v>911</v>
      </c>
      <c r="B201" s="115" t="str">
        <f t="shared" si="6"/>
        <v>VE</v>
      </c>
      <c r="C201" s="118" t="s">
        <v>9</v>
      </c>
      <c r="D201" s="118" t="s">
        <v>9</v>
      </c>
      <c r="E201" s="118" t="s">
        <v>9</v>
      </c>
      <c r="F201" s="119" t="s">
        <v>13</v>
      </c>
      <c r="G201" s="119" t="s">
        <v>13</v>
      </c>
      <c r="H201" s="119" t="s">
        <v>9</v>
      </c>
      <c r="I201" s="118" t="s">
        <v>9</v>
      </c>
      <c r="J201" s="118" t="s">
        <v>9</v>
      </c>
      <c r="K201" s="122" t="s">
        <v>9</v>
      </c>
      <c r="L201" s="118" t="s">
        <v>9</v>
      </c>
      <c r="M201" s="118" t="s">
        <v>9</v>
      </c>
      <c r="N201" s="118" t="s">
        <v>9</v>
      </c>
      <c r="O201" s="118" t="s">
        <v>9</v>
      </c>
      <c r="P201" s="118" t="s">
        <v>9</v>
      </c>
      <c r="Q201" s="118" t="s">
        <v>9</v>
      </c>
      <c r="R201" s="118" t="s">
        <v>9</v>
      </c>
      <c r="S201" s="118" t="s">
        <v>9</v>
      </c>
      <c r="T201" s="118" t="s">
        <v>9</v>
      </c>
      <c r="U201" s="122" t="s">
        <v>9</v>
      </c>
      <c r="V201" s="122" t="s">
        <v>9</v>
      </c>
      <c r="W201" s="118" t="s">
        <v>9</v>
      </c>
      <c r="X201" s="118" t="s">
        <v>9</v>
      </c>
      <c r="Y201" s="118" t="s">
        <v>9</v>
      </c>
      <c r="Z201" s="119" t="s">
        <v>13</v>
      </c>
      <c r="AA201" s="118" t="s">
        <v>9</v>
      </c>
      <c r="AB201" s="123" t="s">
        <v>13</v>
      </c>
      <c r="AC201" s="132" t="s">
        <v>9</v>
      </c>
      <c r="AD201" s="119" t="s">
        <v>13</v>
      </c>
      <c r="AE201" s="123" t="s">
        <v>13</v>
      </c>
      <c r="AF201" s="118" t="s">
        <v>9</v>
      </c>
      <c r="AG201" s="118" t="s">
        <v>9</v>
      </c>
      <c r="AH201" s="118" t="s">
        <v>9</v>
      </c>
      <c r="AI201" s="118" t="s">
        <v>9</v>
      </c>
      <c r="AJ201" s="118" t="s">
        <v>9</v>
      </c>
      <c r="AK201" s="125" t="s">
        <v>16</v>
      </c>
      <c r="AL201" s="125" t="s">
        <v>16</v>
      </c>
      <c r="AM201" s="118" t="s">
        <v>9</v>
      </c>
      <c r="AN201" s="118" t="s">
        <v>9</v>
      </c>
      <c r="AO201" s="118" t="s">
        <v>9</v>
      </c>
      <c r="AP201" s="118" t="s">
        <v>9</v>
      </c>
      <c r="AQ201" s="118" t="s">
        <v>9</v>
      </c>
      <c r="AR201" s="118" t="s">
        <v>9</v>
      </c>
      <c r="AS201" s="118" t="s">
        <v>9</v>
      </c>
      <c r="AT201" s="118" t="s">
        <v>9</v>
      </c>
      <c r="AU201" s="122" t="s">
        <v>9</v>
      </c>
      <c r="AV201" s="131" t="s">
        <v>16</v>
      </c>
      <c r="AW201" s="118" t="s">
        <v>9</v>
      </c>
      <c r="AX201" s="118" t="s">
        <v>9</v>
      </c>
      <c r="AY201" s="132" t="s">
        <v>9</v>
      </c>
      <c r="AZ201" s="133" t="s">
        <v>13</v>
      </c>
      <c r="BA201" s="129" t="s">
        <v>13</v>
      </c>
      <c r="BB201" s="122" t="s">
        <v>9</v>
      </c>
      <c r="BC201" s="119" t="s">
        <v>13</v>
      </c>
      <c r="BD201" s="120" t="s">
        <v>16</v>
      </c>
      <c r="BE201" s="122" t="s">
        <v>9</v>
      </c>
      <c r="BF201" s="118" t="s">
        <v>9</v>
      </c>
    </row>
    <row r="202" spans="1:58" ht="12.75" customHeight="1">
      <c r="A202" s="112" t="s">
        <v>920</v>
      </c>
      <c r="B202" s="115" t="str">
        <f t="shared" si="6"/>
        <v>VN</v>
      </c>
      <c r="C202" s="118" t="s">
        <v>9</v>
      </c>
      <c r="D202" s="118" t="s">
        <v>9</v>
      </c>
      <c r="E202" s="118" t="s">
        <v>9</v>
      </c>
      <c r="F202" s="119" t="s">
        <v>13</v>
      </c>
      <c r="G202" s="119" t="s">
        <v>13</v>
      </c>
      <c r="H202" s="119" t="s">
        <v>9</v>
      </c>
      <c r="I202" s="118" t="s">
        <v>9</v>
      </c>
      <c r="J202" s="119" t="s">
        <v>13</v>
      </c>
      <c r="K202" s="122" t="s">
        <v>9</v>
      </c>
      <c r="L202" s="118" t="s">
        <v>9</v>
      </c>
      <c r="M202" s="118" t="s">
        <v>9</v>
      </c>
      <c r="N202" s="118" t="s">
        <v>9</v>
      </c>
      <c r="O202" s="118" t="s">
        <v>9</v>
      </c>
      <c r="P202" s="119" t="s">
        <v>13</v>
      </c>
      <c r="Q202" s="118" t="s">
        <v>9</v>
      </c>
      <c r="R202" s="118" t="s">
        <v>9</v>
      </c>
      <c r="S202" s="118" t="s">
        <v>9</v>
      </c>
      <c r="T202" s="118" t="s">
        <v>9</v>
      </c>
      <c r="U202" s="122" t="s">
        <v>9</v>
      </c>
      <c r="V202" s="122" t="s">
        <v>9</v>
      </c>
      <c r="W202" s="118" t="s">
        <v>9</v>
      </c>
      <c r="X202" s="118" t="s">
        <v>9</v>
      </c>
      <c r="Y202" s="118" t="s">
        <v>9</v>
      </c>
      <c r="Z202" s="119" t="s">
        <v>13</v>
      </c>
      <c r="AA202" s="118" t="s">
        <v>9</v>
      </c>
      <c r="AB202" s="123" t="s">
        <v>13</v>
      </c>
      <c r="AC202" s="132" t="s">
        <v>9</v>
      </c>
      <c r="AD202" s="119" t="s">
        <v>13</v>
      </c>
      <c r="AE202" s="123" t="s">
        <v>13</v>
      </c>
      <c r="AF202" s="118" t="s">
        <v>9</v>
      </c>
      <c r="AG202" s="118" t="s">
        <v>9</v>
      </c>
      <c r="AH202" s="118" t="s">
        <v>9</v>
      </c>
      <c r="AI202" s="118" t="s">
        <v>9</v>
      </c>
      <c r="AJ202" s="118" t="s">
        <v>9</v>
      </c>
      <c r="AK202" s="125" t="s">
        <v>16</v>
      </c>
      <c r="AL202" s="125" t="s">
        <v>16</v>
      </c>
      <c r="AM202" s="118" t="s">
        <v>9</v>
      </c>
      <c r="AN202" s="118" t="s">
        <v>9</v>
      </c>
      <c r="AO202" s="118" t="s">
        <v>9</v>
      </c>
      <c r="AP202" s="118" t="s">
        <v>9</v>
      </c>
      <c r="AQ202" s="118" t="s">
        <v>9</v>
      </c>
      <c r="AR202" s="118" t="s">
        <v>9</v>
      </c>
      <c r="AS202" s="118" t="s">
        <v>9</v>
      </c>
      <c r="AT202" s="118" t="s">
        <v>9</v>
      </c>
      <c r="AU202" s="122" t="s">
        <v>9</v>
      </c>
      <c r="AV202" s="131" t="s">
        <v>16</v>
      </c>
      <c r="AW202" s="118" t="s">
        <v>9</v>
      </c>
      <c r="AX202" s="119" t="s">
        <v>13</v>
      </c>
      <c r="AY202" s="132" t="s">
        <v>9</v>
      </c>
      <c r="AZ202" s="136" t="s">
        <v>9</v>
      </c>
      <c r="BA202" s="129" t="s">
        <v>13</v>
      </c>
      <c r="BB202" s="122" t="s">
        <v>9</v>
      </c>
      <c r="BC202" s="119" t="s">
        <v>13</v>
      </c>
      <c r="BD202" s="120" t="s">
        <v>16</v>
      </c>
      <c r="BE202" s="122" t="s">
        <v>9</v>
      </c>
      <c r="BF202" s="118" t="s">
        <v>9</v>
      </c>
    </row>
    <row r="203" spans="1:58" ht="12.75" customHeight="1">
      <c r="A203" s="112" t="s">
        <v>534</v>
      </c>
      <c r="B203" s="115" t="str">
        <f t="shared" si="6"/>
        <v>EH</v>
      </c>
      <c r="C203" s="118" t="s">
        <v>9</v>
      </c>
      <c r="D203" s="118" t="s">
        <v>9</v>
      </c>
      <c r="E203" s="118" t="s">
        <v>9</v>
      </c>
      <c r="F203" s="119" t="s">
        <v>13</v>
      </c>
      <c r="G203" s="119" t="s">
        <v>13</v>
      </c>
      <c r="H203" s="119" t="s">
        <v>9</v>
      </c>
      <c r="I203" s="118" t="s">
        <v>9</v>
      </c>
      <c r="J203" s="119" t="s">
        <v>13</v>
      </c>
      <c r="K203" s="120" t="s">
        <v>16</v>
      </c>
      <c r="L203" s="118" t="s">
        <v>9</v>
      </c>
      <c r="M203" s="118" t="s">
        <v>9</v>
      </c>
      <c r="N203" s="118" t="s">
        <v>9</v>
      </c>
      <c r="O203" s="118" t="s">
        <v>9</v>
      </c>
      <c r="P203" s="119" t="s">
        <v>13</v>
      </c>
      <c r="Q203" s="118" t="s">
        <v>9</v>
      </c>
      <c r="R203" s="118" t="s">
        <v>9</v>
      </c>
      <c r="S203" s="118" t="s">
        <v>9</v>
      </c>
      <c r="T203" s="118" t="s">
        <v>9</v>
      </c>
      <c r="U203" s="122" t="s">
        <v>9</v>
      </c>
      <c r="V203" s="122" t="s">
        <v>9</v>
      </c>
      <c r="W203" s="119" t="s">
        <v>13</v>
      </c>
      <c r="X203" s="119" t="s">
        <v>13</v>
      </c>
      <c r="Y203" s="119" t="s">
        <v>13</v>
      </c>
      <c r="Z203" s="119" t="s">
        <v>13</v>
      </c>
      <c r="AA203" s="118" t="s">
        <v>9</v>
      </c>
      <c r="AB203" s="123" t="s">
        <v>13</v>
      </c>
      <c r="AC203" s="130" t="s">
        <v>13</v>
      </c>
      <c r="AD203" s="119" t="s">
        <v>13</v>
      </c>
      <c r="AE203" s="123" t="s">
        <v>13</v>
      </c>
      <c r="AF203" s="118" t="s">
        <v>9</v>
      </c>
      <c r="AG203" s="119" t="s">
        <v>13</v>
      </c>
      <c r="AH203" s="119" t="s">
        <v>13</v>
      </c>
      <c r="AI203" s="119" t="s">
        <v>13</v>
      </c>
      <c r="AJ203" s="119" t="s">
        <v>13</v>
      </c>
      <c r="AK203" s="125" t="s">
        <v>16</v>
      </c>
      <c r="AL203" s="125" t="s">
        <v>16</v>
      </c>
      <c r="AM203" s="118" t="s">
        <v>9</v>
      </c>
      <c r="AN203" s="118" t="s">
        <v>9</v>
      </c>
      <c r="AO203" s="118" t="s">
        <v>9</v>
      </c>
      <c r="AP203" s="118" t="s">
        <v>9</v>
      </c>
      <c r="AQ203" s="118" t="s">
        <v>9</v>
      </c>
      <c r="AR203" s="118" t="s">
        <v>9</v>
      </c>
      <c r="AS203" s="118" t="s">
        <v>9</v>
      </c>
      <c r="AT203" s="118" t="s">
        <v>9</v>
      </c>
      <c r="AU203" s="122" t="s">
        <v>9</v>
      </c>
      <c r="AV203" s="131" t="s">
        <v>16</v>
      </c>
      <c r="AW203" s="118" t="s">
        <v>9</v>
      </c>
      <c r="AX203" s="119" t="s">
        <v>13</v>
      </c>
      <c r="AY203" s="132" t="s">
        <v>9</v>
      </c>
      <c r="AZ203" s="133" t="s">
        <v>13</v>
      </c>
      <c r="BA203" s="129" t="s">
        <v>13</v>
      </c>
      <c r="BB203" s="122" t="s">
        <v>9</v>
      </c>
      <c r="BC203" s="119" t="s">
        <v>13</v>
      </c>
      <c r="BD203" s="120" t="s">
        <v>16</v>
      </c>
      <c r="BE203" s="120" t="s">
        <v>16</v>
      </c>
      <c r="BF203" s="118" t="s">
        <v>9</v>
      </c>
    </row>
    <row r="204" spans="1:58" ht="12.75" customHeight="1">
      <c r="A204" s="112" t="s">
        <v>929</v>
      </c>
      <c r="B204" s="115" t="str">
        <f t="shared" si="6"/>
        <v>YE</v>
      </c>
      <c r="C204" s="118" t="s">
        <v>9</v>
      </c>
      <c r="D204" s="118" t="s">
        <v>9</v>
      </c>
      <c r="E204" s="118" t="s">
        <v>9</v>
      </c>
      <c r="F204" s="119" t="s">
        <v>13</v>
      </c>
      <c r="G204" s="118" t="s">
        <v>9</v>
      </c>
      <c r="H204" s="119" t="s">
        <v>9</v>
      </c>
      <c r="I204" s="118" t="s">
        <v>9</v>
      </c>
      <c r="J204" s="119" t="s">
        <v>13</v>
      </c>
      <c r="K204" s="120" t="s">
        <v>16</v>
      </c>
      <c r="L204" s="118" t="s">
        <v>9</v>
      </c>
      <c r="M204" s="118" t="s">
        <v>9</v>
      </c>
      <c r="N204" s="118" t="s">
        <v>9</v>
      </c>
      <c r="O204" s="118" t="s">
        <v>9</v>
      </c>
      <c r="P204" s="119" t="s">
        <v>13</v>
      </c>
      <c r="Q204" s="118" t="s">
        <v>9</v>
      </c>
      <c r="R204" s="118" t="s">
        <v>9</v>
      </c>
      <c r="S204" s="118" t="s">
        <v>9</v>
      </c>
      <c r="T204" s="118" t="s">
        <v>9</v>
      </c>
      <c r="U204" s="122" t="s">
        <v>9</v>
      </c>
      <c r="V204" s="122" t="s">
        <v>9</v>
      </c>
      <c r="W204" s="118" t="s">
        <v>9</v>
      </c>
      <c r="X204" s="118" t="s">
        <v>9</v>
      </c>
      <c r="Y204" s="118" t="s">
        <v>9</v>
      </c>
      <c r="Z204" s="119" t="s">
        <v>13</v>
      </c>
      <c r="AA204" s="118" t="s">
        <v>9</v>
      </c>
      <c r="AB204" s="123" t="s">
        <v>13</v>
      </c>
      <c r="AC204" s="130" t="s">
        <v>13</v>
      </c>
      <c r="AD204" s="119" t="s">
        <v>13</v>
      </c>
      <c r="AE204" s="123" t="s">
        <v>13</v>
      </c>
      <c r="AF204" s="118" t="s">
        <v>9</v>
      </c>
      <c r="AG204" s="118" t="s">
        <v>9</v>
      </c>
      <c r="AH204" s="118" t="s">
        <v>9</v>
      </c>
      <c r="AI204" s="118" t="s">
        <v>9</v>
      </c>
      <c r="AJ204" s="118" t="s">
        <v>9</v>
      </c>
      <c r="AK204" s="125" t="s">
        <v>16</v>
      </c>
      <c r="AL204" s="125" t="s">
        <v>16</v>
      </c>
      <c r="AM204" s="118" t="s">
        <v>9</v>
      </c>
      <c r="AN204" s="118" t="s">
        <v>9</v>
      </c>
      <c r="AO204" s="118" t="s">
        <v>9</v>
      </c>
      <c r="AP204" s="118" t="s">
        <v>9</v>
      </c>
      <c r="AQ204" s="118" t="s">
        <v>9</v>
      </c>
      <c r="AR204" s="118" t="s">
        <v>9</v>
      </c>
      <c r="AS204" s="118" t="s">
        <v>9</v>
      </c>
      <c r="AT204" s="118" t="s">
        <v>9</v>
      </c>
      <c r="AU204" s="122" t="s">
        <v>9</v>
      </c>
      <c r="AV204" s="131" t="s">
        <v>16</v>
      </c>
      <c r="AW204" s="118" t="s">
        <v>9</v>
      </c>
      <c r="AX204" s="118" t="s">
        <v>9</v>
      </c>
      <c r="AY204" s="132" t="s">
        <v>9</v>
      </c>
      <c r="AZ204" s="136" t="s">
        <v>9</v>
      </c>
      <c r="BA204" s="129" t="s">
        <v>13</v>
      </c>
      <c r="BB204" s="122" t="s">
        <v>9</v>
      </c>
      <c r="BC204" s="119" t="s">
        <v>13</v>
      </c>
      <c r="BD204" s="120" t="s">
        <v>16</v>
      </c>
      <c r="BE204" s="122" t="s">
        <v>9</v>
      </c>
      <c r="BF204" s="118" t="s">
        <v>9</v>
      </c>
    </row>
    <row r="205" spans="1:58" ht="12.75" customHeight="1">
      <c r="A205" s="112" t="s">
        <v>935</v>
      </c>
      <c r="B205" s="115" t="str">
        <f t="shared" si="6"/>
        <v>ZM</v>
      </c>
      <c r="C205" s="118" t="s">
        <v>9</v>
      </c>
      <c r="D205" s="118" t="s">
        <v>9</v>
      </c>
      <c r="E205" s="118" t="s">
        <v>9</v>
      </c>
      <c r="F205" s="119" t="s">
        <v>13</v>
      </c>
      <c r="G205" s="119" t="s">
        <v>13</v>
      </c>
      <c r="H205" s="119" t="s">
        <v>9</v>
      </c>
      <c r="I205" s="118" t="s">
        <v>9</v>
      </c>
      <c r="J205" s="119" t="s">
        <v>13</v>
      </c>
      <c r="K205" s="122" t="s">
        <v>9</v>
      </c>
      <c r="L205" s="118" t="s">
        <v>9</v>
      </c>
      <c r="M205" s="118" t="s">
        <v>9</v>
      </c>
      <c r="N205" s="118" t="s">
        <v>9</v>
      </c>
      <c r="O205" s="118" t="s">
        <v>9</v>
      </c>
      <c r="P205" s="118" t="s">
        <v>9</v>
      </c>
      <c r="Q205" s="118" t="s">
        <v>9</v>
      </c>
      <c r="R205" s="118" t="s">
        <v>9</v>
      </c>
      <c r="S205" s="118" t="s">
        <v>9</v>
      </c>
      <c r="T205" s="118" t="s">
        <v>9</v>
      </c>
      <c r="U205" s="122" t="s">
        <v>9</v>
      </c>
      <c r="V205" s="122" t="s">
        <v>9</v>
      </c>
      <c r="W205" s="118" t="s">
        <v>9</v>
      </c>
      <c r="X205" s="118" t="s">
        <v>9</v>
      </c>
      <c r="Y205" s="118" t="s">
        <v>9</v>
      </c>
      <c r="Z205" s="119" t="s">
        <v>13</v>
      </c>
      <c r="AA205" s="118" t="s">
        <v>9</v>
      </c>
      <c r="AB205" s="123" t="s">
        <v>13</v>
      </c>
      <c r="AC205" s="130" t="s">
        <v>13</v>
      </c>
      <c r="AD205" s="119" t="s">
        <v>13</v>
      </c>
      <c r="AE205" s="123" t="s">
        <v>13</v>
      </c>
      <c r="AF205" s="118" t="s">
        <v>9</v>
      </c>
      <c r="AG205" s="118" t="s">
        <v>9</v>
      </c>
      <c r="AH205" s="118" t="s">
        <v>9</v>
      </c>
      <c r="AI205" s="118" t="s">
        <v>9</v>
      </c>
      <c r="AJ205" s="118" t="s">
        <v>9</v>
      </c>
      <c r="AK205" s="125" t="s">
        <v>16</v>
      </c>
      <c r="AL205" s="125" t="s">
        <v>16</v>
      </c>
      <c r="AM205" s="118" t="s">
        <v>9</v>
      </c>
      <c r="AN205" s="118" t="s">
        <v>9</v>
      </c>
      <c r="AO205" s="118" t="s">
        <v>9</v>
      </c>
      <c r="AP205" s="118" t="s">
        <v>9</v>
      </c>
      <c r="AQ205" s="118" t="s">
        <v>9</v>
      </c>
      <c r="AR205" s="118" t="s">
        <v>9</v>
      </c>
      <c r="AS205" s="118" t="s">
        <v>9</v>
      </c>
      <c r="AT205" s="118" t="s">
        <v>9</v>
      </c>
      <c r="AU205" s="122" t="s">
        <v>9</v>
      </c>
      <c r="AV205" s="131" t="s">
        <v>16</v>
      </c>
      <c r="AW205" s="118" t="s">
        <v>9</v>
      </c>
      <c r="AX205" s="118" t="s">
        <v>9</v>
      </c>
      <c r="AY205" s="132" t="s">
        <v>9</v>
      </c>
      <c r="AZ205" s="133" t="s">
        <v>13</v>
      </c>
      <c r="BA205" s="129" t="s">
        <v>13</v>
      </c>
      <c r="BB205" s="122" t="s">
        <v>9</v>
      </c>
      <c r="BC205" s="119" t="s">
        <v>13</v>
      </c>
      <c r="BD205" s="120" t="s">
        <v>16</v>
      </c>
      <c r="BE205" s="122" t="s">
        <v>9</v>
      </c>
      <c r="BF205" s="118" t="s">
        <v>9</v>
      </c>
    </row>
    <row r="206" spans="1:58" ht="12.75" customHeight="1">
      <c r="A206" s="112" t="s">
        <v>937</v>
      </c>
      <c r="B206" s="115" t="str">
        <f t="shared" si="6"/>
        <v>ZW</v>
      </c>
      <c r="C206" s="118" t="s">
        <v>9</v>
      </c>
      <c r="D206" s="118" t="s">
        <v>9</v>
      </c>
      <c r="E206" s="118" t="s">
        <v>9</v>
      </c>
      <c r="F206" s="119" t="s">
        <v>13</v>
      </c>
      <c r="G206" s="119" t="s">
        <v>13</v>
      </c>
      <c r="H206" s="119" t="s">
        <v>9</v>
      </c>
      <c r="I206" s="118" t="s">
        <v>9</v>
      </c>
      <c r="J206" s="119" t="s">
        <v>13</v>
      </c>
      <c r="K206" s="122" t="s">
        <v>9</v>
      </c>
      <c r="L206" s="118" t="s">
        <v>9</v>
      </c>
      <c r="M206" s="118" t="s">
        <v>9</v>
      </c>
      <c r="N206" s="118" t="s">
        <v>9</v>
      </c>
      <c r="O206" s="118" t="s">
        <v>9</v>
      </c>
      <c r="P206" s="118" t="s">
        <v>9</v>
      </c>
      <c r="Q206" s="118" t="s">
        <v>9</v>
      </c>
      <c r="R206" s="118" t="s">
        <v>9</v>
      </c>
      <c r="S206" s="118" t="s">
        <v>9</v>
      </c>
      <c r="T206" s="118" t="s">
        <v>9</v>
      </c>
      <c r="U206" s="122" t="s">
        <v>9</v>
      </c>
      <c r="V206" s="122" t="s">
        <v>9</v>
      </c>
      <c r="W206" s="118" t="s">
        <v>9</v>
      </c>
      <c r="X206" s="118" t="s">
        <v>9</v>
      </c>
      <c r="Y206" s="118" t="s">
        <v>9</v>
      </c>
      <c r="Z206" s="119" t="s">
        <v>13</v>
      </c>
      <c r="AA206" s="118" t="s">
        <v>9</v>
      </c>
      <c r="AB206" s="123" t="s">
        <v>13</v>
      </c>
      <c r="AC206" s="130" t="s">
        <v>13</v>
      </c>
      <c r="AD206" s="119" t="s">
        <v>13</v>
      </c>
      <c r="AE206" s="123" t="s">
        <v>13</v>
      </c>
      <c r="AF206" s="118" t="s">
        <v>9</v>
      </c>
      <c r="AG206" s="118" t="s">
        <v>9</v>
      </c>
      <c r="AH206" s="118" t="s">
        <v>9</v>
      </c>
      <c r="AI206" s="118" t="s">
        <v>9</v>
      </c>
      <c r="AJ206" s="118" t="s">
        <v>9</v>
      </c>
      <c r="AK206" s="125" t="s">
        <v>16</v>
      </c>
      <c r="AL206" s="125" t="s">
        <v>16</v>
      </c>
      <c r="AM206" s="118" t="s">
        <v>9</v>
      </c>
      <c r="AN206" s="118" t="s">
        <v>9</v>
      </c>
      <c r="AO206" s="118" t="s">
        <v>9</v>
      </c>
      <c r="AP206" s="118" t="s">
        <v>9</v>
      </c>
      <c r="AQ206" s="118" t="s">
        <v>9</v>
      </c>
      <c r="AR206" s="118" t="s">
        <v>9</v>
      </c>
      <c r="AS206" s="118" t="s">
        <v>9</v>
      </c>
      <c r="AT206" s="118" t="s">
        <v>9</v>
      </c>
      <c r="AU206" s="122" t="s">
        <v>9</v>
      </c>
      <c r="AV206" s="131" t="s">
        <v>16</v>
      </c>
      <c r="AW206" s="118" t="s">
        <v>9</v>
      </c>
      <c r="AX206" s="118" t="s">
        <v>9</v>
      </c>
      <c r="AY206" s="132" t="s">
        <v>9</v>
      </c>
      <c r="AZ206" s="136" t="s">
        <v>9</v>
      </c>
      <c r="BA206" s="129" t="s">
        <v>13</v>
      </c>
      <c r="BB206" s="122" t="s">
        <v>9</v>
      </c>
      <c r="BC206" s="119" t="s">
        <v>13</v>
      </c>
      <c r="BD206" s="120" t="s">
        <v>16</v>
      </c>
      <c r="BE206" s="122" t="s">
        <v>9</v>
      </c>
      <c r="BF206" s="118" t="s">
        <v>9</v>
      </c>
    </row>
    <row r="207" spans="1:58" ht="12.75" customHeight="1">
      <c r="A207" s="311" t="s">
        <v>2101</v>
      </c>
      <c r="B207" s="312"/>
      <c r="C207" s="313">
        <f t="shared" ref="C207:BF207" si="7">COUNTIF(C6:C206,"Y")</f>
        <v>197</v>
      </c>
      <c r="D207" s="313">
        <f t="shared" si="7"/>
        <v>197</v>
      </c>
      <c r="E207" s="313">
        <f t="shared" si="7"/>
        <v>197</v>
      </c>
      <c r="F207" s="313">
        <f t="shared" si="7"/>
        <v>49</v>
      </c>
      <c r="G207" s="313">
        <f t="shared" si="7"/>
        <v>36</v>
      </c>
      <c r="H207" s="313">
        <f t="shared" si="7"/>
        <v>197</v>
      </c>
      <c r="I207" s="313">
        <f t="shared" si="7"/>
        <v>197</v>
      </c>
      <c r="J207" s="313">
        <f t="shared" si="7"/>
        <v>63</v>
      </c>
      <c r="K207" s="313">
        <f t="shared" si="7"/>
        <v>117</v>
      </c>
      <c r="L207" s="313">
        <f t="shared" si="7"/>
        <v>197</v>
      </c>
      <c r="M207" s="313">
        <f t="shared" si="7"/>
        <v>197</v>
      </c>
      <c r="N207" s="313">
        <f t="shared" si="7"/>
        <v>197</v>
      </c>
      <c r="O207" s="313">
        <f t="shared" si="7"/>
        <v>197</v>
      </c>
      <c r="P207" s="313">
        <f t="shared" si="7"/>
        <v>103</v>
      </c>
      <c r="Q207" s="313">
        <f t="shared" si="7"/>
        <v>198</v>
      </c>
      <c r="R207" s="313">
        <f t="shared" si="7"/>
        <v>198</v>
      </c>
      <c r="S207" s="313">
        <f t="shared" si="7"/>
        <v>198</v>
      </c>
      <c r="T207" s="313">
        <f t="shared" si="7"/>
        <v>197</v>
      </c>
      <c r="U207" s="314">
        <f t="shared" si="7"/>
        <v>197</v>
      </c>
      <c r="V207" s="314">
        <f t="shared" si="7"/>
        <v>197</v>
      </c>
      <c r="W207" s="313">
        <f t="shared" si="7"/>
        <v>137</v>
      </c>
      <c r="X207" s="313">
        <f t="shared" si="7"/>
        <v>137</v>
      </c>
      <c r="Y207" s="313">
        <f t="shared" si="7"/>
        <v>137</v>
      </c>
      <c r="Z207" s="313">
        <f t="shared" si="7"/>
        <v>1</v>
      </c>
      <c r="AA207" s="313">
        <f t="shared" si="7"/>
        <v>197</v>
      </c>
      <c r="AB207" s="313">
        <f t="shared" si="7"/>
        <v>55</v>
      </c>
      <c r="AC207" s="313">
        <f t="shared" si="7"/>
        <v>75</v>
      </c>
      <c r="AD207" s="313">
        <f t="shared" si="7"/>
        <v>55</v>
      </c>
      <c r="AE207" s="313">
        <f t="shared" si="7"/>
        <v>39</v>
      </c>
      <c r="AF207" s="313">
        <f t="shared" si="7"/>
        <v>197</v>
      </c>
      <c r="AG207" s="313">
        <f t="shared" si="7"/>
        <v>137</v>
      </c>
      <c r="AH207" s="313">
        <f t="shared" si="7"/>
        <v>137</v>
      </c>
      <c r="AI207" s="313">
        <f t="shared" si="7"/>
        <v>137</v>
      </c>
      <c r="AJ207" s="313">
        <f t="shared" si="7"/>
        <v>137</v>
      </c>
      <c r="AK207" s="313">
        <f t="shared" si="7"/>
        <v>1</v>
      </c>
      <c r="AL207" s="313">
        <f t="shared" si="7"/>
        <v>54</v>
      </c>
      <c r="AM207" s="313">
        <f t="shared" si="7"/>
        <v>198</v>
      </c>
      <c r="AN207" s="313">
        <f t="shared" si="7"/>
        <v>197</v>
      </c>
      <c r="AO207" s="313">
        <f t="shared" si="7"/>
        <v>197</v>
      </c>
      <c r="AP207" s="313">
        <f t="shared" si="7"/>
        <v>198</v>
      </c>
      <c r="AQ207" s="313">
        <f t="shared" si="7"/>
        <v>198</v>
      </c>
      <c r="AR207" s="313">
        <f t="shared" si="7"/>
        <v>198</v>
      </c>
      <c r="AS207" s="313">
        <f t="shared" si="7"/>
        <v>198</v>
      </c>
      <c r="AT207" s="313">
        <f t="shared" si="7"/>
        <v>198</v>
      </c>
      <c r="AU207" s="313">
        <f t="shared" si="7"/>
        <v>198</v>
      </c>
      <c r="AV207" s="313">
        <f t="shared" si="7"/>
        <v>18</v>
      </c>
      <c r="AW207" s="313">
        <f t="shared" si="7"/>
        <v>197</v>
      </c>
      <c r="AX207" s="313">
        <f t="shared" si="7"/>
        <v>136</v>
      </c>
      <c r="AY207" s="313">
        <f t="shared" si="7"/>
        <v>197</v>
      </c>
      <c r="AZ207" s="313">
        <f t="shared" si="7"/>
        <v>38</v>
      </c>
      <c r="BA207" s="313">
        <f t="shared" si="7"/>
        <v>55</v>
      </c>
      <c r="BB207" s="313">
        <f t="shared" si="7"/>
        <v>188</v>
      </c>
      <c r="BC207" s="313">
        <f t="shared" si="7"/>
        <v>14</v>
      </c>
      <c r="BD207" s="313">
        <f t="shared" si="7"/>
        <v>1</v>
      </c>
      <c r="BE207" s="313">
        <f t="shared" si="7"/>
        <v>133</v>
      </c>
      <c r="BF207" s="313">
        <f t="shared" si="7"/>
        <v>197</v>
      </c>
    </row>
  </sheetData>
  <mergeCells count="4">
    <mergeCell ref="A1:B1"/>
    <mergeCell ref="A4:B4"/>
    <mergeCell ref="A2:B2"/>
    <mergeCell ref="A3:B3"/>
  </mergeCells>
  <phoneticPr fontId="50" type="noConversion"/>
  <conditionalFormatting sqref="C6:BF206">
    <cfRule type="cellIs" dxfId="3" priority="1" operator="equal">
      <formula>"Y"</formula>
    </cfRule>
  </conditionalFormatting>
  <conditionalFormatting sqref="C6:BF206">
    <cfRule type="cellIs" dxfId="2" priority="2" operator="equal">
      <formula>"N"</formula>
    </cfRule>
  </conditionalFormatting>
  <conditionalFormatting sqref="C6:BF206">
    <cfRule type="cellIs" dxfId="1" priority="3" operator="equal">
      <formula>"WW"</formula>
    </cfRule>
  </conditionalFormatting>
  <dataValidations count="1">
    <dataValidation type="list" allowBlank="1" showDropDown="1" showErrorMessage="1" sqref="C6:BF206">
      <formula1>GeoAvailabilityStatus</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56"/>
  <sheetViews>
    <sheetView workbookViewId="0"/>
  </sheetViews>
  <sheetFormatPr defaultColWidth="14.42578125" defaultRowHeight="15.75" customHeight="1"/>
  <cols>
    <col min="1" max="1" width="13.28515625" customWidth="1"/>
    <col min="2" max="2" width="99.85546875" customWidth="1"/>
  </cols>
  <sheetData>
    <row r="1" spans="1:2" ht="15.75" customHeight="1">
      <c r="A1" s="201" t="s">
        <v>1201</v>
      </c>
      <c r="B1" s="201" t="s">
        <v>1203</v>
      </c>
    </row>
    <row r="2" spans="1:2" ht="15.75" customHeight="1">
      <c r="A2" s="201" t="s">
        <v>181</v>
      </c>
      <c r="B2" s="202" t="s">
        <v>1204</v>
      </c>
    </row>
    <row r="3" spans="1:2" ht="15.75" customHeight="1">
      <c r="A3" s="201" t="s">
        <v>186</v>
      </c>
      <c r="B3" s="202" t="s">
        <v>1206</v>
      </c>
    </row>
    <row r="4" spans="1:2" ht="15.75" customHeight="1">
      <c r="A4" s="201" t="s">
        <v>187</v>
      </c>
      <c r="B4" s="202" t="s">
        <v>1207</v>
      </c>
    </row>
    <row r="5" spans="1:2" ht="15.75" customHeight="1">
      <c r="A5" s="201" t="s">
        <v>188</v>
      </c>
      <c r="B5" s="202" t="s">
        <v>1212</v>
      </c>
    </row>
    <row r="6" spans="1:2" ht="15.75" customHeight="1">
      <c r="A6" s="201" t="s">
        <v>189</v>
      </c>
      <c r="B6" s="202" t="s">
        <v>1213</v>
      </c>
    </row>
    <row r="7" spans="1:2" ht="15.75" customHeight="1">
      <c r="A7" s="201" t="s">
        <v>1214</v>
      </c>
      <c r="B7" s="201"/>
    </row>
    <row r="8" spans="1:2" ht="15.75" customHeight="1">
      <c r="A8" s="201" t="s">
        <v>1215</v>
      </c>
      <c r="B8" s="202" t="s">
        <v>1216</v>
      </c>
    </row>
    <row r="9" spans="1:2" ht="15.75" customHeight="1">
      <c r="A9" s="201" t="s">
        <v>1217</v>
      </c>
      <c r="B9" s="202" t="s">
        <v>1218</v>
      </c>
    </row>
    <row r="10" spans="1:2" ht="15.75" customHeight="1">
      <c r="A10" s="201" t="s">
        <v>310</v>
      </c>
      <c r="B10" s="202" t="s">
        <v>1219</v>
      </c>
    </row>
    <row r="11" spans="1:2" ht="15.75" customHeight="1">
      <c r="A11" s="201" t="s">
        <v>191</v>
      </c>
      <c r="B11" s="202" t="s">
        <v>1221</v>
      </c>
    </row>
    <row r="12" spans="1:2" ht="15.75" customHeight="1">
      <c r="A12" s="201" t="s">
        <v>1222</v>
      </c>
      <c r="B12" s="202" t="s">
        <v>1223</v>
      </c>
    </row>
    <row r="13" spans="1:2" ht="15.75" customHeight="1">
      <c r="A13" s="201" t="s">
        <v>1224</v>
      </c>
      <c r="B13" s="202" t="s">
        <v>1225</v>
      </c>
    </row>
    <row r="14" spans="1:2" ht="15.75" customHeight="1">
      <c r="A14" s="201" t="s">
        <v>194</v>
      </c>
      <c r="B14" s="202" t="s">
        <v>1226</v>
      </c>
    </row>
    <row r="15" spans="1:2" ht="15.75" customHeight="1">
      <c r="A15" s="201" t="s">
        <v>195</v>
      </c>
      <c r="B15" s="202" t="s">
        <v>1227</v>
      </c>
    </row>
    <row r="16" spans="1:2" ht="15.75" customHeight="1">
      <c r="A16" s="201" t="s">
        <v>196</v>
      </c>
      <c r="B16" s="202" t="s">
        <v>1228</v>
      </c>
    </row>
    <row r="17" spans="1:2" ht="15.75" customHeight="1">
      <c r="A17" s="201" t="s">
        <v>202</v>
      </c>
      <c r="B17" s="202" t="s">
        <v>1229</v>
      </c>
    </row>
    <row r="18" spans="1:2" ht="15.75" customHeight="1">
      <c r="A18" s="201" t="s">
        <v>246</v>
      </c>
      <c r="B18" s="202" t="s">
        <v>1230</v>
      </c>
    </row>
    <row r="19" spans="1:2" ht="15.75" customHeight="1">
      <c r="A19" s="201" t="s">
        <v>1231</v>
      </c>
      <c r="B19" s="202" t="s">
        <v>1232</v>
      </c>
    </row>
    <row r="20" spans="1:2" ht="15.75" customHeight="1">
      <c r="A20" s="201" t="s">
        <v>1233</v>
      </c>
      <c r="B20" s="202" t="s">
        <v>1234</v>
      </c>
    </row>
    <row r="21" spans="1:2" ht="15.75" customHeight="1">
      <c r="A21" s="201" t="s">
        <v>1235</v>
      </c>
      <c r="B21" s="202" t="s">
        <v>1236</v>
      </c>
    </row>
    <row r="22" spans="1:2" ht="15.75" customHeight="1">
      <c r="A22" s="201" t="s">
        <v>248</v>
      </c>
      <c r="B22" s="202" t="s">
        <v>1238</v>
      </c>
    </row>
    <row r="23" spans="1:2" ht="15.75" customHeight="1">
      <c r="A23" s="201" t="s">
        <v>201</v>
      </c>
      <c r="B23" s="202" t="s">
        <v>1239</v>
      </c>
    </row>
    <row r="24" spans="1:2" ht="15.75" customHeight="1">
      <c r="A24" s="201" t="s">
        <v>1240</v>
      </c>
      <c r="B24" s="202" t="s">
        <v>1241</v>
      </c>
    </row>
    <row r="25" spans="1:2" ht="15.75" customHeight="1">
      <c r="A25" s="201" t="s">
        <v>1242</v>
      </c>
      <c r="B25" s="202" t="s">
        <v>1243</v>
      </c>
    </row>
    <row r="26" spans="1:2" ht="15.75" customHeight="1">
      <c r="A26" s="201" t="s">
        <v>1245</v>
      </c>
      <c r="B26" s="202" t="s">
        <v>1247</v>
      </c>
    </row>
    <row r="27" spans="1:2" ht="15.75" customHeight="1">
      <c r="A27" s="201" t="s">
        <v>1250</v>
      </c>
      <c r="B27" s="202" t="s">
        <v>1251</v>
      </c>
    </row>
    <row r="28" spans="1:2" ht="15.75" customHeight="1">
      <c r="A28" s="201" t="s">
        <v>214</v>
      </c>
      <c r="B28" s="202" t="s">
        <v>1252</v>
      </c>
    </row>
    <row r="29" spans="1:2" ht="15.75" customHeight="1">
      <c r="A29" s="201" t="s">
        <v>1253</v>
      </c>
      <c r="B29" s="202" t="s">
        <v>1255</v>
      </c>
    </row>
    <row r="30" spans="1:2" ht="15.75" customHeight="1">
      <c r="A30" s="201" t="s">
        <v>203</v>
      </c>
      <c r="B30" s="202" t="s">
        <v>1256</v>
      </c>
    </row>
    <row r="31" spans="1:2" ht="15.75" customHeight="1">
      <c r="A31" s="201" t="s">
        <v>204</v>
      </c>
      <c r="B31" s="202" t="s">
        <v>1258</v>
      </c>
    </row>
    <row r="32" spans="1:2" ht="15.75" customHeight="1">
      <c r="A32" s="201" t="s">
        <v>1259</v>
      </c>
      <c r="B32" s="202" t="s">
        <v>1260</v>
      </c>
    </row>
    <row r="33" spans="1:2" ht="15.75" customHeight="1">
      <c r="A33" s="201" t="s">
        <v>215</v>
      </c>
      <c r="B33" s="202" t="s">
        <v>1261</v>
      </c>
    </row>
    <row r="34" spans="1:2" ht="15.75" customHeight="1">
      <c r="A34" s="201" t="s">
        <v>226</v>
      </c>
      <c r="B34" s="202" t="s">
        <v>1262</v>
      </c>
    </row>
    <row r="35" spans="1:2" ht="15.75" customHeight="1">
      <c r="A35" s="201" t="s">
        <v>142</v>
      </c>
      <c r="B35" s="202" t="s">
        <v>1264</v>
      </c>
    </row>
    <row r="36" spans="1:2" ht="15.75" customHeight="1">
      <c r="A36" s="201" t="s">
        <v>1180</v>
      </c>
      <c r="B36" s="202" t="s">
        <v>1265</v>
      </c>
    </row>
    <row r="37" spans="1:2" ht="15.75" customHeight="1">
      <c r="A37" s="209" t="s">
        <v>1267</v>
      </c>
      <c r="B37" s="211" t="s">
        <v>1268</v>
      </c>
    </row>
    <row r="38" spans="1:2" ht="15.75" customHeight="1">
      <c r="A38" s="201" t="s">
        <v>646</v>
      </c>
      <c r="B38" s="202" t="s">
        <v>1271</v>
      </c>
    </row>
    <row r="39" spans="1:2" ht="15.75" customHeight="1">
      <c r="A39" s="201" t="s">
        <v>234</v>
      </c>
      <c r="B39" s="202" t="s">
        <v>1272</v>
      </c>
    </row>
    <row r="40" spans="1:2" ht="15.75" customHeight="1">
      <c r="A40" s="201" t="s">
        <v>1147</v>
      </c>
      <c r="B40" s="202" t="s">
        <v>1274</v>
      </c>
    </row>
    <row r="41" spans="1:2" ht="15.75" customHeight="1">
      <c r="A41" s="201" t="s">
        <v>1276</v>
      </c>
      <c r="B41" s="202" t="s">
        <v>1277</v>
      </c>
    </row>
    <row r="42" spans="1:2" ht="15.75" customHeight="1">
      <c r="A42" s="201" t="s">
        <v>347</v>
      </c>
      <c r="B42" s="202" t="s">
        <v>1278</v>
      </c>
    </row>
    <row r="43" spans="1:2" ht="15.75" customHeight="1">
      <c r="A43" s="201" t="s">
        <v>334</v>
      </c>
      <c r="B43" s="202" t="s">
        <v>1279</v>
      </c>
    </row>
    <row r="44" spans="1:2" ht="15.75" customHeight="1">
      <c r="A44" s="201" t="s">
        <v>1280</v>
      </c>
      <c r="B44" s="202" t="s">
        <v>1281</v>
      </c>
    </row>
    <row r="45" spans="1:2" ht="15.75" customHeight="1">
      <c r="A45" s="201" t="s">
        <v>1282</v>
      </c>
      <c r="B45" s="202" t="s">
        <v>1283</v>
      </c>
    </row>
    <row r="46" spans="1:2" ht="15.75" customHeight="1">
      <c r="A46" s="201" t="s">
        <v>1285</v>
      </c>
      <c r="B46" s="202" t="s">
        <v>1286</v>
      </c>
    </row>
    <row r="47" spans="1:2" ht="15.75" customHeight="1">
      <c r="A47" s="201" t="s">
        <v>242</v>
      </c>
      <c r="B47" s="202" t="s">
        <v>1287</v>
      </c>
    </row>
    <row r="48" spans="1:2" ht="15.75" customHeight="1">
      <c r="A48" s="201" t="s">
        <v>243</v>
      </c>
      <c r="B48" s="202" t="s">
        <v>1288</v>
      </c>
    </row>
    <row r="49" spans="1:2" ht="15.75" customHeight="1">
      <c r="A49" s="201" t="s">
        <v>1289</v>
      </c>
      <c r="B49" s="202" t="s">
        <v>1290</v>
      </c>
    </row>
    <row r="50" spans="1:2" ht="15.75" customHeight="1">
      <c r="A50" s="201" t="s">
        <v>1291</v>
      </c>
      <c r="B50" s="202" t="s">
        <v>1292</v>
      </c>
    </row>
    <row r="51" spans="1:2" ht="15.75" customHeight="1">
      <c r="A51" s="201" t="s">
        <v>1293</v>
      </c>
      <c r="B51" s="202" t="s">
        <v>1294</v>
      </c>
    </row>
    <row r="52" spans="1:2" ht="15.75" customHeight="1">
      <c r="A52" s="201" t="s">
        <v>1295</v>
      </c>
      <c r="B52" s="202" t="s">
        <v>1296</v>
      </c>
    </row>
    <row r="53" spans="1:2" ht="15.75" customHeight="1">
      <c r="A53" s="201" t="s">
        <v>559</v>
      </c>
      <c r="B53" s="202" t="s">
        <v>1298</v>
      </c>
    </row>
    <row r="54" spans="1:2" ht="15.75" customHeight="1">
      <c r="A54" s="201" t="s">
        <v>1299</v>
      </c>
      <c r="B54" s="202" t="s">
        <v>1300</v>
      </c>
    </row>
    <row r="55" spans="1:2" ht="15.75" customHeight="1">
      <c r="A55" s="218" t="s">
        <v>376</v>
      </c>
      <c r="B55" s="220" t="s">
        <v>1301</v>
      </c>
    </row>
    <row r="56" spans="1:2" ht="15.75" customHeight="1">
      <c r="A56" s="218" t="s">
        <v>252</v>
      </c>
      <c r="B56" s="220" t="s">
        <v>1302</v>
      </c>
    </row>
  </sheetData>
  <phoneticPr fontId="50" type="noConversion"/>
  <hyperlinks>
    <hyperlink ref="B2" r:id="rId1"/>
    <hyperlink ref="B3" r:id="rId2"/>
    <hyperlink ref="B4" r:id="rId3"/>
    <hyperlink ref="B5" r:id="rId4"/>
    <hyperlink ref="B6"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 ref="B24" r:id="rId22"/>
    <hyperlink ref="B25" r:id="rId23"/>
    <hyperlink ref="B26" r:id="rId24"/>
    <hyperlink ref="B27" r:id="rId25"/>
    <hyperlink ref="B28" r:id="rId26"/>
    <hyperlink ref="B29" r:id="rId27"/>
    <hyperlink ref="B30" r:id="rId28"/>
    <hyperlink ref="B31" r:id="rId29"/>
    <hyperlink ref="B32" r:id="rId30"/>
    <hyperlink ref="B33" r:id="rId31"/>
    <hyperlink ref="B34" r:id="rId32"/>
    <hyperlink ref="B35" r:id="rId33"/>
    <hyperlink ref="B36" r:id="rId34"/>
    <hyperlink ref="B37" r:id="rId35"/>
    <hyperlink ref="B38" r:id="rId36"/>
    <hyperlink ref="B39" r:id="rId37"/>
    <hyperlink ref="B40" r:id="rId38"/>
    <hyperlink ref="B41" r:id="rId39"/>
    <hyperlink ref="B42" r:id="rId40"/>
    <hyperlink ref="B43" r:id="rId41"/>
    <hyperlink ref="B44" r:id="rId42"/>
    <hyperlink ref="B45" r:id="rId43"/>
    <hyperlink ref="B46" r:id="rId44"/>
    <hyperlink ref="B47" r:id="rId45"/>
    <hyperlink ref="B48" r:id="rId46"/>
    <hyperlink ref="B49" r:id="rId47"/>
    <hyperlink ref="B50" r:id="rId48"/>
    <hyperlink ref="B51" r:id="rId49"/>
    <hyperlink ref="B52" r:id="rId50"/>
    <hyperlink ref="B53" r:id="rId51"/>
    <hyperlink ref="B54" r:id="rId52"/>
    <hyperlink ref="B55" r:id="rId53"/>
    <hyperlink ref="B56" r:id="rId54"/>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00FF00"/>
  </sheetPr>
  <dimension ref="A1:K62"/>
  <sheetViews>
    <sheetView workbookViewId="0">
      <pane ySplit="2" topLeftCell="A3" activePane="bottomLeft" state="frozen"/>
      <selection pane="bottomLeft" activeCell="B4" sqref="B4"/>
    </sheetView>
  </sheetViews>
  <sheetFormatPr defaultColWidth="14.42578125" defaultRowHeight="15.75" customHeight="1"/>
  <cols>
    <col min="1" max="1" width="28.140625" customWidth="1"/>
    <col min="2" max="2" width="27.42578125" customWidth="1"/>
    <col min="3" max="3" width="40.7109375" customWidth="1"/>
    <col min="4" max="10" width="20.5703125" customWidth="1"/>
    <col min="11" max="11" width="14.5703125" customWidth="1"/>
  </cols>
  <sheetData>
    <row r="1" spans="1:11" ht="12.75">
      <c r="A1" s="331" t="s">
        <v>939</v>
      </c>
      <c r="B1" s="331" t="s">
        <v>940</v>
      </c>
      <c r="C1" s="331" t="s">
        <v>941</v>
      </c>
      <c r="D1" s="331" t="s">
        <v>76</v>
      </c>
      <c r="E1" s="331" t="s">
        <v>77</v>
      </c>
      <c r="F1" s="332" t="s">
        <v>78</v>
      </c>
      <c r="G1" s="332" t="s">
        <v>80</v>
      </c>
      <c r="H1" s="332" t="s">
        <v>81</v>
      </c>
      <c r="I1" s="332" t="s">
        <v>82</v>
      </c>
      <c r="J1" s="332" t="s">
        <v>942</v>
      </c>
      <c r="K1" s="134"/>
    </row>
    <row r="2" spans="1:11" ht="31.5" customHeight="1">
      <c r="A2" s="326"/>
      <c r="B2" s="326"/>
      <c r="C2" s="326"/>
      <c r="D2" s="326"/>
      <c r="E2" s="326"/>
      <c r="F2" s="326"/>
      <c r="G2" s="326"/>
      <c r="H2" s="326"/>
      <c r="I2" s="326"/>
      <c r="J2" s="326"/>
      <c r="K2" s="134"/>
    </row>
    <row r="3" spans="1:11" ht="12.75">
      <c r="A3" s="330" t="s">
        <v>83</v>
      </c>
      <c r="B3" s="318"/>
      <c r="C3" s="135"/>
      <c r="D3" s="135"/>
      <c r="E3" s="199"/>
      <c r="F3" s="199"/>
      <c r="G3" s="199"/>
      <c r="H3" s="199"/>
      <c r="I3" s="199"/>
      <c r="J3" s="199"/>
      <c r="K3" s="134"/>
    </row>
    <row r="4" spans="1:11" ht="12.75">
      <c r="A4" s="137" t="s">
        <v>89</v>
      </c>
      <c r="B4" s="138" t="s">
        <v>90</v>
      </c>
      <c r="C4" s="70" t="str">
        <f>HYPERLINK("https://play.google.com/store/apps/details?id=com.google.android.gms",HYPERLINK("https://play.google.com/store/apps/details?id=com.google.android.gms","com.google.android.gms"))</f>
        <v>com.google.android.gms</v>
      </c>
      <c r="D4" s="137" t="s">
        <v>1317</v>
      </c>
      <c r="E4" s="137" t="s">
        <v>1318</v>
      </c>
      <c r="F4" s="191" t="s">
        <v>1208</v>
      </c>
      <c r="G4" s="191" t="s">
        <v>1209</v>
      </c>
      <c r="H4" s="229" t="s">
        <v>1209</v>
      </c>
      <c r="I4" s="183" t="s">
        <v>1209</v>
      </c>
      <c r="J4" s="230" t="s">
        <v>1210</v>
      </c>
      <c r="K4" s="134"/>
    </row>
    <row r="5" spans="1:11" ht="12.75">
      <c r="A5" s="143" t="s">
        <v>97</v>
      </c>
      <c r="B5" s="144" t="s">
        <v>98</v>
      </c>
      <c r="C5" s="143" t="s">
        <v>99</v>
      </c>
      <c r="D5" s="143" t="s">
        <v>1323</v>
      </c>
      <c r="E5" s="143" t="s">
        <v>1323</v>
      </c>
      <c r="F5" s="41" t="s">
        <v>1323</v>
      </c>
      <c r="G5" s="41" t="s">
        <v>1323</v>
      </c>
      <c r="H5" s="232" t="s">
        <v>1323</v>
      </c>
      <c r="I5" s="148" t="s">
        <v>1323</v>
      </c>
      <c r="J5" s="148" t="s">
        <v>1323</v>
      </c>
      <c r="K5" s="134"/>
    </row>
    <row r="6" spans="1:11" ht="12.75">
      <c r="A6" s="143" t="s">
        <v>100</v>
      </c>
      <c r="B6" s="144" t="s">
        <v>101</v>
      </c>
      <c r="C6" s="143" t="s">
        <v>102</v>
      </c>
      <c r="D6" s="143" t="s">
        <v>1323</v>
      </c>
      <c r="E6" s="143" t="s">
        <v>1323</v>
      </c>
      <c r="F6" s="41" t="s">
        <v>1323</v>
      </c>
      <c r="G6" s="41" t="s">
        <v>1323</v>
      </c>
      <c r="H6" s="232" t="s">
        <v>1323</v>
      </c>
      <c r="I6" s="148" t="s">
        <v>1323</v>
      </c>
      <c r="J6" s="148" t="s">
        <v>1323</v>
      </c>
      <c r="K6" s="134"/>
    </row>
    <row r="7" spans="1:11" ht="12.75">
      <c r="A7" s="143" t="s">
        <v>961</v>
      </c>
      <c r="B7" s="144" t="s">
        <v>962</v>
      </c>
      <c r="C7" s="143" t="s">
        <v>963</v>
      </c>
      <c r="D7" s="143" t="s">
        <v>1323</v>
      </c>
      <c r="E7" s="143" t="s">
        <v>1323</v>
      </c>
      <c r="F7" s="41" t="s">
        <v>1323</v>
      </c>
      <c r="G7" s="41" t="s">
        <v>1323</v>
      </c>
      <c r="H7" s="232" t="s">
        <v>1323</v>
      </c>
      <c r="I7" s="148" t="s">
        <v>1323</v>
      </c>
      <c r="J7" s="233" t="s">
        <v>1328</v>
      </c>
      <c r="K7" s="134"/>
    </row>
    <row r="8" spans="1:11" ht="12.75">
      <c r="A8" s="143" t="s">
        <v>103</v>
      </c>
      <c r="B8" s="144" t="s">
        <v>104</v>
      </c>
      <c r="C8" s="143" t="s">
        <v>105</v>
      </c>
      <c r="D8" s="143" t="s">
        <v>1323</v>
      </c>
      <c r="E8" s="143" t="s">
        <v>1323</v>
      </c>
      <c r="F8" s="41" t="s">
        <v>1323</v>
      </c>
      <c r="G8" s="41" t="s">
        <v>1323</v>
      </c>
      <c r="H8" s="232" t="s">
        <v>1323</v>
      </c>
      <c r="I8" s="148" t="s">
        <v>1323</v>
      </c>
      <c r="J8" s="148" t="s">
        <v>1323</v>
      </c>
      <c r="K8" s="134"/>
    </row>
    <row r="9" spans="1:11" ht="12.75">
      <c r="A9" s="143" t="s">
        <v>106</v>
      </c>
      <c r="B9" s="144" t="s">
        <v>107</v>
      </c>
      <c r="C9" s="143" t="s">
        <v>108</v>
      </c>
      <c r="D9" s="143" t="s">
        <v>1334</v>
      </c>
      <c r="E9" s="143" t="s">
        <v>1335</v>
      </c>
      <c r="F9" s="41" t="s">
        <v>1337</v>
      </c>
      <c r="G9" s="41" t="s">
        <v>1337</v>
      </c>
      <c r="H9" s="232" t="s">
        <v>1337</v>
      </c>
      <c r="I9" s="148" t="s">
        <v>1337</v>
      </c>
      <c r="J9" s="148" t="s">
        <v>1337</v>
      </c>
      <c r="K9" s="134"/>
    </row>
    <row r="10" spans="1:11" ht="12.75">
      <c r="A10" s="143" t="s">
        <v>111</v>
      </c>
      <c r="B10" s="144" t="s">
        <v>112</v>
      </c>
      <c r="C10" s="143" t="s">
        <v>114</v>
      </c>
      <c r="D10" s="143" t="s">
        <v>1323</v>
      </c>
      <c r="E10" s="143" t="s">
        <v>1323</v>
      </c>
      <c r="F10" s="41" t="s">
        <v>1323</v>
      </c>
      <c r="G10" s="41" t="s">
        <v>1323</v>
      </c>
      <c r="H10" s="232" t="s">
        <v>1323</v>
      </c>
      <c r="I10" s="148" t="s">
        <v>1323</v>
      </c>
      <c r="J10" s="148" t="s">
        <v>1323</v>
      </c>
      <c r="K10" s="134"/>
    </row>
    <row r="11" spans="1:11" ht="12.75">
      <c r="A11" s="143" t="s">
        <v>115</v>
      </c>
      <c r="B11" s="144" t="s">
        <v>116</v>
      </c>
      <c r="C11" s="143" t="s">
        <v>117</v>
      </c>
      <c r="D11" s="234" t="s">
        <v>1342</v>
      </c>
      <c r="E11" s="235" t="s">
        <v>1348</v>
      </c>
      <c r="F11" s="43" t="s">
        <v>1244</v>
      </c>
      <c r="G11" s="43" t="s">
        <v>1246</v>
      </c>
      <c r="H11" s="158" t="s">
        <v>1248</v>
      </c>
      <c r="I11" s="148" t="s">
        <v>1248</v>
      </c>
      <c r="J11" s="148" t="s">
        <v>1248</v>
      </c>
      <c r="K11" s="134"/>
    </row>
    <row r="12" spans="1:11" ht="12.75">
      <c r="A12" s="143" t="s">
        <v>125</v>
      </c>
      <c r="B12" s="144" t="s">
        <v>126</v>
      </c>
      <c r="C12" s="143" t="s">
        <v>127</v>
      </c>
      <c r="D12" s="236" t="s">
        <v>1257</v>
      </c>
      <c r="E12" s="235" t="s">
        <v>1351</v>
      </c>
      <c r="F12" s="158" t="s">
        <v>1354</v>
      </c>
      <c r="G12" s="151" t="s">
        <v>1355</v>
      </c>
      <c r="H12" s="158" t="s">
        <v>1355</v>
      </c>
      <c r="I12" s="148" t="s">
        <v>1355</v>
      </c>
      <c r="J12" s="148" t="s">
        <v>1355</v>
      </c>
      <c r="K12" s="134"/>
    </row>
    <row r="13" spans="1:11" ht="12.75">
      <c r="A13" s="143" t="s">
        <v>138</v>
      </c>
      <c r="B13" s="144" t="s">
        <v>139</v>
      </c>
      <c r="C13" s="40" t="str">
        <f>HYPERLINK("https://play.google.com/store/apps/details?id=com.google.android.googlequicksearchbox",HYPERLINK("https://play.google.com/store/apps/details?id=com.google.android.googlequicksearchbox","com.google.android.googlequicksearchbox"))</f>
        <v>com.google.android.googlequicksearchbox</v>
      </c>
      <c r="D13" s="234" t="s">
        <v>1360</v>
      </c>
      <c r="E13" s="235" t="s">
        <v>1361</v>
      </c>
      <c r="F13" s="41" t="s">
        <v>1270</v>
      </c>
      <c r="G13" s="41" t="s">
        <v>1273</v>
      </c>
      <c r="H13" s="232" t="s">
        <v>1275</v>
      </c>
      <c r="I13" s="148" t="s">
        <v>1284</v>
      </c>
      <c r="J13" s="148" t="s">
        <v>1284</v>
      </c>
      <c r="K13" s="134"/>
    </row>
    <row r="14" spans="1:11" ht="12.75">
      <c r="A14" s="143" t="s">
        <v>1362</v>
      </c>
      <c r="B14" s="160" t="s">
        <v>1363</v>
      </c>
      <c r="C14" s="143" t="s">
        <v>1364</v>
      </c>
      <c r="D14" s="143" t="s">
        <v>1323</v>
      </c>
      <c r="E14" s="143" t="s">
        <v>1323</v>
      </c>
      <c r="F14" s="43" t="s">
        <v>1323</v>
      </c>
      <c r="G14" s="43" t="s">
        <v>1323</v>
      </c>
      <c r="H14" s="158" t="s">
        <v>1323</v>
      </c>
      <c r="I14" s="148" t="s">
        <v>1323</v>
      </c>
      <c r="J14" s="148" t="s">
        <v>1323</v>
      </c>
      <c r="K14" s="134"/>
    </row>
    <row r="15" spans="1:11" ht="12.75">
      <c r="A15" s="171" t="s">
        <v>167</v>
      </c>
      <c r="B15" s="219" t="s">
        <v>168</v>
      </c>
      <c r="C15" s="171" t="s">
        <v>169</v>
      </c>
      <c r="D15" s="237" t="s">
        <v>170</v>
      </c>
      <c r="E15" s="239" t="s">
        <v>170</v>
      </c>
      <c r="F15" s="242" t="s">
        <v>170</v>
      </c>
      <c r="G15" s="242" t="s">
        <v>170</v>
      </c>
      <c r="H15" s="243" t="s">
        <v>170</v>
      </c>
      <c r="I15" s="244" t="s">
        <v>170</v>
      </c>
      <c r="J15" s="244" t="s">
        <v>170</v>
      </c>
      <c r="K15" s="134"/>
    </row>
    <row r="16" spans="1:11" ht="12.75">
      <c r="A16" s="330" t="s">
        <v>1004</v>
      </c>
      <c r="B16" s="318"/>
      <c r="C16" s="135"/>
      <c r="D16" s="135"/>
      <c r="E16" s="135"/>
      <c r="F16" s="224"/>
      <c r="G16" s="135"/>
      <c r="H16" s="135"/>
      <c r="I16" s="135"/>
      <c r="J16" s="135"/>
      <c r="K16" s="134"/>
    </row>
    <row r="17" spans="1:11" ht="12.75">
      <c r="A17" s="137" t="s">
        <v>1005</v>
      </c>
      <c r="B17" s="138" t="s">
        <v>1006</v>
      </c>
      <c r="C17" s="137" t="s">
        <v>1007</v>
      </c>
      <c r="D17" s="170"/>
      <c r="E17" s="170"/>
      <c r="F17" s="225"/>
      <c r="G17" s="170"/>
      <c r="H17" s="170"/>
      <c r="I17" s="170"/>
      <c r="J17" s="170"/>
      <c r="K17" s="134"/>
    </row>
    <row r="18" spans="1:11" ht="12.75">
      <c r="A18" s="171" t="s">
        <v>1008</v>
      </c>
      <c r="B18" s="172" t="s">
        <v>1009</v>
      </c>
      <c r="C18" s="171" t="s">
        <v>1010</v>
      </c>
      <c r="D18" s="173"/>
      <c r="E18" s="226"/>
      <c r="F18" s="226"/>
      <c r="G18" s="226"/>
      <c r="H18" s="226"/>
      <c r="I18" s="226"/>
      <c r="J18" s="226"/>
      <c r="K18" s="134"/>
    </row>
    <row r="19" spans="1:11" ht="12.75">
      <c r="A19" s="330" t="s">
        <v>180</v>
      </c>
      <c r="B19" s="318"/>
      <c r="C19" s="135"/>
      <c r="D19" s="135"/>
      <c r="E19" s="135"/>
      <c r="F19" s="224"/>
      <c r="G19" s="135"/>
      <c r="H19" s="135"/>
      <c r="I19" s="135"/>
      <c r="J19" s="135"/>
      <c r="K19" s="134"/>
    </row>
    <row r="20" spans="1:11" ht="12.75">
      <c r="A20" s="137" t="s">
        <v>1094</v>
      </c>
      <c r="B20" s="246" t="s">
        <v>1095</v>
      </c>
      <c r="C20" s="247" t="str">
        <f>HYPERLINK("https://play.google.com/store/apps/details?id=com.google.android.apps.books","com.google.android.apps.books")</f>
        <v>com.google.android.apps.books</v>
      </c>
      <c r="D20" s="137" t="s">
        <v>1382</v>
      </c>
      <c r="E20" s="137" t="s">
        <v>1383</v>
      </c>
      <c r="F20" s="41" t="s">
        <v>1384</v>
      </c>
      <c r="G20" s="41" t="s">
        <v>1369</v>
      </c>
      <c r="H20" s="232" t="s">
        <v>1370</v>
      </c>
      <c r="I20" s="148" t="s">
        <v>1370</v>
      </c>
      <c r="J20" s="148" t="s">
        <v>1370</v>
      </c>
      <c r="K20" s="134"/>
    </row>
    <row r="21" spans="1:11" ht="12.75">
      <c r="A21" s="143" t="s">
        <v>1385</v>
      </c>
      <c r="B21" s="144" t="s">
        <v>1386</v>
      </c>
      <c r="C21" s="143" t="s">
        <v>1387</v>
      </c>
      <c r="D21" s="143" t="s">
        <v>1323</v>
      </c>
      <c r="E21" s="143" t="s">
        <v>1323</v>
      </c>
      <c r="F21" s="43" t="s">
        <v>1323</v>
      </c>
      <c r="G21" s="43" t="s">
        <v>1323</v>
      </c>
      <c r="H21" s="158" t="s">
        <v>1323</v>
      </c>
      <c r="I21" s="148" t="s">
        <v>1323</v>
      </c>
      <c r="J21" s="148" t="s">
        <v>1323</v>
      </c>
      <c r="K21" s="134"/>
    </row>
    <row r="22" spans="1:11" ht="12.75">
      <c r="A22" s="143" t="s">
        <v>181</v>
      </c>
      <c r="B22" s="144" t="s">
        <v>181</v>
      </c>
      <c r="C22" s="40" t="str">
        <f>HYPERLINK("https://play.google.com/store/apps/details?id=com.android.chrome",HYPERLINK("https://play.google.com/store/apps/details?id=com.android.chrome","com.android.chrome"))</f>
        <v>com.android.chrome</v>
      </c>
      <c r="D22" s="143" t="s">
        <v>1390</v>
      </c>
      <c r="E22" s="143" t="s">
        <v>1391</v>
      </c>
      <c r="F22" s="41" t="s">
        <v>1305</v>
      </c>
      <c r="G22" s="41" t="s">
        <v>1306</v>
      </c>
      <c r="H22" s="232" t="s">
        <v>1307</v>
      </c>
      <c r="I22" s="148" t="s">
        <v>1307</v>
      </c>
      <c r="J22" s="148" t="s">
        <v>1307</v>
      </c>
      <c r="K22" s="134"/>
    </row>
    <row r="23" spans="1:11" ht="12.75">
      <c r="A23" s="143" t="s">
        <v>85</v>
      </c>
      <c r="B23" s="144" t="s">
        <v>85</v>
      </c>
      <c r="C23" s="143" t="s">
        <v>86</v>
      </c>
      <c r="D23" s="143" t="s">
        <v>1323</v>
      </c>
      <c r="E23" s="143" t="s">
        <v>1323</v>
      </c>
      <c r="F23" s="43" t="s">
        <v>1323</v>
      </c>
      <c r="G23" s="43" t="s">
        <v>1323</v>
      </c>
      <c r="H23" s="158" t="s">
        <v>1323</v>
      </c>
      <c r="I23" s="148" t="s">
        <v>1323</v>
      </c>
      <c r="J23" s="148" t="s">
        <v>1323</v>
      </c>
      <c r="K23" s="134"/>
    </row>
    <row r="24" spans="1:11" ht="12.75">
      <c r="A24" s="143" t="s">
        <v>191</v>
      </c>
      <c r="B24" s="144" t="s">
        <v>191</v>
      </c>
      <c r="C24" s="40" t="str">
        <f>HYPERLINK("https://play.google.com/store/apps/details?id=com.google.android.apps.docs",HYPERLINK("https://play.google.com/store/apps/details?id=com.google.android.apps.docs","com.google.android.apps.docs"))</f>
        <v>com.google.android.apps.docs</v>
      </c>
      <c r="D24" s="143" t="s">
        <v>1393</v>
      </c>
      <c r="E24" s="143" t="s">
        <v>1394</v>
      </c>
      <c r="F24" s="41" t="s">
        <v>1395</v>
      </c>
      <c r="G24" s="41" t="s">
        <v>1310</v>
      </c>
      <c r="H24" s="232" t="s">
        <v>1310</v>
      </c>
      <c r="I24" s="148" t="s">
        <v>1311</v>
      </c>
      <c r="J24" s="148" t="s">
        <v>1311</v>
      </c>
      <c r="K24" s="134"/>
    </row>
    <row r="25" spans="1:11" ht="12.75">
      <c r="A25" s="143" t="s">
        <v>186</v>
      </c>
      <c r="B25" s="144" t="s">
        <v>261</v>
      </c>
      <c r="C25" s="40" t="str">
        <f>HYPERLINK("https://play.google.com/store/apps/details?id=com.google.android.gm",HYPERLINK("https://play.google.com/store/apps/details?id=com.google.android.gm","com.google.android.gm"))</f>
        <v>com.google.android.gm</v>
      </c>
      <c r="D25" s="143" t="s">
        <v>1400</v>
      </c>
      <c r="E25" s="143" t="s">
        <v>1401</v>
      </c>
      <c r="F25" s="41" t="s">
        <v>1402</v>
      </c>
      <c r="G25" s="41" t="s">
        <v>1314</v>
      </c>
      <c r="H25" s="232" t="s">
        <v>1314</v>
      </c>
      <c r="I25" s="248" t="s">
        <v>1315</v>
      </c>
      <c r="J25" s="248" t="s">
        <v>1315</v>
      </c>
      <c r="K25" s="134"/>
    </row>
    <row r="26" spans="1:11" ht="12.75">
      <c r="A26" s="143" t="s">
        <v>269</v>
      </c>
      <c r="B26" s="144" t="s">
        <v>270</v>
      </c>
      <c r="C26" s="143" t="s">
        <v>271</v>
      </c>
      <c r="D26" s="143" t="s">
        <v>1323</v>
      </c>
      <c r="E26" s="143" t="s">
        <v>1323</v>
      </c>
      <c r="F26" s="41" t="s">
        <v>1323</v>
      </c>
      <c r="G26" s="41" t="s">
        <v>1323</v>
      </c>
      <c r="H26" s="232" t="s">
        <v>1323</v>
      </c>
      <c r="I26" s="148" t="s">
        <v>1323</v>
      </c>
      <c r="J26" s="148" t="s">
        <v>1323</v>
      </c>
      <c r="K26" s="134"/>
    </row>
    <row r="27" spans="1:11" ht="12.75">
      <c r="A27" s="143" t="s">
        <v>273</v>
      </c>
      <c r="B27" s="144" t="s">
        <v>274</v>
      </c>
      <c r="C27" s="143" t="s">
        <v>275</v>
      </c>
      <c r="D27" s="143" t="s">
        <v>1323</v>
      </c>
      <c r="E27" s="143" t="s">
        <v>1323</v>
      </c>
      <c r="F27" s="41" t="s">
        <v>1323</v>
      </c>
      <c r="G27" s="41" t="s">
        <v>1323</v>
      </c>
      <c r="H27" s="232" t="s">
        <v>1323</v>
      </c>
      <c r="I27" s="148" t="s">
        <v>1323</v>
      </c>
      <c r="J27" s="148" t="s">
        <v>1323</v>
      </c>
      <c r="K27" s="134"/>
    </row>
    <row r="28" spans="1:11" ht="12.75">
      <c r="A28" s="143" t="s">
        <v>195</v>
      </c>
      <c r="B28" s="144" t="s">
        <v>195</v>
      </c>
      <c r="C28" s="40" t="str">
        <f>HYPERLINK("https://play.google.com/store/apps/details?id=com.google.android.talk",HYPERLINK("https://play.google.com/store/apps/details?id=com.google.android.talk","com.google.android.talk"))</f>
        <v>com.google.android.talk</v>
      </c>
      <c r="D28" s="143" t="s">
        <v>1407</v>
      </c>
      <c r="E28" s="143" t="s">
        <v>1408</v>
      </c>
      <c r="F28" s="41" t="s">
        <v>1319</v>
      </c>
      <c r="G28" s="41" t="s">
        <v>1320</v>
      </c>
      <c r="H28" s="232" t="s">
        <v>1320</v>
      </c>
      <c r="I28" s="148" t="s">
        <v>1321</v>
      </c>
      <c r="J28" s="148" t="s">
        <v>1321</v>
      </c>
      <c r="K28" s="134"/>
    </row>
    <row r="29" spans="1:11" ht="12.75">
      <c r="A29" s="143" t="s">
        <v>188</v>
      </c>
      <c r="B29" s="144" t="s">
        <v>188</v>
      </c>
      <c r="C29" s="40" t="str">
        <f>HYPERLINK("https://play.google.com/store/apps/details?id=com.google.android.apps.maps",HYPERLINK("https://play.google.com/store/apps/details?id=com.google.android.apps.maps","com.google.android.apps.maps"))</f>
        <v>com.google.android.apps.maps</v>
      </c>
      <c r="D29" s="143" t="s">
        <v>1414</v>
      </c>
      <c r="E29" s="143" t="s">
        <v>1415</v>
      </c>
      <c r="F29" s="41" t="s">
        <v>1324</v>
      </c>
      <c r="G29" s="41" t="s">
        <v>1325</v>
      </c>
      <c r="H29" s="232" t="s">
        <v>1325</v>
      </c>
      <c r="I29" s="248" t="s">
        <v>1326</v>
      </c>
      <c r="J29" s="248" t="s">
        <v>1326</v>
      </c>
      <c r="K29" s="134"/>
    </row>
    <row r="30" spans="1:11" ht="12.75">
      <c r="A30" s="143" t="s">
        <v>282</v>
      </c>
      <c r="B30" s="144" t="s">
        <v>283</v>
      </c>
      <c r="C30" s="40" t="str">
        <f>HYPERLINK("https://play.google.com/store/apps/details?id=com.google.android.music",HYPERLINK("https://play.google.com/store/apps/details?id=com.google.android.music","com.google.android.music"))</f>
        <v>com.google.android.music</v>
      </c>
      <c r="D30" s="143" t="s">
        <v>1416</v>
      </c>
      <c r="E30" s="143" t="s">
        <v>1419</v>
      </c>
      <c r="F30" s="41" t="s">
        <v>1420</v>
      </c>
      <c r="G30" s="41" t="s">
        <v>1330</v>
      </c>
      <c r="H30" s="232" t="s">
        <v>1331</v>
      </c>
      <c r="I30" s="148" t="s">
        <v>1332</v>
      </c>
      <c r="J30" s="148" t="s">
        <v>1332</v>
      </c>
      <c r="K30" s="134"/>
    </row>
    <row r="31" spans="1:11" ht="12.75">
      <c r="A31" s="143" t="s">
        <v>1176</v>
      </c>
      <c r="B31" s="160" t="s">
        <v>1177</v>
      </c>
      <c r="C31" s="40" t="str">
        <f>HYPERLINK("https://play.google.com/store/apps/details?id=com.google.android.apps.magazines",HYPERLINK("https://play.google.com/store/apps/details?id=com.google.android.apps.magazines","com.google.android.apps.magazines"))</f>
        <v>com.google.android.apps.magazines</v>
      </c>
      <c r="D31" s="143" t="s">
        <v>1421</v>
      </c>
      <c r="E31" s="143" t="s">
        <v>1422</v>
      </c>
      <c r="F31" s="41" t="s">
        <v>1423</v>
      </c>
      <c r="G31" s="41" t="s">
        <v>1424</v>
      </c>
      <c r="H31" s="232" t="s">
        <v>1195</v>
      </c>
      <c r="I31" s="148" t="s">
        <v>1195</v>
      </c>
      <c r="J31" s="148" t="s">
        <v>1195</v>
      </c>
      <c r="K31" s="134"/>
    </row>
    <row r="32" spans="1:11" ht="12.75">
      <c r="A32" s="143" t="s">
        <v>289</v>
      </c>
      <c r="B32" s="144" t="s">
        <v>196</v>
      </c>
      <c r="C32" s="83" t="str">
        <f>HYPERLINK("https://play.google.com/store/apps/details?id=com.google.android.apps.photos","com.google.android.apps.photos")</f>
        <v>com.google.android.apps.photos</v>
      </c>
      <c r="D32" s="251"/>
      <c r="E32" s="252" t="s">
        <v>1428</v>
      </c>
      <c r="F32" s="41" t="s">
        <v>1431</v>
      </c>
      <c r="G32" s="41" t="s">
        <v>1338</v>
      </c>
      <c r="H32" s="232" t="s">
        <v>1339</v>
      </c>
      <c r="I32" s="248" t="s">
        <v>1340</v>
      </c>
      <c r="J32" s="248" t="s">
        <v>1340</v>
      </c>
      <c r="K32" s="181"/>
    </row>
    <row r="33" spans="1:11" ht="12.75">
      <c r="A33" s="143" t="s">
        <v>1162</v>
      </c>
      <c r="B33" s="160" t="s">
        <v>1163</v>
      </c>
      <c r="C33" s="40" t="str">
        <f>HYPERLINK("https://play.google.com/store/apps/details?id=com.google.android.play.games",HYPERLINK("https://play.google.com/store/apps/details?id=com.google.android.play.games","com.google.android.play.games"))</f>
        <v>com.google.android.play.games</v>
      </c>
      <c r="D33" s="143" t="s">
        <v>1437</v>
      </c>
      <c r="E33" s="143" t="s">
        <v>1439</v>
      </c>
      <c r="F33" s="41" t="s">
        <v>1440</v>
      </c>
      <c r="G33" s="41" t="s">
        <v>1441</v>
      </c>
      <c r="H33" s="232" t="s">
        <v>1442</v>
      </c>
      <c r="I33" s="148" t="s">
        <v>1188</v>
      </c>
      <c r="J33" s="148" t="s">
        <v>1188</v>
      </c>
      <c r="K33" s="134"/>
    </row>
    <row r="34" spans="1:11" ht="12.75">
      <c r="A34" s="143" t="s">
        <v>246</v>
      </c>
      <c r="B34" s="160" t="s">
        <v>1165</v>
      </c>
      <c r="C34" s="40" t="str">
        <f>HYPERLINK("https://play.google.com/store/apps/details?id=com.google.android.apps.plus",HYPERLINK("https://play.google.com/store/apps/details?id=com.google.android.apps.plus","com.google.android.apps.plus"))</f>
        <v>com.google.android.apps.plus</v>
      </c>
      <c r="D34" s="143" t="s">
        <v>1446</v>
      </c>
      <c r="E34" s="143" t="s">
        <v>1447</v>
      </c>
      <c r="F34" s="41" t="s">
        <v>1448</v>
      </c>
      <c r="G34" s="41" t="s">
        <v>1449</v>
      </c>
      <c r="H34" s="232" t="s">
        <v>1449</v>
      </c>
      <c r="I34" s="148" t="s">
        <v>1450</v>
      </c>
      <c r="J34" s="148" t="s">
        <v>1450</v>
      </c>
      <c r="K34" s="134"/>
    </row>
    <row r="35" spans="1:11" ht="12.75">
      <c r="A35" s="143" t="s">
        <v>1289</v>
      </c>
      <c r="B35" s="160" t="s">
        <v>1451</v>
      </c>
      <c r="C35" s="40" t="str">
        <f>HYPERLINK("https://play.google.com/store/apps/details?id=com.google.android.street",HYPERLINK("https://play.google.com/store/apps/details?id=com.google.android.street","com.google.android.street"))</f>
        <v>com.google.android.street</v>
      </c>
      <c r="D35" s="143" t="s">
        <v>1457</v>
      </c>
      <c r="E35" s="253" t="s">
        <v>119</v>
      </c>
      <c r="F35" s="254" t="s">
        <v>119</v>
      </c>
      <c r="G35" s="254" t="s">
        <v>119</v>
      </c>
      <c r="H35" s="255" t="s">
        <v>119</v>
      </c>
      <c r="I35" s="256" t="s">
        <v>119</v>
      </c>
      <c r="J35" s="256" t="s">
        <v>119</v>
      </c>
      <c r="K35" s="134"/>
    </row>
    <row r="36" spans="1:11" ht="12.75">
      <c r="A36" s="143" t="s">
        <v>297</v>
      </c>
      <c r="B36" s="144" t="s">
        <v>298</v>
      </c>
      <c r="C36" s="40" t="str">
        <f>HYPERLINK("https://play.google.com/store/apps/details?id=com.google.android.videos",HYPERLINK("https://play.google.com/store/apps/details?id=com.google.android.videos","com.google.android.videos"))</f>
        <v>com.google.android.videos</v>
      </c>
      <c r="D36" s="143" t="s">
        <v>1460</v>
      </c>
      <c r="E36" s="257" t="s">
        <v>1461</v>
      </c>
      <c r="F36" s="41" t="s">
        <v>1462</v>
      </c>
      <c r="G36" s="41" t="s">
        <v>1344</v>
      </c>
      <c r="H36" s="232" t="s">
        <v>1345</v>
      </c>
      <c r="I36" s="148" t="s">
        <v>1346</v>
      </c>
      <c r="J36" s="148" t="s">
        <v>1346</v>
      </c>
      <c r="K36" s="134"/>
    </row>
    <row r="37" spans="1:11" ht="12.75">
      <c r="A37" s="143" t="s">
        <v>301</v>
      </c>
      <c r="B37" s="144" t="s">
        <v>302</v>
      </c>
      <c r="C37" s="40" t="str">
        <f>HYPERLINK("https://play.google.com/store/apps/details?id=com.google.android.webview",HYPERLINK("https://play.google.com/store/apps/details?id=com.google.android.webview","com.google.android.webview"))</f>
        <v>com.google.android.webview</v>
      </c>
      <c r="D37" s="143" t="s">
        <v>1465</v>
      </c>
      <c r="E37" s="257" t="s">
        <v>1466</v>
      </c>
      <c r="F37" s="41" t="s">
        <v>1305</v>
      </c>
      <c r="G37" s="41" t="s">
        <v>1350</v>
      </c>
      <c r="H37" s="232" t="s">
        <v>1352</v>
      </c>
      <c r="I37" s="148" t="s">
        <v>1353</v>
      </c>
      <c r="J37" s="148" t="s">
        <v>1353</v>
      </c>
      <c r="K37" s="134"/>
    </row>
    <row r="38" spans="1:11" ht="12.75">
      <c r="A38" s="143" t="s">
        <v>189</v>
      </c>
      <c r="B38" s="144" t="s">
        <v>189</v>
      </c>
      <c r="C38" s="40" t="str">
        <f>HYPERLINK("https://play.google.com/store/apps/details?id=com.google.android.youtube",HYPERLINK("https://play.google.com/store/apps/details?id=com.google.android.youtube","com.google.android.youtube"))</f>
        <v>com.google.android.youtube</v>
      </c>
      <c r="D38" s="143" t="s">
        <v>1470</v>
      </c>
      <c r="E38" s="257" t="s">
        <v>1471</v>
      </c>
      <c r="F38" s="41" t="s">
        <v>1472</v>
      </c>
      <c r="G38" s="41" t="s">
        <v>1357</v>
      </c>
      <c r="H38" s="232" t="s">
        <v>1357</v>
      </c>
      <c r="I38" s="148" t="s">
        <v>1358</v>
      </c>
      <c r="J38" s="148" t="s">
        <v>1358</v>
      </c>
      <c r="K38" s="134"/>
    </row>
    <row r="39" spans="1:11" ht="12.75">
      <c r="A39" s="143" t="s">
        <v>1183</v>
      </c>
      <c r="B39" s="182" t="s">
        <v>1183</v>
      </c>
      <c r="C39" s="83" t="str">
        <f>HYPERLINK("https://play.google.com/store/apps/details?id=com.google.android.apps.messaging","com.google.android.apps.messaging")</f>
        <v>com.google.android.apps.messaging</v>
      </c>
      <c r="D39" s="251"/>
      <c r="E39" s="252" t="s">
        <v>1473</v>
      </c>
      <c r="F39" s="41" t="s">
        <v>1372</v>
      </c>
      <c r="G39" s="41" t="s">
        <v>1373</v>
      </c>
      <c r="H39" s="232" t="s">
        <v>1373</v>
      </c>
      <c r="I39" s="148" t="s">
        <v>1374</v>
      </c>
      <c r="J39" s="148" t="s">
        <v>1374</v>
      </c>
      <c r="K39" s="190"/>
    </row>
    <row r="40" spans="1:11" ht="12.75">
      <c r="A40" s="143" t="s">
        <v>202</v>
      </c>
      <c r="B40" s="160" t="s">
        <v>320</v>
      </c>
      <c r="C40" s="40" t="str">
        <f>HYPERLINK("https://play.google.com/store/apps/details?id=com.google.android.calendar",HYPERLINK("https://play.google.com/store/apps/details?id=com.google.android.calendar","com.google.android.calendar"))</f>
        <v>com.google.android.calendar</v>
      </c>
      <c r="D40" s="143" t="s">
        <v>1475</v>
      </c>
      <c r="E40" s="143" t="s">
        <v>1477</v>
      </c>
      <c r="F40" s="41" t="s">
        <v>1478</v>
      </c>
      <c r="G40" s="41" t="s">
        <v>1379</v>
      </c>
      <c r="H40" s="232" t="s">
        <v>1379</v>
      </c>
      <c r="I40" s="148" t="s">
        <v>1379</v>
      </c>
      <c r="J40" s="148" t="s">
        <v>1379</v>
      </c>
      <c r="K40" s="134"/>
    </row>
    <row r="41" spans="1:11" ht="12.75">
      <c r="A41" s="143" t="s">
        <v>1114</v>
      </c>
      <c r="B41" s="160" t="s">
        <v>1115</v>
      </c>
      <c r="C41" s="40" t="str">
        <f>HYPERLINK("https://play.google.com/store/apps/details?id=com.google.android.apps.cloudprint",HYPERLINK("https://play.google.com/store/apps/details?id=com.google.android.apps.cloudprint","com.google.android.apps.cloudprint"))</f>
        <v>com.google.android.apps.cloudprint</v>
      </c>
      <c r="D41" s="143" t="s">
        <v>1481</v>
      </c>
      <c r="E41" s="257" t="s">
        <v>1482</v>
      </c>
      <c r="F41" s="41" t="s">
        <v>1482</v>
      </c>
      <c r="G41" s="41" t="s">
        <v>1124</v>
      </c>
      <c r="H41" s="232" t="s">
        <v>1124</v>
      </c>
      <c r="I41" s="148" t="s">
        <v>1124</v>
      </c>
      <c r="J41" s="148" t="s">
        <v>1124</v>
      </c>
      <c r="K41" s="134"/>
    </row>
    <row r="42" spans="1:11" ht="12.75">
      <c r="A42" s="143" t="s">
        <v>204</v>
      </c>
      <c r="B42" s="160" t="s">
        <v>327</v>
      </c>
      <c r="C42" s="88" t="str">
        <f>HYPERLINK("https://play.google.com/store/apps/details?id=com.google.android.deskclock","com.google.android.deskclock")</f>
        <v>com.google.android.deskclock</v>
      </c>
      <c r="D42" s="143" t="s">
        <v>1483</v>
      </c>
      <c r="E42" s="143" t="s">
        <v>1483</v>
      </c>
      <c r="F42" s="41" t="s">
        <v>1483</v>
      </c>
      <c r="G42" s="41" t="s">
        <v>1484</v>
      </c>
      <c r="H42" s="232" t="s">
        <v>1484</v>
      </c>
      <c r="I42" s="148" t="s">
        <v>1484</v>
      </c>
      <c r="J42" s="148" t="s">
        <v>1484</v>
      </c>
      <c r="K42" s="134"/>
    </row>
    <row r="43" spans="1:11" ht="12.75">
      <c r="A43" s="143" t="s">
        <v>1123</v>
      </c>
      <c r="B43" s="160" t="s">
        <v>1125</v>
      </c>
      <c r="C43" s="40" t="str">
        <f>HYPERLINK("https://play.google.com/store/apps/details?id=com.google.android.apps.enterprise.dmagent",HYPERLINK("https://play.google.com/store/apps/details?id=com.google.android.apps.enterprise.dmagent","com.google.android.apps.enterprise.dmagent"))</f>
        <v>com.google.android.apps.enterprise.dmagent</v>
      </c>
      <c r="D43" s="262" t="s">
        <v>1485</v>
      </c>
      <c r="E43" s="263" t="s">
        <v>1486</v>
      </c>
      <c r="F43" s="86" t="s">
        <v>1487</v>
      </c>
      <c r="G43" s="86" t="s">
        <v>1392</v>
      </c>
      <c r="H43" s="46" t="s">
        <v>1392</v>
      </c>
      <c r="I43" s="48" t="s">
        <v>1392</v>
      </c>
      <c r="J43" s="48" t="s">
        <v>1392</v>
      </c>
      <c r="K43" s="134"/>
    </row>
    <row r="44" spans="1:11" ht="12.75">
      <c r="A44" s="143" t="s">
        <v>1127</v>
      </c>
      <c r="B44" s="185" t="s">
        <v>1128</v>
      </c>
      <c r="C44" s="186" t="str">
        <f>HYPERLINK("https://play.google.com/store/apps/details?id=com.google.android.apps.docs.editors.docs",HYPERLINK("https://play.google.com/store/apps/details?id=com.google.android.apps.docs.editors.docs","com.google.android.apps.docs.editors.docs"))</f>
        <v>com.google.android.apps.docs.editors.docs</v>
      </c>
      <c r="D44" s="143" t="s">
        <v>1488</v>
      </c>
      <c r="E44" s="257" t="s">
        <v>1489</v>
      </c>
      <c r="F44" s="41" t="s">
        <v>1396</v>
      </c>
      <c r="G44" s="41" t="s">
        <v>1397</v>
      </c>
      <c r="H44" s="232" t="s">
        <v>1397</v>
      </c>
      <c r="I44" s="148" t="s">
        <v>1397</v>
      </c>
      <c r="J44" s="148" t="s">
        <v>1397</v>
      </c>
      <c r="K44" s="134"/>
    </row>
    <row r="45" spans="1:11" ht="12.75">
      <c r="A45" s="143" t="s">
        <v>1132</v>
      </c>
      <c r="B45" s="185" t="s">
        <v>1133</v>
      </c>
      <c r="C45" s="186" t="str">
        <f>HYPERLINK("https://play.google.com/store/apps/details?id=com.google.android.apps.docs.editors.sheets",HYPERLINK("https://play.google.com/store/apps/details?id=com.google.android.apps.docs.editors.sheets","com.google.android.apps.docs.editors.sheets"))</f>
        <v>com.google.android.apps.docs.editors.sheets</v>
      </c>
      <c r="D45" s="143" t="s">
        <v>1488</v>
      </c>
      <c r="E45" s="257" t="s">
        <v>1491</v>
      </c>
      <c r="F45" s="41" t="s">
        <v>1396</v>
      </c>
      <c r="G45" s="41" t="s">
        <v>1397</v>
      </c>
      <c r="H45" s="232" t="s">
        <v>1397</v>
      </c>
      <c r="I45" s="148" t="s">
        <v>1397</v>
      </c>
      <c r="J45" s="148" t="s">
        <v>1397</v>
      </c>
      <c r="K45" s="134"/>
    </row>
    <row r="46" spans="1:11" ht="12.75">
      <c r="A46" s="143" t="s">
        <v>1139</v>
      </c>
      <c r="B46" s="185" t="s">
        <v>1140</v>
      </c>
      <c r="C46" s="186" t="str">
        <f>HYPERLINK("https://play.google.com/store/apps/details?id=com.google.android.apps.docs.editors.slides",HYPERLINK("https://play.google.com/store/apps/details?id=com.google.android.apps.docs.editors.slides","com.google.android.apps.docs.editors.slides"))</f>
        <v>com.google.android.apps.docs.editors.slides</v>
      </c>
      <c r="D46" s="143" t="s">
        <v>1492</v>
      </c>
      <c r="E46" s="257" t="s">
        <v>1493</v>
      </c>
      <c r="F46" s="41" t="s">
        <v>1403</v>
      </c>
      <c r="G46" s="41" t="s">
        <v>1404</v>
      </c>
      <c r="H46" s="232" t="s">
        <v>1404</v>
      </c>
      <c r="I46" s="148" t="s">
        <v>1404</v>
      </c>
      <c r="J46" s="148" t="s">
        <v>1404</v>
      </c>
      <c r="K46" s="134"/>
    </row>
    <row r="47" spans="1:11" ht="12.75">
      <c r="A47" s="143" t="s">
        <v>332</v>
      </c>
      <c r="B47" s="160" t="s">
        <v>232</v>
      </c>
      <c r="C47" s="143" t="s">
        <v>333</v>
      </c>
      <c r="D47" s="143" t="s">
        <v>1323</v>
      </c>
      <c r="E47" s="143" t="s">
        <v>1323</v>
      </c>
      <c r="F47" s="41" t="s">
        <v>1323</v>
      </c>
      <c r="G47" s="41" t="s">
        <v>1323</v>
      </c>
      <c r="H47" s="232" t="s">
        <v>1323</v>
      </c>
      <c r="I47" s="148" t="s">
        <v>1323</v>
      </c>
      <c r="J47" s="148" t="s">
        <v>1323</v>
      </c>
      <c r="K47" s="134"/>
    </row>
    <row r="48" spans="1:11" ht="12.75">
      <c r="A48" s="143" t="s">
        <v>1494</v>
      </c>
      <c r="B48" s="160" t="s">
        <v>1495</v>
      </c>
      <c r="C48" s="40" t="str">
        <f>HYPERLINK("https://play.google.com/store/apps/details?id=com.google.android.GoogleCamera",HYPERLINK("https://play.google.com/store/apps/details?id=com.google.android.GoogleCamera","com.google.android.GoogleCamera"))</f>
        <v>com.google.android.GoogleCamera</v>
      </c>
      <c r="D48" s="143" t="s">
        <v>1499</v>
      </c>
      <c r="E48" s="143" t="s">
        <v>1499</v>
      </c>
      <c r="F48" s="254" t="s">
        <v>119</v>
      </c>
      <c r="G48" s="254" t="s">
        <v>119</v>
      </c>
      <c r="H48" s="255" t="s">
        <v>119</v>
      </c>
      <c r="I48" s="256" t="s">
        <v>119</v>
      </c>
      <c r="J48" s="256" t="s">
        <v>119</v>
      </c>
      <c r="K48" s="134"/>
    </row>
    <row r="49" spans="1:11" ht="12.75">
      <c r="A49" s="143" t="s">
        <v>1500</v>
      </c>
      <c r="B49" s="160" t="s">
        <v>1501</v>
      </c>
      <c r="C49" s="40" t="str">
        <f>HYPERLINK("https://play.google.com/store/apps/details?id=com.google.android.ears",HYPERLINK("https://play.google.com/store/apps/details?id=com.google.android.ears","com.google.android.ears"))</f>
        <v>com.google.android.ears</v>
      </c>
      <c r="D49" s="143" t="s">
        <v>1504</v>
      </c>
      <c r="E49" s="253" t="s">
        <v>119</v>
      </c>
      <c r="F49" s="254" t="s">
        <v>119</v>
      </c>
      <c r="G49" s="254" t="s">
        <v>119</v>
      </c>
      <c r="H49" s="255" t="s">
        <v>119</v>
      </c>
      <c r="I49" s="256" t="s">
        <v>119</v>
      </c>
      <c r="J49" s="256" t="s">
        <v>119</v>
      </c>
      <c r="K49" s="134"/>
    </row>
    <row r="50" spans="1:11" ht="12.75">
      <c r="A50" s="143" t="s">
        <v>243</v>
      </c>
      <c r="B50" s="160" t="s">
        <v>1506</v>
      </c>
      <c r="C50" s="40" t="str">
        <f>HYPERLINK("https://play.google.com/store/apps/details?id=com.google.earth",HYPERLINK("https://play.google.com/store/apps/details?id=com.google.earth","com.google.earth"))</f>
        <v>com.google.earth</v>
      </c>
      <c r="D50" s="143" t="s">
        <v>1507</v>
      </c>
      <c r="E50" s="253" t="s">
        <v>119</v>
      </c>
      <c r="F50" s="254" t="s">
        <v>119</v>
      </c>
      <c r="G50" s="254" t="s">
        <v>119</v>
      </c>
      <c r="H50" s="255" t="s">
        <v>119</v>
      </c>
      <c r="I50" s="256" t="s">
        <v>119</v>
      </c>
      <c r="J50" s="256" t="s">
        <v>119</v>
      </c>
      <c r="K50" s="134"/>
    </row>
    <row r="51" spans="1:11" ht="12.75">
      <c r="A51" s="143" t="s">
        <v>1147</v>
      </c>
      <c r="B51" s="160" t="s">
        <v>1148</v>
      </c>
      <c r="C51" s="40" t="str">
        <f>HYPERLINK("https://play.google.com/store/apps/details?id=com.google.android.apps.inputmethod.hindi",HYPERLINK("https://play.google.com/store/apps/details?id=com.google.android.apps.inputmethod.hindi","com.google.android.apps.inputmethod.hindi"))</f>
        <v>com.google.android.apps.inputmethod.hindi</v>
      </c>
      <c r="D51" s="143" t="s">
        <v>1512</v>
      </c>
      <c r="E51" s="257" t="s">
        <v>1513</v>
      </c>
      <c r="F51" s="41" t="s">
        <v>1513</v>
      </c>
      <c r="G51" s="41" t="s">
        <v>1410</v>
      </c>
      <c r="H51" s="232" t="s">
        <v>1410</v>
      </c>
      <c r="I51" s="148" t="s">
        <v>1410</v>
      </c>
      <c r="J51" s="148" t="s">
        <v>1410</v>
      </c>
      <c r="K51" s="134"/>
    </row>
    <row r="52" spans="1:11" ht="12.75">
      <c r="A52" s="143" t="s">
        <v>1412</v>
      </c>
      <c r="B52" s="160" t="s">
        <v>1413</v>
      </c>
      <c r="C52" s="40" t="str">
        <f>HYPERLINK("https://play.google.com/store/apps/details?id=com.google.android.launcher",HYPERLINK("https://play.google.com/store/apps/details?id=com.google.android.launcher","com.google.android.launcher"))</f>
        <v>com.google.android.launcher</v>
      </c>
      <c r="D52" s="143" t="s">
        <v>1517</v>
      </c>
      <c r="E52" s="143" t="s">
        <v>1517</v>
      </c>
      <c r="F52" s="41" t="s">
        <v>1517</v>
      </c>
      <c r="G52" s="41" t="s">
        <v>1418</v>
      </c>
      <c r="H52" s="255" t="s">
        <v>119</v>
      </c>
      <c r="I52" s="256" t="s">
        <v>119</v>
      </c>
      <c r="J52" s="256" t="s">
        <v>119</v>
      </c>
      <c r="K52" s="134"/>
    </row>
    <row r="53" spans="1:11" ht="12.75">
      <c r="A53" s="143" t="s">
        <v>334</v>
      </c>
      <c r="B53" s="160" t="s">
        <v>335</v>
      </c>
      <c r="C53" s="40" t="str">
        <f>HYPERLINK("https://play.google.com/store/apps/details?id=com.google.android.inputmethod.pinyin",HYPERLINK("https://play.google.com/store/apps/details?id=com.google.android.inputmethod.pinyin","com.google.android.inputmethod.pinyin"))</f>
        <v>com.google.android.inputmethod.pinyin</v>
      </c>
      <c r="D53" s="143" t="s">
        <v>1518</v>
      </c>
      <c r="E53" s="257" t="s">
        <v>1519</v>
      </c>
      <c r="F53" s="41" t="s">
        <v>1519</v>
      </c>
      <c r="G53" s="41" t="s">
        <v>1426</v>
      </c>
      <c r="H53" s="232" t="s">
        <v>1426</v>
      </c>
      <c r="I53" s="148" t="s">
        <v>1426</v>
      </c>
      <c r="J53" s="148" t="s">
        <v>1426</v>
      </c>
      <c r="K53" s="134"/>
    </row>
    <row r="54" spans="1:11" ht="12.75">
      <c r="A54" s="143" t="s">
        <v>309</v>
      </c>
      <c r="B54" s="144" t="s">
        <v>310</v>
      </c>
      <c r="C54" s="40" t="str">
        <f>HYPERLINK("https://play.google.com/store/apps/details?id=com.google.android.tts",HYPERLINK("https://play.google.com/store/apps/details?id=com.google.android.tts","com.google.android.tts"))</f>
        <v>com.google.android.tts</v>
      </c>
      <c r="D54" s="143" t="s">
        <v>1520</v>
      </c>
      <c r="E54" s="272" t="s">
        <v>1521</v>
      </c>
      <c r="F54" s="41" t="s">
        <v>1522</v>
      </c>
      <c r="G54" s="232" t="s">
        <v>1366</v>
      </c>
      <c r="H54" s="232" t="s">
        <v>1366</v>
      </c>
      <c r="I54" s="148" t="s">
        <v>1366</v>
      </c>
      <c r="J54" s="148" t="s">
        <v>1366</v>
      </c>
      <c r="K54" s="134"/>
    </row>
    <row r="55" spans="1:11" ht="12.75">
      <c r="A55" s="143" t="s">
        <v>337</v>
      </c>
      <c r="B55" s="160" t="s">
        <v>338</v>
      </c>
      <c r="C55" s="83" t="str">
        <f>HYPERLINK("https://play.google.com/store/apps/details?id=com.google.android.inputmethod.japanese","com.google.android.inputmethod.japanese")</f>
        <v>com.google.android.inputmethod.japanese</v>
      </c>
      <c r="D55" s="251"/>
      <c r="E55" s="252" t="s">
        <v>1527</v>
      </c>
      <c r="F55" s="41" t="s">
        <v>1527</v>
      </c>
      <c r="G55" s="41" t="s">
        <v>1430</v>
      </c>
      <c r="H55" s="232" t="s">
        <v>1430</v>
      </c>
      <c r="I55" s="148" t="s">
        <v>1430</v>
      </c>
      <c r="J55" s="148" t="s">
        <v>1430</v>
      </c>
      <c r="K55" s="134"/>
    </row>
    <row r="56" spans="1:11" ht="12.75">
      <c r="A56" s="143" t="s">
        <v>214</v>
      </c>
      <c r="B56" s="160" t="s">
        <v>214</v>
      </c>
      <c r="C56" s="40" t="str">
        <f>HYPERLINK("https://play.google.com/store/apps/details?id=com.google.android.keep",HYPERLINK("https://play.google.com/store/apps/details?id=com.google.android.keep","com.google.android.keep"))</f>
        <v>com.google.android.keep</v>
      </c>
      <c r="D56" s="143" t="s">
        <v>1532</v>
      </c>
      <c r="E56" s="143" t="s">
        <v>1533</v>
      </c>
      <c r="F56" s="41" t="s">
        <v>1534</v>
      </c>
      <c r="G56" s="41" t="s">
        <v>1435</v>
      </c>
      <c r="H56" s="232" t="s">
        <v>1435</v>
      </c>
      <c r="I56" s="148" t="s">
        <v>1436</v>
      </c>
      <c r="J56" s="148" t="s">
        <v>1436</v>
      </c>
      <c r="K56" s="134"/>
    </row>
    <row r="57" spans="1:11" ht="12.75">
      <c r="A57" s="143" t="s">
        <v>347</v>
      </c>
      <c r="B57" s="160" t="s">
        <v>348</v>
      </c>
      <c r="C57" s="40" t="str">
        <f>HYPERLINK("https://play.google.com/store/apps/details?id=com.google.android.inputmethod.korean",HYPERLINK("https://play.google.com/store/apps/details?id=com.google.android.inputmethod.korean","com.google.android.inputmethod.korean"))</f>
        <v>com.google.android.inputmethod.korean</v>
      </c>
      <c r="D57" s="143" t="s">
        <v>1535</v>
      </c>
      <c r="E57" s="257" t="s">
        <v>1536</v>
      </c>
      <c r="F57" s="41" t="s">
        <v>1536</v>
      </c>
      <c r="G57" s="41" t="s">
        <v>1444</v>
      </c>
      <c r="H57" s="232" t="s">
        <v>1444</v>
      </c>
      <c r="I57" s="148" t="s">
        <v>1444</v>
      </c>
      <c r="J57" s="148" t="s">
        <v>1444</v>
      </c>
      <c r="K57" s="134"/>
    </row>
    <row r="58" spans="1:11" ht="12.75">
      <c r="A58" s="143" t="s">
        <v>350</v>
      </c>
      <c r="B58" s="160" t="s">
        <v>351</v>
      </c>
      <c r="C58" s="40" t="str">
        <f>HYPERLINK("https://play.google.com/store/apps/details?id=com.google.android.inputmethod.latin",HYPERLINK("https://play.google.com/store/apps/details?id=com.google.android.inputmethod.latin","com.google.android.inputmethod.latin"))</f>
        <v>com.google.android.inputmethod.latin</v>
      </c>
      <c r="D58" s="143" t="s">
        <v>1538</v>
      </c>
      <c r="E58" s="143" t="s">
        <v>1539</v>
      </c>
      <c r="F58" s="41" t="s">
        <v>1539</v>
      </c>
      <c r="G58" s="41" t="s">
        <v>1454</v>
      </c>
      <c r="H58" s="232" t="s">
        <v>1454</v>
      </c>
      <c r="I58" s="148" t="s">
        <v>1455</v>
      </c>
      <c r="J58" s="148" t="s">
        <v>1455</v>
      </c>
      <c r="K58" s="134"/>
    </row>
    <row r="59" spans="1:11" ht="12.75">
      <c r="A59" s="143" t="s">
        <v>1180</v>
      </c>
      <c r="B59" s="160" t="s">
        <v>1181</v>
      </c>
      <c r="C59" s="40" t="str">
        <f>HYPERLINK("https://play.google.com/store/apps/details?id=com.google.android.apps.genie.geniewidget",HYPERLINK("https://play.google.com/store/apps/details?id=com.google.android.apps.genie.geniewidget","com.google.android.apps.genie.geniewidget"))</f>
        <v>com.google.android.apps.genie.geniewidget</v>
      </c>
      <c r="D59" s="273" t="s">
        <v>1544</v>
      </c>
      <c r="E59" s="275" t="s">
        <v>1547</v>
      </c>
      <c r="F59" s="41" t="s">
        <v>1182</v>
      </c>
      <c r="G59" s="41" t="s">
        <v>1182</v>
      </c>
      <c r="H59" s="232" t="s">
        <v>1182</v>
      </c>
      <c r="I59" s="148" t="s">
        <v>1182</v>
      </c>
      <c r="J59" s="148" t="s">
        <v>1182</v>
      </c>
      <c r="K59" s="134"/>
    </row>
    <row r="60" spans="1:11" ht="12.75">
      <c r="A60" s="143" t="s">
        <v>356</v>
      </c>
      <c r="B60" s="160" t="s">
        <v>357</v>
      </c>
      <c r="C60" s="40" t="str">
        <f>HYPERLINK("https://play.google.com/store/apps/details?id=com.google.android.marvin.talkback",HYPERLINK("https://play.google.com/store/apps/details?id=com.google.android.marvin.talkback","com.google.android.marvin.talkback"))</f>
        <v>com.google.android.marvin.talkback</v>
      </c>
      <c r="D60" s="234" t="s">
        <v>1550</v>
      </c>
      <c r="E60" s="276" t="s">
        <v>1179</v>
      </c>
      <c r="F60" s="43" t="s">
        <v>1553</v>
      </c>
      <c r="G60" s="43" t="s">
        <v>1468</v>
      </c>
      <c r="H60" s="158" t="s">
        <v>1468</v>
      </c>
      <c r="I60" s="148" t="s">
        <v>1469</v>
      </c>
      <c r="J60" s="148" t="s">
        <v>1469</v>
      </c>
      <c r="K60" s="134"/>
    </row>
    <row r="61" spans="1:11" ht="12.75">
      <c r="A61" s="171" t="s">
        <v>1554</v>
      </c>
      <c r="B61" s="219" t="s">
        <v>1555</v>
      </c>
      <c r="C61" s="259" t="str">
        <f>HYPERLINK("https://play.google.com/store/apps/details?id=com.google.android.apps.walletnfcrel",HYPERLINK("https://play.google.com/store/apps/details?id=com.google.android.apps.walletnfcrel","com.google.android.apps.walletnfcrel"))</f>
        <v>com.google.android.apps.walletnfcrel</v>
      </c>
      <c r="D61" s="270" t="s">
        <v>1556</v>
      </c>
      <c r="E61" s="277" t="s">
        <v>1557</v>
      </c>
      <c r="F61" s="278" t="s">
        <v>1476</v>
      </c>
      <c r="G61" s="278" t="s">
        <v>1479</v>
      </c>
      <c r="H61" s="279" t="s">
        <v>1479</v>
      </c>
      <c r="I61" s="169" t="s">
        <v>1096</v>
      </c>
      <c r="J61" s="169" t="s">
        <v>1096</v>
      </c>
      <c r="K61" s="134"/>
    </row>
    <row r="62" spans="1:11" ht="12.75">
      <c r="A62" s="197"/>
      <c r="B62" s="198"/>
      <c r="C62" s="198"/>
      <c r="D62" s="198"/>
      <c r="E62" s="198"/>
      <c r="F62" s="134"/>
      <c r="G62" s="134"/>
      <c r="H62" s="134"/>
      <c r="I62" s="134"/>
      <c r="J62" s="134"/>
      <c r="K62" s="134"/>
    </row>
  </sheetData>
  <mergeCells count="13">
    <mergeCell ref="A16:B16"/>
    <mergeCell ref="A19:B19"/>
    <mergeCell ref="H1:H2"/>
    <mergeCell ref="A1:A2"/>
    <mergeCell ref="J1:J2"/>
    <mergeCell ref="I1:I2"/>
    <mergeCell ref="A3:B3"/>
    <mergeCell ref="B1:B2"/>
    <mergeCell ref="D1:D2"/>
    <mergeCell ref="C1:C2"/>
    <mergeCell ref="G1:G2"/>
    <mergeCell ref="E1:E2"/>
    <mergeCell ref="F1:F2"/>
  </mergeCells>
  <phoneticPr fontId="5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EA9999"/>
  </sheetPr>
  <dimension ref="A1:I63"/>
  <sheetViews>
    <sheetView workbookViewId="0">
      <pane ySplit="2" topLeftCell="A3" activePane="bottomLeft" state="frozen"/>
      <selection pane="bottomLeft" activeCell="B4" sqref="B4"/>
    </sheetView>
  </sheetViews>
  <sheetFormatPr defaultColWidth="14.42578125" defaultRowHeight="15.75" customHeight="1"/>
  <cols>
    <col min="1" max="1" width="28.140625" customWidth="1"/>
    <col min="2" max="2" width="27.42578125" customWidth="1"/>
    <col min="3" max="3" width="40.7109375" customWidth="1"/>
    <col min="4" max="4" width="20.5703125" customWidth="1"/>
    <col min="5" max="5" width="22.140625" customWidth="1"/>
    <col min="6" max="8" width="22" customWidth="1"/>
    <col min="9" max="9" width="14.5703125" customWidth="1"/>
  </cols>
  <sheetData>
    <row r="1" spans="1:9" ht="12.75">
      <c r="A1" s="331" t="s">
        <v>939</v>
      </c>
      <c r="B1" s="331" t="s">
        <v>940</v>
      </c>
      <c r="C1" s="331" t="s">
        <v>941</v>
      </c>
      <c r="D1" s="331" t="s">
        <v>1490</v>
      </c>
      <c r="E1" s="331" t="s">
        <v>77</v>
      </c>
      <c r="F1" s="331" t="s">
        <v>78</v>
      </c>
      <c r="G1" s="331" t="s">
        <v>80</v>
      </c>
      <c r="H1" s="331" t="s">
        <v>81</v>
      </c>
      <c r="I1" s="134"/>
    </row>
    <row r="2" spans="1:9" ht="31.5" customHeight="1">
      <c r="A2" s="326"/>
      <c r="B2" s="326"/>
      <c r="C2" s="326"/>
      <c r="D2" s="326"/>
      <c r="E2" s="326"/>
      <c r="F2" s="326"/>
      <c r="G2" s="326"/>
      <c r="H2" s="326"/>
      <c r="I2" s="134"/>
    </row>
    <row r="3" spans="1:9" ht="12.75">
      <c r="A3" s="330" t="s">
        <v>83</v>
      </c>
      <c r="B3" s="318"/>
      <c r="C3" s="135"/>
      <c r="D3" s="135"/>
      <c r="E3" s="199"/>
      <c r="F3" s="135"/>
      <c r="G3" s="135"/>
      <c r="H3" s="135"/>
      <c r="I3" s="134"/>
    </row>
    <row r="4" spans="1:9" ht="12.75">
      <c r="A4" s="137" t="s">
        <v>89</v>
      </c>
      <c r="B4" s="138" t="s">
        <v>90</v>
      </c>
      <c r="C4" s="70" t="str">
        <f>HYPERLINK("https://play.google.com/store/apps/details?id=com.google.android.gms",HYPERLINK("https://play.google.com/store/apps/details?id=com.google.android.gms","com.google.android.gms"))</f>
        <v>com.google.android.gms</v>
      </c>
      <c r="D4" s="137" t="s">
        <v>1496</v>
      </c>
      <c r="E4" s="137" t="s">
        <v>1497</v>
      </c>
      <c r="F4" s="137" t="s">
        <v>1318</v>
      </c>
      <c r="G4" s="264" t="s">
        <v>1498</v>
      </c>
      <c r="H4" s="265" t="s">
        <v>1502</v>
      </c>
      <c r="I4" s="134"/>
    </row>
    <row r="5" spans="1:9" ht="12.75">
      <c r="A5" s="143" t="s">
        <v>97</v>
      </c>
      <c r="B5" s="144" t="s">
        <v>98</v>
      </c>
      <c r="C5" s="143" t="s">
        <v>99</v>
      </c>
      <c r="D5" s="143" t="s">
        <v>1503</v>
      </c>
      <c r="E5" s="143" t="s">
        <v>1505</v>
      </c>
      <c r="F5" s="143" t="s">
        <v>1505</v>
      </c>
      <c r="G5" s="266" t="s">
        <v>1505</v>
      </c>
      <c r="H5" s="266" t="s">
        <v>1505</v>
      </c>
      <c r="I5" s="134"/>
    </row>
    <row r="6" spans="1:9" ht="12.75">
      <c r="A6" s="143" t="s">
        <v>100</v>
      </c>
      <c r="B6" s="144" t="s">
        <v>101</v>
      </c>
      <c r="C6" s="143" t="s">
        <v>102</v>
      </c>
      <c r="D6" s="143" t="s">
        <v>1503</v>
      </c>
      <c r="E6" s="143" t="s">
        <v>1505</v>
      </c>
      <c r="F6" s="143" t="s">
        <v>1505</v>
      </c>
      <c r="G6" s="266" t="s">
        <v>1505</v>
      </c>
      <c r="H6" s="266" t="s">
        <v>1505</v>
      </c>
      <c r="I6" s="134"/>
    </row>
    <row r="7" spans="1:9" ht="12.75">
      <c r="A7" s="143" t="s">
        <v>961</v>
      </c>
      <c r="B7" s="144" t="s">
        <v>962</v>
      </c>
      <c r="C7" s="143" t="s">
        <v>963</v>
      </c>
      <c r="D7" s="143" t="s">
        <v>1503</v>
      </c>
      <c r="E7" s="143" t="s">
        <v>1505</v>
      </c>
      <c r="F7" s="143" t="s">
        <v>1505</v>
      </c>
      <c r="G7" s="266" t="s">
        <v>1505</v>
      </c>
      <c r="H7" s="266" t="s">
        <v>1505</v>
      </c>
      <c r="I7" s="134"/>
    </row>
    <row r="8" spans="1:9" ht="12.75">
      <c r="A8" s="143" t="s">
        <v>103</v>
      </c>
      <c r="B8" s="144" t="s">
        <v>104</v>
      </c>
      <c r="C8" s="143" t="s">
        <v>105</v>
      </c>
      <c r="D8" s="143" t="s">
        <v>1503</v>
      </c>
      <c r="E8" s="143" t="s">
        <v>1505</v>
      </c>
      <c r="F8" s="143" t="s">
        <v>1505</v>
      </c>
      <c r="G8" s="266" t="s">
        <v>1505</v>
      </c>
      <c r="H8" s="266" t="s">
        <v>1505</v>
      </c>
      <c r="I8" s="134"/>
    </row>
    <row r="9" spans="1:9" ht="12.75">
      <c r="A9" s="143" t="s">
        <v>106</v>
      </c>
      <c r="B9" s="144" t="s">
        <v>107</v>
      </c>
      <c r="C9" s="143" t="s">
        <v>108</v>
      </c>
      <c r="D9" s="143" t="s">
        <v>1503</v>
      </c>
      <c r="E9" s="143" t="s">
        <v>1505</v>
      </c>
      <c r="F9" s="143" t="s">
        <v>1508</v>
      </c>
      <c r="G9" s="266" t="s">
        <v>1508</v>
      </c>
      <c r="H9" s="266" t="s">
        <v>1508</v>
      </c>
      <c r="I9" s="134"/>
    </row>
    <row r="10" spans="1:9" ht="12.75">
      <c r="A10" s="143" t="s">
        <v>111</v>
      </c>
      <c r="B10" s="144" t="s">
        <v>112</v>
      </c>
      <c r="C10" s="143" t="s">
        <v>114</v>
      </c>
      <c r="D10" s="143" t="s">
        <v>1503</v>
      </c>
      <c r="E10" s="143" t="s">
        <v>1505</v>
      </c>
      <c r="F10" s="143" t="s">
        <v>1505</v>
      </c>
      <c r="G10" s="266" t="s">
        <v>1505</v>
      </c>
      <c r="H10" s="266" t="s">
        <v>1505</v>
      </c>
      <c r="I10" s="134"/>
    </row>
    <row r="11" spans="1:9" ht="12.75">
      <c r="A11" s="143" t="s">
        <v>115</v>
      </c>
      <c r="B11" s="144" t="s">
        <v>116</v>
      </c>
      <c r="C11" s="143" t="s">
        <v>117</v>
      </c>
      <c r="D11" s="234" t="s">
        <v>1509</v>
      </c>
      <c r="E11" s="235" t="s">
        <v>1510</v>
      </c>
      <c r="F11" s="235" t="s">
        <v>1348</v>
      </c>
      <c r="G11" s="267" t="s">
        <v>1237</v>
      </c>
      <c r="H11" s="267" t="s">
        <v>1237</v>
      </c>
      <c r="I11" s="134"/>
    </row>
    <row r="12" spans="1:9" ht="12.75">
      <c r="A12" s="143" t="s">
        <v>125</v>
      </c>
      <c r="B12" s="144" t="s">
        <v>126</v>
      </c>
      <c r="C12" s="143" t="s">
        <v>127</v>
      </c>
      <c r="D12" s="234" t="s">
        <v>1257</v>
      </c>
      <c r="E12" s="235" t="s">
        <v>1511</v>
      </c>
      <c r="F12" s="235" t="s">
        <v>1511</v>
      </c>
      <c r="G12" s="268" t="s">
        <v>1511</v>
      </c>
      <c r="H12" s="268" t="s">
        <v>1511</v>
      </c>
      <c r="I12" s="134"/>
    </row>
    <row r="13" spans="1:9" ht="12.75">
      <c r="A13" s="143" t="s">
        <v>138</v>
      </c>
      <c r="B13" s="144" t="s">
        <v>139</v>
      </c>
      <c r="C13" s="40" t="str">
        <f>HYPERLINK("https://play.google.com/store/apps/details?id=com.google.android.googlequicksearchbox",HYPERLINK("https://play.google.com/store/apps/details?id=com.google.android.googlequicksearchbox","com.google.android.googlequicksearchbox"))</f>
        <v>com.google.android.googlequicksearchbox</v>
      </c>
      <c r="D13" s="234" t="s">
        <v>1514</v>
      </c>
      <c r="E13" s="235" t="s">
        <v>1515</v>
      </c>
      <c r="F13" s="235" t="s">
        <v>1361</v>
      </c>
      <c r="G13" s="269" t="s">
        <v>1516</v>
      </c>
      <c r="H13" s="269" t="s">
        <v>1516</v>
      </c>
      <c r="I13" s="134"/>
    </row>
    <row r="14" spans="1:9" ht="12.75">
      <c r="A14" s="143" t="s">
        <v>1362</v>
      </c>
      <c r="B14" s="160" t="s">
        <v>1363</v>
      </c>
      <c r="C14" s="143" t="s">
        <v>1364</v>
      </c>
      <c r="D14" s="143" t="s">
        <v>1503</v>
      </c>
      <c r="E14" s="143" t="s">
        <v>1505</v>
      </c>
      <c r="F14" s="143" t="s">
        <v>1505</v>
      </c>
      <c r="G14" s="266" t="s">
        <v>1505</v>
      </c>
      <c r="H14" s="266" t="s">
        <v>1505</v>
      </c>
      <c r="I14" s="134"/>
    </row>
    <row r="15" spans="1:9" ht="12.75">
      <c r="A15" s="171" t="s">
        <v>167</v>
      </c>
      <c r="B15" s="219" t="s">
        <v>168</v>
      </c>
      <c r="C15" s="171" t="s">
        <v>169</v>
      </c>
      <c r="D15" s="270" t="s">
        <v>170</v>
      </c>
      <c r="E15" s="239" t="s">
        <v>170</v>
      </c>
      <c r="F15" s="239" t="s">
        <v>170</v>
      </c>
      <c r="G15" s="271" t="s">
        <v>170</v>
      </c>
      <c r="H15" s="271" t="s">
        <v>170</v>
      </c>
      <c r="I15" s="134"/>
    </row>
    <row r="16" spans="1:9" ht="12.75">
      <c r="A16" s="330" t="s">
        <v>1004</v>
      </c>
      <c r="B16" s="318"/>
      <c r="C16" s="135"/>
      <c r="D16" s="135"/>
      <c r="E16" s="135"/>
      <c r="F16" s="135"/>
      <c r="G16" s="224"/>
      <c r="H16" s="224"/>
      <c r="I16" s="134"/>
    </row>
    <row r="17" spans="1:9" ht="12.75">
      <c r="A17" s="137" t="s">
        <v>1005</v>
      </c>
      <c r="B17" s="138" t="s">
        <v>1006</v>
      </c>
      <c r="C17" s="137" t="s">
        <v>1007</v>
      </c>
      <c r="D17" s="170"/>
      <c r="E17" s="170"/>
      <c r="F17" s="170"/>
      <c r="G17" s="225"/>
      <c r="H17" s="225"/>
      <c r="I17" s="134"/>
    </row>
    <row r="18" spans="1:9" ht="12.75">
      <c r="A18" s="171" t="s">
        <v>1008</v>
      </c>
      <c r="B18" s="172" t="s">
        <v>1009</v>
      </c>
      <c r="C18" s="171" t="s">
        <v>1010</v>
      </c>
      <c r="D18" s="173"/>
      <c r="E18" s="226"/>
      <c r="F18" s="226"/>
      <c r="G18" s="226"/>
      <c r="H18" s="226"/>
      <c r="I18" s="134"/>
    </row>
    <row r="19" spans="1:9" ht="12.75">
      <c r="A19" s="330" t="s">
        <v>180</v>
      </c>
      <c r="B19" s="318"/>
      <c r="C19" s="135"/>
      <c r="D19" s="135"/>
      <c r="E19" s="135"/>
      <c r="F19" s="135"/>
      <c r="G19" s="224"/>
      <c r="H19" s="224"/>
      <c r="I19" s="134"/>
    </row>
    <row r="20" spans="1:9" ht="12.75">
      <c r="A20" s="137" t="s">
        <v>1094</v>
      </c>
      <c r="B20" s="246" t="s">
        <v>1095</v>
      </c>
      <c r="C20" s="70" t="str">
        <f>HYPERLINK("https://android-cret.corp.google.com/#fusion:id=com.google.android.apps.books",HYPERLINK("https://android-cret.corp.google.com/#fusion:id=com.google.android.apps.books","com.google.android.apps.books"))</f>
        <v>com.google.android.apps.books</v>
      </c>
      <c r="D20" s="137" t="s">
        <v>1523</v>
      </c>
      <c r="E20" s="137" t="s">
        <v>1524</v>
      </c>
      <c r="F20" s="137" t="s">
        <v>1383</v>
      </c>
      <c r="G20" s="41" t="s">
        <v>1384</v>
      </c>
      <c r="H20" s="41" t="s">
        <v>1384</v>
      </c>
      <c r="I20" s="134"/>
    </row>
    <row r="21" spans="1:9" ht="12.75">
      <c r="A21" s="143" t="s">
        <v>1385</v>
      </c>
      <c r="B21" s="144" t="s">
        <v>1386</v>
      </c>
      <c r="C21" s="143" t="s">
        <v>1387</v>
      </c>
      <c r="D21" s="143" t="s">
        <v>1503</v>
      </c>
      <c r="E21" s="143" t="s">
        <v>1505</v>
      </c>
      <c r="F21" s="143" t="s">
        <v>1505</v>
      </c>
      <c r="G21" s="41" t="s">
        <v>1505</v>
      </c>
      <c r="H21" s="41" t="s">
        <v>1505</v>
      </c>
      <c r="I21" s="134"/>
    </row>
    <row r="22" spans="1:9" ht="12.75">
      <c r="A22" s="143" t="s">
        <v>181</v>
      </c>
      <c r="B22" s="144" t="s">
        <v>181</v>
      </c>
      <c r="C22" s="40" t="str">
        <f>HYPERLINK("https://play.google.com/store/apps/details?id=com.android.chrome",HYPERLINK("https://play.google.com/store/apps/details?id=com.android.chrome","com.android.chrome"))</f>
        <v>com.android.chrome</v>
      </c>
      <c r="D22" s="143" t="s">
        <v>1525</v>
      </c>
      <c r="E22" s="143" t="s">
        <v>1526</v>
      </c>
      <c r="F22" s="143" t="s">
        <v>1391</v>
      </c>
      <c r="G22" s="41" t="s">
        <v>1305</v>
      </c>
      <c r="H22" s="41" t="s">
        <v>1305</v>
      </c>
      <c r="I22" s="134"/>
    </row>
    <row r="23" spans="1:9" ht="12.75">
      <c r="A23" s="143" t="s">
        <v>85</v>
      </c>
      <c r="B23" s="144" t="s">
        <v>85</v>
      </c>
      <c r="C23" s="143" t="s">
        <v>86</v>
      </c>
      <c r="D23" s="143" t="s">
        <v>1503</v>
      </c>
      <c r="E23" s="143" t="s">
        <v>1505</v>
      </c>
      <c r="F23" s="143" t="s">
        <v>1505</v>
      </c>
      <c r="G23" s="41" t="s">
        <v>1505</v>
      </c>
      <c r="H23" s="41" t="s">
        <v>1505</v>
      </c>
      <c r="I23" s="134"/>
    </row>
    <row r="24" spans="1:9" ht="12.75">
      <c r="A24" s="143" t="s">
        <v>191</v>
      </c>
      <c r="B24" s="144" t="s">
        <v>191</v>
      </c>
      <c r="C24" s="40" t="str">
        <f>HYPERLINK("https://play.google.com/store/apps/details?id=com.google.android.apps.docs",HYPERLINK("https://play.google.com/store/apps/details?id=com.google.android.apps.docs","com.google.android.apps.docs"))</f>
        <v>com.google.android.apps.docs</v>
      </c>
      <c r="D24" s="143" t="s">
        <v>1528</v>
      </c>
      <c r="E24" s="143" t="s">
        <v>1529</v>
      </c>
      <c r="F24" s="143" t="s">
        <v>1394</v>
      </c>
      <c r="G24" s="41" t="s">
        <v>1395</v>
      </c>
      <c r="H24" s="41" t="s">
        <v>1395</v>
      </c>
      <c r="I24" s="134"/>
    </row>
    <row r="25" spans="1:9" ht="12.75">
      <c r="A25" s="143" t="s">
        <v>186</v>
      </c>
      <c r="B25" s="144" t="s">
        <v>261</v>
      </c>
      <c r="C25" s="40" t="str">
        <f>HYPERLINK("https://play.google.com/store/apps/details?id=com.google.android.gm",HYPERLINK("https://play.google.com/store/apps/details?id=com.google.android.gm","com.google.android.gm"))</f>
        <v>com.google.android.gm</v>
      </c>
      <c r="D25" s="143" t="s">
        <v>1530</v>
      </c>
      <c r="E25" s="143" t="s">
        <v>1531</v>
      </c>
      <c r="F25" s="143" t="s">
        <v>1401</v>
      </c>
      <c r="G25" s="41" t="s">
        <v>1402</v>
      </c>
      <c r="H25" s="41" t="s">
        <v>1402</v>
      </c>
      <c r="I25" s="134"/>
    </row>
    <row r="26" spans="1:9" ht="12.75">
      <c r="A26" s="143" t="s">
        <v>269</v>
      </c>
      <c r="B26" s="144" t="s">
        <v>270</v>
      </c>
      <c r="C26" s="143" t="s">
        <v>271</v>
      </c>
      <c r="D26" s="143" t="s">
        <v>1503</v>
      </c>
      <c r="E26" s="143" t="s">
        <v>1505</v>
      </c>
      <c r="F26" s="143" t="s">
        <v>1505</v>
      </c>
      <c r="G26" s="41" t="s">
        <v>1505</v>
      </c>
      <c r="H26" s="41" t="s">
        <v>1505</v>
      </c>
      <c r="I26" s="134"/>
    </row>
    <row r="27" spans="1:9" ht="12.75">
      <c r="A27" s="143" t="s">
        <v>273</v>
      </c>
      <c r="B27" s="144" t="s">
        <v>274</v>
      </c>
      <c r="C27" s="143" t="s">
        <v>275</v>
      </c>
      <c r="D27" s="143" t="s">
        <v>1503</v>
      </c>
      <c r="E27" s="143" t="s">
        <v>1505</v>
      </c>
      <c r="F27" s="143" t="s">
        <v>1505</v>
      </c>
      <c r="G27" s="41" t="s">
        <v>1505</v>
      </c>
      <c r="H27" s="41" t="s">
        <v>1505</v>
      </c>
      <c r="I27" s="134"/>
    </row>
    <row r="28" spans="1:9" ht="12.75">
      <c r="A28" s="143" t="s">
        <v>195</v>
      </c>
      <c r="B28" s="144" t="s">
        <v>195</v>
      </c>
      <c r="C28" s="40" t="str">
        <f>HYPERLINK("https://play.google.com/store/apps/details?id=com.google.android.talk",HYPERLINK("https://play.google.com/store/apps/details?id=com.google.android.talk","com.google.android.talk"))</f>
        <v>com.google.android.talk</v>
      </c>
      <c r="D28" s="143" t="s">
        <v>1537</v>
      </c>
      <c r="E28" s="143" t="s">
        <v>1407</v>
      </c>
      <c r="F28" s="143" t="s">
        <v>1408</v>
      </c>
      <c r="G28" s="41" t="s">
        <v>1319</v>
      </c>
      <c r="H28" s="41" t="s">
        <v>1319</v>
      </c>
      <c r="I28" s="134"/>
    </row>
    <row r="29" spans="1:9" ht="12.75">
      <c r="A29" s="143" t="s">
        <v>188</v>
      </c>
      <c r="B29" s="144" t="s">
        <v>188</v>
      </c>
      <c r="C29" s="40" t="str">
        <f>HYPERLINK("https://play.google.com/store/apps/details?id=com.google.android.apps.maps",HYPERLINK("https://play.google.com/store/apps/details?id=com.google.android.apps.maps","com.google.android.apps.maps"))</f>
        <v>com.google.android.apps.maps</v>
      </c>
      <c r="D29" s="143" t="s">
        <v>1540</v>
      </c>
      <c r="E29" s="143" t="s">
        <v>1541</v>
      </c>
      <c r="F29" s="143" t="s">
        <v>1415</v>
      </c>
      <c r="G29" s="41" t="s">
        <v>1324</v>
      </c>
      <c r="H29" s="41" t="s">
        <v>1324</v>
      </c>
      <c r="I29" s="134"/>
    </row>
    <row r="30" spans="1:9" ht="12.75">
      <c r="A30" s="143" t="s">
        <v>282</v>
      </c>
      <c r="B30" s="144" t="s">
        <v>283</v>
      </c>
      <c r="C30" s="40" t="str">
        <f>HYPERLINK("https://play.google.com/store/apps/details?id=com.google.android.music",HYPERLINK("https://play.google.com/store/apps/details?id=com.google.android.music","com.google.android.music"))</f>
        <v>com.google.android.music</v>
      </c>
      <c r="D30" s="143" t="s">
        <v>1542</v>
      </c>
      <c r="E30" s="143" t="s">
        <v>1543</v>
      </c>
      <c r="F30" s="143" t="s">
        <v>1419</v>
      </c>
      <c r="G30" s="41" t="s">
        <v>1420</v>
      </c>
      <c r="H30" s="41" t="s">
        <v>1420</v>
      </c>
      <c r="I30" s="134"/>
    </row>
    <row r="31" spans="1:9" ht="12.75">
      <c r="A31" s="143" t="s">
        <v>1176</v>
      </c>
      <c r="B31" s="160" t="s">
        <v>1177</v>
      </c>
      <c r="C31" s="40" t="str">
        <f>HYPERLINK("https://play.google.com/store/apps/details?id=com.google.android.apps.magazines",HYPERLINK("https://play.google.com/store/apps/details?id=com.google.android.apps.magazines","com.google.android.apps.magazines"))</f>
        <v>com.google.android.apps.magazines</v>
      </c>
      <c r="D31" s="143" t="s">
        <v>1545</v>
      </c>
      <c r="E31" s="143" t="s">
        <v>1421</v>
      </c>
      <c r="F31" s="143" t="s">
        <v>1422</v>
      </c>
      <c r="G31" s="41" t="s">
        <v>1423</v>
      </c>
      <c r="H31" s="41" t="s">
        <v>1423</v>
      </c>
      <c r="I31" s="134"/>
    </row>
    <row r="32" spans="1:9" ht="12.75">
      <c r="A32" s="143" t="s">
        <v>289</v>
      </c>
      <c r="B32" s="144" t="s">
        <v>196</v>
      </c>
      <c r="C32" s="274" t="s">
        <v>1546</v>
      </c>
      <c r="D32" s="251"/>
      <c r="E32" s="251"/>
      <c r="F32" s="266" t="s">
        <v>1428</v>
      </c>
      <c r="G32" s="41" t="s">
        <v>1431</v>
      </c>
      <c r="H32" s="41" t="s">
        <v>1431</v>
      </c>
      <c r="I32" s="134"/>
    </row>
    <row r="33" spans="1:9" ht="12.75">
      <c r="A33" s="143" t="s">
        <v>1162</v>
      </c>
      <c r="B33" s="160" t="s">
        <v>1163</v>
      </c>
      <c r="C33" s="40" t="str">
        <f>HYPERLINK("https://play.google.com/store/apps/details?id=com.google.android.play.games",HYPERLINK("https://play.google.com/store/apps/details?id=com.google.android.play.games","com.google.android.play.games"))</f>
        <v>com.google.android.play.games</v>
      </c>
      <c r="D33" s="143" t="s">
        <v>1548</v>
      </c>
      <c r="E33" s="143" t="s">
        <v>1549</v>
      </c>
      <c r="F33" s="143" t="s">
        <v>1439</v>
      </c>
      <c r="G33" s="41" t="s">
        <v>1440</v>
      </c>
      <c r="H33" s="41" t="s">
        <v>1440</v>
      </c>
      <c r="I33" s="134"/>
    </row>
    <row r="34" spans="1:9" ht="12.75">
      <c r="A34" s="143" t="s">
        <v>246</v>
      </c>
      <c r="B34" s="160" t="s">
        <v>1165</v>
      </c>
      <c r="C34" s="40" t="str">
        <f>HYPERLINK("https://play.google.com/store/apps/details?id=com.google.android.apps.plus",HYPERLINK("https://play.google.com/store/apps/details?id=com.google.android.apps.plus","com.google.android.apps.plus"))</f>
        <v>com.google.android.apps.plus</v>
      </c>
      <c r="D34" s="143" t="s">
        <v>1551</v>
      </c>
      <c r="E34" s="143" t="s">
        <v>1552</v>
      </c>
      <c r="F34" s="143" t="s">
        <v>1447</v>
      </c>
      <c r="G34" s="41" t="s">
        <v>1448</v>
      </c>
      <c r="H34" s="41" t="s">
        <v>1448</v>
      </c>
      <c r="I34" s="134"/>
    </row>
    <row r="35" spans="1:9" ht="12.75">
      <c r="A35" s="143" t="s">
        <v>1289</v>
      </c>
      <c r="B35" s="160" t="s">
        <v>1451</v>
      </c>
      <c r="C35" s="40" t="str">
        <f>HYPERLINK("https://play.google.com/store/apps/details?id=com.google.android.street",HYPERLINK("https://play.google.com/store/apps/details?id=com.google.android.street","com.google.android.street"))</f>
        <v>com.google.android.street</v>
      </c>
      <c r="D35" s="143" t="s">
        <v>1457</v>
      </c>
      <c r="E35" s="143" t="s">
        <v>1457</v>
      </c>
      <c r="F35" s="253" t="s">
        <v>119</v>
      </c>
      <c r="G35" s="254" t="s">
        <v>119</v>
      </c>
      <c r="H35" s="254" t="s">
        <v>119</v>
      </c>
      <c r="I35" s="134"/>
    </row>
    <row r="36" spans="1:9" ht="12.75">
      <c r="A36" s="143" t="s">
        <v>297</v>
      </c>
      <c r="B36" s="144" t="s">
        <v>298</v>
      </c>
      <c r="C36" s="40" t="str">
        <f>HYPERLINK("https://play.google.com/store/apps/details?id=com.google.android.videos",HYPERLINK("https://play.google.com/store/apps/details?id=com.google.android.videos","com.google.android.videos"))</f>
        <v>com.google.android.videos</v>
      </c>
      <c r="D36" s="143" t="s">
        <v>1558</v>
      </c>
      <c r="E36" s="257" t="s">
        <v>1559</v>
      </c>
      <c r="F36" s="257" t="s">
        <v>1461</v>
      </c>
      <c r="G36" s="41" t="s">
        <v>1462</v>
      </c>
      <c r="H36" s="41" t="s">
        <v>1462</v>
      </c>
      <c r="I36" s="134"/>
    </row>
    <row r="37" spans="1:9" ht="12.75">
      <c r="A37" s="143" t="s">
        <v>301</v>
      </c>
      <c r="B37" s="144" t="s">
        <v>302</v>
      </c>
      <c r="C37" s="40" t="str">
        <f>HYPERLINK("https://play.google.com/store/apps/details?id=com.google.android.webview",HYPERLINK("https://play.google.com/store/apps/details?id=com.google.android.webview","com.google.android.webview"))</f>
        <v>com.google.android.webview</v>
      </c>
      <c r="D37" s="143" t="s">
        <v>1560</v>
      </c>
      <c r="E37" s="257" t="s">
        <v>1561</v>
      </c>
      <c r="F37" s="257" t="s">
        <v>1466</v>
      </c>
      <c r="G37" s="41" t="s">
        <v>1349</v>
      </c>
      <c r="H37" s="41" t="s">
        <v>1349</v>
      </c>
      <c r="I37" s="134"/>
    </row>
    <row r="38" spans="1:9" ht="12.75">
      <c r="A38" s="143" t="s">
        <v>189</v>
      </c>
      <c r="B38" s="144" t="s">
        <v>189</v>
      </c>
      <c r="C38" s="40" t="str">
        <f>HYPERLINK("https://play.google.com/store/apps/details?id=com.google.android.youtube",HYPERLINK("https://play.google.com/store/apps/details?id=com.google.android.youtube","com.google.android.youtube"))</f>
        <v>com.google.android.youtube</v>
      </c>
      <c r="D38" s="143" t="s">
        <v>1562</v>
      </c>
      <c r="E38" s="257" t="s">
        <v>1563</v>
      </c>
      <c r="F38" s="257" t="s">
        <v>1471</v>
      </c>
      <c r="G38" s="41" t="s">
        <v>1472</v>
      </c>
      <c r="H38" s="41" t="s">
        <v>1472</v>
      </c>
      <c r="I38" s="134"/>
    </row>
    <row r="39" spans="1:9" ht="12.75">
      <c r="A39" s="143" t="s">
        <v>1183</v>
      </c>
      <c r="B39" s="160" t="s">
        <v>1564</v>
      </c>
      <c r="C39" s="257" t="s">
        <v>1565</v>
      </c>
      <c r="D39" s="251"/>
      <c r="E39" s="280"/>
      <c r="F39" s="266" t="s">
        <v>1473</v>
      </c>
      <c r="G39" s="41" t="s">
        <v>1372</v>
      </c>
      <c r="H39" s="41" t="s">
        <v>1372</v>
      </c>
      <c r="I39" s="134"/>
    </row>
    <row r="40" spans="1:9" ht="12.75">
      <c r="A40" s="143" t="s">
        <v>202</v>
      </c>
      <c r="B40" s="160" t="s">
        <v>320</v>
      </c>
      <c r="C40" s="40" t="str">
        <f>HYPERLINK("https://play.google.com/store/apps/details?id=com.google.android.calendar",HYPERLINK("https://play.google.com/store/apps/details?id=com.google.android.calendar","com.google.android.calendar"))</f>
        <v>com.google.android.calendar</v>
      </c>
      <c r="D40" s="143" t="s">
        <v>1566</v>
      </c>
      <c r="E40" s="143" t="s">
        <v>1567</v>
      </c>
      <c r="F40" s="143" t="s">
        <v>1477</v>
      </c>
      <c r="G40" s="41" t="s">
        <v>1478</v>
      </c>
      <c r="H40" s="41" t="s">
        <v>1478</v>
      </c>
      <c r="I40" s="134"/>
    </row>
    <row r="41" spans="1:9" ht="12.75">
      <c r="A41" s="143" t="s">
        <v>1114</v>
      </c>
      <c r="B41" s="160" t="s">
        <v>1115</v>
      </c>
      <c r="C41" s="40" t="str">
        <f>HYPERLINK("https://play.google.com/store/apps/details?id=com.google.android.apps.cloudprint",HYPERLINK("https://play.google.com/store/apps/details?id=com.google.android.apps.cloudprint","com.google.android.apps.cloudprint"))</f>
        <v>com.google.android.apps.cloudprint</v>
      </c>
      <c r="D41" s="143" t="s">
        <v>1568</v>
      </c>
      <c r="E41" s="257" t="s">
        <v>1481</v>
      </c>
      <c r="F41" s="257" t="s">
        <v>1482</v>
      </c>
      <c r="G41" s="41" t="s">
        <v>1482</v>
      </c>
      <c r="H41" s="41" t="s">
        <v>1482</v>
      </c>
      <c r="I41" s="134"/>
    </row>
    <row r="42" spans="1:9" ht="12.75">
      <c r="A42" s="143" t="s">
        <v>204</v>
      </c>
      <c r="B42" s="160" t="s">
        <v>327</v>
      </c>
      <c r="C42" s="143" t="s">
        <v>1569</v>
      </c>
      <c r="D42" s="143" t="s">
        <v>1570</v>
      </c>
      <c r="E42" s="143" t="s">
        <v>1570</v>
      </c>
      <c r="F42" s="143" t="s">
        <v>1570</v>
      </c>
      <c r="G42" s="41" t="s">
        <v>1570</v>
      </c>
      <c r="H42" s="41" t="s">
        <v>1570</v>
      </c>
      <c r="I42" s="134"/>
    </row>
    <row r="43" spans="1:9" ht="12.75">
      <c r="A43" s="143" t="s">
        <v>1123</v>
      </c>
      <c r="B43" s="160" t="s">
        <v>1125</v>
      </c>
      <c r="C43" s="40" t="str">
        <f>HYPERLINK("https://play.google.com/store/apps/details?id=com.google.android.apps.enterprise.dmagent",HYPERLINK("https://play.google.com/store/apps/details?id=com.google.android.apps.enterprise.dmagent","com.google.android.apps.enterprise.dmagent"))</f>
        <v>com.google.android.apps.enterprise.dmagent</v>
      </c>
      <c r="D43" s="143" t="s">
        <v>1571</v>
      </c>
      <c r="E43" s="263" t="s">
        <v>1572</v>
      </c>
      <c r="F43" s="263" t="s">
        <v>1486</v>
      </c>
      <c r="G43" s="86" t="s">
        <v>1487</v>
      </c>
      <c r="H43" s="86" t="s">
        <v>1487</v>
      </c>
      <c r="I43" s="134"/>
    </row>
    <row r="44" spans="1:9" ht="12.75">
      <c r="A44" s="143" t="s">
        <v>1127</v>
      </c>
      <c r="B44" s="185" t="s">
        <v>1128</v>
      </c>
      <c r="C44" s="186" t="str">
        <f>HYPERLINK("https://play.google.com/store/apps/details?id=com.google.android.apps.docs.editors.docs",HYPERLINK("https://play.google.com/store/apps/details?id=com.google.android.apps.docs.editors.docs","com.google.android.apps.docs.editors.docs"))</f>
        <v>com.google.android.apps.docs.editors.docs</v>
      </c>
      <c r="D44" s="143" t="s">
        <v>1573</v>
      </c>
      <c r="E44" s="257" t="s">
        <v>1574</v>
      </c>
      <c r="F44" s="257" t="s">
        <v>1489</v>
      </c>
      <c r="G44" s="41" t="s">
        <v>1396</v>
      </c>
      <c r="H44" s="41" t="s">
        <v>1396</v>
      </c>
      <c r="I44" s="134"/>
    </row>
    <row r="45" spans="1:9" ht="12.75">
      <c r="A45" s="143" t="s">
        <v>1132</v>
      </c>
      <c r="B45" s="185" t="s">
        <v>1133</v>
      </c>
      <c r="C45" s="186" t="str">
        <f>HYPERLINK("https://play.google.com/store/apps/details?id=com.google.android.apps.docs.editors.sheets",HYPERLINK("https://play.google.com/store/apps/details?id=com.google.android.apps.docs.editors.sheets","com.google.android.apps.docs.editors.sheets"))</f>
        <v>com.google.android.apps.docs.editors.sheets</v>
      </c>
      <c r="D45" s="143" t="s">
        <v>1575</v>
      </c>
      <c r="E45" s="257" t="s">
        <v>1574</v>
      </c>
      <c r="F45" s="257" t="s">
        <v>1491</v>
      </c>
      <c r="G45" s="41" t="s">
        <v>1396</v>
      </c>
      <c r="H45" s="41" t="s">
        <v>1396</v>
      </c>
      <c r="I45" s="134"/>
    </row>
    <row r="46" spans="1:9" ht="12.75">
      <c r="A46" s="143" t="s">
        <v>1139</v>
      </c>
      <c r="B46" s="185" t="s">
        <v>1140</v>
      </c>
      <c r="C46" s="186" t="str">
        <f>HYPERLINK("https://play.google.com/store/apps/details?id=com.google.android.apps.docs.editors.slides",HYPERLINK("https://play.google.com/store/apps/details?id=com.google.android.apps.docs.editors.slides","com.google.android.apps.docs.editors.slides"))</f>
        <v>com.google.android.apps.docs.editors.slides</v>
      </c>
      <c r="D46" s="143" t="s">
        <v>1576</v>
      </c>
      <c r="E46" s="257" t="s">
        <v>1577</v>
      </c>
      <c r="F46" s="257" t="s">
        <v>1493</v>
      </c>
      <c r="G46" s="41" t="s">
        <v>1403</v>
      </c>
      <c r="H46" s="41" t="s">
        <v>1403</v>
      </c>
      <c r="I46" s="134"/>
    </row>
    <row r="47" spans="1:9" ht="12.75">
      <c r="A47" s="143" t="s">
        <v>332</v>
      </c>
      <c r="B47" s="160" t="s">
        <v>232</v>
      </c>
      <c r="C47" s="143" t="s">
        <v>333</v>
      </c>
      <c r="D47" s="143" t="s">
        <v>1578</v>
      </c>
      <c r="E47" s="143" t="s">
        <v>1505</v>
      </c>
      <c r="F47" s="143" t="s">
        <v>1505</v>
      </c>
      <c r="G47" s="41" t="s">
        <v>1505</v>
      </c>
      <c r="H47" s="41" t="s">
        <v>1505</v>
      </c>
      <c r="I47" s="134"/>
    </row>
    <row r="48" spans="1:9" ht="12.75">
      <c r="A48" s="143" t="s">
        <v>1494</v>
      </c>
      <c r="B48" s="160" t="s">
        <v>1495</v>
      </c>
      <c r="C48" s="40" t="str">
        <f>HYPERLINK("https://play.google.com/store/apps/details?id=com.google.android.GoogleCamera",HYPERLINK("https://play.google.com/store/apps/details?id=com.google.android.GoogleCamera","com.google.android.GoogleCamera"))</f>
        <v>com.google.android.GoogleCamera</v>
      </c>
      <c r="D48" s="143" t="s">
        <v>1579</v>
      </c>
      <c r="E48" s="143" t="s">
        <v>1580</v>
      </c>
      <c r="F48" s="143" t="s">
        <v>1580</v>
      </c>
      <c r="G48" s="254" t="s">
        <v>119</v>
      </c>
      <c r="H48" s="254" t="s">
        <v>119</v>
      </c>
      <c r="I48" s="134"/>
    </row>
    <row r="49" spans="1:9" ht="12.75">
      <c r="A49" s="143" t="s">
        <v>1500</v>
      </c>
      <c r="B49" s="160" t="s">
        <v>1501</v>
      </c>
      <c r="C49" s="40" t="str">
        <f>HYPERLINK("https://play.google.com/store/apps/details?id=com.google.android.ears",HYPERLINK("https://play.google.com/store/apps/details?id=com.google.android.ears","com.google.android.ears"))</f>
        <v>com.google.android.ears</v>
      </c>
      <c r="D49" s="143" t="s">
        <v>1504</v>
      </c>
      <c r="E49" s="143" t="s">
        <v>1504</v>
      </c>
      <c r="F49" s="253" t="s">
        <v>119</v>
      </c>
      <c r="G49" s="254" t="s">
        <v>119</v>
      </c>
      <c r="H49" s="254" t="s">
        <v>119</v>
      </c>
      <c r="I49" s="134"/>
    </row>
    <row r="50" spans="1:9" ht="12.75">
      <c r="A50" s="143" t="s">
        <v>243</v>
      </c>
      <c r="B50" s="160" t="s">
        <v>1506</v>
      </c>
      <c r="C50" s="40" t="str">
        <f>HYPERLINK("https://play.google.com/store/apps/details?id=com.google.earth",HYPERLINK("https://play.google.com/store/apps/details?id=com.google.earth","com.google.earth"))</f>
        <v>com.google.earth</v>
      </c>
      <c r="D50" s="143" t="s">
        <v>1581</v>
      </c>
      <c r="E50" s="257" t="s">
        <v>1507</v>
      </c>
      <c r="F50" s="253" t="s">
        <v>119</v>
      </c>
      <c r="G50" s="254" t="s">
        <v>119</v>
      </c>
      <c r="H50" s="254" t="s">
        <v>119</v>
      </c>
      <c r="I50" s="134"/>
    </row>
    <row r="51" spans="1:9" ht="12.75">
      <c r="A51" s="143" t="s">
        <v>1147</v>
      </c>
      <c r="B51" s="160" t="s">
        <v>1148</v>
      </c>
      <c r="C51" s="40" t="str">
        <f>HYPERLINK("https://play.google.com/store/apps/details?id=com.google.android.apps.inputmethod.hindi",HYPERLINK("https://play.google.com/store/apps/details?id=com.google.android.apps.inputmethod.hindi","com.google.android.apps.inputmethod.hindi"))</f>
        <v>com.google.android.apps.inputmethod.hindi</v>
      </c>
      <c r="D51" s="143" t="s">
        <v>1583</v>
      </c>
      <c r="E51" s="257" t="s">
        <v>1583</v>
      </c>
      <c r="F51" s="257" t="s">
        <v>1513</v>
      </c>
      <c r="G51" s="41" t="s">
        <v>1513</v>
      </c>
      <c r="H51" s="41" t="s">
        <v>1513</v>
      </c>
      <c r="I51" s="134"/>
    </row>
    <row r="52" spans="1:9" ht="12.75">
      <c r="A52" s="143" t="s">
        <v>1412</v>
      </c>
      <c r="B52" s="160" t="s">
        <v>1413</v>
      </c>
      <c r="C52" s="40" t="str">
        <f>HYPERLINK("https://play.google.com/store/apps/details?id=com.google.android.launcher",HYPERLINK("https://play.google.com/store/apps/details?id=com.google.android.launcher","com.google.android.launcher"))</f>
        <v>com.google.android.launcher</v>
      </c>
      <c r="D52" s="143" t="s">
        <v>1587</v>
      </c>
      <c r="E52" s="143" t="s">
        <v>1587</v>
      </c>
      <c r="F52" s="143" t="s">
        <v>1587</v>
      </c>
      <c r="G52" s="41" t="s">
        <v>1587</v>
      </c>
      <c r="H52" s="41" t="s">
        <v>1587</v>
      </c>
      <c r="I52" s="134"/>
    </row>
    <row r="53" spans="1:9" ht="12.75">
      <c r="A53" s="143" t="s">
        <v>334</v>
      </c>
      <c r="B53" s="160" t="s">
        <v>335</v>
      </c>
      <c r="C53" s="40" t="str">
        <f>HYPERLINK("https://play.google.com/store/apps/details?id=com.google.android.inputmethod.pinyin",HYPERLINK("https://play.google.com/store/apps/details?id=com.google.android.inputmethod.pinyin","com.google.android.inputmethod.pinyin"))</f>
        <v>com.google.android.inputmethod.pinyin</v>
      </c>
      <c r="D53" s="143" t="s">
        <v>1591</v>
      </c>
      <c r="E53" s="257" t="s">
        <v>1591</v>
      </c>
      <c r="F53" s="257" t="s">
        <v>1519</v>
      </c>
      <c r="G53" s="41" t="s">
        <v>1519</v>
      </c>
      <c r="H53" s="41" t="s">
        <v>1519</v>
      </c>
      <c r="I53" s="134"/>
    </row>
    <row r="54" spans="1:9" ht="12.75">
      <c r="A54" s="143" t="s">
        <v>309</v>
      </c>
      <c r="B54" s="144" t="s">
        <v>310</v>
      </c>
      <c r="C54" s="40" t="str">
        <f>HYPERLINK("https://play.google.com/store/apps/details?id=com.google.android.tts",HYPERLINK("https://play.google.com/store/apps/details?id=com.google.android.tts","com.google.android.tts"))</f>
        <v>com.google.android.tts</v>
      </c>
      <c r="D54" s="143" t="s">
        <v>1595</v>
      </c>
      <c r="E54" s="143" t="s">
        <v>1520</v>
      </c>
      <c r="F54" s="272" t="s">
        <v>1521</v>
      </c>
      <c r="G54" s="41" t="s">
        <v>1522</v>
      </c>
      <c r="H54" s="41" t="s">
        <v>1522</v>
      </c>
      <c r="I54" s="134"/>
    </row>
    <row r="55" spans="1:9" ht="12.75">
      <c r="A55" s="143" t="s">
        <v>337</v>
      </c>
      <c r="B55" s="160" t="s">
        <v>338</v>
      </c>
      <c r="C55" s="257" t="s">
        <v>1598</v>
      </c>
      <c r="D55" s="251"/>
      <c r="E55" s="251"/>
      <c r="F55" s="266" t="s">
        <v>1527</v>
      </c>
      <c r="G55" s="41" t="s">
        <v>1527</v>
      </c>
      <c r="H55" s="41" t="s">
        <v>1527</v>
      </c>
      <c r="I55" s="134"/>
    </row>
    <row r="56" spans="1:9" ht="12.75">
      <c r="A56" s="143" t="s">
        <v>214</v>
      </c>
      <c r="B56" s="160" t="s">
        <v>214</v>
      </c>
      <c r="C56" s="40" t="str">
        <f>HYPERLINK("https://play.google.com/store/apps/details?id=com.google.android.keep",HYPERLINK("https://play.google.com/store/apps/details?id=com.google.android.keep","com.google.android.keep"))</f>
        <v>com.google.android.keep</v>
      </c>
      <c r="D56" s="143" t="s">
        <v>1600</v>
      </c>
      <c r="E56" s="143" t="s">
        <v>1532</v>
      </c>
      <c r="F56" s="143" t="s">
        <v>1533</v>
      </c>
      <c r="G56" s="41" t="s">
        <v>1534</v>
      </c>
      <c r="H56" s="41" t="s">
        <v>1534</v>
      </c>
      <c r="I56" s="134"/>
    </row>
    <row r="57" spans="1:9" ht="12.75">
      <c r="A57" s="143" t="s">
        <v>347</v>
      </c>
      <c r="B57" s="160" t="s">
        <v>348</v>
      </c>
      <c r="C57" s="40" t="str">
        <f>HYPERLINK("https://play.google.com/store/apps/details?id=com.google.android.inputmethod.korean",HYPERLINK("https://play.google.com/store/apps/details?id=com.google.android.inputmethod.korean","com.google.android.inputmethod.korean"))</f>
        <v>com.google.android.inputmethod.korean</v>
      </c>
      <c r="D57" s="143" t="s">
        <v>1602</v>
      </c>
      <c r="E57" s="257" t="s">
        <v>1602</v>
      </c>
      <c r="F57" s="257" t="s">
        <v>1536</v>
      </c>
      <c r="G57" s="41" t="s">
        <v>1536</v>
      </c>
      <c r="H57" s="41" t="s">
        <v>1536</v>
      </c>
      <c r="I57" s="134"/>
    </row>
    <row r="58" spans="1:9" ht="12.75">
      <c r="A58" s="143" t="s">
        <v>350</v>
      </c>
      <c r="B58" s="160" t="s">
        <v>351</v>
      </c>
      <c r="C58" s="40" t="str">
        <f>HYPERLINK("https://play.google.com/store/apps/details?id=com.google.android.inputmethod.latin",HYPERLINK("https://play.google.com/store/apps/details?id=com.google.android.inputmethod.latin","com.google.android.inputmethod.latin"))</f>
        <v>com.google.android.inputmethod.latin</v>
      </c>
      <c r="D58" s="143" t="s">
        <v>1613</v>
      </c>
      <c r="E58" s="143" t="s">
        <v>1614</v>
      </c>
      <c r="F58" s="143" t="s">
        <v>1539</v>
      </c>
      <c r="G58" s="41" t="s">
        <v>1539</v>
      </c>
      <c r="H58" s="41" t="s">
        <v>1539</v>
      </c>
      <c r="I58" s="134"/>
    </row>
    <row r="59" spans="1:9" ht="12.75">
      <c r="A59" s="143" t="s">
        <v>1180</v>
      </c>
      <c r="B59" s="160" t="s">
        <v>1181</v>
      </c>
      <c r="C59" s="40" t="str">
        <f>HYPERLINK("https://play.google.com/store/apps/details?id=com.google.android.apps.genie.geniewidget",HYPERLINK("https://play.google.com/store/apps/details?id=com.google.android.apps.genie.geniewidget","com.google.android.apps.genie.geniewidget"))</f>
        <v>com.google.android.apps.genie.geniewidget</v>
      </c>
      <c r="D59" s="273" t="s">
        <v>1626</v>
      </c>
      <c r="E59" s="275" t="s">
        <v>1544</v>
      </c>
      <c r="F59" s="275" t="s">
        <v>1547</v>
      </c>
      <c r="G59" s="41" t="s">
        <v>1182</v>
      </c>
      <c r="H59" s="41" t="s">
        <v>1182</v>
      </c>
      <c r="I59" s="134"/>
    </row>
    <row r="60" spans="1:9" ht="12.75">
      <c r="A60" s="143" t="s">
        <v>356</v>
      </c>
      <c r="B60" s="160" t="s">
        <v>357</v>
      </c>
      <c r="C60" s="40" t="str">
        <f>HYPERLINK("https://play.google.com/store/apps/details?id=com.google.android.marvin.talkback",HYPERLINK("https://play.google.com/store/apps/details?id=com.google.android.marvin.talkback","com.google.android.marvin.talkback"))</f>
        <v>com.google.android.marvin.talkback</v>
      </c>
      <c r="D60" s="234" t="s">
        <v>1550</v>
      </c>
      <c r="E60" s="276" t="s">
        <v>1550</v>
      </c>
      <c r="F60" s="276" t="s">
        <v>1179</v>
      </c>
      <c r="G60" s="43" t="s">
        <v>1553</v>
      </c>
      <c r="H60" s="43" t="s">
        <v>1553</v>
      </c>
      <c r="I60" s="134"/>
    </row>
    <row r="61" spans="1:9" ht="12.75">
      <c r="A61" s="164" t="s">
        <v>1641</v>
      </c>
      <c r="B61" s="258" t="s">
        <v>1643</v>
      </c>
      <c r="C61" s="259" t="str">
        <f>HYPERLINK("https://play.google.com/store/apps/details?id=com.google.android.apps.walletnfcrel",HYPERLINK("https://play.google.com/store/apps/details?id=com.google.android.apps.walletnfcrel","com.google.android.apps.walletnfcrel"))</f>
        <v>com.google.android.apps.walletnfcrel</v>
      </c>
      <c r="D61" s="270" t="s">
        <v>1650</v>
      </c>
      <c r="E61" s="277" t="s">
        <v>1556</v>
      </c>
      <c r="F61" s="277" t="s">
        <v>1557</v>
      </c>
      <c r="G61" s="296" t="s">
        <v>1476</v>
      </c>
      <c r="H61" s="296" t="s">
        <v>1476</v>
      </c>
      <c r="I61" s="134"/>
    </row>
    <row r="62" spans="1:9" ht="12.75">
      <c r="A62" s="197"/>
      <c r="B62" s="198"/>
      <c r="C62" s="198"/>
      <c r="D62" s="198"/>
      <c r="E62" s="198"/>
      <c r="F62" s="198"/>
      <c r="G62" s="134"/>
      <c r="H62" s="134"/>
      <c r="I62" s="134"/>
    </row>
    <row r="63" spans="1:9" ht="12.75">
      <c r="A63" s="298"/>
      <c r="B63" s="134"/>
      <c r="C63" s="134"/>
      <c r="D63" s="134"/>
      <c r="E63" s="134"/>
      <c r="F63" s="134"/>
      <c r="G63" s="134"/>
      <c r="H63" s="134"/>
      <c r="I63" s="134"/>
    </row>
  </sheetData>
  <mergeCells count="11">
    <mergeCell ref="F1:F2"/>
    <mergeCell ref="E1:E2"/>
    <mergeCell ref="C1:C2"/>
    <mergeCell ref="D1:D2"/>
    <mergeCell ref="H1:H2"/>
    <mergeCell ref="G1:G2"/>
    <mergeCell ref="B1:B2"/>
    <mergeCell ref="A16:B16"/>
    <mergeCell ref="A19:B19"/>
    <mergeCell ref="A3:B3"/>
    <mergeCell ref="A1:A2"/>
  </mergeCells>
  <phoneticPr fontId="5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EA9999"/>
  </sheetPr>
  <dimension ref="A1:L4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75" customHeight="1"/>
  <cols>
    <col min="1" max="1" width="30.7109375" customWidth="1"/>
    <col min="2" max="2" width="40.42578125" customWidth="1"/>
    <col min="3" max="3" width="20.5703125" customWidth="1"/>
    <col min="4" max="4" width="17.28515625" customWidth="1"/>
    <col min="5" max="5" width="19.85546875" customWidth="1"/>
    <col min="6" max="6" width="20" customWidth="1"/>
    <col min="7" max="7" width="19.5703125" customWidth="1"/>
    <col min="8" max="9" width="19" customWidth="1"/>
    <col min="10" max="10" width="20.7109375" customWidth="1"/>
    <col min="11" max="11" width="79.7109375" customWidth="1"/>
    <col min="12" max="12" width="61.7109375" hidden="1" customWidth="1"/>
  </cols>
  <sheetData>
    <row r="1" spans="1:12" ht="15.75" customHeight="1">
      <c r="A1" s="281" t="s">
        <v>1582</v>
      </c>
      <c r="B1" s="282"/>
      <c r="C1" s="283" t="s">
        <v>1201</v>
      </c>
      <c r="D1" s="283" t="s">
        <v>1584</v>
      </c>
      <c r="E1" s="283" t="s">
        <v>77</v>
      </c>
      <c r="F1" s="283" t="s">
        <v>78</v>
      </c>
      <c r="G1" s="283" t="s">
        <v>80</v>
      </c>
      <c r="H1" s="283" t="s">
        <v>81</v>
      </c>
      <c r="I1" s="283" t="s">
        <v>82</v>
      </c>
      <c r="J1" s="283" t="s">
        <v>942</v>
      </c>
      <c r="K1" s="284" t="s">
        <v>1585</v>
      </c>
      <c r="L1" s="285" t="s">
        <v>1586</v>
      </c>
    </row>
    <row r="2" spans="1:12" ht="15.75" customHeight="1">
      <c r="A2" s="286" t="s">
        <v>1588</v>
      </c>
      <c r="B2" s="287" t="s">
        <v>1589</v>
      </c>
      <c r="C2" s="287" t="s">
        <v>1095</v>
      </c>
      <c r="D2" s="287" t="s">
        <v>1590</v>
      </c>
      <c r="E2" s="288" t="s">
        <v>1592</v>
      </c>
      <c r="F2" s="287" t="s">
        <v>1592</v>
      </c>
      <c r="G2" s="287" t="s">
        <v>1593</v>
      </c>
      <c r="H2" s="287" t="s">
        <v>1593</v>
      </c>
      <c r="I2" s="283" t="s">
        <v>1382</v>
      </c>
      <c r="J2" s="287" t="s">
        <v>1382</v>
      </c>
      <c r="K2" s="289" t="s">
        <v>1594</v>
      </c>
      <c r="L2" s="290" t="s">
        <v>1596</v>
      </c>
    </row>
    <row r="3" spans="1:12" ht="15.75" customHeight="1">
      <c r="A3" s="286" t="s">
        <v>1597</v>
      </c>
      <c r="B3" s="287" t="s">
        <v>1387</v>
      </c>
      <c r="C3" s="291"/>
      <c r="D3" s="288">
        <v>4.4000000000000004</v>
      </c>
      <c r="E3" s="288">
        <v>4.4000000000000004</v>
      </c>
      <c r="F3" s="287">
        <v>4.4000000000000004</v>
      </c>
      <c r="G3" s="287">
        <v>4.4000000000000004</v>
      </c>
      <c r="H3" s="287">
        <v>4.4000000000000004</v>
      </c>
      <c r="I3" s="287">
        <v>4.4000000000000004</v>
      </c>
      <c r="J3" s="287">
        <v>4.4000000000000004</v>
      </c>
      <c r="K3" s="292" t="s">
        <v>1599</v>
      </c>
      <c r="L3" s="293"/>
    </row>
    <row r="4" spans="1:12" ht="15.75" customHeight="1">
      <c r="A4" s="286" t="s">
        <v>1601</v>
      </c>
      <c r="B4" s="287" t="s">
        <v>1603</v>
      </c>
      <c r="C4" s="287" t="s">
        <v>202</v>
      </c>
      <c r="D4" s="287">
        <v>201308023</v>
      </c>
      <c r="E4" s="288">
        <v>201308023</v>
      </c>
      <c r="F4" s="287">
        <v>201308023</v>
      </c>
      <c r="G4" s="287">
        <v>201404014</v>
      </c>
      <c r="H4" s="287">
        <v>201404014</v>
      </c>
      <c r="I4" s="283" t="s">
        <v>1567</v>
      </c>
      <c r="J4" s="287" t="s">
        <v>1567</v>
      </c>
      <c r="K4" s="289" t="s">
        <v>1604</v>
      </c>
      <c r="L4" s="293"/>
    </row>
    <row r="5" spans="1:12" ht="15.75" customHeight="1">
      <c r="A5" s="286" t="s">
        <v>1605</v>
      </c>
      <c r="B5" s="287" t="s">
        <v>1606</v>
      </c>
      <c r="C5" s="287" t="s">
        <v>181</v>
      </c>
      <c r="D5" s="287" t="s">
        <v>1607</v>
      </c>
      <c r="E5" s="288" t="s">
        <v>1608</v>
      </c>
      <c r="F5" s="287" t="s">
        <v>1609</v>
      </c>
      <c r="G5" s="287" t="s">
        <v>1610</v>
      </c>
      <c r="H5" s="283" t="s">
        <v>1611</v>
      </c>
      <c r="I5" s="283" t="s">
        <v>1612</v>
      </c>
      <c r="J5" s="287" t="s">
        <v>1612</v>
      </c>
      <c r="K5" s="289" t="s">
        <v>1615</v>
      </c>
      <c r="L5" s="293"/>
    </row>
    <row r="6" spans="1:12" ht="15.75" customHeight="1">
      <c r="A6" s="286" t="s">
        <v>1616</v>
      </c>
      <c r="B6" s="287" t="s">
        <v>86</v>
      </c>
      <c r="C6" s="287" t="s">
        <v>1617</v>
      </c>
      <c r="D6" s="287">
        <v>4.4000000000000004</v>
      </c>
      <c r="E6" s="288">
        <v>4.4000000000000004</v>
      </c>
      <c r="F6" s="287">
        <v>4.4000000000000004</v>
      </c>
      <c r="G6" s="287">
        <v>4.4000000000000004</v>
      </c>
      <c r="H6" s="287">
        <v>4.4000000000000004</v>
      </c>
      <c r="I6" s="287">
        <v>4.4000000000000004</v>
      </c>
      <c r="J6" s="287">
        <v>4.4000000000000004</v>
      </c>
      <c r="K6" s="290" t="s">
        <v>1618</v>
      </c>
      <c r="L6" s="294"/>
    </row>
    <row r="7" spans="1:12" ht="15.75" customHeight="1">
      <c r="A7" s="286" t="s">
        <v>1619</v>
      </c>
      <c r="B7" s="287" t="s">
        <v>1620</v>
      </c>
      <c r="C7" s="287" t="s">
        <v>1621</v>
      </c>
      <c r="D7" s="287" t="s">
        <v>1622</v>
      </c>
      <c r="E7" s="288">
        <v>4.4000000000000004</v>
      </c>
      <c r="F7" s="287">
        <v>4.4000000000000004</v>
      </c>
      <c r="G7" s="287">
        <v>4.4000000000000004</v>
      </c>
      <c r="H7" s="287">
        <v>4.4000000000000004</v>
      </c>
      <c r="I7" s="287">
        <v>4.4000000000000004</v>
      </c>
      <c r="J7" s="287">
        <v>4.4000000000000004</v>
      </c>
      <c r="K7" s="289" t="s">
        <v>1623</v>
      </c>
      <c r="L7" s="293"/>
    </row>
    <row r="8" spans="1:12" ht="15.75" customHeight="1">
      <c r="A8" s="286" t="s">
        <v>1624</v>
      </c>
      <c r="B8" s="287" t="s">
        <v>1625</v>
      </c>
      <c r="C8" s="287" t="s">
        <v>1114</v>
      </c>
      <c r="D8" s="287" t="s">
        <v>1627</v>
      </c>
      <c r="E8" s="288" t="s">
        <v>1628</v>
      </c>
      <c r="F8" s="287" t="s">
        <v>1628</v>
      </c>
      <c r="G8" s="287" t="s">
        <v>1629</v>
      </c>
      <c r="H8" s="287" t="s">
        <v>1629</v>
      </c>
      <c r="I8" s="283" t="s">
        <v>1481</v>
      </c>
      <c r="J8" s="287" t="s">
        <v>1481</v>
      </c>
      <c r="K8" s="289" t="s">
        <v>1630</v>
      </c>
      <c r="L8" s="293"/>
    </row>
    <row r="9" spans="1:12" ht="15.75" customHeight="1">
      <c r="A9" s="286" t="s">
        <v>1631</v>
      </c>
      <c r="B9" s="287" t="s">
        <v>1569</v>
      </c>
      <c r="C9" s="287" t="s">
        <v>204</v>
      </c>
      <c r="D9" s="287" t="s">
        <v>1632</v>
      </c>
      <c r="E9" s="288" t="s">
        <v>1632</v>
      </c>
      <c r="F9" s="287" t="s">
        <v>1632</v>
      </c>
      <c r="G9" s="287" t="s">
        <v>1632</v>
      </c>
      <c r="H9" s="287" t="s">
        <v>1632</v>
      </c>
      <c r="I9" s="287" t="s">
        <v>1632</v>
      </c>
      <c r="J9" s="287" t="s">
        <v>1632</v>
      </c>
      <c r="K9" s="289" t="s">
        <v>1633</v>
      </c>
      <c r="L9" s="293"/>
    </row>
    <row r="10" spans="1:12" ht="15.75" customHeight="1">
      <c r="A10" s="286" t="s">
        <v>1634</v>
      </c>
      <c r="B10" s="287" t="s">
        <v>1635</v>
      </c>
      <c r="C10" s="287" t="s">
        <v>191</v>
      </c>
      <c r="D10" s="291"/>
      <c r="E10" s="288" t="s">
        <v>1636</v>
      </c>
      <c r="F10" s="287" t="s">
        <v>1636</v>
      </c>
      <c r="G10" s="287" t="s">
        <v>1637</v>
      </c>
      <c r="H10" s="283" t="s">
        <v>1638</v>
      </c>
      <c r="I10" s="287" t="s">
        <v>1638</v>
      </c>
      <c r="J10" s="287" t="s">
        <v>1638</v>
      </c>
      <c r="L10" s="293"/>
    </row>
    <row r="11" spans="1:12" ht="15.75" customHeight="1">
      <c r="A11" s="286" t="s">
        <v>1639</v>
      </c>
      <c r="B11" s="287" t="s">
        <v>333</v>
      </c>
      <c r="C11" s="287" t="s">
        <v>232</v>
      </c>
      <c r="D11" s="288">
        <v>4.4000000000000004</v>
      </c>
      <c r="E11" s="288">
        <v>4.4000000000000004</v>
      </c>
      <c r="F11" s="287">
        <v>4.4000000000000004</v>
      </c>
      <c r="G11" s="287">
        <v>4.4000000000000004</v>
      </c>
      <c r="H11" s="287">
        <v>4.4000000000000004</v>
      </c>
      <c r="I11" s="287">
        <v>4.4000000000000004</v>
      </c>
      <c r="J11" s="287">
        <v>4.4000000000000004</v>
      </c>
      <c r="K11" s="289" t="s">
        <v>1640</v>
      </c>
      <c r="L11" s="293"/>
    </row>
    <row r="12" spans="1:12" ht="15.75" customHeight="1">
      <c r="A12" s="286" t="s">
        <v>1642</v>
      </c>
      <c r="B12" s="287" t="s">
        <v>1644</v>
      </c>
      <c r="C12" s="287" t="s">
        <v>1645</v>
      </c>
      <c r="D12" s="288" t="s">
        <v>1646</v>
      </c>
      <c r="E12" s="288" t="s">
        <v>1646</v>
      </c>
      <c r="F12" s="287" t="s">
        <v>1646</v>
      </c>
      <c r="G12" s="287" t="s">
        <v>1646</v>
      </c>
      <c r="H12" s="287" t="s">
        <v>1646</v>
      </c>
      <c r="I12" s="287" t="s">
        <v>1646</v>
      </c>
      <c r="J12" s="287" t="s">
        <v>1646</v>
      </c>
      <c r="K12" s="289" t="s">
        <v>1647</v>
      </c>
      <c r="L12" s="293"/>
    </row>
    <row r="13" spans="1:12" ht="15.75" customHeight="1">
      <c r="A13" s="286" t="s">
        <v>1648</v>
      </c>
      <c r="B13" s="287" t="s">
        <v>1649</v>
      </c>
      <c r="C13" s="287" t="s">
        <v>1180</v>
      </c>
      <c r="D13" s="291"/>
      <c r="E13" s="295"/>
      <c r="F13" s="291"/>
      <c r="G13" s="291"/>
      <c r="H13" s="283" t="s">
        <v>1651</v>
      </c>
      <c r="I13" s="283" t="s">
        <v>1544</v>
      </c>
      <c r="J13" s="287" t="s">
        <v>1544</v>
      </c>
      <c r="K13" s="294"/>
      <c r="L13" s="293"/>
    </row>
    <row r="14" spans="1:12" ht="15.75" customHeight="1">
      <c r="A14" s="286" t="s">
        <v>1652</v>
      </c>
      <c r="B14" s="297" t="s">
        <v>1653</v>
      </c>
      <c r="C14" s="287" t="s">
        <v>186</v>
      </c>
      <c r="D14" s="287" t="s">
        <v>1121</v>
      </c>
      <c r="E14" s="288" t="s">
        <v>1654</v>
      </c>
      <c r="F14" s="287" t="s">
        <v>1654</v>
      </c>
      <c r="G14" s="287" t="s">
        <v>1655</v>
      </c>
      <c r="H14" s="283" t="s">
        <v>1656</v>
      </c>
      <c r="I14" s="283" t="s">
        <v>1531</v>
      </c>
      <c r="J14" s="287" t="s">
        <v>1531</v>
      </c>
      <c r="K14" s="289" t="s">
        <v>1657</v>
      </c>
      <c r="L14" s="290" t="s">
        <v>1596</v>
      </c>
    </row>
    <row r="15" spans="1:12" ht="15.75" customHeight="1">
      <c r="A15" s="286" t="s">
        <v>1658</v>
      </c>
      <c r="B15" s="297" t="s">
        <v>1659</v>
      </c>
      <c r="C15" s="287" t="s">
        <v>1660</v>
      </c>
      <c r="D15" s="287" t="s">
        <v>1661</v>
      </c>
      <c r="E15" s="288" t="s">
        <v>1662</v>
      </c>
      <c r="F15" s="287" t="s">
        <v>1663</v>
      </c>
      <c r="G15" s="287" t="s">
        <v>1664</v>
      </c>
      <c r="H15" s="283" t="s">
        <v>1665</v>
      </c>
      <c r="I15" s="283" t="s">
        <v>1497</v>
      </c>
      <c r="J15" s="287" t="s">
        <v>1497</v>
      </c>
      <c r="K15" s="290" t="s">
        <v>1660</v>
      </c>
      <c r="L15" s="293"/>
    </row>
    <row r="16" spans="1:12" ht="15.75" customHeight="1">
      <c r="A16" s="286" t="s">
        <v>1666</v>
      </c>
      <c r="B16" s="287" t="s">
        <v>1667</v>
      </c>
      <c r="C16" s="287" t="s">
        <v>1668</v>
      </c>
      <c r="D16" s="288">
        <v>4.4000000000000004</v>
      </c>
      <c r="E16" s="288">
        <v>4.4000000000000004</v>
      </c>
      <c r="F16" s="287">
        <v>4.4000000000000004</v>
      </c>
      <c r="G16" s="287">
        <v>4.4000000000000004</v>
      </c>
      <c r="H16" s="287">
        <v>4.4000000000000004</v>
      </c>
      <c r="I16" s="287">
        <v>4.4000000000000004</v>
      </c>
      <c r="J16" s="287">
        <v>4.4000000000000004</v>
      </c>
      <c r="K16" s="289" t="s">
        <v>1669</v>
      </c>
      <c r="L16" s="293"/>
    </row>
    <row r="17" spans="1:12" ht="15.75" customHeight="1">
      <c r="A17" s="286" t="s">
        <v>1670</v>
      </c>
      <c r="B17" s="287" t="s">
        <v>271</v>
      </c>
      <c r="C17" s="287" t="s">
        <v>1671</v>
      </c>
      <c r="D17" s="288">
        <v>4.4000000000000004</v>
      </c>
      <c r="E17" s="288" t="s">
        <v>1672</v>
      </c>
      <c r="F17" s="287" t="s">
        <v>1672</v>
      </c>
      <c r="G17" s="287" t="s">
        <v>1673</v>
      </c>
      <c r="H17" s="287" t="s">
        <v>1673</v>
      </c>
      <c r="I17" s="287" t="s">
        <v>1673</v>
      </c>
      <c r="J17" s="287" t="s">
        <v>1673</v>
      </c>
      <c r="K17" s="289" t="s">
        <v>1674</v>
      </c>
      <c r="L17" s="293"/>
    </row>
    <row r="18" spans="1:12" ht="15.75" customHeight="1">
      <c r="A18" s="287" t="s">
        <v>1675</v>
      </c>
      <c r="B18" s="287" t="s">
        <v>1676</v>
      </c>
      <c r="C18" s="287" t="s">
        <v>1494</v>
      </c>
      <c r="D18" s="288" t="s">
        <v>1677</v>
      </c>
      <c r="E18" s="288" t="s">
        <v>1677</v>
      </c>
      <c r="F18" s="287" t="s">
        <v>1677</v>
      </c>
      <c r="G18" s="287" t="s">
        <v>1678</v>
      </c>
      <c r="H18" s="283" t="s">
        <v>1679</v>
      </c>
      <c r="I18" s="287" t="s">
        <v>1679</v>
      </c>
      <c r="J18" s="287" t="s">
        <v>1679</v>
      </c>
      <c r="K18" s="292" t="s">
        <v>1680</v>
      </c>
      <c r="L18" s="293"/>
    </row>
    <row r="19" spans="1:12" ht="15.75" customHeight="1">
      <c r="A19" s="286" t="s">
        <v>1681</v>
      </c>
      <c r="B19" s="287" t="s">
        <v>275</v>
      </c>
      <c r="C19" s="287" t="s">
        <v>1682</v>
      </c>
      <c r="D19" s="288">
        <v>4.4000000000000004</v>
      </c>
      <c r="E19" s="288">
        <v>4.4000000000000004</v>
      </c>
      <c r="F19" s="287">
        <v>4.4000000000000004</v>
      </c>
      <c r="G19" s="287">
        <v>4.4000000000000004</v>
      </c>
      <c r="H19" s="287">
        <v>4.4000000000000004</v>
      </c>
      <c r="I19" s="287">
        <v>4.4000000000000004</v>
      </c>
      <c r="J19" s="287">
        <v>4.4000000000000004</v>
      </c>
      <c r="K19" s="289" t="s">
        <v>1683</v>
      </c>
      <c r="L19" s="293"/>
    </row>
    <row r="20" spans="1:12" ht="15.75" customHeight="1">
      <c r="A20" s="286" t="s">
        <v>1684</v>
      </c>
      <c r="B20" s="287" t="s">
        <v>102</v>
      </c>
      <c r="C20" s="287" t="s">
        <v>1685</v>
      </c>
      <c r="D20" s="288">
        <v>4.4000000000000004</v>
      </c>
      <c r="E20" s="288">
        <v>4.4000000000000004</v>
      </c>
      <c r="F20" s="287">
        <v>4.4000000000000004</v>
      </c>
      <c r="G20" s="287">
        <v>4.4000000000000004</v>
      </c>
      <c r="H20" s="287">
        <v>4.4000000000000004</v>
      </c>
      <c r="I20" s="287">
        <v>4.4000000000000004</v>
      </c>
      <c r="J20" s="287">
        <v>4.4000000000000004</v>
      </c>
      <c r="K20" s="289" t="s">
        <v>1686</v>
      </c>
      <c r="L20" s="293"/>
    </row>
    <row r="21" spans="1:12" ht="15.75" customHeight="1">
      <c r="A21" s="286" t="s">
        <v>1687</v>
      </c>
      <c r="B21" s="287" t="s">
        <v>963</v>
      </c>
      <c r="C21" s="287" t="s">
        <v>1688</v>
      </c>
      <c r="D21" s="288">
        <v>4.4000000000000004</v>
      </c>
      <c r="E21" s="288">
        <v>4.4000000000000004</v>
      </c>
      <c r="F21" s="287">
        <v>4.4000000000000004</v>
      </c>
      <c r="G21" s="287">
        <v>4.4000000000000004</v>
      </c>
      <c r="H21" s="287">
        <v>4.4000000000000004</v>
      </c>
      <c r="I21" s="287">
        <v>4.4000000000000004</v>
      </c>
      <c r="J21" s="287">
        <v>4.4000000000000004</v>
      </c>
      <c r="K21" s="289" t="s">
        <v>1689</v>
      </c>
      <c r="L21" s="293"/>
    </row>
    <row r="22" spans="1:12" ht="15.75" customHeight="1">
      <c r="A22" s="286" t="s">
        <v>1690</v>
      </c>
      <c r="B22" s="287" t="s">
        <v>105</v>
      </c>
      <c r="C22" s="287" t="s">
        <v>1691</v>
      </c>
      <c r="D22" s="288">
        <v>4.4000000000000004</v>
      </c>
      <c r="E22" s="288">
        <v>4.4000000000000004</v>
      </c>
      <c r="F22" s="287">
        <v>4.4000000000000004</v>
      </c>
      <c r="G22" s="287">
        <v>4.4000000000000004</v>
      </c>
      <c r="H22" s="287">
        <v>4.4000000000000004</v>
      </c>
      <c r="I22" s="287">
        <v>4.4000000000000004</v>
      </c>
      <c r="J22" s="287">
        <v>4.4000000000000004</v>
      </c>
      <c r="K22" s="289" t="s">
        <v>1692</v>
      </c>
      <c r="L22" s="293"/>
    </row>
    <row r="23" spans="1:12" ht="15.75" customHeight="1">
      <c r="A23" s="286" t="s">
        <v>1693</v>
      </c>
      <c r="B23" s="287" t="s">
        <v>108</v>
      </c>
      <c r="C23" s="287" t="s">
        <v>106</v>
      </c>
      <c r="D23" s="288">
        <v>4.4000000000000004</v>
      </c>
      <c r="E23" s="288">
        <v>4.4000000000000004</v>
      </c>
      <c r="F23" s="287">
        <v>4.4000000000000004</v>
      </c>
      <c r="G23" s="287">
        <v>4.4000000000000004</v>
      </c>
      <c r="H23" s="287">
        <v>4.4000000000000004</v>
      </c>
      <c r="I23" s="287">
        <v>4.4000000000000004</v>
      </c>
      <c r="J23" s="283" t="s">
        <v>1694</v>
      </c>
      <c r="K23" s="289" t="s">
        <v>1695</v>
      </c>
      <c r="L23" s="293"/>
    </row>
    <row r="24" spans="1:12" ht="15.75" customHeight="1">
      <c r="A24" s="286" t="s">
        <v>1696</v>
      </c>
      <c r="B24" s="287" t="s">
        <v>114</v>
      </c>
      <c r="C24" s="287" t="s">
        <v>1697</v>
      </c>
      <c r="D24" s="288">
        <v>4.4000000000000004</v>
      </c>
      <c r="E24" s="288">
        <v>4.4000000000000004</v>
      </c>
      <c r="F24" s="287">
        <v>4.4000000000000004</v>
      </c>
      <c r="G24" s="287">
        <v>4.4000000000000004</v>
      </c>
      <c r="H24" s="287">
        <v>4.4000000000000004</v>
      </c>
      <c r="I24" s="287">
        <v>4.4000000000000004</v>
      </c>
      <c r="J24" s="287">
        <v>4.4000000000000004</v>
      </c>
      <c r="K24" s="289" t="s">
        <v>1698</v>
      </c>
      <c r="L24" s="293"/>
    </row>
    <row r="25" spans="1:12" ht="15.75" customHeight="1">
      <c r="A25" s="286" t="s">
        <v>1699</v>
      </c>
      <c r="B25" s="297" t="s">
        <v>1700</v>
      </c>
      <c r="C25" s="287" t="s">
        <v>1701</v>
      </c>
      <c r="D25" s="288" t="s">
        <v>1702</v>
      </c>
      <c r="E25" s="288" t="s">
        <v>1703</v>
      </c>
      <c r="F25" s="287" t="s">
        <v>1704</v>
      </c>
      <c r="G25" s="287" t="s">
        <v>1705</v>
      </c>
      <c r="H25" s="287" t="s">
        <v>1705</v>
      </c>
      <c r="I25" s="287" t="s">
        <v>1705</v>
      </c>
      <c r="J25" s="287" t="s">
        <v>1705</v>
      </c>
      <c r="K25" s="289" t="s">
        <v>1706</v>
      </c>
      <c r="L25" s="293"/>
    </row>
    <row r="26" spans="1:12" ht="15.75" customHeight="1">
      <c r="A26" s="287" t="s">
        <v>1707</v>
      </c>
      <c r="B26" s="287" t="s">
        <v>1708</v>
      </c>
      <c r="C26" s="287" t="s">
        <v>195</v>
      </c>
      <c r="D26" s="287" t="s">
        <v>1709</v>
      </c>
      <c r="E26" s="288" t="s">
        <v>1710</v>
      </c>
      <c r="F26" s="287" t="s">
        <v>1710</v>
      </c>
      <c r="G26" s="287" t="s">
        <v>1711</v>
      </c>
      <c r="H26" s="283" t="s">
        <v>1712</v>
      </c>
      <c r="I26" s="287" t="s">
        <v>1712</v>
      </c>
      <c r="J26" s="287" t="s">
        <v>1712</v>
      </c>
      <c r="K26" s="289" t="s">
        <v>1713</v>
      </c>
      <c r="L26" s="293"/>
    </row>
    <row r="27" spans="1:12" ht="15.75" customHeight="1">
      <c r="A27" s="286" t="s">
        <v>1714</v>
      </c>
      <c r="B27" s="287" t="s">
        <v>1715</v>
      </c>
      <c r="C27" s="287" t="s">
        <v>1716</v>
      </c>
      <c r="D27" s="288" t="s">
        <v>1717</v>
      </c>
      <c r="E27" s="288" t="s">
        <v>1718</v>
      </c>
      <c r="F27" s="287" t="s">
        <v>1719</v>
      </c>
      <c r="G27" s="287" t="s">
        <v>1719</v>
      </c>
      <c r="H27" s="283" t="s">
        <v>1720</v>
      </c>
      <c r="I27" s="287" t="s">
        <v>1720</v>
      </c>
      <c r="J27" s="287" t="s">
        <v>1720</v>
      </c>
      <c r="K27" s="289" t="s">
        <v>1716</v>
      </c>
      <c r="L27" s="293"/>
    </row>
    <row r="28" spans="1:12" ht="15.75" customHeight="1">
      <c r="A28" s="286" t="s">
        <v>1721</v>
      </c>
      <c r="B28" s="287" t="s">
        <v>1722</v>
      </c>
      <c r="C28" s="287" t="s">
        <v>1723</v>
      </c>
      <c r="D28" s="287" t="s">
        <v>1632</v>
      </c>
      <c r="E28" s="288" t="s">
        <v>1724</v>
      </c>
      <c r="F28" s="287" t="s">
        <v>1725</v>
      </c>
      <c r="G28" s="287" t="s">
        <v>1726</v>
      </c>
      <c r="H28" s="287" t="s">
        <v>1726</v>
      </c>
      <c r="I28" s="283" t="s">
        <v>1421</v>
      </c>
      <c r="J28" s="287" t="s">
        <v>1421</v>
      </c>
      <c r="K28" s="290" t="s">
        <v>1723</v>
      </c>
      <c r="L28" s="291"/>
    </row>
    <row r="29" spans="1:12" ht="15.75" customHeight="1">
      <c r="A29" s="286" t="s">
        <v>1727</v>
      </c>
      <c r="B29" s="287" t="s">
        <v>1728</v>
      </c>
      <c r="C29" s="287" t="s">
        <v>188</v>
      </c>
      <c r="D29" s="287" t="s">
        <v>1729</v>
      </c>
      <c r="E29" s="288" t="s">
        <v>1730</v>
      </c>
      <c r="F29" s="287" t="s">
        <v>1730</v>
      </c>
      <c r="G29" s="287" t="s">
        <v>1731</v>
      </c>
      <c r="H29" s="283" t="s">
        <v>1732</v>
      </c>
      <c r="I29" s="287" t="s">
        <v>1732</v>
      </c>
      <c r="J29" s="287" t="s">
        <v>1732</v>
      </c>
      <c r="K29" s="289" t="s">
        <v>1733</v>
      </c>
      <c r="L29" s="290" t="s">
        <v>1734</v>
      </c>
    </row>
    <row r="30" spans="1:12" ht="15.75" customHeight="1">
      <c r="A30" s="286" t="s">
        <v>1735</v>
      </c>
      <c r="B30" s="286" t="s">
        <v>1736</v>
      </c>
      <c r="C30" s="287" t="s">
        <v>1737</v>
      </c>
      <c r="D30" s="291"/>
      <c r="E30" s="295"/>
      <c r="F30" s="291"/>
      <c r="G30" s="291"/>
      <c r="H30" s="291"/>
      <c r="I30" s="291"/>
      <c r="J30" s="291"/>
      <c r="K30" s="292" t="s">
        <v>1738</v>
      </c>
    </row>
    <row r="31" spans="1:12" ht="15.75" customHeight="1">
      <c r="A31" s="286" t="s">
        <v>1739</v>
      </c>
      <c r="B31" s="287" t="s">
        <v>1740</v>
      </c>
      <c r="C31" s="286" t="s">
        <v>1741</v>
      </c>
      <c r="D31" s="295"/>
      <c r="E31" s="295"/>
      <c r="F31" s="291"/>
      <c r="G31" s="291"/>
      <c r="H31" s="291"/>
      <c r="I31" s="291"/>
      <c r="J31" s="291"/>
      <c r="K31" s="289" t="s">
        <v>1742</v>
      </c>
      <c r="L31" s="293"/>
    </row>
    <row r="32" spans="1:12" ht="15.75" customHeight="1">
      <c r="A32" s="286" t="s">
        <v>1744</v>
      </c>
      <c r="B32" s="287" t="s">
        <v>1745</v>
      </c>
      <c r="C32" s="287" t="s">
        <v>1747</v>
      </c>
      <c r="D32" s="288" t="s">
        <v>1748</v>
      </c>
      <c r="E32" s="288" t="s">
        <v>1748</v>
      </c>
      <c r="F32" s="287" t="s">
        <v>1748</v>
      </c>
      <c r="G32" s="287" t="s">
        <v>1748</v>
      </c>
      <c r="H32" s="287" t="s">
        <v>1748</v>
      </c>
      <c r="I32" s="287" t="s">
        <v>1748</v>
      </c>
      <c r="J32" s="287" t="s">
        <v>1748</v>
      </c>
      <c r="K32" s="289" t="s">
        <v>1749</v>
      </c>
      <c r="L32" s="293"/>
    </row>
    <row r="33" spans="1:12" ht="15.75" customHeight="1">
      <c r="A33" s="286" t="s">
        <v>1750</v>
      </c>
      <c r="B33" s="287" t="s">
        <v>1751</v>
      </c>
      <c r="C33" s="287" t="s">
        <v>1222</v>
      </c>
      <c r="D33" s="287" t="s">
        <v>1752</v>
      </c>
      <c r="E33" s="288" t="s">
        <v>1753</v>
      </c>
      <c r="F33" s="287" t="s">
        <v>1753</v>
      </c>
      <c r="G33" s="287" t="s">
        <v>1754</v>
      </c>
      <c r="H33" s="283" t="s">
        <v>1755</v>
      </c>
      <c r="I33" s="283" t="s">
        <v>1416</v>
      </c>
      <c r="J33" s="287" t="s">
        <v>1416</v>
      </c>
      <c r="K33" s="290" t="s">
        <v>1222</v>
      </c>
      <c r="L33" s="290" t="s">
        <v>1596</v>
      </c>
    </row>
    <row r="34" spans="1:12" ht="15.75" customHeight="1">
      <c r="A34" s="286" t="s">
        <v>1758</v>
      </c>
      <c r="B34" s="291"/>
      <c r="C34" s="291"/>
      <c r="D34" s="291"/>
      <c r="E34" s="295"/>
      <c r="F34" s="291"/>
      <c r="G34" s="291"/>
      <c r="H34" s="291"/>
      <c r="I34" s="291"/>
      <c r="J34" s="291"/>
      <c r="K34" s="292" t="s">
        <v>1760</v>
      </c>
      <c r="L34" s="293"/>
    </row>
    <row r="35" spans="1:12" ht="15.75" customHeight="1">
      <c r="A35" s="286" t="s">
        <v>1761</v>
      </c>
      <c r="B35" s="287" t="s">
        <v>117</v>
      </c>
      <c r="C35" s="287" t="s">
        <v>1214</v>
      </c>
      <c r="D35" s="287" t="s">
        <v>1763</v>
      </c>
      <c r="E35" s="288" t="s">
        <v>1763</v>
      </c>
      <c r="F35" s="287" t="s">
        <v>1764</v>
      </c>
      <c r="G35" s="287" t="s">
        <v>1765</v>
      </c>
      <c r="H35" s="283" t="s">
        <v>1767</v>
      </c>
      <c r="I35" s="283" t="s">
        <v>1510</v>
      </c>
      <c r="J35" s="287" t="s">
        <v>1510</v>
      </c>
      <c r="K35" s="289" t="s">
        <v>1768</v>
      </c>
      <c r="L35" s="290" t="s">
        <v>1596</v>
      </c>
    </row>
    <row r="36" spans="1:12" ht="15.75" customHeight="1">
      <c r="A36" s="286" t="s">
        <v>1770</v>
      </c>
      <c r="B36" s="287" t="s">
        <v>1771</v>
      </c>
      <c r="C36" s="287" t="s">
        <v>1233</v>
      </c>
      <c r="D36" s="287" t="s">
        <v>1773</v>
      </c>
      <c r="E36" s="288" t="s">
        <v>1774</v>
      </c>
      <c r="F36" s="287" t="s">
        <v>1774</v>
      </c>
      <c r="G36" s="287" t="s">
        <v>1775</v>
      </c>
      <c r="H36" s="283" t="s">
        <v>1776</v>
      </c>
      <c r="I36" s="287" t="s">
        <v>1776</v>
      </c>
      <c r="J36" s="287" t="s">
        <v>1776</v>
      </c>
      <c r="K36" s="289" t="s">
        <v>1789</v>
      </c>
      <c r="L36" s="293"/>
    </row>
    <row r="37" spans="1:12" ht="15.75" customHeight="1">
      <c r="A37" s="286" t="s">
        <v>1790</v>
      </c>
      <c r="B37" s="287" t="s">
        <v>1791</v>
      </c>
      <c r="C37" s="287" t="s">
        <v>246</v>
      </c>
      <c r="D37" s="287" t="s">
        <v>1793</v>
      </c>
      <c r="E37" s="288" t="s">
        <v>1794</v>
      </c>
      <c r="F37" s="287" t="s">
        <v>1795</v>
      </c>
      <c r="G37" s="287" t="s">
        <v>1796</v>
      </c>
      <c r="H37" s="287" t="s">
        <v>1796</v>
      </c>
      <c r="I37" s="287" t="s">
        <v>1796</v>
      </c>
      <c r="J37" s="287" t="s">
        <v>1796</v>
      </c>
      <c r="K37" s="289" t="s">
        <v>1797</v>
      </c>
      <c r="L37" s="290" t="s">
        <v>1596</v>
      </c>
    </row>
    <row r="38" spans="1:12" ht="15.75" customHeight="1">
      <c r="A38" s="286" t="s">
        <v>1798</v>
      </c>
      <c r="B38" s="287" t="s">
        <v>127</v>
      </c>
      <c r="C38" s="287" t="s">
        <v>125</v>
      </c>
      <c r="D38" s="288">
        <v>1.3</v>
      </c>
      <c r="E38" s="288">
        <v>1.3</v>
      </c>
      <c r="F38" s="287">
        <v>1.3</v>
      </c>
      <c r="G38" s="287">
        <v>1.3</v>
      </c>
      <c r="H38" s="287">
        <v>1.3</v>
      </c>
      <c r="I38" s="287">
        <v>1.3</v>
      </c>
      <c r="J38" s="287">
        <v>1.3</v>
      </c>
      <c r="K38" s="289" t="s">
        <v>1799</v>
      </c>
      <c r="L38" s="293"/>
    </row>
    <row r="39" spans="1:12" ht="15.75" customHeight="1">
      <c r="A39" s="286" t="s">
        <v>1800</v>
      </c>
      <c r="B39" s="287" t="s">
        <v>1801</v>
      </c>
      <c r="C39" s="287" t="s">
        <v>1802</v>
      </c>
      <c r="D39" s="288" t="s">
        <v>1457</v>
      </c>
      <c r="E39" s="288" t="s">
        <v>1457</v>
      </c>
      <c r="F39" s="287" t="s">
        <v>1457</v>
      </c>
      <c r="G39" s="287" t="s">
        <v>1457</v>
      </c>
      <c r="H39" s="287" t="s">
        <v>1457</v>
      </c>
      <c r="I39" s="287" t="s">
        <v>1457</v>
      </c>
      <c r="J39" s="287" t="s">
        <v>1457</v>
      </c>
      <c r="K39" s="289" t="s">
        <v>1803</v>
      </c>
      <c r="L39" s="290" t="s">
        <v>1804</v>
      </c>
    </row>
    <row r="40" spans="1:12" ht="15.75" customHeight="1">
      <c r="A40" s="286" t="s">
        <v>1805</v>
      </c>
      <c r="B40" s="287" t="s">
        <v>169</v>
      </c>
      <c r="C40" s="287" t="s">
        <v>1806</v>
      </c>
      <c r="D40" s="288">
        <v>1.1000000000000001</v>
      </c>
      <c r="E40" s="288">
        <v>1.1000000000000001</v>
      </c>
      <c r="F40" s="287">
        <v>1.1000000000000001</v>
      </c>
      <c r="G40" s="287">
        <v>1.1000000000000001</v>
      </c>
      <c r="H40" s="287">
        <v>1.1000000000000001</v>
      </c>
      <c r="I40" s="287">
        <v>1.1000000000000001</v>
      </c>
      <c r="J40" s="287">
        <v>1.1000000000000001</v>
      </c>
      <c r="K40" s="289" t="s">
        <v>1808</v>
      </c>
      <c r="L40" s="293"/>
    </row>
    <row r="41" spans="1:12" ht="15.75" customHeight="1">
      <c r="A41" s="286" t="s">
        <v>1809</v>
      </c>
      <c r="B41" s="287" t="s">
        <v>1810</v>
      </c>
      <c r="C41" s="287" t="s">
        <v>356</v>
      </c>
      <c r="D41" s="287" t="s">
        <v>1422</v>
      </c>
      <c r="E41" s="288" t="s">
        <v>1424</v>
      </c>
      <c r="F41" s="287" t="s">
        <v>1424</v>
      </c>
      <c r="G41" s="287" t="s">
        <v>1424</v>
      </c>
      <c r="H41" s="287" t="s">
        <v>1424</v>
      </c>
      <c r="I41" s="287" t="s">
        <v>1424</v>
      </c>
      <c r="J41" s="287" t="s">
        <v>1424</v>
      </c>
      <c r="K41" s="289" t="s">
        <v>1813</v>
      </c>
      <c r="L41" s="290" t="s">
        <v>1804</v>
      </c>
    </row>
    <row r="42" spans="1:12" ht="15.75" customHeight="1">
      <c r="A42" s="286" t="s">
        <v>1814</v>
      </c>
      <c r="B42" s="287" t="s">
        <v>1816</v>
      </c>
      <c r="C42" s="287" t="s">
        <v>1817</v>
      </c>
      <c r="D42" s="299" t="s">
        <v>1818</v>
      </c>
      <c r="E42" s="288" t="s">
        <v>1524</v>
      </c>
      <c r="F42" s="287" t="s">
        <v>1821</v>
      </c>
      <c r="G42" s="287" t="s">
        <v>1822</v>
      </c>
      <c r="H42" s="283" t="s">
        <v>1823</v>
      </c>
      <c r="I42" s="287" t="s">
        <v>1823</v>
      </c>
      <c r="J42" s="287" t="s">
        <v>1823</v>
      </c>
      <c r="K42" s="289" t="s">
        <v>1826</v>
      </c>
      <c r="L42" s="290" t="s">
        <v>1596</v>
      </c>
    </row>
    <row r="43" spans="1:12" ht="15.75" customHeight="1">
      <c r="A43" s="286" t="s">
        <v>1827</v>
      </c>
      <c r="B43" s="287" t="s">
        <v>1828</v>
      </c>
      <c r="C43" s="287" t="s">
        <v>1829</v>
      </c>
      <c r="D43" s="288">
        <v>1.1000000000000001</v>
      </c>
      <c r="E43" s="288">
        <v>1.1000000000000001</v>
      </c>
      <c r="F43" s="287">
        <v>1.1000000000000001</v>
      </c>
      <c r="G43" s="287" t="s">
        <v>1622</v>
      </c>
      <c r="H43" s="287" t="s">
        <v>1622</v>
      </c>
      <c r="I43" s="287" t="s">
        <v>1622</v>
      </c>
      <c r="J43" s="287" t="s">
        <v>1622</v>
      </c>
      <c r="K43" s="289" t="s">
        <v>1830</v>
      </c>
      <c r="L43" s="293"/>
    </row>
    <row r="44" spans="1:12" ht="15.75" customHeight="1">
      <c r="A44" s="286" t="s">
        <v>1831</v>
      </c>
      <c r="B44" s="287" t="s">
        <v>1832</v>
      </c>
      <c r="C44" s="287" t="s">
        <v>1833</v>
      </c>
      <c r="D44" s="287" t="s">
        <v>1834</v>
      </c>
      <c r="E44" s="288" t="s">
        <v>1834</v>
      </c>
      <c r="F44" s="287" t="s">
        <v>1818</v>
      </c>
      <c r="G44" s="287" t="s">
        <v>1837</v>
      </c>
      <c r="H44" s="287" t="s">
        <v>1837</v>
      </c>
      <c r="I44" s="287" t="s">
        <v>1837</v>
      </c>
      <c r="J44" s="287" t="s">
        <v>1837</v>
      </c>
      <c r="K44" s="290" t="s">
        <v>1833</v>
      </c>
      <c r="L44" s="290" t="s">
        <v>1596</v>
      </c>
    </row>
    <row r="45" spans="1:12" ht="15.75" customHeight="1">
      <c r="A45" s="286" t="s">
        <v>1842</v>
      </c>
      <c r="B45" s="287" t="s">
        <v>1843</v>
      </c>
      <c r="C45" s="287" t="s">
        <v>189</v>
      </c>
      <c r="D45" s="287" t="s">
        <v>1844</v>
      </c>
      <c r="E45" s="288" t="s">
        <v>1845</v>
      </c>
      <c r="F45" s="287" t="s">
        <v>1845</v>
      </c>
      <c r="G45" s="287" t="s">
        <v>1846</v>
      </c>
      <c r="H45" s="283" t="s">
        <v>1847</v>
      </c>
      <c r="I45" s="287" t="s">
        <v>1847</v>
      </c>
      <c r="J45" s="287" t="s">
        <v>1847</v>
      </c>
      <c r="K45" s="289" t="s">
        <v>1848</v>
      </c>
      <c r="L45" s="290" t="s">
        <v>1596</v>
      </c>
    </row>
    <row r="46" spans="1:12" ht="15.75" customHeight="1">
      <c r="A46" s="300"/>
      <c r="B46" s="291"/>
      <c r="C46" s="291"/>
      <c r="D46" s="291"/>
      <c r="E46" s="295"/>
      <c r="K46" s="294"/>
      <c r="L46" s="293"/>
    </row>
    <row r="47" spans="1:12" ht="15.75" customHeight="1">
      <c r="A47" s="300"/>
      <c r="B47" s="291"/>
      <c r="C47" s="291"/>
      <c r="D47" s="291"/>
      <c r="E47" s="295"/>
      <c r="K47" s="294"/>
      <c r="L47" s="293"/>
    </row>
  </sheetData>
  <phoneticPr fontId="5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EA9999"/>
  </sheetPr>
  <dimension ref="A1:I46"/>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75" customHeight="1"/>
  <cols>
    <col min="1" max="1" width="30.7109375" customWidth="1"/>
    <col min="2" max="2" width="47" customWidth="1"/>
    <col min="3" max="3" width="20.5703125" customWidth="1"/>
    <col min="4" max="5" width="17.28515625" customWidth="1"/>
    <col min="6" max="6" width="19.5703125" customWidth="1"/>
    <col min="7" max="7" width="20.28515625" customWidth="1"/>
    <col min="8" max="8" width="19.42578125" customWidth="1"/>
    <col min="9" max="9" width="73.5703125" customWidth="1"/>
  </cols>
  <sheetData>
    <row r="1" spans="1:9" ht="15.75" customHeight="1">
      <c r="A1" s="281" t="s">
        <v>1582</v>
      </c>
      <c r="B1" s="282"/>
      <c r="C1" s="283" t="s">
        <v>1201</v>
      </c>
      <c r="D1" s="283" t="s">
        <v>76</v>
      </c>
      <c r="E1" s="283" t="s">
        <v>77</v>
      </c>
      <c r="F1" s="283" t="s">
        <v>78</v>
      </c>
      <c r="G1" s="283" t="s">
        <v>80</v>
      </c>
      <c r="H1" s="283" t="s">
        <v>81</v>
      </c>
      <c r="I1" s="284" t="s">
        <v>1585</v>
      </c>
    </row>
    <row r="2" spans="1:9" ht="15.75" customHeight="1">
      <c r="A2" s="286" t="s">
        <v>1588</v>
      </c>
      <c r="B2" s="287" t="s">
        <v>1589</v>
      </c>
      <c r="C2" s="287" t="s">
        <v>1095</v>
      </c>
      <c r="D2" s="287" t="s">
        <v>1743</v>
      </c>
      <c r="E2" s="288" t="s">
        <v>1746</v>
      </c>
      <c r="F2" s="288" t="s">
        <v>1592</v>
      </c>
      <c r="G2" s="288" t="s">
        <v>1592</v>
      </c>
      <c r="H2" s="287" t="s">
        <v>1593</v>
      </c>
      <c r="I2" s="289" t="s">
        <v>1594</v>
      </c>
    </row>
    <row r="3" spans="1:9" ht="15.75" customHeight="1">
      <c r="A3" s="286" t="s">
        <v>1597</v>
      </c>
      <c r="B3" s="287" t="s">
        <v>1387</v>
      </c>
      <c r="C3" s="291"/>
      <c r="D3" s="288">
        <v>4.3</v>
      </c>
      <c r="E3" s="288">
        <v>4.3</v>
      </c>
      <c r="F3" s="288">
        <v>4.3</v>
      </c>
      <c r="G3" s="288">
        <v>4.3</v>
      </c>
      <c r="H3" s="287">
        <v>4.3</v>
      </c>
      <c r="I3" s="292" t="s">
        <v>1599</v>
      </c>
    </row>
    <row r="4" spans="1:9" ht="15.75" customHeight="1">
      <c r="A4" s="286" t="s">
        <v>1601</v>
      </c>
      <c r="B4" s="287" t="s">
        <v>1603</v>
      </c>
      <c r="C4" s="287" t="s">
        <v>202</v>
      </c>
      <c r="D4" s="287">
        <v>201306302</v>
      </c>
      <c r="E4" s="288">
        <v>201308023</v>
      </c>
      <c r="F4" s="288">
        <v>201308023</v>
      </c>
      <c r="G4" s="288">
        <v>201308023</v>
      </c>
      <c r="H4" s="283">
        <v>201404014</v>
      </c>
      <c r="I4" s="289" t="s">
        <v>1604</v>
      </c>
    </row>
    <row r="5" spans="1:9" ht="15.75" customHeight="1">
      <c r="A5" s="286" t="s">
        <v>1605</v>
      </c>
      <c r="B5" s="287" t="s">
        <v>1606</v>
      </c>
      <c r="C5" s="287" t="s">
        <v>181</v>
      </c>
      <c r="D5" s="287" t="s">
        <v>1756</v>
      </c>
      <c r="E5" s="288" t="s">
        <v>1757</v>
      </c>
      <c r="F5" s="288" t="s">
        <v>1608</v>
      </c>
      <c r="G5" s="283" t="s">
        <v>1609</v>
      </c>
      <c r="H5" s="283" t="s">
        <v>1610</v>
      </c>
      <c r="I5" s="289" t="s">
        <v>1615</v>
      </c>
    </row>
    <row r="6" spans="1:9" ht="15.75" customHeight="1">
      <c r="A6" s="287" t="s">
        <v>1759</v>
      </c>
      <c r="B6" s="287" t="s">
        <v>1606</v>
      </c>
      <c r="C6" s="287" t="s">
        <v>181</v>
      </c>
      <c r="D6" s="287" t="s">
        <v>1756</v>
      </c>
      <c r="E6" s="288" t="s">
        <v>1757</v>
      </c>
      <c r="F6" s="288" t="s">
        <v>1608</v>
      </c>
      <c r="G6" s="283" t="s">
        <v>1609</v>
      </c>
      <c r="H6" s="283" t="s">
        <v>1610</v>
      </c>
      <c r="I6" s="289" t="s">
        <v>1762</v>
      </c>
    </row>
    <row r="7" spans="1:9" ht="15.75" customHeight="1">
      <c r="A7" s="286" t="s">
        <v>1619</v>
      </c>
      <c r="B7" s="287" t="s">
        <v>1620</v>
      </c>
      <c r="C7" s="287" t="s">
        <v>1621</v>
      </c>
      <c r="D7" s="287">
        <v>4.3</v>
      </c>
      <c r="E7" s="288">
        <v>4.3</v>
      </c>
      <c r="F7" s="288">
        <v>4.3</v>
      </c>
      <c r="G7" s="288">
        <v>4.3</v>
      </c>
      <c r="H7" s="287">
        <v>4.3</v>
      </c>
      <c r="I7" s="289" t="s">
        <v>1766</v>
      </c>
    </row>
    <row r="8" spans="1:9" ht="15.75" customHeight="1">
      <c r="A8" s="286" t="s">
        <v>1616</v>
      </c>
      <c r="B8" s="287" t="s">
        <v>86</v>
      </c>
      <c r="C8" s="287" t="s">
        <v>1618</v>
      </c>
      <c r="D8" s="288">
        <v>4.3</v>
      </c>
      <c r="E8" s="288">
        <v>4.3</v>
      </c>
      <c r="F8" s="288">
        <v>4.3</v>
      </c>
      <c r="G8" s="288">
        <v>4.3</v>
      </c>
      <c r="H8" s="287">
        <v>4.3</v>
      </c>
      <c r="I8" s="289" t="s">
        <v>1769</v>
      </c>
    </row>
    <row r="9" spans="1:9" ht="15.75" customHeight="1">
      <c r="A9" s="286" t="s">
        <v>1631</v>
      </c>
      <c r="B9" s="287" t="s">
        <v>1569</v>
      </c>
      <c r="C9" s="287" t="s">
        <v>204</v>
      </c>
      <c r="D9" s="287" t="s">
        <v>1772</v>
      </c>
      <c r="E9" s="288" t="s">
        <v>1772</v>
      </c>
      <c r="F9" s="288" t="s">
        <v>1772</v>
      </c>
      <c r="G9" s="288" t="s">
        <v>1772</v>
      </c>
      <c r="H9" s="287" t="s">
        <v>1772</v>
      </c>
      <c r="I9" s="289" t="s">
        <v>1633</v>
      </c>
    </row>
    <row r="10" spans="1:9" ht="15.75" customHeight="1">
      <c r="A10" s="286" t="s">
        <v>1634</v>
      </c>
      <c r="B10" s="287" t="s">
        <v>1635</v>
      </c>
      <c r="C10" s="287" t="s">
        <v>1777</v>
      </c>
      <c r="D10" s="287" t="s">
        <v>1778</v>
      </c>
      <c r="E10" s="288" t="s">
        <v>1779</v>
      </c>
      <c r="F10" s="288" t="s">
        <v>1636</v>
      </c>
      <c r="G10" s="288" t="s">
        <v>1636</v>
      </c>
      <c r="H10" s="283" t="s">
        <v>1637</v>
      </c>
      <c r="I10" s="289" t="s">
        <v>1780</v>
      </c>
    </row>
    <row r="11" spans="1:9" ht="15.75" customHeight="1">
      <c r="A11" s="286" t="s">
        <v>1639</v>
      </c>
      <c r="B11" s="287" t="s">
        <v>333</v>
      </c>
      <c r="C11" s="287" t="s">
        <v>232</v>
      </c>
      <c r="D11" s="288">
        <v>4.3</v>
      </c>
      <c r="E11" s="288">
        <v>4.3</v>
      </c>
      <c r="F11" s="288">
        <v>4.3</v>
      </c>
      <c r="G11" s="288">
        <v>4.3</v>
      </c>
      <c r="H11" s="287">
        <v>4.3</v>
      </c>
      <c r="I11" s="289" t="s">
        <v>1640</v>
      </c>
    </row>
    <row r="12" spans="1:9" ht="15.75" customHeight="1">
      <c r="A12" s="286" t="s">
        <v>1642</v>
      </c>
      <c r="B12" s="287" t="s">
        <v>1644</v>
      </c>
      <c r="C12" s="287" t="s">
        <v>1781</v>
      </c>
      <c r="D12" s="288" t="s">
        <v>1782</v>
      </c>
      <c r="E12" s="288" t="s">
        <v>1782</v>
      </c>
      <c r="F12" s="288" t="s">
        <v>1782</v>
      </c>
      <c r="G12" s="288" t="s">
        <v>1782</v>
      </c>
      <c r="H12" s="287" t="s">
        <v>1782</v>
      </c>
      <c r="I12" s="289" t="s">
        <v>1647</v>
      </c>
    </row>
    <row r="13" spans="1:9" ht="15.75" customHeight="1">
      <c r="A13" s="286" t="s">
        <v>1648</v>
      </c>
      <c r="B13" s="287" t="s">
        <v>1649</v>
      </c>
      <c r="C13" s="287" t="s">
        <v>1180</v>
      </c>
      <c r="D13" s="288" t="s">
        <v>1783</v>
      </c>
      <c r="E13" s="288" t="s">
        <v>1783</v>
      </c>
      <c r="F13" s="288" t="s">
        <v>1783</v>
      </c>
      <c r="G13" s="288" t="s">
        <v>1783</v>
      </c>
      <c r="H13" s="287" t="s">
        <v>1783</v>
      </c>
      <c r="I13" s="289" t="s">
        <v>1784</v>
      </c>
    </row>
    <row r="14" spans="1:9" ht="15.75" customHeight="1">
      <c r="A14" s="286" t="s">
        <v>1652</v>
      </c>
      <c r="B14" s="297" t="s">
        <v>1653</v>
      </c>
      <c r="C14" s="287" t="s">
        <v>186</v>
      </c>
      <c r="D14" s="287" t="s">
        <v>1785</v>
      </c>
      <c r="E14" s="288" t="s">
        <v>1786</v>
      </c>
      <c r="F14" s="288" t="s">
        <v>1654</v>
      </c>
      <c r="G14" s="288" t="s">
        <v>1654</v>
      </c>
      <c r="H14" s="283" t="s">
        <v>1655</v>
      </c>
      <c r="I14" s="289" t="s">
        <v>1657</v>
      </c>
    </row>
    <row r="15" spans="1:9" ht="15.75" customHeight="1">
      <c r="A15" s="286" t="s">
        <v>1658</v>
      </c>
      <c r="B15" s="297" t="s">
        <v>1659</v>
      </c>
      <c r="C15" s="287" t="s">
        <v>1660</v>
      </c>
      <c r="D15" s="287" t="s">
        <v>1787</v>
      </c>
      <c r="E15" s="288" t="s">
        <v>1788</v>
      </c>
      <c r="F15" s="288" t="s">
        <v>1662</v>
      </c>
      <c r="G15" s="283" t="s">
        <v>1663</v>
      </c>
      <c r="H15" s="283" t="s">
        <v>1664</v>
      </c>
      <c r="I15" s="289" t="s">
        <v>1792</v>
      </c>
    </row>
    <row r="16" spans="1:9" ht="15.75" customHeight="1">
      <c r="A16" s="286" t="s">
        <v>1666</v>
      </c>
      <c r="B16" s="287" t="s">
        <v>1667</v>
      </c>
      <c r="C16" s="287" t="s">
        <v>1668</v>
      </c>
      <c r="D16" s="288">
        <v>4.3</v>
      </c>
      <c r="E16" s="288">
        <v>4.3</v>
      </c>
      <c r="F16" s="288">
        <v>4.3</v>
      </c>
      <c r="G16" s="288">
        <v>4.3</v>
      </c>
      <c r="H16" s="287">
        <v>4.3</v>
      </c>
      <c r="I16" s="289" t="s">
        <v>1669</v>
      </c>
    </row>
    <row r="17" spans="1:9" ht="15.75" customHeight="1">
      <c r="A17" s="286" t="s">
        <v>1670</v>
      </c>
      <c r="B17" s="287" t="s">
        <v>271</v>
      </c>
      <c r="C17" s="287" t="s">
        <v>1671</v>
      </c>
      <c r="D17" s="288">
        <v>4.3</v>
      </c>
      <c r="E17" s="288">
        <v>4.3</v>
      </c>
      <c r="F17" s="288">
        <v>4.3</v>
      </c>
      <c r="G17" s="288">
        <v>4.3</v>
      </c>
      <c r="H17" s="283" t="s">
        <v>1673</v>
      </c>
      <c r="I17" s="289" t="s">
        <v>1674</v>
      </c>
    </row>
    <row r="18" spans="1:9" ht="15.75" customHeight="1">
      <c r="A18" s="286" t="s">
        <v>1681</v>
      </c>
      <c r="B18" s="287" t="s">
        <v>275</v>
      </c>
      <c r="C18" s="287" t="s">
        <v>1682</v>
      </c>
      <c r="D18" s="288">
        <v>4.3</v>
      </c>
      <c r="E18" s="288">
        <v>4.3</v>
      </c>
      <c r="F18" s="288">
        <v>4.3</v>
      </c>
      <c r="G18" s="288">
        <v>4.3</v>
      </c>
      <c r="H18" s="287">
        <v>4.3</v>
      </c>
      <c r="I18" s="289" t="s">
        <v>1683</v>
      </c>
    </row>
    <row r="19" spans="1:9" ht="15.75" customHeight="1">
      <c r="A19" s="286" t="s">
        <v>1684</v>
      </c>
      <c r="B19" s="287" t="s">
        <v>102</v>
      </c>
      <c r="C19" s="287" t="s">
        <v>1685</v>
      </c>
      <c r="D19" s="288">
        <v>4.3</v>
      </c>
      <c r="E19" s="288">
        <v>4.3</v>
      </c>
      <c r="F19" s="288">
        <v>4.3</v>
      </c>
      <c r="G19" s="288">
        <v>4.3</v>
      </c>
      <c r="H19" s="287">
        <v>4.3</v>
      </c>
      <c r="I19" s="289" t="s">
        <v>1686</v>
      </c>
    </row>
    <row r="20" spans="1:9" ht="15.75" customHeight="1">
      <c r="A20" s="286" t="s">
        <v>1687</v>
      </c>
      <c r="B20" s="287" t="s">
        <v>963</v>
      </c>
      <c r="C20" s="287" t="s">
        <v>1688</v>
      </c>
      <c r="D20" s="288">
        <v>4.3</v>
      </c>
      <c r="E20" s="288">
        <v>4.3</v>
      </c>
      <c r="F20" s="288">
        <v>4.3</v>
      </c>
      <c r="G20" s="288">
        <v>4.3</v>
      </c>
      <c r="H20" s="287">
        <v>4.3</v>
      </c>
      <c r="I20" s="289" t="s">
        <v>1689</v>
      </c>
    </row>
    <row r="21" spans="1:9" ht="15.75" customHeight="1">
      <c r="A21" s="286" t="s">
        <v>1693</v>
      </c>
      <c r="B21" s="287" t="s">
        <v>108</v>
      </c>
      <c r="C21" s="287" t="s">
        <v>106</v>
      </c>
      <c r="D21" s="288">
        <v>4.3</v>
      </c>
      <c r="E21" s="288">
        <v>4.3</v>
      </c>
      <c r="F21" s="288">
        <v>4.3</v>
      </c>
      <c r="G21" s="288">
        <v>4.3</v>
      </c>
      <c r="H21" s="287">
        <v>4.3</v>
      </c>
      <c r="I21" s="289" t="s">
        <v>1695</v>
      </c>
    </row>
    <row r="22" spans="1:9" ht="15.75" customHeight="1">
      <c r="A22" s="286" t="s">
        <v>1696</v>
      </c>
      <c r="B22" s="287" t="s">
        <v>114</v>
      </c>
      <c r="C22" s="287" t="s">
        <v>1697</v>
      </c>
      <c r="D22" s="288">
        <v>4.3</v>
      </c>
      <c r="E22" s="288">
        <v>4.3</v>
      </c>
      <c r="F22" s="288">
        <v>4.3</v>
      </c>
      <c r="G22" s="288">
        <v>4.3</v>
      </c>
      <c r="H22" s="287">
        <v>4.3</v>
      </c>
      <c r="I22" s="289" t="s">
        <v>1698</v>
      </c>
    </row>
    <row r="23" spans="1:9" ht="15.75" customHeight="1">
      <c r="A23" s="286" t="s">
        <v>1699</v>
      </c>
      <c r="B23" s="297" t="s">
        <v>1700</v>
      </c>
      <c r="C23" s="287" t="s">
        <v>1701</v>
      </c>
      <c r="D23" s="288" t="s">
        <v>1807</v>
      </c>
      <c r="E23" s="288" t="s">
        <v>1702</v>
      </c>
      <c r="F23" s="288" t="s">
        <v>1703</v>
      </c>
      <c r="G23" s="283" t="s">
        <v>1704</v>
      </c>
      <c r="H23" s="283" t="s">
        <v>1705</v>
      </c>
      <c r="I23" s="289" t="s">
        <v>1706</v>
      </c>
    </row>
    <row r="24" spans="1:9" ht="15.75" customHeight="1">
      <c r="A24" s="287" t="s">
        <v>1707</v>
      </c>
      <c r="B24" s="287" t="s">
        <v>1708</v>
      </c>
      <c r="C24" s="287" t="s">
        <v>195</v>
      </c>
      <c r="D24" s="287" t="s">
        <v>1811</v>
      </c>
      <c r="E24" s="288" t="s">
        <v>1812</v>
      </c>
      <c r="F24" s="288" t="s">
        <v>1710</v>
      </c>
      <c r="G24" s="288" t="s">
        <v>1710</v>
      </c>
      <c r="H24" s="287" t="s">
        <v>1711</v>
      </c>
      <c r="I24" s="294"/>
    </row>
    <row r="25" spans="1:9" ht="15.75" customHeight="1">
      <c r="A25" s="286" t="s">
        <v>1714</v>
      </c>
      <c r="B25" s="287" t="s">
        <v>1715</v>
      </c>
      <c r="C25" s="287" t="s">
        <v>1716</v>
      </c>
      <c r="D25" s="288" t="s">
        <v>1815</v>
      </c>
      <c r="E25" s="288" t="s">
        <v>1718</v>
      </c>
      <c r="F25" s="288" t="s">
        <v>1718</v>
      </c>
      <c r="G25" s="283" t="s">
        <v>1719</v>
      </c>
      <c r="H25" s="287" t="s">
        <v>1719</v>
      </c>
      <c r="I25" s="289" t="s">
        <v>1716</v>
      </c>
    </row>
    <row r="26" spans="1:9" ht="15.75" customHeight="1">
      <c r="A26" s="286" t="s">
        <v>1727</v>
      </c>
      <c r="B26" s="287" t="s">
        <v>1728</v>
      </c>
      <c r="C26" s="287" t="s">
        <v>188</v>
      </c>
      <c r="D26" s="287" t="s">
        <v>1819</v>
      </c>
      <c r="E26" s="288" t="s">
        <v>1820</v>
      </c>
      <c r="F26" s="288" t="s">
        <v>1730</v>
      </c>
      <c r="G26" s="288" t="s">
        <v>1730</v>
      </c>
      <c r="H26" s="283" t="s">
        <v>1731</v>
      </c>
      <c r="I26" s="289" t="s">
        <v>1733</v>
      </c>
    </row>
    <row r="27" spans="1:9" ht="15.75" customHeight="1">
      <c r="A27" s="286" t="s">
        <v>1735</v>
      </c>
      <c r="B27" s="286" t="s">
        <v>1736</v>
      </c>
      <c r="C27" s="287" t="s">
        <v>1737</v>
      </c>
      <c r="D27" s="291"/>
      <c r="E27" s="295"/>
      <c r="F27" s="295"/>
      <c r="G27" s="295"/>
      <c r="H27" s="291"/>
      <c r="I27" s="292" t="s">
        <v>1738</v>
      </c>
    </row>
    <row r="28" spans="1:9" ht="15.75" customHeight="1">
      <c r="A28" s="286" t="s">
        <v>1721</v>
      </c>
      <c r="B28" s="287" t="s">
        <v>1722</v>
      </c>
      <c r="C28" s="287" t="s">
        <v>1723</v>
      </c>
      <c r="D28" s="287" t="s">
        <v>1824</v>
      </c>
      <c r="E28" s="288" t="s">
        <v>1825</v>
      </c>
      <c r="F28" s="288" t="s">
        <v>1724</v>
      </c>
      <c r="G28" s="283" t="s">
        <v>1725</v>
      </c>
      <c r="H28" s="283" t="s">
        <v>1726</v>
      </c>
      <c r="I28" s="290" t="s">
        <v>1723</v>
      </c>
    </row>
    <row r="29" spans="1:9" ht="15.75" customHeight="1">
      <c r="A29" s="286" t="s">
        <v>1739</v>
      </c>
      <c r="B29" s="287" t="s">
        <v>1740</v>
      </c>
      <c r="C29" s="286" t="s">
        <v>1741</v>
      </c>
      <c r="D29" s="295"/>
      <c r="E29" s="295"/>
      <c r="F29" s="295"/>
      <c r="G29" s="295"/>
      <c r="H29" s="291"/>
      <c r="I29" s="289" t="s">
        <v>1742</v>
      </c>
    </row>
    <row r="30" spans="1:9" ht="15.75" customHeight="1">
      <c r="A30" s="286" t="s">
        <v>1744</v>
      </c>
      <c r="B30" s="287" t="s">
        <v>1745</v>
      </c>
      <c r="C30" s="287" t="s">
        <v>1747</v>
      </c>
      <c r="D30" s="288" t="s">
        <v>1748</v>
      </c>
      <c r="E30" s="288" t="s">
        <v>1748</v>
      </c>
      <c r="F30" s="288" t="s">
        <v>1748</v>
      </c>
      <c r="G30" s="288" t="s">
        <v>1748</v>
      </c>
      <c r="H30" s="287" t="s">
        <v>1748</v>
      </c>
      <c r="I30" s="289" t="s">
        <v>1749</v>
      </c>
    </row>
    <row r="31" spans="1:9" ht="15.75" customHeight="1">
      <c r="A31" s="286" t="s">
        <v>1750</v>
      </c>
      <c r="B31" s="287" t="s">
        <v>1751</v>
      </c>
      <c r="C31" s="287" t="s">
        <v>1835</v>
      </c>
      <c r="D31" s="287" t="s">
        <v>1836</v>
      </c>
      <c r="E31" s="288" t="s">
        <v>1838</v>
      </c>
      <c r="F31" s="288" t="s">
        <v>1753</v>
      </c>
      <c r="G31" s="288" t="s">
        <v>1753</v>
      </c>
      <c r="H31" s="283" t="s">
        <v>1754</v>
      </c>
      <c r="I31" s="289" t="s">
        <v>1839</v>
      </c>
    </row>
    <row r="32" spans="1:9" ht="15.75" customHeight="1">
      <c r="A32" s="286" t="s">
        <v>1840</v>
      </c>
      <c r="B32" s="287" t="s">
        <v>1841</v>
      </c>
      <c r="C32" s="287" t="s">
        <v>1849</v>
      </c>
      <c r="D32" s="288" t="s">
        <v>1850</v>
      </c>
      <c r="E32" s="288" t="s">
        <v>1850</v>
      </c>
      <c r="F32" s="288" t="s">
        <v>1850</v>
      </c>
      <c r="G32" s="288" t="s">
        <v>1850</v>
      </c>
      <c r="H32" s="287" t="s">
        <v>1850</v>
      </c>
      <c r="I32" s="289" t="s">
        <v>1851</v>
      </c>
    </row>
    <row r="33" spans="1:9" ht="15.75" customHeight="1">
      <c r="A33" s="286" t="s">
        <v>1852</v>
      </c>
      <c r="B33" s="287" t="s">
        <v>105</v>
      </c>
      <c r="C33" s="287" t="s">
        <v>1691</v>
      </c>
      <c r="D33" s="288">
        <v>4.3</v>
      </c>
      <c r="E33" s="288">
        <v>4.3</v>
      </c>
      <c r="F33" s="288">
        <v>4.3</v>
      </c>
      <c r="G33" s="288">
        <v>4.3</v>
      </c>
      <c r="H33" s="287">
        <v>4.3</v>
      </c>
      <c r="I33" s="289" t="s">
        <v>1692</v>
      </c>
    </row>
    <row r="34" spans="1:9" ht="15.75" customHeight="1">
      <c r="A34" s="286" t="s">
        <v>1758</v>
      </c>
      <c r="B34" s="291"/>
      <c r="C34" s="291"/>
      <c r="D34" s="295"/>
      <c r="E34" s="295"/>
      <c r="F34" s="295"/>
      <c r="G34" s="295"/>
      <c r="H34" s="291"/>
      <c r="I34" s="289" t="s">
        <v>1760</v>
      </c>
    </row>
    <row r="35" spans="1:9" ht="15.75" customHeight="1">
      <c r="A35" s="286" t="s">
        <v>1770</v>
      </c>
      <c r="B35" s="287" t="s">
        <v>1771</v>
      </c>
      <c r="C35" s="287" t="s">
        <v>1233</v>
      </c>
      <c r="D35" s="287" t="s">
        <v>643</v>
      </c>
      <c r="E35" s="288" t="s">
        <v>1773</v>
      </c>
      <c r="F35" s="288" t="s">
        <v>1774</v>
      </c>
      <c r="G35" s="288" t="s">
        <v>1774</v>
      </c>
      <c r="H35" s="283" t="s">
        <v>1775</v>
      </c>
      <c r="I35" s="289" t="s">
        <v>1789</v>
      </c>
    </row>
    <row r="36" spans="1:9" ht="15.75" customHeight="1">
      <c r="A36" s="286" t="s">
        <v>1761</v>
      </c>
      <c r="B36" s="287" t="s">
        <v>117</v>
      </c>
      <c r="C36" s="287" t="s">
        <v>1214</v>
      </c>
      <c r="D36" s="287" t="s">
        <v>1853</v>
      </c>
      <c r="E36" s="288" t="s">
        <v>1763</v>
      </c>
      <c r="F36" s="288" t="s">
        <v>1763</v>
      </c>
      <c r="G36" s="283" t="s">
        <v>1764</v>
      </c>
      <c r="H36" s="283" t="s">
        <v>1765</v>
      </c>
      <c r="I36" s="289" t="s">
        <v>1854</v>
      </c>
    </row>
    <row r="37" spans="1:9" ht="15.75" customHeight="1">
      <c r="A37" s="286" t="s">
        <v>1790</v>
      </c>
      <c r="B37" s="287" t="s">
        <v>1791</v>
      </c>
      <c r="C37" s="287" t="s">
        <v>246</v>
      </c>
      <c r="D37" s="287" t="s">
        <v>1855</v>
      </c>
      <c r="E37" s="288" t="s">
        <v>1856</v>
      </c>
      <c r="F37" s="288" t="s">
        <v>1794</v>
      </c>
      <c r="G37" s="283" t="s">
        <v>1795</v>
      </c>
      <c r="H37" s="283" t="s">
        <v>1796</v>
      </c>
      <c r="I37" s="289" t="s">
        <v>1797</v>
      </c>
    </row>
    <row r="38" spans="1:9" ht="15.75" customHeight="1">
      <c r="A38" s="286" t="s">
        <v>1798</v>
      </c>
      <c r="B38" s="287" t="s">
        <v>127</v>
      </c>
      <c r="C38" s="287" t="s">
        <v>125</v>
      </c>
      <c r="D38" s="288">
        <v>1.3</v>
      </c>
      <c r="E38" s="288">
        <v>1.3</v>
      </c>
      <c r="F38" s="288">
        <v>1.3</v>
      </c>
      <c r="G38" s="288">
        <v>1.3</v>
      </c>
      <c r="H38" s="287">
        <v>1.3</v>
      </c>
      <c r="I38" s="289" t="s">
        <v>1799</v>
      </c>
    </row>
    <row r="39" spans="1:9" ht="15.75" customHeight="1">
      <c r="A39" s="286" t="s">
        <v>1800</v>
      </c>
      <c r="B39" s="287" t="s">
        <v>1801</v>
      </c>
      <c r="C39" s="287" t="s">
        <v>1802</v>
      </c>
      <c r="D39" s="288" t="s">
        <v>1457</v>
      </c>
      <c r="E39" s="288" t="s">
        <v>1457</v>
      </c>
      <c r="F39" s="288" t="s">
        <v>1457</v>
      </c>
      <c r="G39" s="288" t="s">
        <v>1457</v>
      </c>
      <c r="H39" s="287" t="s">
        <v>1457</v>
      </c>
      <c r="I39" s="289" t="s">
        <v>1803</v>
      </c>
    </row>
    <row r="40" spans="1:9" ht="15.75" customHeight="1">
      <c r="A40" s="286" t="s">
        <v>1805</v>
      </c>
      <c r="B40" s="287" t="s">
        <v>169</v>
      </c>
      <c r="C40" s="287" t="s">
        <v>1806</v>
      </c>
      <c r="D40" s="288">
        <v>1.1000000000000001</v>
      </c>
      <c r="E40" s="288">
        <v>1.1000000000000001</v>
      </c>
      <c r="F40" s="288">
        <v>1.1000000000000001</v>
      </c>
      <c r="G40" s="288">
        <v>1.1000000000000001</v>
      </c>
      <c r="H40" s="287">
        <v>1.1000000000000001</v>
      </c>
      <c r="I40" s="289" t="s">
        <v>1808</v>
      </c>
    </row>
    <row r="41" spans="1:9" ht="15.75" customHeight="1">
      <c r="A41" s="286" t="s">
        <v>1809</v>
      </c>
      <c r="B41" s="287" t="s">
        <v>1810</v>
      </c>
      <c r="C41" s="287" t="s">
        <v>356</v>
      </c>
      <c r="D41" s="287" t="s">
        <v>1422</v>
      </c>
      <c r="E41" s="288" t="s">
        <v>1424</v>
      </c>
      <c r="F41" s="288" t="s">
        <v>1424</v>
      </c>
      <c r="G41" s="288" t="s">
        <v>1424</v>
      </c>
      <c r="H41" s="287" t="s">
        <v>1424</v>
      </c>
      <c r="I41" s="289" t="s">
        <v>1813</v>
      </c>
    </row>
    <row r="42" spans="1:9" ht="15.75" customHeight="1">
      <c r="A42" s="286" t="s">
        <v>1814</v>
      </c>
      <c r="B42" s="287" t="s">
        <v>1816</v>
      </c>
      <c r="C42" s="287" t="s">
        <v>1817</v>
      </c>
      <c r="D42" s="287" t="s">
        <v>1857</v>
      </c>
      <c r="E42" s="288" t="s">
        <v>1858</v>
      </c>
      <c r="F42" s="288" t="s">
        <v>1524</v>
      </c>
      <c r="G42" s="283" t="s">
        <v>1821</v>
      </c>
      <c r="H42" s="283" t="s">
        <v>1822</v>
      </c>
      <c r="I42" s="289" t="s">
        <v>1826</v>
      </c>
    </row>
    <row r="43" spans="1:9" ht="15.75" customHeight="1">
      <c r="A43" s="286" t="s">
        <v>1827</v>
      </c>
      <c r="B43" s="287" t="s">
        <v>1828</v>
      </c>
      <c r="C43" s="287" t="s">
        <v>1829</v>
      </c>
      <c r="D43" s="288">
        <v>1.1000000000000001</v>
      </c>
      <c r="E43" s="288">
        <v>1.1000000000000001</v>
      </c>
      <c r="F43" s="288">
        <v>1.1000000000000001</v>
      </c>
      <c r="G43" s="288">
        <v>1.1000000000000001</v>
      </c>
      <c r="H43" s="287" t="s">
        <v>1622</v>
      </c>
      <c r="I43" s="289" t="s">
        <v>1830</v>
      </c>
    </row>
    <row r="44" spans="1:9" ht="15.75" customHeight="1">
      <c r="A44" s="286" t="s">
        <v>1831</v>
      </c>
      <c r="B44" s="287" t="s">
        <v>1832</v>
      </c>
      <c r="C44" s="287" t="s">
        <v>298</v>
      </c>
      <c r="D44" s="287" t="s">
        <v>1859</v>
      </c>
      <c r="E44" s="288" t="s">
        <v>1834</v>
      </c>
      <c r="F44" s="288" t="s">
        <v>1834</v>
      </c>
      <c r="G44" s="283" t="s">
        <v>1818</v>
      </c>
      <c r="H44" s="283" t="s">
        <v>1837</v>
      </c>
      <c r="I44" s="289" t="s">
        <v>1860</v>
      </c>
    </row>
    <row r="45" spans="1:9" ht="15.75" customHeight="1">
      <c r="A45" s="286" t="s">
        <v>1861</v>
      </c>
      <c r="B45" s="287" t="s">
        <v>1862</v>
      </c>
      <c r="C45" s="287" t="s">
        <v>1863</v>
      </c>
      <c r="D45" s="288" t="s">
        <v>1178</v>
      </c>
      <c r="E45" s="288" t="s">
        <v>1178</v>
      </c>
      <c r="F45" s="288" t="s">
        <v>1178</v>
      </c>
      <c r="G45" s="288" t="s">
        <v>1178</v>
      </c>
      <c r="H45" s="287" t="s">
        <v>1178</v>
      </c>
      <c r="I45" s="289" t="s">
        <v>1864</v>
      </c>
    </row>
    <row r="46" spans="1:9" ht="15.75" customHeight="1">
      <c r="A46" s="286" t="s">
        <v>1842</v>
      </c>
      <c r="B46" s="287" t="s">
        <v>1843</v>
      </c>
      <c r="C46" s="287" t="s">
        <v>189</v>
      </c>
      <c r="D46" s="287" t="s">
        <v>1865</v>
      </c>
      <c r="E46" s="288" t="s">
        <v>1866</v>
      </c>
      <c r="F46" s="288" t="s">
        <v>1845</v>
      </c>
      <c r="G46" s="288" t="s">
        <v>1845</v>
      </c>
      <c r="H46" s="283" t="s">
        <v>1846</v>
      </c>
      <c r="I46" s="289" t="s">
        <v>1848</v>
      </c>
    </row>
  </sheetData>
  <phoneticPr fontId="5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EA9999"/>
  </sheetPr>
  <dimension ref="A1:J4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75" customHeight="1"/>
  <cols>
    <col min="1" max="1" width="30.7109375" customWidth="1"/>
    <col min="2" max="2" width="47" customWidth="1"/>
    <col min="3" max="3" width="20.5703125" customWidth="1"/>
    <col min="4" max="4" width="17.28515625" customWidth="1"/>
    <col min="5" max="6" width="16.5703125" customWidth="1"/>
    <col min="7" max="7" width="17.28515625" customWidth="1"/>
    <col min="8" max="8" width="20.28515625" customWidth="1"/>
    <col min="9" max="9" width="19" customWidth="1"/>
    <col min="10" max="10" width="97.28515625" customWidth="1"/>
  </cols>
  <sheetData>
    <row r="1" spans="1:10" ht="15.75" customHeight="1">
      <c r="A1" s="281" t="s">
        <v>1582</v>
      </c>
      <c r="B1" s="282"/>
      <c r="C1" s="283" t="s">
        <v>1201</v>
      </c>
      <c r="D1" s="283" t="s">
        <v>1867</v>
      </c>
      <c r="E1" s="283" t="s">
        <v>1868</v>
      </c>
      <c r="F1" s="283" t="s">
        <v>1869</v>
      </c>
      <c r="G1" s="283" t="s">
        <v>80</v>
      </c>
      <c r="H1" s="283" t="s">
        <v>81</v>
      </c>
      <c r="I1" s="283" t="s">
        <v>82</v>
      </c>
      <c r="J1" s="284" t="s">
        <v>1585</v>
      </c>
    </row>
    <row r="2" spans="1:10" ht="15.75" customHeight="1">
      <c r="A2" s="286" t="s">
        <v>1588</v>
      </c>
      <c r="B2" s="287" t="s">
        <v>1589</v>
      </c>
      <c r="C2" s="287" t="s">
        <v>1095</v>
      </c>
      <c r="D2" s="301" t="s">
        <v>1870</v>
      </c>
      <c r="E2" s="288" t="s">
        <v>1878</v>
      </c>
      <c r="F2" s="287" t="s">
        <v>1879</v>
      </c>
      <c r="G2" s="287" t="s">
        <v>1590</v>
      </c>
      <c r="H2" s="287" t="s">
        <v>1592</v>
      </c>
      <c r="I2" s="287" t="s">
        <v>1592</v>
      </c>
      <c r="J2" s="289" t="s">
        <v>1594</v>
      </c>
    </row>
    <row r="3" spans="1:10" ht="15.75" customHeight="1">
      <c r="A3" s="286" t="s">
        <v>1597</v>
      </c>
      <c r="B3" s="287" t="s">
        <v>1387</v>
      </c>
      <c r="C3" s="287" t="s">
        <v>1880</v>
      </c>
      <c r="D3" s="288" t="s">
        <v>1484</v>
      </c>
      <c r="E3" s="288" t="s">
        <v>1884</v>
      </c>
      <c r="F3" s="288" t="s">
        <v>1884</v>
      </c>
      <c r="G3" s="288" t="s">
        <v>1884</v>
      </c>
      <c r="H3" s="287" t="s">
        <v>1884</v>
      </c>
      <c r="I3" s="287" t="s">
        <v>1884</v>
      </c>
      <c r="J3" s="292" t="s">
        <v>1599</v>
      </c>
    </row>
    <row r="4" spans="1:10" ht="15.75" customHeight="1">
      <c r="A4" s="286" t="s">
        <v>1601</v>
      </c>
      <c r="B4" s="287" t="s">
        <v>1603</v>
      </c>
      <c r="C4" s="287" t="s">
        <v>202</v>
      </c>
      <c r="D4" s="301">
        <v>201212060</v>
      </c>
      <c r="E4" s="287">
        <v>201212060</v>
      </c>
      <c r="F4" s="287">
        <v>201305280</v>
      </c>
      <c r="G4" s="287">
        <v>201306302</v>
      </c>
      <c r="H4" s="287">
        <v>201308023</v>
      </c>
      <c r="I4" s="287">
        <v>201308023</v>
      </c>
      <c r="J4" s="289" t="s">
        <v>1604</v>
      </c>
    </row>
    <row r="5" spans="1:10" ht="15.75" customHeight="1">
      <c r="A5" s="286" t="s">
        <v>1605</v>
      </c>
      <c r="B5" s="287" t="s">
        <v>1606</v>
      </c>
      <c r="C5" s="287" t="s">
        <v>181</v>
      </c>
      <c r="D5" s="301" t="s">
        <v>1888</v>
      </c>
      <c r="E5" s="287" t="s">
        <v>1889</v>
      </c>
      <c r="F5" s="287" t="s">
        <v>1756</v>
      </c>
      <c r="G5" s="287" t="s">
        <v>1891</v>
      </c>
      <c r="H5" s="287" t="s">
        <v>1608</v>
      </c>
      <c r="I5" s="283" t="s">
        <v>1609</v>
      </c>
      <c r="J5" s="289" t="s">
        <v>1615</v>
      </c>
    </row>
    <row r="6" spans="1:10" ht="15.75" customHeight="1">
      <c r="A6" s="287" t="s">
        <v>1759</v>
      </c>
      <c r="B6" s="287" t="s">
        <v>1606</v>
      </c>
      <c r="C6" s="287" t="s">
        <v>181</v>
      </c>
      <c r="D6" s="301" t="s">
        <v>1892</v>
      </c>
      <c r="E6" s="287" t="s">
        <v>1893</v>
      </c>
      <c r="F6" s="287" t="s">
        <v>1756</v>
      </c>
      <c r="G6" s="287" t="s">
        <v>1891</v>
      </c>
      <c r="H6" s="287" t="s">
        <v>1608</v>
      </c>
      <c r="I6" s="283" t="s">
        <v>1609</v>
      </c>
      <c r="J6" s="289" t="s">
        <v>1762</v>
      </c>
    </row>
    <row r="7" spans="1:10" ht="15.75" customHeight="1">
      <c r="A7" s="286" t="s">
        <v>1619</v>
      </c>
      <c r="B7" s="287" t="s">
        <v>1620</v>
      </c>
      <c r="C7" s="287" t="s">
        <v>1621</v>
      </c>
      <c r="D7" s="288" t="s">
        <v>1484</v>
      </c>
      <c r="E7" s="287" t="s">
        <v>1884</v>
      </c>
      <c r="F7" s="287" t="s">
        <v>1884</v>
      </c>
      <c r="G7" s="288" t="s">
        <v>1884</v>
      </c>
      <c r="H7" s="287" t="s">
        <v>1884</v>
      </c>
      <c r="I7" s="287" t="s">
        <v>1884</v>
      </c>
      <c r="J7" s="289" t="s">
        <v>1766</v>
      </c>
    </row>
    <row r="8" spans="1:10" ht="15.75" customHeight="1">
      <c r="A8" s="286" t="s">
        <v>1616</v>
      </c>
      <c r="B8" s="287" t="s">
        <v>86</v>
      </c>
      <c r="C8" s="287" t="s">
        <v>1618</v>
      </c>
      <c r="D8" s="295"/>
      <c r="E8" s="295"/>
      <c r="F8" s="288" t="s">
        <v>1884</v>
      </c>
      <c r="G8" s="288" t="s">
        <v>1884</v>
      </c>
      <c r="H8" s="287" t="s">
        <v>1484</v>
      </c>
      <c r="I8" s="287" t="s">
        <v>1484</v>
      </c>
      <c r="J8" s="289" t="s">
        <v>1769</v>
      </c>
    </row>
    <row r="9" spans="1:10" ht="15.75" customHeight="1">
      <c r="A9" s="286" t="s">
        <v>1631</v>
      </c>
      <c r="B9" s="287" t="s">
        <v>1569</v>
      </c>
      <c r="C9" s="287" t="s">
        <v>204</v>
      </c>
      <c r="D9" s="288" t="s">
        <v>1772</v>
      </c>
      <c r="E9" s="287" t="s">
        <v>1772</v>
      </c>
      <c r="F9" s="287" t="s">
        <v>1772</v>
      </c>
      <c r="G9" s="287" t="s">
        <v>1772</v>
      </c>
      <c r="H9" s="287" t="s">
        <v>1772</v>
      </c>
      <c r="I9" s="287" t="s">
        <v>1772</v>
      </c>
      <c r="J9" s="289" t="s">
        <v>1633</v>
      </c>
    </row>
    <row r="10" spans="1:10" ht="15.75" customHeight="1">
      <c r="A10" s="286" t="s">
        <v>1639</v>
      </c>
      <c r="B10" s="287" t="s">
        <v>333</v>
      </c>
      <c r="C10" s="287" t="s">
        <v>232</v>
      </c>
      <c r="D10" s="288" t="s">
        <v>1484</v>
      </c>
      <c r="E10" s="288" t="s">
        <v>1884</v>
      </c>
      <c r="F10" s="287" t="s">
        <v>1884</v>
      </c>
      <c r="G10" s="288" t="s">
        <v>1884</v>
      </c>
      <c r="H10" s="287" t="s">
        <v>1884</v>
      </c>
      <c r="I10" s="287" t="s">
        <v>1884</v>
      </c>
      <c r="J10" s="289" t="s">
        <v>1640</v>
      </c>
    </row>
    <row r="11" spans="1:10" ht="15.75" customHeight="1">
      <c r="A11" s="286" t="s">
        <v>1642</v>
      </c>
      <c r="B11" s="287" t="s">
        <v>1644</v>
      </c>
      <c r="C11" s="287" t="s">
        <v>1781</v>
      </c>
      <c r="D11" s="288" t="s">
        <v>1895</v>
      </c>
      <c r="E11" s="288" t="s">
        <v>1895</v>
      </c>
      <c r="F11" s="288" t="s">
        <v>1895</v>
      </c>
      <c r="G11" s="287" t="s">
        <v>1895</v>
      </c>
      <c r="H11" s="287" t="s">
        <v>1895</v>
      </c>
      <c r="I11" s="287" t="s">
        <v>1895</v>
      </c>
      <c r="J11" s="289" t="s">
        <v>1647</v>
      </c>
    </row>
    <row r="12" spans="1:10" ht="15.75" customHeight="1">
      <c r="A12" s="286" t="s">
        <v>1648</v>
      </c>
      <c r="B12" s="287" t="s">
        <v>1649</v>
      </c>
      <c r="C12" s="287" t="s">
        <v>1180</v>
      </c>
      <c r="D12" s="288" t="s">
        <v>1783</v>
      </c>
      <c r="E12" s="288" t="s">
        <v>1783</v>
      </c>
      <c r="F12" s="288" t="s">
        <v>1783</v>
      </c>
      <c r="G12" s="287" t="s">
        <v>1783</v>
      </c>
      <c r="H12" s="287" t="s">
        <v>1783</v>
      </c>
      <c r="I12" s="287" t="s">
        <v>1783</v>
      </c>
      <c r="J12" s="289" t="s">
        <v>1784</v>
      </c>
    </row>
    <row r="13" spans="1:10" ht="15.75" customHeight="1">
      <c r="A13" s="286" t="s">
        <v>1652</v>
      </c>
      <c r="B13" s="297" t="s">
        <v>1653</v>
      </c>
      <c r="C13" s="287" t="s">
        <v>186</v>
      </c>
      <c r="D13" s="301" t="s">
        <v>1484</v>
      </c>
      <c r="E13" s="287" t="s">
        <v>1553</v>
      </c>
      <c r="F13" s="287" t="s">
        <v>1785</v>
      </c>
      <c r="G13" s="287" t="s">
        <v>1899</v>
      </c>
      <c r="H13" s="287" t="s">
        <v>1654</v>
      </c>
      <c r="I13" s="287" t="s">
        <v>1654</v>
      </c>
      <c r="J13" s="289" t="s">
        <v>1657</v>
      </c>
    </row>
    <row r="14" spans="1:10" ht="15.75" customHeight="1">
      <c r="A14" s="286" t="s">
        <v>1658</v>
      </c>
      <c r="B14" s="297" t="s">
        <v>1659</v>
      </c>
      <c r="C14" s="287" t="s">
        <v>1660</v>
      </c>
      <c r="D14" s="301" t="s">
        <v>1900</v>
      </c>
      <c r="E14" s="287" t="s">
        <v>1898</v>
      </c>
      <c r="F14" s="287" t="s">
        <v>1787</v>
      </c>
      <c r="G14" s="287" t="s">
        <v>1901</v>
      </c>
      <c r="H14" s="287" t="s">
        <v>1662</v>
      </c>
      <c r="I14" s="283" t="s">
        <v>1663</v>
      </c>
      <c r="J14" s="289" t="s">
        <v>1792</v>
      </c>
    </row>
    <row r="15" spans="1:10" ht="15.75" customHeight="1">
      <c r="A15" s="286" t="s">
        <v>1666</v>
      </c>
      <c r="B15" s="287" t="s">
        <v>1667</v>
      </c>
      <c r="C15" s="287" t="s">
        <v>1668</v>
      </c>
      <c r="D15" s="288" t="s">
        <v>1484</v>
      </c>
      <c r="E15" s="288" t="s">
        <v>1884</v>
      </c>
      <c r="F15" s="288" t="s">
        <v>1884</v>
      </c>
      <c r="G15" s="287" t="s">
        <v>1884</v>
      </c>
      <c r="H15" s="287" t="s">
        <v>1884</v>
      </c>
      <c r="I15" s="287" t="s">
        <v>1884</v>
      </c>
      <c r="J15" s="289" t="s">
        <v>1669</v>
      </c>
    </row>
    <row r="16" spans="1:10" ht="15.75" customHeight="1">
      <c r="A16" s="286" t="s">
        <v>1670</v>
      </c>
      <c r="B16" s="287" t="s">
        <v>271</v>
      </c>
      <c r="C16" s="287" t="s">
        <v>1671</v>
      </c>
      <c r="D16" s="288" t="s">
        <v>1484</v>
      </c>
      <c r="E16" s="288" t="s">
        <v>1884</v>
      </c>
      <c r="F16" s="288" t="s">
        <v>1884</v>
      </c>
      <c r="G16" s="288" t="s">
        <v>1884</v>
      </c>
      <c r="H16" s="287" t="s">
        <v>1884</v>
      </c>
      <c r="I16" s="287" t="s">
        <v>1884</v>
      </c>
      <c r="J16" s="289" t="s">
        <v>1674</v>
      </c>
    </row>
    <row r="17" spans="1:10" ht="15.75" customHeight="1">
      <c r="A17" s="286" t="s">
        <v>1681</v>
      </c>
      <c r="B17" s="287" t="s">
        <v>275</v>
      </c>
      <c r="C17" s="287" t="s">
        <v>1682</v>
      </c>
      <c r="D17" s="288" t="s">
        <v>1484</v>
      </c>
      <c r="E17" s="288" t="s">
        <v>1884</v>
      </c>
      <c r="F17" s="288" t="s">
        <v>1884</v>
      </c>
      <c r="G17" s="288" t="s">
        <v>1884</v>
      </c>
      <c r="H17" s="287" t="s">
        <v>1884</v>
      </c>
      <c r="I17" s="287" t="s">
        <v>1884</v>
      </c>
      <c r="J17" s="289" t="s">
        <v>1683</v>
      </c>
    </row>
    <row r="18" spans="1:10" ht="15.75" customHeight="1">
      <c r="A18" s="286" t="s">
        <v>1684</v>
      </c>
      <c r="B18" s="287" t="s">
        <v>102</v>
      </c>
      <c r="C18" s="287" t="s">
        <v>1685</v>
      </c>
      <c r="D18" s="288" t="s">
        <v>1484</v>
      </c>
      <c r="E18" s="288" t="s">
        <v>1884</v>
      </c>
      <c r="F18" s="288" t="s">
        <v>1884</v>
      </c>
      <c r="G18" s="288" t="s">
        <v>1884</v>
      </c>
      <c r="H18" s="287" t="s">
        <v>1884</v>
      </c>
      <c r="I18" s="287" t="s">
        <v>1884</v>
      </c>
      <c r="J18" s="289" t="s">
        <v>1686</v>
      </c>
    </row>
    <row r="19" spans="1:10" ht="15.75" customHeight="1">
      <c r="A19" s="286" t="s">
        <v>1687</v>
      </c>
      <c r="B19" s="287" t="s">
        <v>963</v>
      </c>
      <c r="C19" s="287" t="s">
        <v>1688</v>
      </c>
      <c r="D19" s="288" t="s">
        <v>1484</v>
      </c>
      <c r="E19" s="288" t="s">
        <v>1884</v>
      </c>
      <c r="F19" s="288" t="s">
        <v>1884</v>
      </c>
      <c r="G19" s="288" t="s">
        <v>1884</v>
      </c>
      <c r="H19" s="287" t="s">
        <v>1884</v>
      </c>
      <c r="I19" s="287" t="s">
        <v>1884</v>
      </c>
      <c r="J19" s="289" t="s">
        <v>1689</v>
      </c>
    </row>
    <row r="20" spans="1:10" ht="15.75" customHeight="1">
      <c r="A20" s="286" t="s">
        <v>1693</v>
      </c>
      <c r="B20" s="287" t="s">
        <v>108</v>
      </c>
      <c r="C20" s="287" t="s">
        <v>106</v>
      </c>
      <c r="D20" s="288" t="s">
        <v>1484</v>
      </c>
      <c r="E20" s="288" t="s">
        <v>1884</v>
      </c>
      <c r="F20" s="288" t="s">
        <v>1884</v>
      </c>
      <c r="G20" s="288" t="s">
        <v>1884</v>
      </c>
      <c r="H20" s="287" t="s">
        <v>1884</v>
      </c>
      <c r="I20" s="287" t="s">
        <v>1884</v>
      </c>
      <c r="J20" s="289" t="s">
        <v>1695</v>
      </c>
    </row>
    <row r="21" spans="1:10" ht="15.75" customHeight="1">
      <c r="A21" s="286" t="s">
        <v>1696</v>
      </c>
      <c r="B21" s="287" t="s">
        <v>114</v>
      </c>
      <c r="C21" s="287" t="s">
        <v>1697</v>
      </c>
      <c r="D21" s="288" t="s">
        <v>1484</v>
      </c>
      <c r="E21" s="288" t="s">
        <v>1884</v>
      </c>
      <c r="F21" s="288" t="s">
        <v>1884</v>
      </c>
      <c r="G21" s="288" t="s">
        <v>1884</v>
      </c>
      <c r="H21" s="287" t="s">
        <v>1884</v>
      </c>
      <c r="I21" s="287" t="s">
        <v>1884</v>
      </c>
      <c r="J21" s="289" t="s">
        <v>1698</v>
      </c>
    </row>
    <row r="22" spans="1:10" ht="15.75" customHeight="1">
      <c r="A22" s="286" t="s">
        <v>1699</v>
      </c>
      <c r="B22" s="297" t="s">
        <v>1700</v>
      </c>
      <c r="C22" s="287" t="s">
        <v>1701</v>
      </c>
      <c r="D22" s="288" t="s">
        <v>1484</v>
      </c>
      <c r="E22" s="288" t="s">
        <v>1884</v>
      </c>
      <c r="F22" s="288" t="s">
        <v>1884</v>
      </c>
      <c r="G22" s="288" t="s">
        <v>1702</v>
      </c>
      <c r="H22" s="287" t="s">
        <v>1703</v>
      </c>
      <c r="I22" s="283" t="s">
        <v>1704</v>
      </c>
      <c r="J22" s="289" t="s">
        <v>1706</v>
      </c>
    </row>
    <row r="23" spans="1:10" ht="15.75" customHeight="1">
      <c r="A23" s="287" t="s">
        <v>1707</v>
      </c>
      <c r="B23" s="287" t="s">
        <v>1708</v>
      </c>
      <c r="C23" s="287" t="s">
        <v>195</v>
      </c>
      <c r="D23" s="295"/>
      <c r="E23" s="295"/>
      <c r="F23" s="287" t="s">
        <v>1811</v>
      </c>
      <c r="G23" s="287" t="s">
        <v>1709</v>
      </c>
      <c r="H23" s="287" t="s">
        <v>1710</v>
      </c>
      <c r="I23" s="287" t="s">
        <v>1710</v>
      </c>
      <c r="J23" s="294"/>
    </row>
    <row r="24" spans="1:10" ht="15.75" customHeight="1">
      <c r="A24" s="286" t="s">
        <v>1714</v>
      </c>
      <c r="B24" s="287" t="s">
        <v>1715</v>
      </c>
      <c r="C24" s="287" t="s">
        <v>1716</v>
      </c>
      <c r="D24" s="288" t="s">
        <v>1484</v>
      </c>
      <c r="E24" s="288" t="s">
        <v>1884</v>
      </c>
      <c r="F24" s="288" t="s">
        <v>1815</v>
      </c>
      <c r="G24" s="287" t="s">
        <v>1815</v>
      </c>
      <c r="H24" s="287" t="s">
        <v>1718</v>
      </c>
      <c r="I24" s="283" t="s">
        <v>1910</v>
      </c>
      <c r="J24" s="289" t="s">
        <v>1716</v>
      </c>
    </row>
    <row r="25" spans="1:10" ht="15.75" customHeight="1">
      <c r="A25" s="286" t="s">
        <v>1727</v>
      </c>
      <c r="B25" s="287" t="s">
        <v>1728</v>
      </c>
      <c r="C25" s="287" t="s">
        <v>188</v>
      </c>
      <c r="D25" s="301" t="s">
        <v>1905</v>
      </c>
      <c r="E25" s="288" t="s">
        <v>1906</v>
      </c>
      <c r="F25" s="287" t="s">
        <v>1819</v>
      </c>
      <c r="G25" s="288" t="s">
        <v>1819</v>
      </c>
      <c r="H25" s="287" t="s">
        <v>1730</v>
      </c>
      <c r="I25" s="287" t="s">
        <v>1730</v>
      </c>
      <c r="J25" s="289" t="s">
        <v>1733</v>
      </c>
    </row>
    <row r="26" spans="1:10" ht="15.75" customHeight="1">
      <c r="A26" s="286" t="s">
        <v>1735</v>
      </c>
      <c r="B26" s="286" t="s">
        <v>1736</v>
      </c>
      <c r="C26" s="287" t="s">
        <v>1737</v>
      </c>
      <c r="D26" s="291"/>
      <c r="E26" s="291"/>
      <c r="F26" s="291"/>
      <c r="G26" s="291"/>
      <c r="H26" s="291"/>
      <c r="I26" s="291"/>
      <c r="J26" s="292" t="s">
        <v>1738</v>
      </c>
    </row>
    <row r="27" spans="1:10" ht="15.75" customHeight="1">
      <c r="A27" s="286" t="s">
        <v>1721</v>
      </c>
      <c r="B27" s="287" t="s">
        <v>1722</v>
      </c>
      <c r="C27" s="287" t="s">
        <v>1723</v>
      </c>
      <c r="D27" s="283" t="s">
        <v>1908</v>
      </c>
      <c r="E27" s="287" t="s">
        <v>1909</v>
      </c>
      <c r="F27" s="287" t="s">
        <v>1824</v>
      </c>
      <c r="G27" s="287" t="s">
        <v>1632</v>
      </c>
      <c r="H27" s="287" t="s">
        <v>1724</v>
      </c>
      <c r="I27" s="283" t="s">
        <v>1725</v>
      </c>
      <c r="J27" s="290" t="s">
        <v>1723</v>
      </c>
    </row>
    <row r="28" spans="1:10" ht="15.75" customHeight="1">
      <c r="A28" s="286" t="s">
        <v>1739</v>
      </c>
      <c r="B28" s="287" t="s">
        <v>1740</v>
      </c>
      <c r="C28" s="286" t="s">
        <v>1741</v>
      </c>
      <c r="D28" s="295"/>
      <c r="E28" s="295"/>
      <c r="F28" s="295"/>
      <c r="G28" s="291"/>
      <c r="H28" s="291"/>
      <c r="I28" s="291"/>
      <c r="J28" s="289" t="s">
        <v>1742</v>
      </c>
    </row>
    <row r="29" spans="1:10" ht="15.75" customHeight="1">
      <c r="A29" s="286" t="s">
        <v>1744</v>
      </c>
      <c r="B29" s="287" t="s">
        <v>1745</v>
      </c>
      <c r="C29" s="287" t="s">
        <v>1747</v>
      </c>
      <c r="D29" s="301" t="s">
        <v>1748</v>
      </c>
      <c r="E29" s="288" t="s">
        <v>1748</v>
      </c>
      <c r="F29" s="288" t="s">
        <v>1748</v>
      </c>
      <c r="G29" s="287" t="s">
        <v>1748</v>
      </c>
      <c r="H29" s="287" t="s">
        <v>1748</v>
      </c>
      <c r="I29" s="287" t="s">
        <v>1748</v>
      </c>
      <c r="J29" s="289" t="s">
        <v>1749</v>
      </c>
    </row>
    <row r="30" spans="1:10" ht="15.75" customHeight="1">
      <c r="A30" s="286" t="s">
        <v>1750</v>
      </c>
      <c r="B30" s="287" t="s">
        <v>1751</v>
      </c>
      <c r="C30" s="287" t="s">
        <v>1835</v>
      </c>
      <c r="D30" s="301" t="s">
        <v>1913</v>
      </c>
      <c r="E30" s="287" t="s">
        <v>1914</v>
      </c>
      <c r="F30" s="287" t="s">
        <v>1915</v>
      </c>
      <c r="G30" s="287" t="s">
        <v>1752</v>
      </c>
      <c r="H30" s="287" t="s">
        <v>1753</v>
      </c>
      <c r="I30" s="287" t="s">
        <v>1753</v>
      </c>
      <c r="J30" s="289" t="s">
        <v>1839</v>
      </c>
    </row>
    <row r="31" spans="1:10" ht="15.75" customHeight="1">
      <c r="A31" s="286" t="s">
        <v>1840</v>
      </c>
      <c r="B31" s="287" t="s">
        <v>1841</v>
      </c>
      <c r="C31" s="287" t="s">
        <v>1849</v>
      </c>
      <c r="D31" s="288" t="s">
        <v>1850</v>
      </c>
      <c r="E31" s="288" t="s">
        <v>1850</v>
      </c>
      <c r="F31" s="288" t="s">
        <v>1850</v>
      </c>
      <c r="G31" s="287" t="s">
        <v>1850</v>
      </c>
      <c r="H31" s="287" t="s">
        <v>1850</v>
      </c>
      <c r="I31" s="287" t="s">
        <v>1850</v>
      </c>
      <c r="J31" s="289" t="s">
        <v>1851</v>
      </c>
    </row>
    <row r="32" spans="1:10" ht="15.75" customHeight="1">
      <c r="A32" s="286" t="s">
        <v>1852</v>
      </c>
      <c r="B32" s="287" t="s">
        <v>105</v>
      </c>
      <c r="C32" s="287" t="s">
        <v>1691</v>
      </c>
      <c r="D32" s="288" t="s">
        <v>1484</v>
      </c>
      <c r="E32" s="288" t="s">
        <v>1884</v>
      </c>
      <c r="F32" s="288" t="s">
        <v>1884</v>
      </c>
      <c r="G32" s="288" t="s">
        <v>1884</v>
      </c>
      <c r="H32" s="287" t="s">
        <v>1884</v>
      </c>
      <c r="I32" s="287" t="s">
        <v>1884</v>
      </c>
      <c r="J32" s="289" t="s">
        <v>1692</v>
      </c>
    </row>
    <row r="33" spans="1:10" ht="15.75" customHeight="1">
      <c r="A33" s="286" t="s">
        <v>1758</v>
      </c>
      <c r="B33" s="291"/>
      <c r="C33" s="291"/>
      <c r="D33" s="295"/>
      <c r="E33" s="295"/>
      <c r="F33" s="295"/>
      <c r="G33" s="291"/>
      <c r="H33" s="291"/>
      <c r="I33" s="291"/>
      <c r="J33" s="289" t="s">
        <v>1760</v>
      </c>
    </row>
    <row r="34" spans="1:10" ht="15.75" customHeight="1">
      <c r="A34" s="286" t="s">
        <v>1761</v>
      </c>
      <c r="B34" s="287" t="s">
        <v>117</v>
      </c>
      <c r="C34" s="287" t="s">
        <v>1214</v>
      </c>
      <c r="D34" s="301" t="s">
        <v>1918</v>
      </c>
      <c r="E34" s="287" t="s">
        <v>1919</v>
      </c>
      <c r="F34" s="287" t="s">
        <v>1920</v>
      </c>
      <c r="G34" s="287" t="s">
        <v>1920</v>
      </c>
      <c r="H34" s="287" t="s">
        <v>1763</v>
      </c>
      <c r="I34" s="283" t="s">
        <v>1764</v>
      </c>
      <c r="J34" s="289" t="s">
        <v>1921</v>
      </c>
    </row>
    <row r="35" spans="1:10" ht="15.75" customHeight="1">
      <c r="A35" s="287" t="s">
        <v>1770</v>
      </c>
      <c r="B35" s="287" t="s">
        <v>1771</v>
      </c>
      <c r="C35" s="287" t="s">
        <v>1233</v>
      </c>
      <c r="D35" s="302"/>
      <c r="E35" s="291"/>
      <c r="F35" s="287" t="s">
        <v>643</v>
      </c>
      <c r="G35" s="287" t="s">
        <v>1773</v>
      </c>
      <c r="H35" s="287" t="s">
        <v>1774</v>
      </c>
      <c r="I35" s="287" t="s">
        <v>1774</v>
      </c>
      <c r="J35" s="289" t="s">
        <v>1937</v>
      </c>
    </row>
    <row r="36" spans="1:10" ht="15.75" customHeight="1">
      <c r="A36" s="286" t="s">
        <v>1790</v>
      </c>
      <c r="B36" s="287" t="s">
        <v>1791</v>
      </c>
      <c r="C36" s="287" t="s">
        <v>246</v>
      </c>
      <c r="D36" s="301" t="s">
        <v>1942</v>
      </c>
      <c r="E36" s="287" t="s">
        <v>1926</v>
      </c>
      <c r="F36" s="287" t="s">
        <v>1855</v>
      </c>
      <c r="G36" s="287" t="s">
        <v>1793</v>
      </c>
      <c r="H36" s="287" t="s">
        <v>1794</v>
      </c>
      <c r="I36" s="283" t="s">
        <v>1795</v>
      </c>
      <c r="J36" s="289" t="s">
        <v>1797</v>
      </c>
    </row>
    <row r="37" spans="1:10" ht="15.75" customHeight="1">
      <c r="A37" s="286" t="s">
        <v>1798</v>
      </c>
      <c r="B37" s="287" t="s">
        <v>127</v>
      </c>
      <c r="C37" s="287" t="s">
        <v>125</v>
      </c>
      <c r="D37" s="288">
        <v>1.3</v>
      </c>
      <c r="E37" s="288">
        <v>1.3</v>
      </c>
      <c r="F37" s="288">
        <v>1.3</v>
      </c>
      <c r="G37" s="287">
        <v>1.3</v>
      </c>
      <c r="H37" s="287">
        <v>1.3</v>
      </c>
      <c r="I37" s="287">
        <v>1.3</v>
      </c>
      <c r="J37" s="289" t="s">
        <v>1799</v>
      </c>
    </row>
    <row r="38" spans="1:10" ht="15.75" customHeight="1">
      <c r="A38" s="286" t="s">
        <v>1800</v>
      </c>
      <c r="B38" s="287" t="s">
        <v>1801</v>
      </c>
      <c r="C38" s="287" t="s">
        <v>1802</v>
      </c>
      <c r="D38" s="288" t="s">
        <v>1457</v>
      </c>
      <c r="E38" s="288" t="s">
        <v>1457</v>
      </c>
      <c r="F38" s="288" t="s">
        <v>1457</v>
      </c>
      <c r="G38" s="287" t="s">
        <v>1457</v>
      </c>
      <c r="H38" s="287" t="s">
        <v>1457</v>
      </c>
      <c r="I38" s="287" t="s">
        <v>1457</v>
      </c>
      <c r="J38" s="289" t="s">
        <v>1803</v>
      </c>
    </row>
    <row r="39" spans="1:10" ht="15.75" customHeight="1">
      <c r="A39" s="286" t="s">
        <v>1805</v>
      </c>
      <c r="B39" s="287" t="s">
        <v>169</v>
      </c>
      <c r="C39" s="287" t="s">
        <v>1806</v>
      </c>
      <c r="D39" s="288">
        <v>1.1000000000000001</v>
      </c>
      <c r="E39" s="288">
        <v>1.1000000000000001</v>
      </c>
      <c r="F39" s="288">
        <v>1.1000000000000001</v>
      </c>
      <c r="G39" s="287">
        <v>1.1000000000000001</v>
      </c>
      <c r="H39" s="287">
        <v>1.1000000000000001</v>
      </c>
      <c r="I39" s="287">
        <v>1.1000000000000001</v>
      </c>
      <c r="J39" s="289" t="s">
        <v>1808</v>
      </c>
    </row>
    <row r="40" spans="1:10" ht="15.75" customHeight="1">
      <c r="A40" s="286" t="s">
        <v>1928</v>
      </c>
      <c r="B40" s="287" t="s">
        <v>1708</v>
      </c>
      <c r="C40" s="287" t="s">
        <v>1929</v>
      </c>
      <c r="D40" s="288" t="s">
        <v>1484</v>
      </c>
      <c r="E40" s="288" t="s">
        <v>1884</v>
      </c>
      <c r="F40" s="291"/>
      <c r="G40" s="291"/>
      <c r="H40" s="291"/>
      <c r="I40" s="291"/>
      <c r="J40" s="289" t="s">
        <v>1930</v>
      </c>
    </row>
    <row r="41" spans="1:10" ht="15.75" customHeight="1">
      <c r="A41" s="286" t="s">
        <v>1809</v>
      </c>
      <c r="B41" s="287" t="s">
        <v>1810</v>
      </c>
      <c r="C41" s="287" t="s">
        <v>356</v>
      </c>
      <c r="D41" s="301" t="s">
        <v>1726</v>
      </c>
      <c r="E41" s="288" t="s">
        <v>1943</v>
      </c>
      <c r="F41" s="287" t="s">
        <v>1422</v>
      </c>
      <c r="G41" s="287" t="s">
        <v>1944</v>
      </c>
      <c r="H41" s="287" t="s">
        <v>1424</v>
      </c>
      <c r="I41" s="287" t="s">
        <v>1424</v>
      </c>
      <c r="J41" s="289" t="s">
        <v>1813</v>
      </c>
    </row>
    <row r="42" spans="1:10" ht="15.75" customHeight="1">
      <c r="A42" s="286" t="s">
        <v>1814</v>
      </c>
      <c r="B42" s="287" t="s">
        <v>1816</v>
      </c>
      <c r="C42" s="287" t="s">
        <v>1817</v>
      </c>
      <c r="D42" s="301" t="s">
        <v>1945</v>
      </c>
      <c r="E42" s="287" t="s">
        <v>1932</v>
      </c>
      <c r="F42" s="287" t="s">
        <v>1857</v>
      </c>
      <c r="G42" s="287" t="s">
        <v>1946</v>
      </c>
      <c r="H42" s="287" t="s">
        <v>1524</v>
      </c>
      <c r="I42" s="283" t="s">
        <v>1821</v>
      </c>
      <c r="J42" s="289" t="s">
        <v>1826</v>
      </c>
    </row>
    <row r="43" spans="1:10" ht="15.75" customHeight="1">
      <c r="A43" s="286" t="s">
        <v>1827</v>
      </c>
      <c r="B43" s="287" t="s">
        <v>1828</v>
      </c>
      <c r="C43" s="287" t="s">
        <v>1829</v>
      </c>
      <c r="D43" s="288">
        <v>1.1000000000000001</v>
      </c>
      <c r="E43" s="288">
        <v>1.1000000000000001</v>
      </c>
      <c r="F43" s="288">
        <v>1.1000000000000001</v>
      </c>
      <c r="G43" s="287">
        <v>1.1000000000000001</v>
      </c>
      <c r="H43" s="287">
        <v>1.1000000000000001</v>
      </c>
      <c r="I43" s="287">
        <v>1.1000000000000001</v>
      </c>
      <c r="J43" s="289" t="s">
        <v>1830</v>
      </c>
    </row>
    <row r="44" spans="1:10" ht="15.75" customHeight="1">
      <c r="A44" s="286" t="s">
        <v>1831</v>
      </c>
      <c r="B44" s="287" t="s">
        <v>1832</v>
      </c>
      <c r="C44" s="287" t="s">
        <v>298</v>
      </c>
      <c r="D44" s="301" t="s">
        <v>1935</v>
      </c>
      <c r="E44" s="287" t="s">
        <v>1936</v>
      </c>
      <c r="F44" s="287" t="s">
        <v>1859</v>
      </c>
      <c r="G44" s="287" t="s">
        <v>1947</v>
      </c>
      <c r="H44" s="287" t="s">
        <v>1834</v>
      </c>
      <c r="I44" s="283" t="s">
        <v>1818</v>
      </c>
      <c r="J44" s="289" t="s">
        <v>1860</v>
      </c>
    </row>
    <row r="45" spans="1:10" ht="15.75" customHeight="1">
      <c r="A45" s="286" t="s">
        <v>1861</v>
      </c>
      <c r="B45" s="287" t="s">
        <v>1862</v>
      </c>
      <c r="C45" s="287" t="s">
        <v>1863</v>
      </c>
      <c r="D45" s="288" t="s">
        <v>1178</v>
      </c>
      <c r="E45" s="288" t="s">
        <v>1178</v>
      </c>
      <c r="F45" s="288" t="s">
        <v>1178</v>
      </c>
      <c r="G45" s="287" t="s">
        <v>1178</v>
      </c>
      <c r="H45" s="287" t="s">
        <v>1178</v>
      </c>
      <c r="I45" s="287" t="s">
        <v>1178</v>
      </c>
      <c r="J45" s="289" t="s">
        <v>1864</v>
      </c>
    </row>
    <row r="46" spans="1:10" ht="15.75" customHeight="1">
      <c r="A46" s="286" t="s">
        <v>1842</v>
      </c>
      <c r="B46" s="287" t="s">
        <v>1843</v>
      </c>
      <c r="C46" s="287" t="s">
        <v>189</v>
      </c>
      <c r="D46" s="301" t="s">
        <v>1940</v>
      </c>
      <c r="E46" s="287" t="s">
        <v>1941</v>
      </c>
      <c r="F46" s="287" t="s">
        <v>1865</v>
      </c>
      <c r="G46" s="287" t="s">
        <v>1948</v>
      </c>
      <c r="H46" s="287" t="s">
        <v>1845</v>
      </c>
      <c r="I46" s="287" t="s">
        <v>1845</v>
      </c>
      <c r="J46" s="289" t="s">
        <v>1848</v>
      </c>
    </row>
    <row r="47" spans="1:10" ht="15.75" customHeight="1">
      <c r="A47" s="300"/>
      <c r="B47" s="291"/>
      <c r="C47" s="291"/>
      <c r="D47" s="302"/>
      <c r="J47" s="294"/>
    </row>
    <row r="48" spans="1:10" ht="15.75" customHeight="1">
      <c r="A48" s="300"/>
      <c r="B48" s="291"/>
      <c r="C48" s="291"/>
      <c r="D48" s="302"/>
      <c r="J48" s="294"/>
    </row>
    <row r="49" spans="1:10" ht="15.75" customHeight="1">
      <c r="A49" s="300"/>
      <c r="B49" s="291"/>
      <c r="C49" s="291"/>
      <c r="D49" s="302"/>
      <c r="J49" s="294"/>
    </row>
  </sheetData>
  <phoneticPr fontId="5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EA9999"/>
  </sheetPr>
  <dimension ref="A1:J4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75" customHeight="1"/>
  <cols>
    <col min="1" max="1" width="30.7109375" customWidth="1"/>
    <col min="2" max="2" width="32.5703125" customWidth="1"/>
    <col min="3" max="3" width="20.5703125" customWidth="1"/>
    <col min="4" max="5" width="11" customWidth="1"/>
    <col min="6" max="8" width="14" customWidth="1"/>
    <col min="9" max="9" width="15.5703125" customWidth="1"/>
    <col min="10" max="10" width="84.28515625" customWidth="1"/>
  </cols>
  <sheetData>
    <row r="1" spans="1:10" ht="15.75" customHeight="1">
      <c r="A1" s="281" t="s">
        <v>1582</v>
      </c>
      <c r="B1" s="282"/>
      <c r="C1" s="283" t="s">
        <v>1201</v>
      </c>
      <c r="D1" s="283" t="s">
        <v>76</v>
      </c>
      <c r="E1" s="283" t="s">
        <v>1871</v>
      </c>
      <c r="F1" s="283" t="s">
        <v>1872</v>
      </c>
      <c r="G1" s="283" t="s">
        <v>1873</v>
      </c>
      <c r="H1" s="283" t="s">
        <v>1874</v>
      </c>
      <c r="I1" s="283" t="s">
        <v>1875</v>
      </c>
      <c r="J1" s="284" t="s">
        <v>1585</v>
      </c>
    </row>
    <row r="2" spans="1:10" ht="15.75" customHeight="1">
      <c r="A2" s="286" t="s">
        <v>1588</v>
      </c>
      <c r="B2" s="287" t="s">
        <v>1589</v>
      </c>
      <c r="C2" s="287" t="s">
        <v>1095</v>
      </c>
      <c r="D2" s="288" t="s">
        <v>1876</v>
      </c>
      <c r="E2" s="288" t="s">
        <v>1876</v>
      </c>
      <c r="F2" s="301" t="s">
        <v>1877</v>
      </c>
      <c r="G2" s="301" t="s">
        <v>1870</v>
      </c>
      <c r="H2" s="283" t="s">
        <v>1878</v>
      </c>
      <c r="I2" s="283" t="s">
        <v>1879</v>
      </c>
      <c r="J2" s="289" t="s">
        <v>1594</v>
      </c>
    </row>
    <row r="3" spans="1:10" ht="15.75" customHeight="1">
      <c r="A3" s="286" t="s">
        <v>1597</v>
      </c>
      <c r="B3" s="287" t="s">
        <v>1387</v>
      </c>
      <c r="C3" s="287" t="s">
        <v>1880</v>
      </c>
      <c r="D3" s="287" t="s">
        <v>1881</v>
      </c>
      <c r="E3" s="288" t="s">
        <v>1881</v>
      </c>
      <c r="F3" s="288" t="s">
        <v>1882</v>
      </c>
      <c r="G3" s="288" t="s">
        <v>1882</v>
      </c>
      <c r="H3" s="287" t="s">
        <v>1882</v>
      </c>
      <c r="I3" s="287" t="s">
        <v>1882</v>
      </c>
      <c r="J3" s="289" t="s">
        <v>1883</v>
      </c>
    </row>
    <row r="4" spans="1:10" ht="15.75" customHeight="1">
      <c r="A4" s="286" t="s">
        <v>1601</v>
      </c>
      <c r="B4" s="287" t="s">
        <v>1603</v>
      </c>
      <c r="C4" s="287" t="s">
        <v>202</v>
      </c>
      <c r="D4" s="287" t="s">
        <v>1881</v>
      </c>
      <c r="E4" s="288" t="s">
        <v>1881</v>
      </c>
      <c r="F4" s="288" t="s">
        <v>1882</v>
      </c>
      <c r="G4" s="288" t="s">
        <v>1882</v>
      </c>
      <c r="H4" s="287" t="s">
        <v>1882</v>
      </c>
      <c r="I4" s="283">
        <v>201305280</v>
      </c>
      <c r="J4" s="289" t="s">
        <v>1604</v>
      </c>
    </row>
    <row r="5" spans="1:10" ht="15.75" customHeight="1">
      <c r="A5" s="286" t="s">
        <v>1605</v>
      </c>
      <c r="B5" s="287" t="s">
        <v>1606</v>
      </c>
      <c r="C5" s="287" t="s">
        <v>181</v>
      </c>
      <c r="D5" s="287" t="s">
        <v>1885</v>
      </c>
      <c r="E5" s="301" t="s">
        <v>1886</v>
      </c>
      <c r="F5" s="283" t="s">
        <v>1887</v>
      </c>
      <c r="G5" s="301" t="s">
        <v>1888</v>
      </c>
      <c r="H5" s="283" t="s">
        <v>1890</v>
      </c>
      <c r="I5" s="283" t="s">
        <v>1756</v>
      </c>
      <c r="J5" s="294"/>
    </row>
    <row r="6" spans="1:10" ht="15.75" customHeight="1">
      <c r="A6" s="287" t="s">
        <v>1759</v>
      </c>
      <c r="B6" s="287" t="s">
        <v>1606</v>
      </c>
      <c r="C6" s="287" t="s">
        <v>181</v>
      </c>
      <c r="D6" s="291"/>
      <c r="E6" s="295"/>
      <c r="F6" s="291"/>
      <c r="G6" s="301" t="s">
        <v>1892</v>
      </c>
      <c r="H6" s="283" t="s">
        <v>1893</v>
      </c>
      <c r="I6" s="283" t="s">
        <v>1756</v>
      </c>
      <c r="J6" s="294"/>
    </row>
    <row r="7" spans="1:10" ht="15.75" customHeight="1">
      <c r="A7" s="286" t="s">
        <v>1619</v>
      </c>
      <c r="B7" s="287" t="s">
        <v>1620</v>
      </c>
      <c r="C7" s="287" t="s">
        <v>1621</v>
      </c>
      <c r="D7" s="287" t="s">
        <v>1881</v>
      </c>
      <c r="E7" s="288" t="s">
        <v>1881</v>
      </c>
      <c r="F7" s="288" t="s">
        <v>1882</v>
      </c>
      <c r="G7" s="288" t="s">
        <v>1882</v>
      </c>
      <c r="H7" s="287" t="s">
        <v>1882</v>
      </c>
      <c r="I7" s="287" t="s">
        <v>1882</v>
      </c>
      <c r="J7" s="289" t="s">
        <v>1766</v>
      </c>
    </row>
    <row r="8" spans="1:10" ht="15.75" customHeight="1">
      <c r="A8" s="286" t="s">
        <v>1631</v>
      </c>
      <c r="B8" s="287" t="s">
        <v>1569</v>
      </c>
      <c r="C8" s="287" t="s">
        <v>204</v>
      </c>
      <c r="D8" s="287" t="s">
        <v>1772</v>
      </c>
      <c r="E8" s="288" t="s">
        <v>1772</v>
      </c>
      <c r="F8" s="288" t="s">
        <v>1772</v>
      </c>
      <c r="G8" s="288" t="s">
        <v>1772</v>
      </c>
      <c r="H8" s="287" t="s">
        <v>1772</v>
      </c>
      <c r="I8" s="287" t="s">
        <v>1772</v>
      </c>
      <c r="J8" s="289" t="s">
        <v>1633</v>
      </c>
    </row>
    <row r="9" spans="1:10" ht="15.75" customHeight="1">
      <c r="A9" s="286" t="s">
        <v>1639</v>
      </c>
      <c r="B9" s="287" t="s">
        <v>333</v>
      </c>
      <c r="C9" s="287" t="s">
        <v>232</v>
      </c>
      <c r="D9" s="287" t="s">
        <v>1881</v>
      </c>
      <c r="E9" s="288" t="s">
        <v>1881</v>
      </c>
      <c r="F9" s="288" t="s">
        <v>1882</v>
      </c>
      <c r="G9" s="288" t="s">
        <v>1882</v>
      </c>
      <c r="H9" s="287" t="s">
        <v>1882</v>
      </c>
      <c r="I9" s="287" t="s">
        <v>1882</v>
      </c>
      <c r="J9" s="289" t="s">
        <v>1640</v>
      </c>
    </row>
    <row r="10" spans="1:10" ht="15.75" customHeight="1">
      <c r="A10" s="286" t="s">
        <v>1642</v>
      </c>
      <c r="B10" s="287" t="s">
        <v>1644</v>
      </c>
      <c r="C10" s="287" t="s">
        <v>1781</v>
      </c>
      <c r="D10" s="287" t="s">
        <v>1894</v>
      </c>
      <c r="E10" s="288" t="s">
        <v>1894</v>
      </c>
      <c r="F10" s="288" t="s">
        <v>1894</v>
      </c>
      <c r="G10" s="288" t="s">
        <v>1894</v>
      </c>
      <c r="H10" s="287" t="s">
        <v>1894</v>
      </c>
      <c r="I10" s="287" t="s">
        <v>1894</v>
      </c>
      <c r="J10" s="289" t="s">
        <v>1647</v>
      </c>
    </row>
    <row r="11" spans="1:10" ht="15.75" customHeight="1">
      <c r="A11" s="286" t="s">
        <v>1648</v>
      </c>
      <c r="B11" s="287" t="s">
        <v>1649</v>
      </c>
      <c r="C11" s="287" t="s">
        <v>1180</v>
      </c>
      <c r="D11" s="287" t="s">
        <v>1783</v>
      </c>
      <c r="E11" s="288" t="s">
        <v>1783</v>
      </c>
      <c r="F11" s="288" t="s">
        <v>1783</v>
      </c>
      <c r="G11" s="288" t="s">
        <v>1783</v>
      </c>
      <c r="H11" s="287" t="s">
        <v>1783</v>
      </c>
      <c r="I11" s="287" t="s">
        <v>1783</v>
      </c>
      <c r="J11" s="289" t="s">
        <v>1784</v>
      </c>
    </row>
    <row r="12" spans="1:10" ht="15.75" customHeight="1">
      <c r="A12" s="286" t="s">
        <v>1652</v>
      </c>
      <c r="B12" s="297" t="s">
        <v>1653</v>
      </c>
      <c r="C12" s="287" t="s">
        <v>186</v>
      </c>
      <c r="D12" s="288" t="s">
        <v>1882</v>
      </c>
      <c r="E12" s="288" t="s">
        <v>1882</v>
      </c>
      <c r="F12" s="288" t="s">
        <v>1882</v>
      </c>
      <c r="G12" s="301" t="s">
        <v>1484</v>
      </c>
      <c r="H12" s="283" t="s">
        <v>1553</v>
      </c>
      <c r="I12" s="283" t="s">
        <v>1785</v>
      </c>
      <c r="J12" s="289" t="s">
        <v>1657</v>
      </c>
    </row>
    <row r="13" spans="1:10" ht="15.75" customHeight="1">
      <c r="A13" s="286" t="s">
        <v>1658</v>
      </c>
      <c r="B13" s="297" t="s">
        <v>1659</v>
      </c>
      <c r="C13" s="287" t="s">
        <v>1896</v>
      </c>
      <c r="D13" s="288">
        <v>1</v>
      </c>
      <c r="E13" s="288">
        <v>1</v>
      </c>
      <c r="F13" s="301" t="s">
        <v>1897</v>
      </c>
      <c r="G13" s="288" t="s">
        <v>1897</v>
      </c>
      <c r="H13" s="283" t="s">
        <v>1898</v>
      </c>
      <c r="I13" s="283" t="s">
        <v>1787</v>
      </c>
      <c r="J13" s="290" t="s">
        <v>1896</v>
      </c>
    </row>
    <row r="14" spans="1:10" ht="15.75" customHeight="1">
      <c r="A14" s="286" t="s">
        <v>1666</v>
      </c>
      <c r="B14" s="287" t="s">
        <v>1667</v>
      </c>
      <c r="C14" s="287" t="s">
        <v>1668</v>
      </c>
      <c r="D14" s="288" t="s">
        <v>1881</v>
      </c>
      <c r="E14" s="288" t="s">
        <v>1881</v>
      </c>
      <c r="F14" s="288" t="s">
        <v>1882</v>
      </c>
      <c r="G14" s="288" t="s">
        <v>1882</v>
      </c>
      <c r="H14" s="287" t="s">
        <v>1882</v>
      </c>
      <c r="I14" s="287" t="s">
        <v>1882</v>
      </c>
      <c r="J14" s="289" t="s">
        <v>1669</v>
      </c>
    </row>
    <row r="15" spans="1:10" ht="15.75" customHeight="1">
      <c r="A15" s="286" t="s">
        <v>1670</v>
      </c>
      <c r="B15" s="287" t="s">
        <v>271</v>
      </c>
      <c r="C15" s="287" t="s">
        <v>1671</v>
      </c>
      <c r="D15" s="288" t="s">
        <v>1881</v>
      </c>
      <c r="E15" s="288" t="s">
        <v>1881</v>
      </c>
      <c r="F15" s="288" t="s">
        <v>1882</v>
      </c>
      <c r="G15" s="288" t="s">
        <v>1882</v>
      </c>
      <c r="H15" s="287" t="s">
        <v>1882</v>
      </c>
      <c r="I15" s="287" t="s">
        <v>1882</v>
      </c>
      <c r="J15" s="289" t="s">
        <v>1674</v>
      </c>
    </row>
    <row r="16" spans="1:10" ht="15.75" customHeight="1">
      <c r="A16" s="286" t="s">
        <v>1681</v>
      </c>
      <c r="B16" s="287" t="s">
        <v>275</v>
      </c>
      <c r="C16" s="287" t="s">
        <v>1682</v>
      </c>
      <c r="D16" s="288" t="s">
        <v>1881</v>
      </c>
      <c r="E16" s="288" t="s">
        <v>1881</v>
      </c>
      <c r="F16" s="288" t="s">
        <v>1882</v>
      </c>
      <c r="G16" s="288" t="s">
        <v>1882</v>
      </c>
      <c r="H16" s="287" t="s">
        <v>1882</v>
      </c>
      <c r="I16" s="287" t="s">
        <v>1882</v>
      </c>
      <c r="J16" s="289" t="s">
        <v>1683</v>
      </c>
    </row>
    <row r="17" spans="1:10" ht="15.75" customHeight="1">
      <c r="A17" s="286" t="s">
        <v>1684</v>
      </c>
      <c r="B17" s="287" t="s">
        <v>102</v>
      </c>
      <c r="C17" s="287" t="s">
        <v>1685</v>
      </c>
      <c r="D17" s="288" t="s">
        <v>1881</v>
      </c>
      <c r="E17" s="288" t="s">
        <v>1881</v>
      </c>
      <c r="F17" s="288" t="s">
        <v>1882</v>
      </c>
      <c r="G17" s="288" t="s">
        <v>1882</v>
      </c>
      <c r="H17" s="287" t="s">
        <v>1882</v>
      </c>
      <c r="I17" s="287" t="s">
        <v>1882</v>
      </c>
      <c r="J17" s="289" t="s">
        <v>1686</v>
      </c>
    </row>
    <row r="18" spans="1:10" ht="15.75" customHeight="1">
      <c r="A18" s="286" t="s">
        <v>1687</v>
      </c>
      <c r="B18" s="287" t="s">
        <v>963</v>
      </c>
      <c r="C18" s="287" t="s">
        <v>1688</v>
      </c>
      <c r="D18" s="287" t="s">
        <v>1881</v>
      </c>
      <c r="E18" s="288" t="s">
        <v>1881</v>
      </c>
      <c r="F18" s="288" t="s">
        <v>1882</v>
      </c>
      <c r="G18" s="288" t="s">
        <v>1882</v>
      </c>
      <c r="H18" s="287" t="s">
        <v>1882</v>
      </c>
      <c r="I18" s="287" t="s">
        <v>1882</v>
      </c>
      <c r="J18" s="289" t="s">
        <v>1689</v>
      </c>
    </row>
    <row r="19" spans="1:10" ht="15.75" customHeight="1">
      <c r="A19" s="286" t="s">
        <v>1693</v>
      </c>
      <c r="B19" s="287" t="s">
        <v>108</v>
      </c>
      <c r="C19" s="287" t="s">
        <v>106</v>
      </c>
      <c r="D19" s="287" t="s">
        <v>1881</v>
      </c>
      <c r="E19" s="288" t="s">
        <v>1881</v>
      </c>
      <c r="F19" s="288" t="s">
        <v>1882</v>
      </c>
      <c r="G19" s="288" t="s">
        <v>1882</v>
      </c>
      <c r="H19" s="287" t="s">
        <v>1882</v>
      </c>
      <c r="I19" s="287" t="s">
        <v>1882</v>
      </c>
      <c r="J19" s="289" t="s">
        <v>1695</v>
      </c>
    </row>
    <row r="20" spans="1:10" ht="15.75" customHeight="1">
      <c r="A20" s="286" t="s">
        <v>1696</v>
      </c>
      <c r="B20" s="287" t="s">
        <v>114</v>
      </c>
      <c r="C20" s="287" t="s">
        <v>1697</v>
      </c>
      <c r="D20" s="287" t="s">
        <v>1881</v>
      </c>
      <c r="E20" s="288" t="s">
        <v>1881</v>
      </c>
      <c r="F20" s="288" t="s">
        <v>1882</v>
      </c>
      <c r="G20" s="288" t="s">
        <v>1882</v>
      </c>
      <c r="H20" s="287" t="s">
        <v>1882</v>
      </c>
      <c r="I20" s="287" t="s">
        <v>1882</v>
      </c>
      <c r="J20" s="289" t="s">
        <v>1698</v>
      </c>
    </row>
    <row r="21" spans="1:10" ht="15.75" customHeight="1">
      <c r="A21" s="286" t="s">
        <v>1699</v>
      </c>
      <c r="B21" s="297" t="s">
        <v>1700</v>
      </c>
      <c r="C21" s="287" t="s">
        <v>1701</v>
      </c>
      <c r="D21" s="287" t="s">
        <v>1881</v>
      </c>
      <c r="E21" s="288" t="s">
        <v>1881</v>
      </c>
      <c r="F21" s="288" t="s">
        <v>1882</v>
      </c>
      <c r="G21" s="288" t="s">
        <v>1882</v>
      </c>
      <c r="H21" s="287" t="s">
        <v>1882</v>
      </c>
      <c r="I21" s="287" t="s">
        <v>1882</v>
      </c>
      <c r="J21" s="289" t="s">
        <v>1706</v>
      </c>
    </row>
    <row r="22" spans="1:10" ht="15.75" customHeight="1">
      <c r="A22" s="287" t="s">
        <v>1707</v>
      </c>
      <c r="B22" s="287" t="s">
        <v>1708</v>
      </c>
      <c r="C22" s="287" t="s">
        <v>195</v>
      </c>
      <c r="E22" s="291"/>
      <c r="F22" s="295"/>
      <c r="G22" s="295"/>
      <c r="H22" s="291"/>
      <c r="I22" s="283" t="s">
        <v>1811</v>
      </c>
      <c r="J22" s="291"/>
    </row>
    <row r="23" spans="1:10" ht="15.75" customHeight="1">
      <c r="A23" s="286" t="s">
        <v>1714</v>
      </c>
      <c r="B23" s="287" t="s">
        <v>1715</v>
      </c>
      <c r="C23" s="287" t="s">
        <v>1716</v>
      </c>
      <c r="D23" s="287" t="s">
        <v>1881</v>
      </c>
      <c r="E23" s="288" t="s">
        <v>1881</v>
      </c>
      <c r="F23" s="288" t="s">
        <v>1882</v>
      </c>
      <c r="G23" s="288" t="s">
        <v>1882</v>
      </c>
      <c r="H23" s="287" t="s">
        <v>1882</v>
      </c>
      <c r="I23" s="283" t="s">
        <v>1815</v>
      </c>
      <c r="J23" s="289" t="s">
        <v>1716</v>
      </c>
    </row>
    <row r="24" spans="1:10" ht="15.75" customHeight="1">
      <c r="A24" s="286" t="s">
        <v>1727</v>
      </c>
      <c r="B24" s="287" t="s">
        <v>1728</v>
      </c>
      <c r="C24" s="287" t="s">
        <v>188</v>
      </c>
      <c r="D24" s="287" t="s">
        <v>1902</v>
      </c>
      <c r="E24" s="301" t="s">
        <v>1903</v>
      </c>
      <c r="F24" s="301" t="s">
        <v>1904</v>
      </c>
      <c r="G24" s="301" t="s">
        <v>1905</v>
      </c>
      <c r="H24" s="283" t="s">
        <v>1906</v>
      </c>
      <c r="I24" s="283" t="s">
        <v>1819</v>
      </c>
      <c r="J24" s="289" t="s">
        <v>1733</v>
      </c>
    </row>
    <row r="25" spans="1:10" ht="15.75" customHeight="1">
      <c r="A25" s="287" t="s">
        <v>1735</v>
      </c>
      <c r="B25" s="287" t="s">
        <v>1736</v>
      </c>
      <c r="C25" s="287" t="s">
        <v>1737</v>
      </c>
      <c r="D25" s="291"/>
      <c r="E25" s="291"/>
      <c r="F25" s="282"/>
      <c r="G25" s="302"/>
      <c r="H25" s="282"/>
      <c r="I25" s="282"/>
      <c r="J25" s="292" t="s">
        <v>1738</v>
      </c>
    </row>
    <row r="26" spans="1:10" ht="15.75" customHeight="1">
      <c r="A26" s="286" t="s">
        <v>1721</v>
      </c>
      <c r="B26" s="287" t="s">
        <v>1722</v>
      </c>
      <c r="C26" s="287" t="s">
        <v>1723</v>
      </c>
      <c r="D26" s="287">
        <v>1</v>
      </c>
      <c r="E26" s="287">
        <v>1</v>
      </c>
      <c r="F26" s="283" t="s">
        <v>1907</v>
      </c>
      <c r="G26" s="301" t="s">
        <v>1908</v>
      </c>
      <c r="H26" s="283" t="s">
        <v>1909</v>
      </c>
      <c r="I26" s="283" t="s">
        <v>1824</v>
      </c>
      <c r="J26" s="290" t="s">
        <v>1723</v>
      </c>
    </row>
    <row r="27" spans="1:10" ht="15.75" customHeight="1">
      <c r="A27" s="286" t="s">
        <v>1739</v>
      </c>
      <c r="B27" s="291"/>
      <c r="C27" s="286" t="s">
        <v>1741</v>
      </c>
      <c r="D27" s="291"/>
      <c r="E27" s="295"/>
      <c r="F27" s="295"/>
      <c r="G27" s="295"/>
      <c r="H27" s="291"/>
      <c r="I27" s="291"/>
      <c r="J27" s="289" t="s">
        <v>1742</v>
      </c>
    </row>
    <row r="28" spans="1:10" ht="15.75" customHeight="1">
      <c r="A28" s="286" t="s">
        <v>1744</v>
      </c>
      <c r="B28" s="287" t="s">
        <v>1745</v>
      </c>
      <c r="C28" s="287" t="s">
        <v>1747</v>
      </c>
      <c r="D28" s="287" t="s">
        <v>1894</v>
      </c>
      <c r="E28" s="288" t="s">
        <v>1894</v>
      </c>
      <c r="F28" s="288" t="s">
        <v>1894</v>
      </c>
      <c r="G28" s="288" t="s">
        <v>1894</v>
      </c>
      <c r="H28" s="287" t="s">
        <v>1894</v>
      </c>
      <c r="I28" s="287" t="s">
        <v>1894</v>
      </c>
      <c r="J28" s="289" t="s">
        <v>1749</v>
      </c>
    </row>
    <row r="29" spans="1:10" ht="15.75" customHeight="1">
      <c r="A29" s="286" t="s">
        <v>1750</v>
      </c>
      <c r="B29" s="287" t="s">
        <v>1751</v>
      </c>
      <c r="C29" s="287" t="s">
        <v>1835</v>
      </c>
      <c r="D29" s="287" t="s">
        <v>1911</v>
      </c>
      <c r="E29" s="288" t="s">
        <v>1911</v>
      </c>
      <c r="F29" s="301" t="s">
        <v>1912</v>
      </c>
      <c r="G29" s="301" t="s">
        <v>1913</v>
      </c>
      <c r="H29" s="283" t="s">
        <v>1914</v>
      </c>
      <c r="I29" s="283" t="s">
        <v>1915</v>
      </c>
      <c r="J29" s="289" t="s">
        <v>1839</v>
      </c>
    </row>
    <row r="30" spans="1:10" ht="15.75" customHeight="1">
      <c r="A30" s="286" t="s">
        <v>1840</v>
      </c>
      <c r="B30" s="287" t="s">
        <v>1841</v>
      </c>
      <c r="C30" s="287" t="s">
        <v>1849</v>
      </c>
      <c r="D30" s="287" t="s">
        <v>1850</v>
      </c>
      <c r="E30" s="288" t="s">
        <v>1850</v>
      </c>
      <c r="F30" s="288" t="s">
        <v>1850</v>
      </c>
      <c r="G30" s="288" t="s">
        <v>1850</v>
      </c>
      <c r="H30" s="287" t="s">
        <v>1850</v>
      </c>
      <c r="I30" s="287" t="s">
        <v>1850</v>
      </c>
      <c r="J30" s="289" t="s">
        <v>1851</v>
      </c>
    </row>
    <row r="31" spans="1:10" ht="15.75" customHeight="1">
      <c r="A31" s="286" t="s">
        <v>1852</v>
      </c>
      <c r="B31" s="287" t="s">
        <v>105</v>
      </c>
      <c r="C31" s="287" t="s">
        <v>1691</v>
      </c>
      <c r="D31" s="287" t="s">
        <v>1881</v>
      </c>
      <c r="E31" s="288" t="s">
        <v>1881</v>
      </c>
      <c r="F31" s="288" t="s">
        <v>1882</v>
      </c>
      <c r="G31" s="288" t="s">
        <v>1882</v>
      </c>
      <c r="H31" s="287" t="s">
        <v>1882</v>
      </c>
      <c r="I31" s="287" t="s">
        <v>1882</v>
      </c>
      <c r="J31" s="289" t="s">
        <v>1692</v>
      </c>
    </row>
    <row r="32" spans="1:10" ht="15.75" customHeight="1">
      <c r="A32" s="286" t="s">
        <v>1758</v>
      </c>
      <c r="B32" s="291"/>
      <c r="C32" s="291"/>
      <c r="D32" s="291"/>
      <c r="E32" s="295"/>
      <c r="F32" s="295"/>
      <c r="G32" s="295"/>
      <c r="H32" s="291"/>
      <c r="I32" s="291"/>
      <c r="J32" s="289" t="s">
        <v>1760</v>
      </c>
    </row>
    <row r="33" spans="1:10" ht="15.75" customHeight="1">
      <c r="A33" s="286" t="s">
        <v>1761</v>
      </c>
      <c r="B33" s="287" t="s">
        <v>117</v>
      </c>
      <c r="C33" s="287" t="s">
        <v>1916</v>
      </c>
      <c r="D33" s="287" t="s">
        <v>1917</v>
      </c>
      <c r="E33" s="288" t="s">
        <v>1917</v>
      </c>
      <c r="F33" s="301" t="s">
        <v>1091</v>
      </c>
      <c r="G33" s="301" t="s">
        <v>1918</v>
      </c>
      <c r="H33" s="283" t="s">
        <v>1919</v>
      </c>
      <c r="I33" s="283" t="s">
        <v>1920</v>
      </c>
      <c r="J33" s="289" t="s">
        <v>1921</v>
      </c>
    </row>
    <row r="34" spans="1:10" ht="15.75" customHeight="1">
      <c r="A34" s="287" t="s">
        <v>1770</v>
      </c>
      <c r="B34" s="287" t="s">
        <v>1771</v>
      </c>
      <c r="C34" s="287" t="s">
        <v>1233</v>
      </c>
      <c r="D34" s="291"/>
      <c r="E34" s="295"/>
      <c r="F34" s="302"/>
      <c r="G34" s="302"/>
      <c r="I34" s="283" t="s">
        <v>643</v>
      </c>
      <c r="J34" s="294"/>
    </row>
    <row r="35" spans="1:10" ht="15.75" customHeight="1">
      <c r="A35" s="286" t="s">
        <v>1790</v>
      </c>
      <c r="B35" s="287" t="s">
        <v>1791</v>
      </c>
      <c r="C35" s="287" t="s">
        <v>246</v>
      </c>
      <c r="D35" s="288" t="s">
        <v>1922</v>
      </c>
      <c r="E35" s="301" t="s">
        <v>1923</v>
      </c>
      <c r="F35" s="301" t="s">
        <v>1924</v>
      </c>
      <c r="G35" s="301" t="s">
        <v>1925</v>
      </c>
      <c r="H35" s="283" t="s">
        <v>1926</v>
      </c>
      <c r="I35" s="283" t="s">
        <v>1855</v>
      </c>
      <c r="J35" s="289" t="s">
        <v>1797</v>
      </c>
    </row>
    <row r="36" spans="1:10" ht="15.75" customHeight="1">
      <c r="A36" s="286" t="s">
        <v>1798</v>
      </c>
      <c r="B36" s="287" t="s">
        <v>127</v>
      </c>
      <c r="C36" s="287" t="s">
        <v>125</v>
      </c>
      <c r="D36" s="287">
        <v>1.3</v>
      </c>
      <c r="E36" s="288">
        <v>1.3</v>
      </c>
      <c r="F36" s="288">
        <v>1.3</v>
      </c>
      <c r="G36" s="288">
        <v>1.3</v>
      </c>
      <c r="H36" s="287">
        <v>1.3</v>
      </c>
      <c r="I36" s="287">
        <v>1.3</v>
      </c>
      <c r="J36" s="289" t="s">
        <v>1799</v>
      </c>
    </row>
    <row r="37" spans="1:10" ht="15.75" customHeight="1">
      <c r="A37" s="286" t="s">
        <v>1800</v>
      </c>
      <c r="B37" s="287" t="s">
        <v>1801</v>
      </c>
      <c r="C37" s="287" t="s">
        <v>1802</v>
      </c>
      <c r="D37" s="287" t="s">
        <v>1927</v>
      </c>
      <c r="E37" s="288" t="s">
        <v>1927</v>
      </c>
      <c r="F37" s="301" t="s">
        <v>1457</v>
      </c>
      <c r="G37" s="288" t="s">
        <v>1457</v>
      </c>
      <c r="H37" s="287" t="s">
        <v>1457</v>
      </c>
      <c r="I37" s="287" t="s">
        <v>1457</v>
      </c>
      <c r="J37" s="289" t="s">
        <v>1803</v>
      </c>
    </row>
    <row r="38" spans="1:10" ht="15.75" customHeight="1">
      <c r="A38" s="286" t="s">
        <v>1805</v>
      </c>
      <c r="B38" s="287" t="s">
        <v>169</v>
      </c>
      <c r="C38" s="287" t="s">
        <v>1806</v>
      </c>
      <c r="D38" s="287">
        <v>1.1000000000000001</v>
      </c>
      <c r="E38" s="288">
        <v>1.1000000000000001</v>
      </c>
      <c r="F38" s="288">
        <v>1.1000000000000001</v>
      </c>
      <c r="G38" s="288">
        <v>1.1000000000000001</v>
      </c>
      <c r="H38" s="287">
        <v>1.1000000000000001</v>
      </c>
      <c r="I38" s="287">
        <v>1.1000000000000001</v>
      </c>
      <c r="J38" s="289" t="s">
        <v>1808</v>
      </c>
    </row>
    <row r="39" spans="1:10" ht="15.75" customHeight="1">
      <c r="A39" s="286" t="s">
        <v>1928</v>
      </c>
      <c r="B39" s="287" t="s">
        <v>1708</v>
      </c>
      <c r="C39" s="287" t="s">
        <v>1929</v>
      </c>
      <c r="D39" s="287" t="s">
        <v>1881</v>
      </c>
      <c r="E39" s="288" t="s">
        <v>1881</v>
      </c>
      <c r="F39" s="288" t="s">
        <v>1882</v>
      </c>
      <c r="G39" s="288" t="s">
        <v>1882</v>
      </c>
      <c r="H39" s="287" t="s">
        <v>1882</v>
      </c>
      <c r="I39" s="291"/>
      <c r="J39" s="289" t="s">
        <v>1930</v>
      </c>
    </row>
    <row r="40" spans="1:10" ht="15.75" customHeight="1">
      <c r="A40" s="286" t="s">
        <v>1809</v>
      </c>
      <c r="B40" s="287" t="s">
        <v>1810</v>
      </c>
      <c r="C40" s="287" t="s">
        <v>356</v>
      </c>
      <c r="D40" s="287" t="s">
        <v>1931</v>
      </c>
      <c r="E40" s="288" t="s">
        <v>1931</v>
      </c>
      <c r="F40" s="288" t="s">
        <v>1931</v>
      </c>
      <c r="G40" s="301" t="s">
        <v>1726</v>
      </c>
      <c r="H40" s="283" t="s">
        <v>1726</v>
      </c>
      <c r="I40" s="283" t="s">
        <v>1422</v>
      </c>
      <c r="J40" s="289" t="s">
        <v>1813</v>
      </c>
    </row>
    <row r="41" spans="1:10" ht="15.75" customHeight="1">
      <c r="A41" s="286" t="s">
        <v>1814</v>
      </c>
      <c r="B41" s="287" t="s">
        <v>1816</v>
      </c>
      <c r="C41" s="287" t="s">
        <v>1817</v>
      </c>
      <c r="D41" s="287" t="s">
        <v>1824</v>
      </c>
      <c r="E41" s="288" t="s">
        <v>1824</v>
      </c>
      <c r="F41" s="288" t="s">
        <v>1824</v>
      </c>
      <c r="G41" s="288" t="s">
        <v>1824</v>
      </c>
      <c r="H41" s="283" t="s">
        <v>1932</v>
      </c>
      <c r="I41" s="283" t="s">
        <v>1857</v>
      </c>
      <c r="J41" s="289" t="s">
        <v>1826</v>
      </c>
    </row>
    <row r="42" spans="1:10" ht="15.75" customHeight="1">
      <c r="A42" s="286" t="s">
        <v>1827</v>
      </c>
      <c r="B42" s="287" t="s">
        <v>1828</v>
      </c>
      <c r="C42" s="287" t="s">
        <v>1829</v>
      </c>
      <c r="D42" s="287">
        <v>1.1000000000000001</v>
      </c>
      <c r="E42" s="288">
        <v>1.1000000000000001</v>
      </c>
      <c r="F42" s="288">
        <v>1.1000000000000001</v>
      </c>
      <c r="G42" s="288">
        <v>1.1000000000000001</v>
      </c>
      <c r="H42" s="287">
        <v>1.1000000000000001</v>
      </c>
      <c r="I42" s="287">
        <v>1.1000000000000001</v>
      </c>
      <c r="J42" s="289" t="s">
        <v>1830</v>
      </c>
    </row>
    <row r="43" spans="1:10" ht="15.75" customHeight="1">
      <c r="A43" s="286" t="s">
        <v>1831</v>
      </c>
      <c r="B43" s="287" t="s">
        <v>1832</v>
      </c>
      <c r="C43" s="287" t="s">
        <v>298</v>
      </c>
      <c r="D43" s="301" t="s">
        <v>1933</v>
      </c>
      <c r="E43" s="288" t="s">
        <v>1933</v>
      </c>
      <c r="F43" s="301" t="s">
        <v>1934</v>
      </c>
      <c r="G43" s="301" t="s">
        <v>1935</v>
      </c>
      <c r="H43" s="283" t="s">
        <v>1936</v>
      </c>
      <c r="I43" s="283" t="s">
        <v>1859</v>
      </c>
      <c r="J43" s="289" t="s">
        <v>1860</v>
      </c>
    </row>
    <row r="44" spans="1:10" ht="15.75" customHeight="1">
      <c r="A44" s="286" t="s">
        <v>1861</v>
      </c>
      <c r="B44" s="287" t="s">
        <v>1862</v>
      </c>
      <c r="C44" s="287" t="s">
        <v>1863</v>
      </c>
      <c r="D44" s="287" t="s">
        <v>1178</v>
      </c>
      <c r="E44" s="288" t="s">
        <v>1178</v>
      </c>
      <c r="F44" s="288" t="s">
        <v>1178</v>
      </c>
      <c r="G44" s="288" t="s">
        <v>1178</v>
      </c>
      <c r="H44" s="287" t="s">
        <v>1178</v>
      </c>
      <c r="I44" s="287" t="s">
        <v>1178</v>
      </c>
      <c r="J44" s="289" t="s">
        <v>1864</v>
      </c>
    </row>
    <row r="45" spans="1:10" ht="15.75" customHeight="1">
      <c r="A45" s="286" t="s">
        <v>1842</v>
      </c>
      <c r="B45" s="287" t="s">
        <v>1843</v>
      </c>
      <c r="C45" s="287" t="s">
        <v>189</v>
      </c>
      <c r="D45" s="287" t="s">
        <v>1938</v>
      </c>
      <c r="E45" s="288" t="s">
        <v>1938</v>
      </c>
      <c r="F45" s="301" t="s">
        <v>1939</v>
      </c>
      <c r="G45" s="301" t="s">
        <v>1940</v>
      </c>
      <c r="H45" s="283" t="s">
        <v>1941</v>
      </c>
      <c r="I45" s="283" t="s">
        <v>1865</v>
      </c>
      <c r="J45" s="289" t="s">
        <v>1848</v>
      </c>
    </row>
    <row r="46" spans="1:10" ht="15.75" customHeight="1">
      <c r="A46" s="300"/>
      <c r="B46" s="291"/>
      <c r="C46" s="291"/>
      <c r="D46" s="291"/>
      <c r="E46" s="295"/>
      <c r="F46" s="302"/>
      <c r="G46" s="302"/>
      <c r="J46" s="294"/>
    </row>
    <row r="47" spans="1:10" ht="15.75" customHeight="1">
      <c r="A47" s="300"/>
      <c r="B47" s="291"/>
      <c r="C47" s="291"/>
      <c r="D47" s="291"/>
      <c r="E47" s="295"/>
      <c r="F47" s="302"/>
      <c r="G47" s="302"/>
      <c r="J47" s="294"/>
    </row>
  </sheetData>
  <phoneticPr fontId="5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sheetPr>
    <tabColor rgb="FFEA9999"/>
  </sheetPr>
  <dimension ref="A1:S4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75" customHeight="1"/>
  <cols>
    <col min="1" max="1" width="30.7109375" customWidth="1"/>
    <col min="2" max="2" width="41.140625" customWidth="1"/>
    <col min="3" max="3" width="20.5703125" customWidth="1"/>
    <col min="4" max="5" width="13.7109375" customWidth="1"/>
    <col min="6" max="6" width="17.28515625" customWidth="1"/>
    <col min="7" max="7" width="14.7109375" customWidth="1"/>
    <col min="8" max="8" width="15.140625" customWidth="1"/>
    <col min="9" max="9" width="8.7109375" customWidth="1"/>
    <col min="12" max="12" width="13.85546875" customWidth="1"/>
    <col min="13" max="14" width="14" customWidth="1"/>
    <col min="15" max="15" width="15.7109375" customWidth="1"/>
    <col min="16" max="16" width="15" customWidth="1"/>
    <col min="17" max="18" width="15.85546875" customWidth="1"/>
    <col min="19" max="19" width="86.42578125" customWidth="1"/>
  </cols>
  <sheetData>
    <row r="1" spans="1:19" ht="15.75" customHeight="1">
      <c r="A1" s="281" t="s">
        <v>1949</v>
      </c>
      <c r="B1" s="282"/>
      <c r="C1" s="283" t="s">
        <v>1201</v>
      </c>
      <c r="D1" s="283" t="s">
        <v>1950</v>
      </c>
      <c r="E1" s="283" t="s">
        <v>1951</v>
      </c>
      <c r="F1" s="283" t="s">
        <v>1952</v>
      </c>
      <c r="G1" s="283" t="s">
        <v>1953</v>
      </c>
      <c r="H1" s="283" t="s">
        <v>1954</v>
      </c>
      <c r="I1" s="303" t="s">
        <v>1955</v>
      </c>
      <c r="J1" s="283" t="s">
        <v>1956</v>
      </c>
      <c r="K1" s="283" t="s">
        <v>1957</v>
      </c>
      <c r="L1" s="283" t="s">
        <v>1958</v>
      </c>
      <c r="M1" s="283" t="s">
        <v>1959</v>
      </c>
      <c r="N1" s="283" t="s">
        <v>1960</v>
      </c>
      <c r="O1" s="283" t="s">
        <v>1961</v>
      </c>
      <c r="P1" s="283" t="s">
        <v>1962</v>
      </c>
      <c r="Q1" s="283" t="s">
        <v>1963</v>
      </c>
      <c r="R1" s="283" t="s">
        <v>1964</v>
      </c>
      <c r="S1" s="284" t="s">
        <v>1585</v>
      </c>
    </row>
    <row r="2" spans="1:19" ht="15.75" customHeight="1">
      <c r="A2" s="286" t="s">
        <v>1965</v>
      </c>
      <c r="B2" s="287" t="s">
        <v>1589</v>
      </c>
      <c r="C2" s="287" t="s">
        <v>1095</v>
      </c>
      <c r="D2" s="287" t="s">
        <v>1966</v>
      </c>
      <c r="E2" s="287" t="s">
        <v>1966</v>
      </c>
      <c r="F2" s="287" t="s">
        <v>1966</v>
      </c>
      <c r="G2" s="287" t="s">
        <v>1967</v>
      </c>
      <c r="H2" s="287" t="s">
        <v>1967</v>
      </c>
      <c r="I2" s="304"/>
      <c r="J2" s="287" t="s">
        <v>1967</v>
      </c>
      <c r="K2" s="301" t="s">
        <v>1968</v>
      </c>
      <c r="L2" s="301" t="s">
        <v>1969</v>
      </c>
      <c r="M2" s="288" t="s">
        <v>1969</v>
      </c>
      <c r="N2" s="301" t="s">
        <v>1970</v>
      </c>
      <c r="O2" s="288" t="s">
        <v>1970</v>
      </c>
      <c r="P2" s="301" t="s">
        <v>1971</v>
      </c>
      <c r="Q2" s="301" t="s">
        <v>1877</v>
      </c>
      <c r="R2" s="283" t="s">
        <v>1878</v>
      </c>
      <c r="S2" s="289" t="s">
        <v>1594</v>
      </c>
    </row>
    <row r="3" spans="1:19" ht="15.75" customHeight="1">
      <c r="A3" s="286" t="s">
        <v>1601</v>
      </c>
      <c r="B3" s="287" t="s">
        <v>1603</v>
      </c>
      <c r="C3" s="287" t="s">
        <v>202</v>
      </c>
      <c r="D3" s="287" t="s">
        <v>1972</v>
      </c>
      <c r="E3" s="283" t="s">
        <v>1973</v>
      </c>
      <c r="F3" s="287" t="s">
        <v>1974</v>
      </c>
      <c r="G3" s="287" t="s">
        <v>1975</v>
      </c>
      <c r="H3" s="287" t="s">
        <v>1976</v>
      </c>
      <c r="I3" s="304"/>
      <c r="J3" s="287" t="s">
        <v>1976</v>
      </c>
      <c r="K3" s="287" t="s">
        <v>1977</v>
      </c>
      <c r="L3" s="288" t="s">
        <v>1977</v>
      </c>
      <c r="M3" s="288" t="s">
        <v>1977</v>
      </c>
      <c r="N3" s="288" t="s">
        <v>1977</v>
      </c>
      <c r="O3" s="288" t="s">
        <v>1977</v>
      </c>
      <c r="P3" s="288" t="s">
        <v>1977</v>
      </c>
      <c r="Q3" s="288" t="s">
        <v>1977</v>
      </c>
      <c r="R3" s="283">
        <v>201212060</v>
      </c>
      <c r="S3" s="289" t="s">
        <v>1604</v>
      </c>
    </row>
    <row r="4" spans="1:19" ht="15.75" customHeight="1">
      <c r="A4" s="286" t="s">
        <v>1978</v>
      </c>
      <c r="B4" s="287" t="s">
        <v>1979</v>
      </c>
      <c r="C4" s="287" t="s">
        <v>1980</v>
      </c>
      <c r="D4" s="299">
        <v>1</v>
      </c>
      <c r="E4" s="299">
        <v>1</v>
      </c>
      <c r="F4" s="299">
        <v>1</v>
      </c>
      <c r="G4" s="299">
        <v>1</v>
      </c>
      <c r="H4" s="299">
        <v>1</v>
      </c>
      <c r="I4" s="305" t="s">
        <v>1982</v>
      </c>
      <c r="J4" s="299">
        <v>1</v>
      </c>
      <c r="K4" s="299">
        <v>1</v>
      </c>
      <c r="L4" s="288">
        <v>1</v>
      </c>
      <c r="M4" s="288">
        <v>1</v>
      </c>
      <c r="N4" s="288">
        <v>1</v>
      </c>
      <c r="O4" s="288">
        <v>1</v>
      </c>
      <c r="P4" s="288">
        <v>1</v>
      </c>
      <c r="Q4" s="288">
        <v>1</v>
      </c>
      <c r="R4" s="288">
        <v>1</v>
      </c>
      <c r="S4" s="289" t="s">
        <v>1986</v>
      </c>
    </row>
    <row r="5" spans="1:19" ht="15.75" customHeight="1">
      <c r="A5" s="286" t="s">
        <v>1605</v>
      </c>
      <c r="B5" s="287" t="s">
        <v>1606</v>
      </c>
      <c r="C5" s="287" t="s">
        <v>181</v>
      </c>
      <c r="D5" s="291"/>
      <c r="E5" s="291"/>
      <c r="F5" s="291"/>
      <c r="G5" s="291"/>
      <c r="H5" s="291"/>
      <c r="I5" s="304"/>
      <c r="J5" s="291"/>
      <c r="K5" s="291"/>
      <c r="M5" s="301" t="s">
        <v>1885</v>
      </c>
      <c r="N5" s="288" t="s">
        <v>1885</v>
      </c>
      <c r="O5" s="301" t="s">
        <v>1886</v>
      </c>
      <c r="P5" s="283" t="s">
        <v>1988</v>
      </c>
      <c r="Q5" s="283" t="s">
        <v>1989</v>
      </c>
      <c r="R5" s="283" t="s">
        <v>1890</v>
      </c>
      <c r="S5" s="289" t="s">
        <v>1615</v>
      </c>
    </row>
    <row r="6" spans="1:19" ht="15.75" customHeight="1">
      <c r="A6" s="286" t="s">
        <v>1759</v>
      </c>
      <c r="B6" s="287" t="s">
        <v>1606</v>
      </c>
      <c r="C6" s="287" t="s">
        <v>181</v>
      </c>
      <c r="D6" s="291"/>
      <c r="E6" s="291"/>
      <c r="F6" s="291"/>
      <c r="G6" s="291"/>
      <c r="H6" s="291"/>
      <c r="I6" s="304"/>
      <c r="J6" s="291"/>
      <c r="K6" s="291"/>
      <c r="M6" s="295"/>
      <c r="N6" s="295"/>
      <c r="O6" s="295"/>
      <c r="P6" s="291"/>
      <c r="Q6" s="283" t="s">
        <v>1994</v>
      </c>
      <c r="R6" s="283" t="s">
        <v>1995</v>
      </c>
      <c r="S6" s="289" t="s">
        <v>1762</v>
      </c>
    </row>
    <row r="7" spans="1:19" ht="15.75" customHeight="1">
      <c r="A7" s="286" t="s">
        <v>1619</v>
      </c>
      <c r="B7" s="287" t="s">
        <v>1620</v>
      </c>
      <c r="C7" s="287" t="s">
        <v>1621</v>
      </c>
      <c r="D7" s="287" t="s">
        <v>1972</v>
      </c>
      <c r="E7" s="283" t="s">
        <v>1973</v>
      </c>
      <c r="F7" s="287" t="s">
        <v>1974</v>
      </c>
      <c r="G7" s="287" t="s">
        <v>1975</v>
      </c>
      <c r="H7" s="287" t="s">
        <v>1976</v>
      </c>
      <c r="I7" s="304"/>
      <c r="J7" s="287" t="s">
        <v>1976</v>
      </c>
      <c r="K7" s="287" t="s">
        <v>1977</v>
      </c>
      <c r="L7" s="288" t="s">
        <v>1977</v>
      </c>
      <c r="M7" s="288" t="s">
        <v>1977</v>
      </c>
      <c r="N7" s="288" t="s">
        <v>1977</v>
      </c>
      <c r="O7" s="288" t="s">
        <v>1977</v>
      </c>
      <c r="P7" s="288" t="s">
        <v>1977</v>
      </c>
      <c r="Q7" s="288" t="s">
        <v>1977</v>
      </c>
      <c r="R7" s="288" t="s">
        <v>1977</v>
      </c>
      <c r="S7" s="289" t="s">
        <v>1766</v>
      </c>
    </row>
    <row r="8" spans="1:19" ht="15.75" customHeight="1">
      <c r="A8" s="286" t="s">
        <v>1631</v>
      </c>
      <c r="B8" s="287" t="s">
        <v>1569</v>
      </c>
      <c r="C8" s="287" t="s">
        <v>204</v>
      </c>
      <c r="D8" s="287" t="s">
        <v>1772</v>
      </c>
      <c r="E8" s="287" t="s">
        <v>1772</v>
      </c>
      <c r="F8" s="287" t="s">
        <v>1772</v>
      </c>
      <c r="G8" s="287" t="s">
        <v>1772</v>
      </c>
      <c r="H8" s="287" t="s">
        <v>1772</v>
      </c>
      <c r="I8" s="304"/>
      <c r="J8" s="287" t="s">
        <v>1772</v>
      </c>
      <c r="K8" s="287" t="s">
        <v>1772</v>
      </c>
      <c r="L8" s="288" t="s">
        <v>1772</v>
      </c>
      <c r="M8" s="288" t="s">
        <v>1772</v>
      </c>
      <c r="N8" s="288" t="s">
        <v>1772</v>
      </c>
      <c r="O8" s="288" t="s">
        <v>1772</v>
      </c>
      <c r="P8" s="288" t="s">
        <v>1772</v>
      </c>
      <c r="Q8" s="288" t="s">
        <v>1772</v>
      </c>
      <c r="R8" s="288" t="s">
        <v>1772</v>
      </c>
      <c r="S8" s="289" t="s">
        <v>1633</v>
      </c>
    </row>
    <row r="9" spans="1:19" ht="15.75" customHeight="1">
      <c r="A9" s="286" t="s">
        <v>1639</v>
      </c>
      <c r="B9" s="287" t="s">
        <v>333</v>
      </c>
      <c r="C9" s="287" t="s">
        <v>232</v>
      </c>
      <c r="D9" s="283" t="s">
        <v>1972</v>
      </c>
      <c r="E9" s="283" t="s">
        <v>1973</v>
      </c>
      <c r="F9" s="287" t="s">
        <v>1974</v>
      </c>
      <c r="G9" s="287" t="s">
        <v>1975</v>
      </c>
      <c r="H9" s="283" t="s">
        <v>1976</v>
      </c>
      <c r="I9" s="305" t="s">
        <v>1982</v>
      </c>
      <c r="J9" s="283" t="s">
        <v>1976</v>
      </c>
      <c r="K9" s="287" t="s">
        <v>1977</v>
      </c>
      <c r="L9" s="288" t="s">
        <v>1977</v>
      </c>
      <c r="M9" s="288" t="s">
        <v>1977</v>
      </c>
      <c r="N9" s="288" t="s">
        <v>1977</v>
      </c>
      <c r="O9" s="288" t="s">
        <v>1977</v>
      </c>
      <c r="P9" s="288" t="s">
        <v>1977</v>
      </c>
      <c r="Q9" s="288" t="s">
        <v>1977</v>
      </c>
      <c r="R9" s="288" t="s">
        <v>1977</v>
      </c>
      <c r="S9" s="289" t="s">
        <v>1640</v>
      </c>
    </row>
    <row r="10" spans="1:19" ht="15.75" customHeight="1">
      <c r="A10" s="286" t="s">
        <v>1642</v>
      </c>
      <c r="B10" s="287" t="s">
        <v>1644</v>
      </c>
      <c r="C10" s="287" t="s">
        <v>1645</v>
      </c>
      <c r="D10" s="287" t="s">
        <v>2001</v>
      </c>
      <c r="E10" s="287" t="s">
        <v>2001</v>
      </c>
      <c r="F10" s="287" t="s">
        <v>2001</v>
      </c>
      <c r="G10" s="287" t="s">
        <v>2001</v>
      </c>
      <c r="H10" s="287" t="s">
        <v>2001</v>
      </c>
      <c r="I10" s="304"/>
      <c r="J10" s="287" t="s">
        <v>2001</v>
      </c>
      <c r="K10" s="287" t="s">
        <v>2001</v>
      </c>
      <c r="L10" s="288" t="s">
        <v>2001</v>
      </c>
      <c r="M10" s="288" t="s">
        <v>2001</v>
      </c>
      <c r="N10" s="288" t="s">
        <v>2001</v>
      </c>
      <c r="O10" s="288" t="s">
        <v>2001</v>
      </c>
      <c r="P10" s="288" t="s">
        <v>2001</v>
      </c>
      <c r="Q10" s="288" t="s">
        <v>2001</v>
      </c>
      <c r="R10" s="288" t="s">
        <v>2001</v>
      </c>
      <c r="S10" s="289" t="s">
        <v>2002</v>
      </c>
    </row>
    <row r="11" spans="1:19" ht="15.75" customHeight="1">
      <c r="A11" s="286" t="s">
        <v>1648</v>
      </c>
      <c r="B11" s="287" t="s">
        <v>1649</v>
      </c>
      <c r="C11" s="287" t="s">
        <v>1180</v>
      </c>
      <c r="D11" s="283" t="s">
        <v>1997</v>
      </c>
      <c r="E11" s="283" t="s">
        <v>1997</v>
      </c>
      <c r="F11" s="287" t="s">
        <v>1997</v>
      </c>
      <c r="G11" s="287" t="s">
        <v>1997</v>
      </c>
      <c r="H11" s="283" t="s">
        <v>1997</v>
      </c>
      <c r="I11" s="304"/>
      <c r="J11" s="283" t="s">
        <v>1997</v>
      </c>
      <c r="K11" s="287" t="s">
        <v>1997</v>
      </c>
      <c r="L11" s="288" t="s">
        <v>1997</v>
      </c>
      <c r="M11" s="288" t="s">
        <v>1997</v>
      </c>
      <c r="N11" s="288" t="s">
        <v>1997</v>
      </c>
      <c r="O11" s="288" t="s">
        <v>1997</v>
      </c>
      <c r="P11" s="288" t="s">
        <v>1997</v>
      </c>
      <c r="Q11" s="288" t="s">
        <v>1997</v>
      </c>
      <c r="R11" s="288" t="s">
        <v>1997</v>
      </c>
      <c r="S11" s="289" t="s">
        <v>1784</v>
      </c>
    </row>
    <row r="12" spans="1:19" ht="15.75" customHeight="1">
      <c r="A12" s="286" t="s">
        <v>1652</v>
      </c>
      <c r="B12" s="297" t="s">
        <v>1653</v>
      </c>
      <c r="C12" s="287" t="s">
        <v>186</v>
      </c>
      <c r="D12" s="287" t="s">
        <v>1972</v>
      </c>
      <c r="E12" s="283" t="s">
        <v>1973</v>
      </c>
      <c r="F12" s="287" t="s">
        <v>1974</v>
      </c>
      <c r="G12" s="287" t="s">
        <v>2003</v>
      </c>
      <c r="H12" s="287" t="s">
        <v>1976</v>
      </c>
      <c r="I12" s="304"/>
      <c r="J12" s="287" t="s">
        <v>1976</v>
      </c>
      <c r="K12" s="287" t="s">
        <v>1977</v>
      </c>
      <c r="L12" s="288" t="s">
        <v>1977</v>
      </c>
      <c r="M12" s="283" t="s">
        <v>2004</v>
      </c>
      <c r="N12" s="283" t="s">
        <v>1882</v>
      </c>
      <c r="O12" s="301" t="s">
        <v>1882</v>
      </c>
      <c r="P12" s="288" t="s">
        <v>1882</v>
      </c>
      <c r="Q12" s="288" t="s">
        <v>1882</v>
      </c>
      <c r="R12" s="283" t="s">
        <v>1553</v>
      </c>
      <c r="S12" s="289" t="s">
        <v>1657</v>
      </c>
    </row>
    <row r="13" spans="1:19" ht="15.75" customHeight="1">
      <c r="A13" s="286" t="s">
        <v>1658</v>
      </c>
      <c r="B13" s="297" t="s">
        <v>1659</v>
      </c>
      <c r="C13" s="287" t="s">
        <v>2008</v>
      </c>
      <c r="D13" s="304"/>
      <c r="E13" s="287" t="s">
        <v>2009</v>
      </c>
      <c r="F13" s="305" t="s">
        <v>2010</v>
      </c>
      <c r="G13" s="294"/>
      <c r="H13" s="294"/>
      <c r="I13" s="293"/>
      <c r="J13" s="291"/>
      <c r="K13" s="291"/>
      <c r="L13" s="295"/>
      <c r="M13" s="291"/>
      <c r="N13" s="283" t="s">
        <v>2009</v>
      </c>
      <c r="O13" s="301" t="s">
        <v>2009</v>
      </c>
      <c r="P13" s="301" t="s">
        <v>2009</v>
      </c>
      <c r="Q13" s="301" t="s">
        <v>2009</v>
      </c>
      <c r="R13" s="283" t="s">
        <v>1898</v>
      </c>
      <c r="S13" s="289" t="s">
        <v>1660</v>
      </c>
    </row>
    <row r="14" spans="1:19" ht="15.75" customHeight="1">
      <c r="A14" s="286" t="s">
        <v>1666</v>
      </c>
      <c r="B14" s="287" t="s">
        <v>1667</v>
      </c>
      <c r="C14" s="287" t="s">
        <v>1668</v>
      </c>
      <c r="D14" s="287" t="s">
        <v>1972</v>
      </c>
      <c r="E14" s="283" t="s">
        <v>1973</v>
      </c>
      <c r="F14" s="287" t="s">
        <v>1974</v>
      </c>
      <c r="G14" s="287" t="s">
        <v>1975</v>
      </c>
      <c r="H14" s="287" t="s">
        <v>1976</v>
      </c>
      <c r="I14" s="304"/>
      <c r="J14" s="287" t="s">
        <v>1976</v>
      </c>
      <c r="K14" s="287" t="s">
        <v>1977</v>
      </c>
      <c r="L14" s="288" t="s">
        <v>1977</v>
      </c>
      <c r="M14" s="288" t="s">
        <v>1977</v>
      </c>
      <c r="N14" s="288" t="s">
        <v>1977</v>
      </c>
      <c r="O14" s="288" t="s">
        <v>1977</v>
      </c>
      <c r="P14" s="288" t="s">
        <v>1977</v>
      </c>
      <c r="Q14" s="288" t="s">
        <v>1977</v>
      </c>
      <c r="R14" s="288" t="s">
        <v>1977</v>
      </c>
      <c r="S14" s="289" t="s">
        <v>1669</v>
      </c>
    </row>
    <row r="15" spans="1:19" ht="15.75" customHeight="1">
      <c r="A15" s="286" t="s">
        <v>1670</v>
      </c>
      <c r="B15" s="287" t="s">
        <v>271</v>
      </c>
      <c r="C15" s="287" t="s">
        <v>1671</v>
      </c>
      <c r="D15" s="287" t="s">
        <v>1972</v>
      </c>
      <c r="E15" s="283" t="s">
        <v>1973</v>
      </c>
      <c r="F15" s="287" t="s">
        <v>1974</v>
      </c>
      <c r="G15" s="287" t="s">
        <v>1975</v>
      </c>
      <c r="H15" s="287" t="s">
        <v>1976</v>
      </c>
      <c r="I15" s="304"/>
      <c r="J15" s="287" t="s">
        <v>1976</v>
      </c>
      <c r="K15" s="287" t="s">
        <v>1977</v>
      </c>
      <c r="L15" s="288" t="s">
        <v>1977</v>
      </c>
      <c r="M15" s="288" t="s">
        <v>1977</v>
      </c>
      <c r="N15" s="288" t="s">
        <v>1977</v>
      </c>
      <c r="O15" s="288" t="s">
        <v>1977</v>
      </c>
      <c r="P15" s="288" t="s">
        <v>1977</v>
      </c>
      <c r="Q15" s="288" t="s">
        <v>1977</v>
      </c>
      <c r="R15" s="288" t="s">
        <v>1977</v>
      </c>
      <c r="S15" s="289" t="s">
        <v>1674</v>
      </c>
    </row>
    <row r="16" spans="1:19" ht="15.75" customHeight="1">
      <c r="A16" s="286" t="s">
        <v>1681</v>
      </c>
      <c r="B16" s="287" t="s">
        <v>275</v>
      </c>
      <c r="C16" s="287" t="s">
        <v>1682</v>
      </c>
      <c r="D16" s="287" t="s">
        <v>1972</v>
      </c>
      <c r="E16" s="283" t="s">
        <v>1973</v>
      </c>
      <c r="F16" s="287" t="s">
        <v>1974</v>
      </c>
      <c r="G16" s="287" t="s">
        <v>1975</v>
      </c>
      <c r="H16" s="287" t="s">
        <v>1976</v>
      </c>
      <c r="I16" s="304"/>
      <c r="J16" s="287" t="s">
        <v>1976</v>
      </c>
      <c r="K16" s="287" t="s">
        <v>1977</v>
      </c>
      <c r="L16" s="288" t="s">
        <v>1977</v>
      </c>
      <c r="M16" s="288" t="s">
        <v>1977</v>
      </c>
      <c r="N16" s="288" t="s">
        <v>1977</v>
      </c>
      <c r="O16" s="288" t="s">
        <v>1977</v>
      </c>
      <c r="P16" s="288" t="s">
        <v>1977</v>
      </c>
      <c r="Q16" s="288" t="s">
        <v>1977</v>
      </c>
      <c r="R16" s="288" t="s">
        <v>1977</v>
      </c>
      <c r="S16" s="289" t="s">
        <v>1683</v>
      </c>
    </row>
    <row r="17" spans="1:19" ht="15.75" customHeight="1">
      <c r="A17" s="286" t="s">
        <v>1684</v>
      </c>
      <c r="B17" s="287" t="s">
        <v>102</v>
      </c>
      <c r="C17" s="287" t="s">
        <v>1685</v>
      </c>
      <c r="D17" s="287" t="s">
        <v>1972</v>
      </c>
      <c r="E17" s="283" t="s">
        <v>1973</v>
      </c>
      <c r="F17" s="287" t="s">
        <v>1974</v>
      </c>
      <c r="G17" s="287" t="s">
        <v>1975</v>
      </c>
      <c r="H17" s="287" t="s">
        <v>1976</v>
      </c>
      <c r="I17" s="304"/>
      <c r="J17" s="287" t="s">
        <v>1976</v>
      </c>
      <c r="K17" s="287" t="s">
        <v>1977</v>
      </c>
      <c r="L17" s="288" t="s">
        <v>1977</v>
      </c>
      <c r="M17" s="288" t="s">
        <v>1977</v>
      </c>
      <c r="N17" s="288" t="s">
        <v>1977</v>
      </c>
      <c r="O17" s="288" t="s">
        <v>1977</v>
      </c>
      <c r="P17" s="288" t="s">
        <v>1977</v>
      </c>
      <c r="Q17" s="288" t="s">
        <v>1977</v>
      </c>
      <c r="R17" s="288" t="s">
        <v>1977</v>
      </c>
      <c r="S17" s="289" t="s">
        <v>1686</v>
      </c>
    </row>
    <row r="18" spans="1:19" ht="15.75" customHeight="1">
      <c r="A18" s="286" t="s">
        <v>1687</v>
      </c>
      <c r="B18" s="287" t="s">
        <v>963</v>
      </c>
      <c r="C18" s="287" t="s">
        <v>1688</v>
      </c>
      <c r="D18" s="287" t="s">
        <v>1972</v>
      </c>
      <c r="E18" s="283" t="s">
        <v>1973</v>
      </c>
      <c r="F18" s="287" t="s">
        <v>1974</v>
      </c>
      <c r="G18" s="287" t="s">
        <v>1975</v>
      </c>
      <c r="H18" s="287" t="s">
        <v>1976</v>
      </c>
      <c r="I18" s="304"/>
      <c r="J18" s="287" t="s">
        <v>1976</v>
      </c>
      <c r="K18" s="287" t="s">
        <v>1977</v>
      </c>
      <c r="L18" s="288" t="s">
        <v>1977</v>
      </c>
      <c r="M18" s="288" t="s">
        <v>1977</v>
      </c>
      <c r="N18" s="288" t="s">
        <v>1977</v>
      </c>
      <c r="O18" s="288" t="s">
        <v>1977</v>
      </c>
      <c r="P18" s="288" t="s">
        <v>1977</v>
      </c>
      <c r="Q18" s="288" t="s">
        <v>1977</v>
      </c>
      <c r="R18" s="288" t="s">
        <v>1977</v>
      </c>
      <c r="S18" s="289" t="s">
        <v>1689</v>
      </c>
    </row>
    <row r="19" spans="1:19" ht="15.75" customHeight="1">
      <c r="A19" s="286" t="s">
        <v>1693</v>
      </c>
      <c r="B19" s="287" t="s">
        <v>108</v>
      </c>
      <c r="C19" s="287" t="s">
        <v>106</v>
      </c>
      <c r="D19" s="287" t="s">
        <v>1972</v>
      </c>
      <c r="E19" s="283" t="s">
        <v>1973</v>
      </c>
      <c r="F19" s="287" t="s">
        <v>1974</v>
      </c>
      <c r="G19" s="287" t="s">
        <v>1975</v>
      </c>
      <c r="H19" s="287" t="s">
        <v>1976</v>
      </c>
      <c r="I19" s="304"/>
      <c r="J19" s="287" t="s">
        <v>1976</v>
      </c>
      <c r="K19" s="287" t="s">
        <v>1977</v>
      </c>
      <c r="L19" s="288" t="s">
        <v>1977</v>
      </c>
      <c r="M19" s="288" t="s">
        <v>1977</v>
      </c>
      <c r="N19" s="288" t="s">
        <v>1977</v>
      </c>
      <c r="O19" s="288" t="s">
        <v>1977</v>
      </c>
      <c r="P19" s="288" t="s">
        <v>1977</v>
      </c>
      <c r="Q19" s="288" t="s">
        <v>1977</v>
      </c>
      <c r="R19" s="288" t="s">
        <v>1977</v>
      </c>
      <c r="S19" s="289" t="s">
        <v>1695</v>
      </c>
    </row>
    <row r="20" spans="1:19" ht="15.75" customHeight="1">
      <c r="A20" s="286" t="s">
        <v>2005</v>
      </c>
      <c r="B20" s="287" t="s">
        <v>1816</v>
      </c>
      <c r="C20" s="287" t="s">
        <v>1817</v>
      </c>
      <c r="D20" s="287" t="s">
        <v>2050</v>
      </c>
      <c r="E20" s="287" t="s">
        <v>2051</v>
      </c>
      <c r="F20" s="287" t="s">
        <v>2051</v>
      </c>
      <c r="G20" s="283" t="s">
        <v>2054</v>
      </c>
      <c r="H20" s="287" t="s">
        <v>2057</v>
      </c>
      <c r="I20" s="304"/>
      <c r="J20" s="287" t="s">
        <v>2057</v>
      </c>
      <c r="K20" s="287" t="s">
        <v>2058</v>
      </c>
      <c r="L20" s="288" t="s">
        <v>2058</v>
      </c>
      <c r="M20" s="287" t="s">
        <v>2059</v>
      </c>
      <c r="N20" s="287" t="s">
        <v>2059</v>
      </c>
      <c r="O20" s="288" t="s">
        <v>2059</v>
      </c>
      <c r="P20" s="288" t="s">
        <v>2059</v>
      </c>
      <c r="Q20" s="288" t="s">
        <v>2059</v>
      </c>
      <c r="R20" s="288" t="s">
        <v>2059</v>
      </c>
      <c r="S20" s="289" t="s">
        <v>1826</v>
      </c>
    </row>
    <row r="21" spans="1:19" ht="15.75" customHeight="1">
      <c r="A21" s="286" t="s">
        <v>1696</v>
      </c>
      <c r="B21" s="287" t="s">
        <v>114</v>
      </c>
      <c r="C21" s="287" t="s">
        <v>1697</v>
      </c>
      <c r="D21" s="287" t="s">
        <v>1972</v>
      </c>
      <c r="E21" s="283" t="s">
        <v>1973</v>
      </c>
      <c r="F21" s="287" t="s">
        <v>1974</v>
      </c>
      <c r="G21" s="287" t="s">
        <v>1975</v>
      </c>
      <c r="H21" s="287" t="s">
        <v>1976</v>
      </c>
      <c r="I21" s="304"/>
      <c r="J21" s="287" t="s">
        <v>1976</v>
      </c>
      <c r="K21" s="287" t="s">
        <v>1977</v>
      </c>
      <c r="L21" s="288" t="s">
        <v>1977</v>
      </c>
      <c r="M21" s="288" t="s">
        <v>1977</v>
      </c>
      <c r="N21" s="288" t="s">
        <v>1977</v>
      </c>
      <c r="O21" s="288" t="s">
        <v>1977</v>
      </c>
      <c r="P21" s="288" t="s">
        <v>1977</v>
      </c>
      <c r="Q21" s="288" t="s">
        <v>1977</v>
      </c>
      <c r="R21" s="288" t="s">
        <v>1977</v>
      </c>
      <c r="S21" s="289" t="s">
        <v>1698</v>
      </c>
    </row>
    <row r="22" spans="1:19" ht="15.75" customHeight="1">
      <c r="A22" s="286" t="s">
        <v>1699</v>
      </c>
      <c r="B22" s="297" t="s">
        <v>1700</v>
      </c>
      <c r="C22" s="287" t="s">
        <v>1701</v>
      </c>
      <c r="D22" s="283" t="s">
        <v>1972</v>
      </c>
      <c r="E22" s="283" t="s">
        <v>1973</v>
      </c>
      <c r="F22" s="287" t="s">
        <v>1974</v>
      </c>
      <c r="G22" s="287" t="s">
        <v>1975</v>
      </c>
      <c r="H22" s="283" t="s">
        <v>1976</v>
      </c>
      <c r="I22" s="304"/>
      <c r="J22" s="283" t="s">
        <v>1976</v>
      </c>
      <c r="K22" s="287" t="s">
        <v>1977</v>
      </c>
      <c r="L22" s="288" t="s">
        <v>1977</v>
      </c>
      <c r="M22" s="288" t="s">
        <v>1977</v>
      </c>
      <c r="N22" s="288" t="s">
        <v>1977</v>
      </c>
      <c r="O22" s="288" t="s">
        <v>1977</v>
      </c>
      <c r="P22" s="288" t="s">
        <v>1977</v>
      </c>
      <c r="Q22" s="288" t="s">
        <v>1977</v>
      </c>
      <c r="R22" s="288" t="s">
        <v>1977</v>
      </c>
      <c r="S22" s="289" t="s">
        <v>1706</v>
      </c>
    </row>
    <row r="23" spans="1:19" ht="15.75" customHeight="1">
      <c r="A23" s="286" t="s">
        <v>2060</v>
      </c>
      <c r="B23" s="287" t="s">
        <v>2061</v>
      </c>
      <c r="C23" s="287" t="s">
        <v>2062</v>
      </c>
      <c r="D23" s="283" t="s">
        <v>1972</v>
      </c>
      <c r="E23" s="283" t="s">
        <v>1973</v>
      </c>
      <c r="F23" s="287" t="s">
        <v>1974</v>
      </c>
      <c r="G23" s="287" t="s">
        <v>1975</v>
      </c>
      <c r="H23" s="283" t="s">
        <v>1976</v>
      </c>
      <c r="I23" s="304"/>
      <c r="J23" s="283" t="s">
        <v>1976</v>
      </c>
      <c r="K23" s="287" t="s">
        <v>1977</v>
      </c>
      <c r="L23" s="288" t="s">
        <v>1977</v>
      </c>
      <c r="M23" s="288" t="s">
        <v>1977</v>
      </c>
      <c r="N23" s="288" t="s">
        <v>1977</v>
      </c>
      <c r="O23" s="288" t="s">
        <v>1977</v>
      </c>
      <c r="P23" s="288" t="s">
        <v>1977</v>
      </c>
      <c r="Q23" s="288" t="s">
        <v>1977</v>
      </c>
      <c r="R23" s="288" t="s">
        <v>1977</v>
      </c>
      <c r="S23" s="289" t="s">
        <v>2063</v>
      </c>
    </row>
    <row r="24" spans="1:19" ht="15.75" customHeight="1">
      <c r="A24" s="286" t="s">
        <v>1714</v>
      </c>
      <c r="B24" s="287" t="s">
        <v>1715</v>
      </c>
      <c r="C24" s="287" t="s">
        <v>1716</v>
      </c>
      <c r="D24" s="287" t="s">
        <v>1972</v>
      </c>
      <c r="E24" s="283" t="s">
        <v>1973</v>
      </c>
      <c r="F24" s="287" t="s">
        <v>1974</v>
      </c>
      <c r="G24" s="287" t="s">
        <v>1975</v>
      </c>
      <c r="H24" s="287" t="s">
        <v>1976</v>
      </c>
      <c r="I24" s="304"/>
      <c r="J24" s="287" t="s">
        <v>1976</v>
      </c>
      <c r="K24" s="287" t="s">
        <v>1977</v>
      </c>
      <c r="L24" s="288" t="s">
        <v>1977</v>
      </c>
      <c r="M24" s="288" t="s">
        <v>1977</v>
      </c>
      <c r="N24" s="288" t="s">
        <v>1977</v>
      </c>
      <c r="O24" s="288" t="s">
        <v>1977</v>
      </c>
      <c r="P24" s="288" t="s">
        <v>1977</v>
      </c>
      <c r="Q24" s="288" t="s">
        <v>1977</v>
      </c>
      <c r="R24" s="288" t="s">
        <v>1977</v>
      </c>
      <c r="S24" s="289" t="s">
        <v>1716</v>
      </c>
    </row>
    <row r="25" spans="1:19" ht="15.75" customHeight="1">
      <c r="A25" s="286" t="s">
        <v>1721</v>
      </c>
      <c r="B25" s="287" t="s">
        <v>1722</v>
      </c>
      <c r="C25" s="287" t="s">
        <v>1723</v>
      </c>
      <c r="D25" s="291"/>
      <c r="E25" s="291"/>
      <c r="F25" s="291"/>
      <c r="G25" s="291"/>
      <c r="H25" s="291"/>
      <c r="I25" s="304"/>
      <c r="J25" s="291"/>
      <c r="K25" s="291"/>
      <c r="L25" s="295"/>
      <c r="M25" s="295"/>
      <c r="N25" s="288">
        <v>1</v>
      </c>
      <c r="O25" s="288">
        <v>1</v>
      </c>
      <c r="P25" s="301" t="s">
        <v>1907</v>
      </c>
      <c r="Q25" s="288" t="s">
        <v>1907</v>
      </c>
      <c r="R25" s="283" t="s">
        <v>1909</v>
      </c>
      <c r="S25" s="289" t="s">
        <v>2064</v>
      </c>
    </row>
    <row r="26" spans="1:19" ht="15.75" customHeight="1">
      <c r="A26" s="286" t="s">
        <v>1727</v>
      </c>
      <c r="B26" s="287" t="s">
        <v>1728</v>
      </c>
      <c r="C26" s="287" t="s">
        <v>188</v>
      </c>
      <c r="D26" s="287" t="s">
        <v>2065</v>
      </c>
      <c r="E26" s="287" t="s">
        <v>2065</v>
      </c>
      <c r="F26" s="287" t="s">
        <v>2018</v>
      </c>
      <c r="G26" s="283" t="s">
        <v>2066</v>
      </c>
      <c r="H26" s="287" t="s">
        <v>2066</v>
      </c>
      <c r="I26" s="304"/>
      <c r="J26" s="287" t="s">
        <v>2066</v>
      </c>
      <c r="K26" s="283" t="s">
        <v>2019</v>
      </c>
      <c r="L26" s="301" t="s">
        <v>2067</v>
      </c>
      <c r="M26" s="301" t="s">
        <v>2068</v>
      </c>
      <c r="N26" s="310" t="s">
        <v>1902</v>
      </c>
      <c r="O26" s="310" t="s">
        <v>1903</v>
      </c>
      <c r="P26" s="310" t="s">
        <v>2069</v>
      </c>
      <c r="Q26" s="288" t="s">
        <v>2069</v>
      </c>
      <c r="R26" s="283" t="s">
        <v>1906</v>
      </c>
      <c r="S26" s="289" t="s">
        <v>1733</v>
      </c>
    </row>
    <row r="27" spans="1:19" ht="15.75" customHeight="1">
      <c r="A27" s="286" t="s">
        <v>2070</v>
      </c>
      <c r="B27" s="287" t="s">
        <v>2071</v>
      </c>
      <c r="C27" s="291"/>
      <c r="D27" s="291"/>
      <c r="E27" s="291"/>
      <c r="F27" s="291"/>
      <c r="G27" s="291"/>
      <c r="I27" s="304"/>
      <c r="K27" s="291"/>
      <c r="L27" s="295"/>
      <c r="M27" s="295"/>
      <c r="N27" s="295"/>
      <c r="O27" s="295"/>
      <c r="P27" s="295"/>
      <c r="Q27" s="295"/>
      <c r="R27" s="295"/>
      <c r="S27" s="294"/>
    </row>
    <row r="28" spans="1:19" ht="15.75" customHeight="1">
      <c r="A28" s="286" t="s">
        <v>1739</v>
      </c>
      <c r="B28" s="287" t="s">
        <v>2072</v>
      </c>
      <c r="C28" s="286" t="s">
        <v>1741</v>
      </c>
      <c r="D28" s="282"/>
      <c r="E28" s="282"/>
      <c r="F28" s="291"/>
      <c r="G28" s="291"/>
      <c r="I28" s="304"/>
      <c r="K28" s="291"/>
      <c r="L28" s="295"/>
      <c r="M28" s="295"/>
      <c r="N28" s="295"/>
      <c r="O28" s="295"/>
      <c r="P28" s="295"/>
      <c r="Q28" s="295"/>
      <c r="R28" s="295"/>
      <c r="S28" s="289" t="s">
        <v>1742</v>
      </c>
    </row>
    <row r="29" spans="1:19" ht="15.75" customHeight="1">
      <c r="A29" s="286" t="s">
        <v>1744</v>
      </c>
      <c r="B29" s="287" t="s">
        <v>1745</v>
      </c>
      <c r="C29" s="287" t="s">
        <v>1747</v>
      </c>
      <c r="D29" s="287" t="s">
        <v>2073</v>
      </c>
      <c r="E29" s="287" t="s">
        <v>2073</v>
      </c>
      <c r="F29" s="287" t="s">
        <v>2073</v>
      </c>
      <c r="G29" s="287" t="s">
        <v>2073</v>
      </c>
      <c r="H29" s="287" t="s">
        <v>2073</v>
      </c>
      <c r="I29" s="304"/>
      <c r="J29" s="287" t="s">
        <v>2073</v>
      </c>
      <c r="K29" s="287" t="s">
        <v>2073</v>
      </c>
      <c r="L29" s="288" t="s">
        <v>2073</v>
      </c>
      <c r="M29" s="288" t="s">
        <v>2073</v>
      </c>
      <c r="N29" s="288" t="s">
        <v>2073</v>
      </c>
      <c r="O29" s="288" t="s">
        <v>2073</v>
      </c>
      <c r="P29" s="288" t="s">
        <v>2073</v>
      </c>
      <c r="Q29" s="288" t="s">
        <v>2073</v>
      </c>
      <c r="R29" s="288" t="s">
        <v>2073</v>
      </c>
      <c r="S29" s="289" t="s">
        <v>1749</v>
      </c>
    </row>
    <row r="30" spans="1:19" ht="15.75" customHeight="1">
      <c r="A30" s="286" t="s">
        <v>1750</v>
      </c>
      <c r="B30" s="287" t="s">
        <v>1751</v>
      </c>
      <c r="C30" s="287" t="s">
        <v>1222</v>
      </c>
      <c r="D30" s="287" t="s">
        <v>2025</v>
      </c>
      <c r="E30" s="287" t="s">
        <v>2025</v>
      </c>
      <c r="F30" s="287" t="s">
        <v>2074</v>
      </c>
      <c r="G30" s="283" t="s">
        <v>2075</v>
      </c>
      <c r="H30" s="287" t="s">
        <v>2076</v>
      </c>
      <c r="I30" s="304"/>
      <c r="J30" s="287" t="s">
        <v>2076</v>
      </c>
      <c r="K30" s="283" t="s">
        <v>2026</v>
      </c>
      <c r="L30" s="288" t="s">
        <v>2026</v>
      </c>
      <c r="M30" s="287" t="s">
        <v>2026</v>
      </c>
      <c r="N30" s="303" t="s">
        <v>1911</v>
      </c>
      <c r="O30" s="288" t="s">
        <v>1911</v>
      </c>
      <c r="P30" s="301" t="s">
        <v>2077</v>
      </c>
      <c r="Q30" s="301" t="s">
        <v>1912</v>
      </c>
      <c r="R30" s="283" t="s">
        <v>1914</v>
      </c>
      <c r="S30" s="289" t="s">
        <v>1839</v>
      </c>
    </row>
    <row r="31" spans="1:19" ht="15.75" customHeight="1">
      <c r="A31" s="286" t="s">
        <v>1840</v>
      </c>
      <c r="B31" s="287" t="s">
        <v>1841</v>
      </c>
      <c r="C31" s="287" t="s">
        <v>1849</v>
      </c>
      <c r="D31" s="287" t="s">
        <v>2029</v>
      </c>
      <c r="E31" s="287" t="s">
        <v>2029</v>
      </c>
      <c r="F31" s="287" t="s">
        <v>2029</v>
      </c>
      <c r="G31" s="287" t="s">
        <v>2029</v>
      </c>
      <c r="H31" s="287" t="s">
        <v>2029</v>
      </c>
      <c r="I31" s="304"/>
      <c r="J31" s="287" t="s">
        <v>2029</v>
      </c>
      <c r="K31" s="287" t="s">
        <v>2029</v>
      </c>
      <c r="L31" s="288" t="s">
        <v>2029</v>
      </c>
      <c r="M31" s="288" t="s">
        <v>2029</v>
      </c>
      <c r="N31" s="288" t="s">
        <v>2029</v>
      </c>
      <c r="O31" s="288" t="s">
        <v>2029</v>
      </c>
      <c r="P31" s="288" t="s">
        <v>2029</v>
      </c>
      <c r="Q31" s="288" t="s">
        <v>2029</v>
      </c>
      <c r="R31" s="288" t="s">
        <v>2029</v>
      </c>
      <c r="S31" s="289" t="s">
        <v>1851</v>
      </c>
    </row>
    <row r="32" spans="1:19" ht="15.75" customHeight="1">
      <c r="A32" s="286" t="s">
        <v>1852</v>
      </c>
      <c r="B32" s="287" t="s">
        <v>105</v>
      </c>
      <c r="C32" s="287" t="s">
        <v>1691</v>
      </c>
      <c r="D32" s="287" t="s">
        <v>1972</v>
      </c>
      <c r="E32" s="283" t="s">
        <v>1973</v>
      </c>
      <c r="F32" s="287" t="s">
        <v>1974</v>
      </c>
      <c r="G32" s="287" t="s">
        <v>1975</v>
      </c>
      <c r="H32" s="287" t="s">
        <v>1976</v>
      </c>
      <c r="I32" s="304"/>
      <c r="J32" s="287" t="s">
        <v>1976</v>
      </c>
      <c r="K32" s="287" t="s">
        <v>1977</v>
      </c>
      <c r="L32" s="288" t="s">
        <v>1977</v>
      </c>
      <c r="M32" s="288" t="s">
        <v>1977</v>
      </c>
      <c r="N32" s="288" t="s">
        <v>1977</v>
      </c>
      <c r="O32" s="288" t="s">
        <v>1977</v>
      </c>
      <c r="P32" s="288" t="s">
        <v>1977</v>
      </c>
      <c r="Q32" s="288" t="s">
        <v>1977</v>
      </c>
      <c r="R32" s="288" t="s">
        <v>1977</v>
      </c>
      <c r="S32" s="289" t="s">
        <v>1692</v>
      </c>
    </row>
    <row r="33" spans="1:19" ht="15.75" customHeight="1">
      <c r="A33" s="286" t="s">
        <v>1761</v>
      </c>
      <c r="B33" s="287" t="s">
        <v>117</v>
      </c>
      <c r="C33" s="287" t="s">
        <v>1214</v>
      </c>
      <c r="D33" s="287" t="s">
        <v>1821</v>
      </c>
      <c r="E33" s="287" t="s">
        <v>1821</v>
      </c>
      <c r="F33" s="287" t="s">
        <v>1821</v>
      </c>
      <c r="G33" s="287" t="s">
        <v>1821</v>
      </c>
      <c r="H33" s="287" t="s">
        <v>1423</v>
      </c>
      <c r="I33" s="304"/>
      <c r="J33" s="287" t="s">
        <v>1423</v>
      </c>
      <c r="K33" s="283" t="s">
        <v>2032</v>
      </c>
      <c r="L33" s="301" t="s">
        <v>2078</v>
      </c>
      <c r="M33" s="301" t="s">
        <v>2079</v>
      </c>
      <c r="N33" s="301" t="s">
        <v>1917</v>
      </c>
      <c r="O33" s="301" t="s">
        <v>1917</v>
      </c>
      <c r="P33" s="288" t="s">
        <v>1917</v>
      </c>
      <c r="Q33" s="288" t="s">
        <v>1917</v>
      </c>
      <c r="R33" s="283" t="s">
        <v>1919</v>
      </c>
      <c r="S33" s="289" t="s">
        <v>1921</v>
      </c>
    </row>
    <row r="34" spans="1:19" ht="15.75" customHeight="1">
      <c r="A34" s="286" t="s">
        <v>1790</v>
      </c>
      <c r="B34" s="287" t="s">
        <v>1791</v>
      </c>
      <c r="C34" s="287" t="s">
        <v>246</v>
      </c>
      <c r="D34" s="283" t="s">
        <v>2080</v>
      </c>
      <c r="E34" s="283" t="s">
        <v>2081</v>
      </c>
      <c r="F34" s="283" t="s">
        <v>2082</v>
      </c>
      <c r="G34" s="283" t="s">
        <v>2083</v>
      </c>
      <c r="H34" s="283" t="s">
        <v>2084</v>
      </c>
      <c r="I34" s="305" t="s">
        <v>1982</v>
      </c>
      <c r="J34" s="283" t="s">
        <v>2085</v>
      </c>
      <c r="K34" s="283" t="s">
        <v>2086</v>
      </c>
      <c r="L34" s="288" t="s">
        <v>2087</v>
      </c>
      <c r="M34" s="301" t="s">
        <v>2088</v>
      </c>
      <c r="N34" s="301" t="s">
        <v>1922</v>
      </c>
      <c r="O34" s="288" t="s">
        <v>1922</v>
      </c>
      <c r="P34" s="301" t="s">
        <v>1923</v>
      </c>
      <c r="Q34" s="288" t="s">
        <v>1923</v>
      </c>
      <c r="R34" s="283" t="s">
        <v>1926</v>
      </c>
      <c r="S34" s="289" t="s">
        <v>1797</v>
      </c>
    </row>
    <row r="35" spans="1:19" ht="15.75" customHeight="1">
      <c r="A35" s="286" t="s">
        <v>1798</v>
      </c>
      <c r="B35" s="287" t="s">
        <v>127</v>
      </c>
      <c r="C35" s="287" t="s">
        <v>125</v>
      </c>
      <c r="D35" s="287">
        <v>1.3</v>
      </c>
      <c r="E35" s="287">
        <v>1.3</v>
      </c>
      <c r="F35" s="287">
        <v>1.3</v>
      </c>
      <c r="G35" s="287">
        <v>1.3</v>
      </c>
      <c r="H35" s="287">
        <v>1.3</v>
      </c>
      <c r="I35" s="304"/>
      <c r="J35" s="287">
        <v>1.3</v>
      </c>
      <c r="K35" s="287">
        <v>1.3</v>
      </c>
      <c r="L35" s="288">
        <v>1.3</v>
      </c>
      <c r="M35" s="288">
        <v>1.3</v>
      </c>
      <c r="N35" s="288">
        <v>1.3</v>
      </c>
      <c r="O35" s="288">
        <v>1.3</v>
      </c>
      <c r="P35" s="288">
        <v>1.3</v>
      </c>
      <c r="Q35" s="288">
        <v>1.3</v>
      </c>
      <c r="R35" s="288">
        <v>1.3</v>
      </c>
      <c r="S35" s="289" t="s">
        <v>1799</v>
      </c>
    </row>
    <row r="36" spans="1:19" ht="15.75" customHeight="1">
      <c r="A36" s="286" t="s">
        <v>1800</v>
      </c>
      <c r="B36" s="287" t="s">
        <v>1801</v>
      </c>
      <c r="C36" s="287" t="s">
        <v>1802</v>
      </c>
      <c r="D36" s="287" t="s">
        <v>2089</v>
      </c>
      <c r="E36" s="287" t="s">
        <v>2089</v>
      </c>
      <c r="F36" s="287" t="s">
        <v>2089</v>
      </c>
      <c r="G36" s="287" t="s">
        <v>2089</v>
      </c>
      <c r="H36" s="287" t="s">
        <v>2089</v>
      </c>
      <c r="I36" s="304"/>
      <c r="J36" s="287" t="s">
        <v>2089</v>
      </c>
      <c r="K36" s="287" t="s">
        <v>2089</v>
      </c>
      <c r="L36" s="288" t="s">
        <v>2090</v>
      </c>
      <c r="M36" s="283" t="s">
        <v>2091</v>
      </c>
      <c r="N36" s="287" t="s">
        <v>2091</v>
      </c>
      <c r="O36" s="288" t="s">
        <v>2091</v>
      </c>
      <c r="P36" s="301" t="s">
        <v>1927</v>
      </c>
      <c r="Q36" s="288" t="s">
        <v>1927</v>
      </c>
      <c r="R36" s="283" t="s">
        <v>1457</v>
      </c>
      <c r="S36" s="289" t="s">
        <v>1803</v>
      </c>
    </row>
    <row r="37" spans="1:19" ht="15.75" customHeight="1">
      <c r="A37" s="286" t="s">
        <v>1805</v>
      </c>
      <c r="B37" s="287" t="s">
        <v>169</v>
      </c>
      <c r="C37" s="287" t="s">
        <v>1806</v>
      </c>
      <c r="D37" s="283">
        <v>1.1000000000000001</v>
      </c>
      <c r="E37" s="283">
        <v>1.1000000000000001</v>
      </c>
      <c r="F37" s="283">
        <v>1.1000000000000001</v>
      </c>
      <c r="G37" s="287">
        <v>1.1000000000000001</v>
      </c>
      <c r="H37" s="283">
        <v>1.1000000000000001</v>
      </c>
      <c r="I37" s="304"/>
      <c r="J37" s="283">
        <v>1.1000000000000001</v>
      </c>
      <c r="K37" s="287">
        <v>1.1000000000000001</v>
      </c>
      <c r="L37" s="288">
        <v>1.1000000000000001</v>
      </c>
      <c r="M37" s="288">
        <v>1.1000000000000001</v>
      </c>
      <c r="N37" s="288">
        <v>1.1000000000000001</v>
      </c>
      <c r="O37" s="288">
        <v>1.1000000000000001</v>
      </c>
      <c r="P37" s="288">
        <v>1.1000000000000001</v>
      </c>
      <c r="Q37" s="288">
        <v>1.1000000000000001</v>
      </c>
      <c r="R37" s="288">
        <v>1.1000000000000001</v>
      </c>
      <c r="S37" s="289" t="s">
        <v>1808</v>
      </c>
    </row>
    <row r="38" spans="1:19" ht="15.75" customHeight="1">
      <c r="A38" s="286" t="s">
        <v>1928</v>
      </c>
      <c r="B38" s="287" t="s">
        <v>1708</v>
      </c>
      <c r="C38" s="287" t="s">
        <v>1929</v>
      </c>
      <c r="D38" s="287" t="s">
        <v>1972</v>
      </c>
      <c r="E38" s="283" t="s">
        <v>1973</v>
      </c>
      <c r="F38" s="287" t="s">
        <v>1974</v>
      </c>
      <c r="G38" s="287" t="s">
        <v>1975</v>
      </c>
      <c r="H38" s="287" t="s">
        <v>1976</v>
      </c>
      <c r="I38" s="305" t="s">
        <v>1982</v>
      </c>
      <c r="J38" s="287" t="s">
        <v>1976</v>
      </c>
      <c r="K38" s="287" t="s">
        <v>1977</v>
      </c>
      <c r="L38" s="288" t="s">
        <v>1977</v>
      </c>
      <c r="M38" s="288" t="s">
        <v>1977</v>
      </c>
      <c r="N38" s="288" t="s">
        <v>1977</v>
      </c>
      <c r="O38" s="288" t="s">
        <v>1977</v>
      </c>
      <c r="P38" s="288" t="s">
        <v>1977</v>
      </c>
      <c r="Q38" s="288" t="s">
        <v>1977</v>
      </c>
      <c r="R38" s="288" t="s">
        <v>1977</v>
      </c>
      <c r="S38" s="289" t="s">
        <v>1930</v>
      </c>
    </row>
    <row r="39" spans="1:19" ht="15.75" customHeight="1">
      <c r="A39" s="286" t="s">
        <v>1809</v>
      </c>
      <c r="B39" s="287" t="s">
        <v>1810</v>
      </c>
      <c r="C39" s="287" t="s">
        <v>356</v>
      </c>
      <c r="D39" s="283" t="s">
        <v>2092</v>
      </c>
      <c r="E39" s="283" t="s">
        <v>2092</v>
      </c>
      <c r="F39" s="283" t="s">
        <v>2092</v>
      </c>
      <c r="G39" s="283" t="s">
        <v>1570</v>
      </c>
      <c r="H39" s="283" t="s">
        <v>1570</v>
      </c>
      <c r="I39" s="304"/>
      <c r="J39" s="283" t="s">
        <v>1570</v>
      </c>
      <c r="K39" s="287" t="s">
        <v>1570</v>
      </c>
      <c r="L39" s="288" t="s">
        <v>1570</v>
      </c>
      <c r="M39" s="287" t="s">
        <v>1570</v>
      </c>
      <c r="N39" s="287" t="s">
        <v>1570</v>
      </c>
      <c r="O39" s="288" t="s">
        <v>1570</v>
      </c>
      <c r="P39" s="301" t="s">
        <v>2093</v>
      </c>
      <c r="Q39" s="288" t="s">
        <v>2093</v>
      </c>
      <c r="R39" s="283" t="s">
        <v>1943</v>
      </c>
      <c r="S39" s="289" t="s">
        <v>1813</v>
      </c>
    </row>
    <row r="40" spans="1:19" ht="15.75" customHeight="1">
      <c r="A40" s="286" t="s">
        <v>1827</v>
      </c>
      <c r="B40" s="287" t="s">
        <v>1828</v>
      </c>
      <c r="C40" s="287" t="s">
        <v>1829</v>
      </c>
      <c r="D40" s="287">
        <v>1.1000000000000001</v>
      </c>
      <c r="E40" s="287">
        <v>1.1000000000000001</v>
      </c>
      <c r="F40" s="287">
        <v>1.1000000000000001</v>
      </c>
      <c r="G40" s="287">
        <v>1.1000000000000001</v>
      </c>
      <c r="H40" s="287">
        <v>1.1000000000000001</v>
      </c>
      <c r="I40" s="304"/>
      <c r="J40" s="287">
        <v>1.1000000000000001</v>
      </c>
      <c r="K40" s="287">
        <v>1.1000000000000001</v>
      </c>
      <c r="L40" s="288">
        <v>1.1000000000000001</v>
      </c>
      <c r="M40" s="288">
        <v>1.1000000000000001</v>
      </c>
      <c r="N40" s="288">
        <v>1.1000000000000001</v>
      </c>
      <c r="O40" s="288">
        <v>1.1000000000000001</v>
      </c>
      <c r="P40" s="288">
        <v>1.1000000000000001</v>
      </c>
      <c r="Q40" s="288">
        <v>1.1000000000000001</v>
      </c>
      <c r="R40" s="288">
        <v>1.1000000000000001</v>
      </c>
      <c r="S40" s="289" t="s">
        <v>1830</v>
      </c>
    </row>
    <row r="41" spans="1:19" ht="15.75" customHeight="1">
      <c r="A41" s="286" t="s">
        <v>1831</v>
      </c>
      <c r="B41" s="287" t="s">
        <v>1832</v>
      </c>
      <c r="C41" s="287" t="s">
        <v>1224</v>
      </c>
      <c r="D41" s="287" t="s">
        <v>2094</v>
      </c>
      <c r="E41" s="287" t="s">
        <v>2094</v>
      </c>
      <c r="F41" s="287" t="s">
        <v>2094</v>
      </c>
      <c r="G41" s="283" t="s">
        <v>2095</v>
      </c>
      <c r="H41" s="287" t="s">
        <v>2095</v>
      </c>
      <c r="I41" s="305" t="s">
        <v>1982</v>
      </c>
      <c r="J41" s="287" t="s">
        <v>2095</v>
      </c>
      <c r="K41" s="288" t="s">
        <v>2096</v>
      </c>
      <c r="L41" s="288" t="s">
        <v>2045</v>
      </c>
      <c r="M41" s="288" t="s">
        <v>2045</v>
      </c>
      <c r="N41" s="301" t="s">
        <v>1933</v>
      </c>
      <c r="O41" s="288" t="s">
        <v>1933</v>
      </c>
      <c r="P41" s="288" t="s">
        <v>1933</v>
      </c>
      <c r="Q41" s="288" t="s">
        <v>1933</v>
      </c>
      <c r="R41" s="283" t="s">
        <v>1936</v>
      </c>
      <c r="S41" s="289" t="s">
        <v>1860</v>
      </c>
    </row>
    <row r="42" spans="1:19" ht="15.75" customHeight="1">
      <c r="A42" s="286" t="s">
        <v>2046</v>
      </c>
      <c r="B42" s="287" t="s">
        <v>1862</v>
      </c>
      <c r="C42" s="287" t="s">
        <v>2047</v>
      </c>
      <c r="D42" s="287" t="s">
        <v>1632</v>
      </c>
      <c r="E42" s="287" t="s">
        <v>1632</v>
      </c>
      <c r="F42" s="287" t="s">
        <v>1632</v>
      </c>
      <c r="G42" s="283" t="s">
        <v>1825</v>
      </c>
      <c r="H42" s="287" t="s">
        <v>1825</v>
      </c>
      <c r="I42" s="305" t="s">
        <v>1982</v>
      </c>
      <c r="J42" s="287" t="s">
        <v>1825</v>
      </c>
      <c r="K42" s="287" t="s">
        <v>1825</v>
      </c>
      <c r="L42" s="288" t="s">
        <v>1825</v>
      </c>
      <c r="M42" s="287" t="s">
        <v>1825</v>
      </c>
      <c r="N42" s="287" t="s">
        <v>1825</v>
      </c>
      <c r="O42" s="288" t="s">
        <v>1825</v>
      </c>
      <c r="P42" s="288" t="s">
        <v>1825</v>
      </c>
      <c r="Q42" s="288" t="s">
        <v>1825</v>
      </c>
      <c r="R42" s="288" t="s">
        <v>1825</v>
      </c>
      <c r="S42" s="289" t="s">
        <v>2097</v>
      </c>
    </row>
    <row r="43" spans="1:19" ht="15.75" customHeight="1">
      <c r="A43" s="286" t="s">
        <v>1842</v>
      </c>
      <c r="B43" s="287" t="s">
        <v>1843</v>
      </c>
      <c r="C43" s="287" t="s">
        <v>189</v>
      </c>
      <c r="D43" s="287" t="s">
        <v>1943</v>
      </c>
      <c r="E43" s="287" t="s">
        <v>1943</v>
      </c>
      <c r="F43" s="287" t="s">
        <v>1943</v>
      </c>
      <c r="G43" s="287" t="s">
        <v>1943</v>
      </c>
      <c r="H43" s="287" t="s">
        <v>1943</v>
      </c>
      <c r="I43" s="304"/>
      <c r="J43" s="287" t="s">
        <v>1943</v>
      </c>
      <c r="K43" s="283" t="s">
        <v>2098</v>
      </c>
      <c r="L43" s="288" t="s">
        <v>2098</v>
      </c>
      <c r="M43" s="287" t="s">
        <v>2098</v>
      </c>
      <c r="N43" s="283" t="s">
        <v>1938</v>
      </c>
      <c r="O43" s="288" t="s">
        <v>1938</v>
      </c>
      <c r="P43" s="288" t="s">
        <v>1938</v>
      </c>
      <c r="Q43" s="288" t="s">
        <v>1938</v>
      </c>
      <c r="R43" s="283" t="s">
        <v>1941</v>
      </c>
      <c r="S43" s="289" t="s">
        <v>1848</v>
      </c>
    </row>
  </sheetData>
  <phoneticPr fontId="50" type="noConversion"/>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sheetPr>
    <tabColor rgb="FFEA9999"/>
  </sheetPr>
  <dimension ref="A1:I2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75" customHeight="1"/>
  <cols>
    <col min="1" max="1" width="26.7109375" customWidth="1"/>
    <col min="2" max="2" width="36.85546875" customWidth="1"/>
    <col min="3" max="3" width="27.42578125" customWidth="1"/>
    <col min="4" max="7" width="14" hidden="1" customWidth="1"/>
    <col min="8" max="8" width="17.28515625" hidden="1" customWidth="1"/>
    <col min="9" max="9" width="17.28515625" customWidth="1"/>
  </cols>
  <sheetData>
    <row r="1" spans="1:9" ht="15.75" customHeight="1">
      <c r="A1" s="300"/>
      <c r="B1" s="300"/>
      <c r="C1" s="282"/>
      <c r="D1" s="283" t="s">
        <v>1981</v>
      </c>
      <c r="E1" s="283" t="s">
        <v>1983</v>
      </c>
      <c r="F1" s="283" t="s">
        <v>1984</v>
      </c>
      <c r="G1" s="283" t="s">
        <v>1985</v>
      </c>
      <c r="H1" s="283" t="s">
        <v>1985</v>
      </c>
      <c r="I1" s="283" t="s">
        <v>947</v>
      </c>
    </row>
    <row r="2" spans="1:9" ht="15.75" customHeight="1">
      <c r="A2" s="286" t="s">
        <v>1987</v>
      </c>
      <c r="B2" s="286" t="s">
        <v>1589</v>
      </c>
      <c r="C2" s="283" t="s">
        <v>1095</v>
      </c>
      <c r="D2" s="287" t="s">
        <v>1990</v>
      </c>
      <c r="E2" s="283" t="s">
        <v>1991</v>
      </c>
      <c r="F2" s="283" t="s">
        <v>1992</v>
      </c>
      <c r="G2" s="301" t="s">
        <v>1993</v>
      </c>
      <c r="H2" s="288" t="s">
        <v>1993</v>
      </c>
      <c r="I2" s="301" t="s">
        <v>1996</v>
      </c>
    </row>
    <row r="3" spans="1:9" ht="15.75" customHeight="1">
      <c r="A3" s="286" t="s">
        <v>1648</v>
      </c>
      <c r="B3" s="286" t="s">
        <v>1649</v>
      </c>
      <c r="C3" s="283" t="s">
        <v>1180</v>
      </c>
      <c r="D3" s="287" t="s">
        <v>1997</v>
      </c>
      <c r="E3" s="287" t="s">
        <v>1997</v>
      </c>
      <c r="F3" s="287" t="s">
        <v>1997</v>
      </c>
      <c r="G3" s="288" t="s">
        <v>1997</v>
      </c>
      <c r="H3" s="288" t="s">
        <v>1997</v>
      </c>
      <c r="I3" s="288" t="s">
        <v>1997</v>
      </c>
    </row>
    <row r="4" spans="1:9" ht="15.75" customHeight="1">
      <c r="A4" s="286" t="s">
        <v>1652</v>
      </c>
      <c r="B4" s="306" t="s">
        <v>1653</v>
      </c>
      <c r="C4" s="283" t="s">
        <v>186</v>
      </c>
      <c r="D4" s="287" t="s">
        <v>1968</v>
      </c>
      <c r="E4" s="283" t="s">
        <v>1998</v>
      </c>
      <c r="F4" s="287" t="s">
        <v>1999</v>
      </c>
      <c r="G4" s="288" t="s">
        <v>1999</v>
      </c>
      <c r="H4" s="288" t="s">
        <v>1999</v>
      </c>
      <c r="I4" s="301" t="s">
        <v>2000</v>
      </c>
    </row>
    <row r="5" spans="1:9" ht="15.75" customHeight="1">
      <c r="A5" s="286" t="s">
        <v>1666</v>
      </c>
      <c r="B5" s="286" t="s">
        <v>1667</v>
      </c>
      <c r="C5" s="283" t="s">
        <v>1668</v>
      </c>
      <c r="D5" s="287" t="s">
        <v>1935</v>
      </c>
      <c r="E5" s="287" t="s">
        <v>1935</v>
      </c>
      <c r="F5" s="287" t="s">
        <v>1935</v>
      </c>
      <c r="G5" s="288" t="s">
        <v>1935</v>
      </c>
      <c r="H5" s="288" t="s">
        <v>1935</v>
      </c>
      <c r="I5" s="288" t="s">
        <v>1935</v>
      </c>
    </row>
    <row r="6" spans="1:9" ht="15.75" customHeight="1">
      <c r="A6" s="286" t="s">
        <v>1670</v>
      </c>
      <c r="B6" s="286" t="s">
        <v>271</v>
      </c>
      <c r="C6" s="283" t="s">
        <v>1671</v>
      </c>
      <c r="D6" s="287" t="s">
        <v>1935</v>
      </c>
      <c r="E6" s="287" t="s">
        <v>1935</v>
      </c>
      <c r="F6" s="287" t="s">
        <v>1935</v>
      </c>
      <c r="G6" s="288" t="s">
        <v>1935</v>
      </c>
      <c r="H6" s="288" t="s">
        <v>1935</v>
      </c>
      <c r="I6" s="288" t="s">
        <v>1935</v>
      </c>
    </row>
    <row r="7" spans="1:9" ht="15.75" customHeight="1">
      <c r="A7" s="286" t="s">
        <v>1681</v>
      </c>
      <c r="B7" s="286" t="s">
        <v>275</v>
      </c>
      <c r="C7" s="283" t="s">
        <v>1682</v>
      </c>
      <c r="D7" s="287" t="s">
        <v>1935</v>
      </c>
      <c r="E7" s="287" t="s">
        <v>1935</v>
      </c>
      <c r="F7" s="287" t="s">
        <v>1935</v>
      </c>
      <c r="G7" s="288" t="s">
        <v>1935</v>
      </c>
      <c r="H7" s="288" t="s">
        <v>1935</v>
      </c>
      <c r="I7" s="288" t="s">
        <v>1935</v>
      </c>
    </row>
    <row r="8" spans="1:9" ht="15.75" customHeight="1">
      <c r="A8" s="286" t="s">
        <v>1684</v>
      </c>
      <c r="B8" s="286" t="s">
        <v>102</v>
      </c>
      <c r="C8" s="283" t="s">
        <v>100</v>
      </c>
      <c r="D8" s="287" t="s">
        <v>1935</v>
      </c>
      <c r="E8" s="287" t="s">
        <v>1935</v>
      </c>
      <c r="F8" s="287" t="s">
        <v>1935</v>
      </c>
      <c r="G8" s="288" t="s">
        <v>1935</v>
      </c>
      <c r="H8" s="288" t="s">
        <v>1935</v>
      </c>
      <c r="I8" s="288" t="s">
        <v>1935</v>
      </c>
    </row>
    <row r="9" spans="1:9" ht="15.75" customHeight="1">
      <c r="A9" s="286" t="s">
        <v>1693</v>
      </c>
      <c r="B9" s="286" t="s">
        <v>108</v>
      </c>
      <c r="C9" s="283" t="s">
        <v>106</v>
      </c>
      <c r="D9" s="287" t="s">
        <v>1935</v>
      </c>
      <c r="E9" s="287" t="s">
        <v>1935</v>
      </c>
      <c r="F9" s="287" t="s">
        <v>1935</v>
      </c>
      <c r="G9" s="288" t="s">
        <v>1935</v>
      </c>
      <c r="H9" s="288" t="s">
        <v>1935</v>
      </c>
      <c r="I9" s="288" t="s">
        <v>1935</v>
      </c>
    </row>
    <row r="10" spans="1:9" ht="15.75" customHeight="1">
      <c r="A10" s="286" t="s">
        <v>2005</v>
      </c>
      <c r="B10" s="286" t="s">
        <v>1816</v>
      </c>
      <c r="C10" s="283" t="s">
        <v>1817</v>
      </c>
      <c r="D10" s="287" t="s">
        <v>2006</v>
      </c>
      <c r="E10" s="287" t="s">
        <v>2006</v>
      </c>
      <c r="F10" s="287" t="s">
        <v>2006</v>
      </c>
      <c r="G10" s="301" t="s">
        <v>2007</v>
      </c>
      <c r="H10" s="288" t="s">
        <v>2007</v>
      </c>
      <c r="I10" s="288" t="s">
        <v>2007</v>
      </c>
    </row>
    <row r="11" spans="1:9" ht="15.75" customHeight="1">
      <c r="A11" s="286" t="s">
        <v>1696</v>
      </c>
      <c r="B11" s="286" t="s">
        <v>114</v>
      </c>
      <c r="C11" s="283" t="s">
        <v>111</v>
      </c>
      <c r="D11" s="287" t="s">
        <v>1935</v>
      </c>
      <c r="E11" s="287" t="s">
        <v>1935</v>
      </c>
      <c r="F11" s="287" t="s">
        <v>1935</v>
      </c>
      <c r="G11" s="288" t="s">
        <v>1935</v>
      </c>
      <c r="H11" s="288" t="s">
        <v>1935</v>
      </c>
      <c r="I11" s="288" t="s">
        <v>1935</v>
      </c>
    </row>
    <row r="12" spans="1:9" ht="15.75" customHeight="1">
      <c r="A12" s="286" t="s">
        <v>2011</v>
      </c>
      <c r="B12" s="286" t="s">
        <v>2012</v>
      </c>
      <c r="C12" s="283" t="s">
        <v>2013</v>
      </c>
      <c r="D12" s="287" t="s">
        <v>1935</v>
      </c>
      <c r="E12" s="287" t="s">
        <v>1935</v>
      </c>
      <c r="F12" s="287" t="s">
        <v>1935</v>
      </c>
      <c r="G12" s="301" t="s">
        <v>2014</v>
      </c>
      <c r="H12" s="288" t="s">
        <v>2014</v>
      </c>
      <c r="I12" s="288" t="s">
        <v>2014</v>
      </c>
    </row>
    <row r="13" spans="1:9" ht="15.75" customHeight="1">
      <c r="A13" s="286" t="s">
        <v>1721</v>
      </c>
      <c r="B13" s="286" t="s">
        <v>1722</v>
      </c>
      <c r="C13" s="283" t="s">
        <v>2015</v>
      </c>
      <c r="D13" s="291"/>
      <c r="E13" s="291"/>
      <c r="F13" s="307"/>
      <c r="G13" s="295"/>
      <c r="H13" s="295"/>
      <c r="I13" s="301" t="s">
        <v>1908</v>
      </c>
    </row>
    <row r="14" spans="1:9" ht="15.75" customHeight="1">
      <c r="A14" s="286" t="s">
        <v>1727</v>
      </c>
      <c r="B14" s="286" t="s">
        <v>1728</v>
      </c>
      <c r="C14" s="283" t="s">
        <v>2016</v>
      </c>
      <c r="D14" s="287" t="s">
        <v>2017</v>
      </c>
      <c r="E14" s="283" t="s">
        <v>2018</v>
      </c>
      <c r="F14" s="308" t="s">
        <v>358</v>
      </c>
      <c r="G14" s="301" t="s">
        <v>2019</v>
      </c>
      <c r="H14" s="301" t="s">
        <v>2020</v>
      </c>
      <c r="I14" s="301" t="s">
        <v>1905</v>
      </c>
    </row>
    <row r="15" spans="1:9" ht="15.75" customHeight="1">
      <c r="A15" s="286" t="s">
        <v>2021</v>
      </c>
      <c r="B15" s="286" t="s">
        <v>2022</v>
      </c>
      <c r="C15" s="283" t="s">
        <v>2023</v>
      </c>
      <c r="D15" s="299">
        <v>1</v>
      </c>
      <c r="E15" s="299">
        <v>1</v>
      </c>
      <c r="F15" s="299">
        <v>1</v>
      </c>
      <c r="G15" s="309">
        <v>1</v>
      </c>
      <c r="H15" s="309">
        <v>1</v>
      </c>
      <c r="I15" s="309" t="s">
        <v>2014</v>
      </c>
    </row>
    <row r="16" spans="1:9" ht="15.75" customHeight="1">
      <c r="A16" s="286" t="s">
        <v>1744</v>
      </c>
      <c r="B16" s="286" t="s">
        <v>1745</v>
      </c>
      <c r="C16" s="283" t="s">
        <v>1747</v>
      </c>
      <c r="D16" s="287" t="s">
        <v>2024</v>
      </c>
      <c r="E16" s="287" t="s">
        <v>2024</v>
      </c>
      <c r="F16" s="287" t="s">
        <v>2024</v>
      </c>
      <c r="G16" s="288" t="s">
        <v>2024</v>
      </c>
      <c r="H16" s="288" t="s">
        <v>2024</v>
      </c>
      <c r="I16" s="288" t="s">
        <v>2024</v>
      </c>
    </row>
    <row r="17" spans="1:9" ht="15.75" customHeight="1">
      <c r="A17" s="286" t="s">
        <v>1750</v>
      </c>
      <c r="B17" s="286" t="s">
        <v>1751</v>
      </c>
      <c r="C17" s="283" t="s">
        <v>1835</v>
      </c>
      <c r="D17" s="287" t="s">
        <v>1825</v>
      </c>
      <c r="E17" s="287" t="s">
        <v>1825</v>
      </c>
      <c r="F17" s="283" t="s">
        <v>2025</v>
      </c>
      <c r="G17" s="301" t="s">
        <v>2026</v>
      </c>
      <c r="H17" s="288" t="s">
        <v>2026</v>
      </c>
      <c r="I17" s="301" t="s">
        <v>1913</v>
      </c>
    </row>
    <row r="18" spans="1:9" ht="15.75" customHeight="1">
      <c r="A18" s="286" t="s">
        <v>1840</v>
      </c>
      <c r="B18" s="286" t="s">
        <v>1841</v>
      </c>
      <c r="C18" s="283" t="s">
        <v>2027</v>
      </c>
      <c r="D18" s="287" t="s">
        <v>2028</v>
      </c>
      <c r="E18" s="283" t="s">
        <v>2029</v>
      </c>
      <c r="F18" s="287" t="s">
        <v>2029</v>
      </c>
      <c r="G18" s="288" t="s">
        <v>2029</v>
      </c>
      <c r="H18" s="288" t="s">
        <v>2029</v>
      </c>
      <c r="I18" s="288" t="s">
        <v>2029</v>
      </c>
    </row>
    <row r="19" spans="1:9" ht="15.75" customHeight="1">
      <c r="A19" s="286" t="s">
        <v>1761</v>
      </c>
      <c r="B19" s="286" t="s">
        <v>117</v>
      </c>
      <c r="C19" s="283" t="s">
        <v>2030</v>
      </c>
      <c r="D19" s="291"/>
      <c r="E19" s="283" t="s">
        <v>2031</v>
      </c>
      <c r="F19" s="283" t="s">
        <v>1821</v>
      </c>
      <c r="G19" s="301" t="s">
        <v>2032</v>
      </c>
      <c r="H19" s="301" t="s">
        <v>2032</v>
      </c>
      <c r="I19" s="301" t="s">
        <v>1918</v>
      </c>
    </row>
    <row r="20" spans="1:9" ht="15.75" customHeight="1">
      <c r="A20" s="286" t="s">
        <v>1790</v>
      </c>
      <c r="B20" s="286" t="s">
        <v>1791</v>
      </c>
      <c r="C20" s="283" t="s">
        <v>246</v>
      </c>
      <c r="D20" s="291"/>
      <c r="E20" s="283" t="s">
        <v>2033</v>
      </c>
      <c r="F20" s="283" t="s">
        <v>2034</v>
      </c>
      <c r="G20" s="301" t="s">
        <v>2035</v>
      </c>
      <c r="H20" s="301" t="s">
        <v>2035</v>
      </c>
      <c r="I20" s="301" t="s">
        <v>1942</v>
      </c>
    </row>
    <row r="21" spans="1:9" ht="15.75" customHeight="1">
      <c r="A21" s="286" t="s">
        <v>1798</v>
      </c>
      <c r="B21" s="286" t="s">
        <v>2036</v>
      </c>
      <c r="C21" s="283" t="s">
        <v>125</v>
      </c>
      <c r="D21" s="287">
        <v>1.3</v>
      </c>
      <c r="E21" s="287">
        <v>1.3</v>
      </c>
      <c r="F21" s="287">
        <v>1.3</v>
      </c>
      <c r="G21" s="288">
        <v>1.3</v>
      </c>
      <c r="H21" s="288">
        <v>1.3</v>
      </c>
      <c r="I21" s="288">
        <v>1.3</v>
      </c>
    </row>
    <row r="22" spans="1:9" ht="15.75" customHeight="1">
      <c r="A22" s="286" t="s">
        <v>1800</v>
      </c>
      <c r="B22" s="286" t="s">
        <v>1801</v>
      </c>
      <c r="C22" s="283" t="s">
        <v>1289</v>
      </c>
      <c r="D22" s="287" t="s">
        <v>2037</v>
      </c>
      <c r="E22" s="287" t="s">
        <v>2037</v>
      </c>
      <c r="F22" s="283" t="s">
        <v>2038</v>
      </c>
      <c r="G22" s="288" t="s">
        <v>2038</v>
      </c>
      <c r="H22" s="288" t="s">
        <v>2038</v>
      </c>
      <c r="I22" s="301" t="s">
        <v>1457</v>
      </c>
    </row>
    <row r="23" spans="1:9" ht="15.75" customHeight="1">
      <c r="A23" s="286" t="s">
        <v>1928</v>
      </c>
      <c r="B23" s="286" t="s">
        <v>1708</v>
      </c>
      <c r="C23" s="283" t="s">
        <v>2039</v>
      </c>
      <c r="D23" s="287">
        <v>1.3</v>
      </c>
      <c r="E23" s="287">
        <v>1.3</v>
      </c>
      <c r="F23" s="287">
        <v>1.3</v>
      </c>
      <c r="G23" s="288">
        <v>1.3</v>
      </c>
      <c r="H23" s="288">
        <v>1.3</v>
      </c>
      <c r="I23" s="288">
        <v>1.3</v>
      </c>
    </row>
    <row r="24" spans="1:9" ht="15.75" customHeight="1">
      <c r="A24" s="286" t="s">
        <v>2040</v>
      </c>
      <c r="B24" s="286" t="s">
        <v>1708</v>
      </c>
      <c r="C24" s="283" t="s">
        <v>1929</v>
      </c>
      <c r="D24" s="287">
        <v>1.3</v>
      </c>
      <c r="E24" s="287">
        <v>1.3</v>
      </c>
      <c r="F24" s="287">
        <v>1.3</v>
      </c>
      <c r="G24" s="288">
        <v>1.3</v>
      </c>
      <c r="H24" s="288">
        <v>1.3</v>
      </c>
      <c r="I24" s="288">
        <v>1.3</v>
      </c>
    </row>
    <row r="25" spans="1:9" ht="15.75" customHeight="1">
      <c r="A25" s="286" t="s">
        <v>2041</v>
      </c>
      <c r="B25" s="286" t="s">
        <v>117</v>
      </c>
      <c r="C25" s="283" t="s">
        <v>2030</v>
      </c>
      <c r="D25" s="287" t="s">
        <v>2000</v>
      </c>
      <c r="E25" s="283" t="s">
        <v>2014</v>
      </c>
      <c r="F25" s="287" t="s">
        <v>2014</v>
      </c>
      <c r="G25" s="288" t="s">
        <v>2014</v>
      </c>
      <c r="H25" s="288" t="s">
        <v>2014</v>
      </c>
      <c r="I25" s="288" t="s">
        <v>2014</v>
      </c>
    </row>
    <row r="26" spans="1:9" ht="15.75" customHeight="1">
      <c r="A26" s="286" t="s">
        <v>1831</v>
      </c>
      <c r="B26" s="286" t="s">
        <v>1832</v>
      </c>
      <c r="C26" s="283" t="s">
        <v>298</v>
      </c>
      <c r="D26" s="291"/>
      <c r="E26" s="283" t="s">
        <v>2042</v>
      </c>
      <c r="F26" s="283" t="s">
        <v>2043</v>
      </c>
      <c r="G26" s="301" t="s">
        <v>2044</v>
      </c>
      <c r="H26" s="301" t="s">
        <v>2045</v>
      </c>
      <c r="I26" s="301" t="s">
        <v>1935</v>
      </c>
    </row>
    <row r="27" spans="1:9" ht="15.75" customHeight="1">
      <c r="A27" s="286" t="s">
        <v>2046</v>
      </c>
      <c r="B27" s="286" t="s">
        <v>1862</v>
      </c>
      <c r="C27" s="283" t="s">
        <v>2047</v>
      </c>
      <c r="D27" s="287" t="s">
        <v>2048</v>
      </c>
      <c r="E27" s="287" t="s">
        <v>2048</v>
      </c>
      <c r="F27" s="287" t="s">
        <v>2048</v>
      </c>
      <c r="G27" s="288" t="s">
        <v>2048</v>
      </c>
      <c r="H27" s="288" t="s">
        <v>2048</v>
      </c>
      <c r="I27" s="301" t="s">
        <v>2049</v>
      </c>
    </row>
    <row r="28" spans="1:9" ht="15.75" customHeight="1">
      <c r="A28" s="286" t="s">
        <v>1842</v>
      </c>
      <c r="B28" s="286" t="s">
        <v>1843</v>
      </c>
      <c r="C28" s="283" t="s">
        <v>189</v>
      </c>
      <c r="D28" s="287" t="s">
        <v>2052</v>
      </c>
      <c r="E28" s="283" t="s">
        <v>2053</v>
      </c>
      <c r="F28" s="283" t="s">
        <v>2055</v>
      </c>
      <c r="G28" s="301" t="s">
        <v>2056</v>
      </c>
      <c r="H28" s="288" t="s">
        <v>2056</v>
      </c>
      <c r="I28" s="301" t="s">
        <v>1940</v>
      </c>
    </row>
  </sheetData>
  <phoneticPr fontId="5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9FC5E8"/>
  </sheetPr>
  <dimension ref="A1:B8"/>
  <sheetViews>
    <sheetView workbookViewId="0"/>
  </sheetViews>
  <sheetFormatPr defaultColWidth="14.42578125" defaultRowHeight="15.75" customHeight="1"/>
  <cols>
    <col min="2" max="2" width="129.140625" customWidth="1"/>
  </cols>
  <sheetData>
    <row r="1" spans="1:2" ht="15.75" customHeight="1">
      <c r="A1" s="1" t="s">
        <v>0</v>
      </c>
      <c r="B1" s="4" t="s">
        <v>2</v>
      </c>
    </row>
    <row r="2" spans="1:2" ht="15.75" customHeight="1">
      <c r="A2" s="7"/>
      <c r="B2" s="8"/>
    </row>
    <row r="3" spans="1:2" ht="15.75" customHeight="1">
      <c r="A3" s="9" t="s">
        <v>6</v>
      </c>
      <c r="B3" s="10" t="s">
        <v>8</v>
      </c>
    </row>
    <row r="4" spans="1:2" ht="15.75" customHeight="1">
      <c r="A4" s="12" t="s">
        <v>9</v>
      </c>
      <c r="B4" s="15" t="s">
        <v>11</v>
      </c>
    </row>
    <row r="5" spans="1:2" ht="15.75" customHeight="1">
      <c r="A5" s="17" t="s">
        <v>13</v>
      </c>
      <c r="B5" s="18" t="s">
        <v>15</v>
      </c>
    </row>
    <row r="6" spans="1:2" ht="15.75" customHeight="1">
      <c r="A6" s="19" t="s">
        <v>16</v>
      </c>
      <c r="B6" s="22" t="s">
        <v>17</v>
      </c>
    </row>
    <row r="7" spans="1:2" ht="15.75" customHeight="1">
      <c r="A7" s="9" t="s">
        <v>26</v>
      </c>
      <c r="B7" s="10" t="s">
        <v>27</v>
      </c>
    </row>
    <row r="8" spans="1:2" ht="15.75" customHeight="1">
      <c r="A8" s="9" t="s">
        <v>28</v>
      </c>
      <c r="B8" s="10" t="s">
        <v>29</v>
      </c>
    </row>
  </sheetData>
  <phoneticPr fontId="50" type="noConversion"/>
  <conditionalFormatting sqref="B4">
    <cfRule type="notContainsBlanks" dxfId="0" priority="1">
      <formula>LEN(TRIM(B4))&gt;0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00FF"/>
  </sheetPr>
  <dimension ref="A1:B55"/>
  <sheetViews>
    <sheetView workbookViewId="0">
      <pane ySplit="2" topLeftCell="A3" activePane="bottomLeft" state="frozen"/>
      <selection pane="bottomLeft" activeCell="B4" sqref="B4"/>
    </sheetView>
  </sheetViews>
  <sheetFormatPr defaultColWidth="14.42578125" defaultRowHeight="15.75" customHeight="1"/>
  <cols>
    <col min="1" max="1" width="25.140625" customWidth="1"/>
    <col min="2" max="2" width="118.85546875" customWidth="1"/>
  </cols>
  <sheetData>
    <row r="1" spans="1:2" ht="15.75" customHeight="1">
      <c r="A1" s="2" t="s">
        <v>1</v>
      </c>
      <c r="B1" s="3"/>
    </row>
    <row r="2" spans="1:2" ht="15.75" customHeight="1">
      <c r="A2" s="5" t="s">
        <v>4</v>
      </c>
      <c r="B2" s="6" t="s">
        <v>5</v>
      </c>
    </row>
    <row r="3" spans="1:2" ht="15.75" customHeight="1">
      <c r="A3" s="14">
        <v>43171</v>
      </c>
      <c r="B3" s="16" t="s">
        <v>12</v>
      </c>
    </row>
    <row r="4" spans="1:2" ht="15.75" customHeight="1">
      <c r="A4" s="14">
        <v>43161</v>
      </c>
      <c r="B4" s="20" t="s">
        <v>14</v>
      </c>
    </row>
    <row r="5" spans="1:2" ht="15.75" customHeight="1">
      <c r="A5" s="14">
        <v>43157</v>
      </c>
      <c r="B5" s="20" t="s">
        <v>18</v>
      </c>
    </row>
    <row r="6" spans="1:2" ht="15.75" customHeight="1">
      <c r="A6" s="21">
        <v>43143</v>
      </c>
      <c r="B6" s="16" t="s">
        <v>19</v>
      </c>
    </row>
    <row r="7" spans="1:2" ht="15.75" customHeight="1">
      <c r="A7" s="14">
        <v>43089</v>
      </c>
      <c r="B7" s="20" t="s">
        <v>20</v>
      </c>
    </row>
    <row r="8" spans="1:2" ht="15.75" customHeight="1">
      <c r="A8" s="14">
        <v>43075</v>
      </c>
      <c r="B8" s="20" t="s">
        <v>21</v>
      </c>
    </row>
    <row r="9" spans="1:2" ht="15.75" customHeight="1">
      <c r="A9" s="14">
        <v>43049</v>
      </c>
      <c r="B9" s="20" t="s">
        <v>22</v>
      </c>
    </row>
    <row r="10" spans="1:2" ht="15.75" customHeight="1">
      <c r="A10" s="14">
        <v>43041</v>
      </c>
      <c r="B10" s="20" t="s">
        <v>23</v>
      </c>
    </row>
    <row r="11" spans="1:2" ht="15.75" customHeight="1">
      <c r="A11" s="21">
        <v>43006</v>
      </c>
      <c r="B11" s="16" t="s">
        <v>24</v>
      </c>
    </row>
    <row r="12" spans="1:2" ht="15.75" customHeight="1">
      <c r="A12" s="14">
        <v>42988</v>
      </c>
      <c r="B12" s="23" t="s">
        <v>25</v>
      </c>
    </row>
    <row r="13" spans="1:2" ht="15.75" customHeight="1">
      <c r="A13" s="14">
        <v>42964</v>
      </c>
      <c r="B13" s="23" t="s">
        <v>30</v>
      </c>
    </row>
    <row r="14" spans="1:2" ht="15.75" customHeight="1">
      <c r="A14" s="14">
        <v>42947</v>
      </c>
      <c r="B14" s="23" t="s">
        <v>31</v>
      </c>
    </row>
    <row r="15" spans="1:2" ht="15.75" customHeight="1">
      <c r="A15" s="14">
        <v>42943</v>
      </c>
      <c r="B15" s="23" t="s">
        <v>32</v>
      </c>
    </row>
    <row r="16" spans="1:2" ht="15.75" customHeight="1">
      <c r="A16" s="21">
        <v>42906</v>
      </c>
      <c r="B16" s="23" t="s">
        <v>33</v>
      </c>
    </row>
    <row r="17" spans="1:2" ht="15.75" customHeight="1">
      <c r="A17" s="14">
        <v>42893</v>
      </c>
      <c r="B17" s="23" t="s">
        <v>34</v>
      </c>
    </row>
    <row r="18" spans="1:2" ht="15.75" customHeight="1">
      <c r="A18" s="14">
        <v>42886</v>
      </c>
      <c r="B18" s="23" t="s">
        <v>35</v>
      </c>
    </row>
    <row r="19" spans="1:2" ht="15.75" customHeight="1">
      <c r="A19" s="21">
        <v>42877</v>
      </c>
      <c r="B19" s="25" t="s">
        <v>36</v>
      </c>
    </row>
    <row r="20" spans="1:2" ht="15.75" customHeight="1">
      <c r="A20" s="21">
        <v>42874</v>
      </c>
      <c r="B20" s="25" t="s">
        <v>37</v>
      </c>
    </row>
    <row r="21" spans="1:2" ht="15.75" customHeight="1">
      <c r="A21" s="21">
        <v>42871</v>
      </c>
      <c r="B21" s="25" t="s">
        <v>38</v>
      </c>
    </row>
    <row r="22" spans="1:2" ht="15.75" customHeight="1">
      <c r="A22" s="26">
        <v>42837</v>
      </c>
      <c r="B22" s="27" t="s">
        <v>39</v>
      </c>
    </row>
    <row r="23" spans="1:2" ht="15.75" customHeight="1">
      <c r="A23" s="26">
        <v>42822</v>
      </c>
      <c r="B23" s="27" t="s">
        <v>40</v>
      </c>
    </row>
    <row r="24" spans="1:2" ht="15.75" customHeight="1">
      <c r="A24" s="26">
        <v>42804</v>
      </c>
      <c r="B24" s="27" t="s">
        <v>41</v>
      </c>
    </row>
    <row r="25" spans="1:2" ht="15.75" customHeight="1">
      <c r="A25" s="26">
        <v>42794</v>
      </c>
      <c r="B25" s="27" t="s">
        <v>42</v>
      </c>
    </row>
    <row r="26" spans="1:2" ht="15.75" customHeight="1">
      <c r="A26" s="26">
        <v>42766</v>
      </c>
      <c r="B26" s="27" t="s">
        <v>43</v>
      </c>
    </row>
    <row r="27" spans="1:2" ht="15.75" customHeight="1">
      <c r="A27" s="26">
        <v>42747</v>
      </c>
      <c r="B27" s="27" t="s">
        <v>44</v>
      </c>
    </row>
    <row r="28" spans="1:2" ht="15.75" customHeight="1">
      <c r="A28" s="26">
        <v>42716</v>
      </c>
      <c r="B28" s="27" t="s">
        <v>45</v>
      </c>
    </row>
    <row r="29" spans="1:2" ht="15.75" customHeight="1">
      <c r="A29" s="26">
        <v>42716</v>
      </c>
      <c r="B29" s="27" t="s">
        <v>46</v>
      </c>
    </row>
    <row r="30" spans="1:2" ht="15.75" customHeight="1">
      <c r="A30" s="26">
        <v>42689</v>
      </c>
      <c r="B30" s="27" t="s">
        <v>47</v>
      </c>
    </row>
    <row r="31" spans="1:2" ht="15.75" customHeight="1">
      <c r="A31" s="26">
        <v>42626</v>
      </c>
      <c r="B31" s="27" t="s">
        <v>48</v>
      </c>
    </row>
    <row r="32" spans="1:2" ht="15.75" customHeight="1">
      <c r="A32" s="26">
        <v>42577</v>
      </c>
      <c r="B32" s="27" t="s">
        <v>49</v>
      </c>
    </row>
    <row r="33" spans="1:2" ht="15.75" customHeight="1">
      <c r="A33" s="26">
        <v>42570</v>
      </c>
      <c r="B33" s="28" t="s">
        <v>50</v>
      </c>
    </row>
    <row r="34" spans="1:2" ht="15.75" customHeight="1">
      <c r="A34" s="26">
        <v>42563</v>
      </c>
      <c r="B34" s="28" t="s">
        <v>51</v>
      </c>
    </row>
    <row r="35" spans="1:2" ht="15.75" customHeight="1">
      <c r="A35" s="26">
        <v>42523</v>
      </c>
      <c r="B35" s="28" t="s">
        <v>52</v>
      </c>
    </row>
    <row r="36" spans="1:2" ht="15.75" customHeight="1">
      <c r="A36" s="26">
        <v>42492</v>
      </c>
      <c r="B36" s="28" t="s">
        <v>53</v>
      </c>
    </row>
    <row r="37" spans="1:2" ht="15.75" customHeight="1">
      <c r="A37" s="26">
        <v>42472</v>
      </c>
      <c r="B37" s="28" t="s">
        <v>54</v>
      </c>
    </row>
    <row r="38" spans="1:2" ht="15.75" customHeight="1">
      <c r="A38" s="26">
        <v>42461</v>
      </c>
      <c r="B38" s="28" t="s">
        <v>55</v>
      </c>
    </row>
    <row r="39" spans="1:2" ht="15.75" customHeight="1">
      <c r="A39" s="26">
        <v>42419</v>
      </c>
      <c r="B39" s="28" t="s">
        <v>56</v>
      </c>
    </row>
    <row r="40" spans="1:2" ht="15.75" customHeight="1">
      <c r="A40" s="26">
        <v>42411</v>
      </c>
      <c r="B40" s="28" t="s">
        <v>57</v>
      </c>
    </row>
    <row r="41" spans="1:2" ht="15.75" customHeight="1">
      <c r="A41" s="26">
        <v>42408</v>
      </c>
      <c r="B41" s="28" t="s">
        <v>58</v>
      </c>
    </row>
    <row r="42" spans="1:2" ht="15.75" customHeight="1">
      <c r="A42" s="26">
        <v>42391</v>
      </c>
      <c r="B42" s="28" t="s">
        <v>59</v>
      </c>
    </row>
    <row r="43" spans="1:2" ht="15.75" customHeight="1">
      <c r="A43" s="26">
        <v>42347</v>
      </c>
      <c r="B43" s="28" t="s">
        <v>60</v>
      </c>
    </row>
    <row r="44" spans="1:2" ht="15.75" customHeight="1">
      <c r="A44" s="26">
        <v>42340</v>
      </c>
      <c r="B44" s="28" t="s">
        <v>61</v>
      </c>
    </row>
    <row r="45" spans="1:2" ht="15.75" customHeight="1">
      <c r="A45" s="26">
        <v>42306</v>
      </c>
      <c r="B45" s="28" t="s">
        <v>62</v>
      </c>
    </row>
    <row r="46" spans="1:2" ht="15.75" customHeight="1">
      <c r="A46" s="26">
        <v>42303</v>
      </c>
      <c r="B46" s="28" t="s">
        <v>63</v>
      </c>
    </row>
    <row r="47" spans="1:2" ht="15.75" customHeight="1">
      <c r="A47" s="26">
        <v>42284</v>
      </c>
      <c r="B47" s="28" t="s">
        <v>64</v>
      </c>
    </row>
    <row r="48" spans="1:2" ht="15.75" customHeight="1">
      <c r="A48" s="26">
        <v>42257</v>
      </c>
      <c r="B48" s="28" t="s">
        <v>65</v>
      </c>
    </row>
    <row r="49" spans="1:2" ht="15.75" customHeight="1">
      <c r="A49" s="26">
        <v>42251</v>
      </c>
      <c r="B49" s="28" t="s">
        <v>66</v>
      </c>
    </row>
    <row r="50" spans="1:2" ht="15.75" customHeight="1">
      <c r="A50" s="29">
        <v>42215</v>
      </c>
      <c r="B50" s="28" t="s">
        <v>67</v>
      </c>
    </row>
    <row r="51" spans="1:2" ht="15.75" customHeight="1">
      <c r="A51" s="26">
        <v>42201</v>
      </c>
      <c r="B51" s="28" t="s">
        <v>68</v>
      </c>
    </row>
    <row r="52" spans="1:2" ht="15.75" customHeight="1">
      <c r="A52" s="26">
        <v>42193</v>
      </c>
      <c r="B52" s="28" t="s">
        <v>69</v>
      </c>
    </row>
    <row r="53" spans="1:2" ht="15.75" customHeight="1">
      <c r="A53" s="26">
        <v>42184</v>
      </c>
      <c r="B53" s="28" t="s">
        <v>70</v>
      </c>
    </row>
    <row r="54" spans="1:2" ht="15.75" customHeight="1">
      <c r="A54" s="29">
        <v>42159</v>
      </c>
      <c r="B54" s="30" t="s">
        <v>71</v>
      </c>
    </row>
    <row r="55" spans="1:2" ht="15.75" customHeight="1">
      <c r="A55" s="26">
        <v>42153</v>
      </c>
      <c r="B55" s="28" t="s">
        <v>72</v>
      </c>
    </row>
  </sheetData>
  <phoneticPr fontId="5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59"/>
  <sheetViews>
    <sheetView tabSelected="1" workbookViewId="0">
      <selection activeCell="B47" sqref="B47"/>
    </sheetView>
  </sheetViews>
  <sheetFormatPr defaultColWidth="14.42578125" defaultRowHeight="15.75" customHeight="1"/>
  <cols>
    <col min="1" max="1" width="26.5703125" customWidth="1"/>
    <col min="2" max="2" width="31.5703125" customWidth="1"/>
    <col min="3" max="3" width="42.42578125" customWidth="1"/>
    <col min="4" max="7" width="17.28515625" customWidth="1"/>
  </cols>
  <sheetData>
    <row r="1" spans="1:7" ht="15.75" customHeight="1">
      <c r="A1" s="328" t="s">
        <v>73</v>
      </c>
      <c r="B1" s="327" t="s">
        <v>74</v>
      </c>
      <c r="C1" s="327" t="s">
        <v>75</v>
      </c>
      <c r="D1" s="325" t="s">
        <v>76</v>
      </c>
      <c r="E1" s="325" t="s">
        <v>77</v>
      </c>
      <c r="F1" s="325" t="s">
        <v>78</v>
      </c>
      <c r="G1" s="325" t="s">
        <v>79</v>
      </c>
    </row>
    <row r="2" spans="1:7" ht="15.75" customHeight="1">
      <c r="A2" s="326"/>
      <c r="B2" s="324"/>
      <c r="C2" s="324"/>
      <c r="D2" s="326"/>
      <c r="E2" s="326"/>
      <c r="F2" s="326"/>
      <c r="G2" s="326"/>
    </row>
    <row r="3" spans="1:7" ht="15.75" customHeight="1">
      <c r="A3" s="323" t="s">
        <v>83</v>
      </c>
      <c r="B3" s="324"/>
      <c r="C3" s="32"/>
      <c r="D3" s="33"/>
      <c r="E3" s="33"/>
      <c r="F3" s="33"/>
      <c r="G3" s="33"/>
    </row>
    <row r="4" spans="1:7" ht="15.75" customHeight="1">
      <c r="A4" s="34" t="s">
        <v>85</v>
      </c>
      <c r="B4" s="36" t="s">
        <v>85</v>
      </c>
      <c r="C4" s="37" t="s">
        <v>86</v>
      </c>
      <c r="D4" s="38" t="s">
        <v>87</v>
      </c>
      <c r="E4" s="38" t="s">
        <v>87</v>
      </c>
      <c r="F4" s="38" t="s">
        <v>87</v>
      </c>
      <c r="G4" s="38" t="s">
        <v>87</v>
      </c>
    </row>
    <row r="5" spans="1:7" ht="15.75" customHeight="1">
      <c r="A5" s="34" t="s">
        <v>89</v>
      </c>
      <c r="B5" s="36" t="s">
        <v>90</v>
      </c>
      <c r="C5" s="114" t="str">
        <f>HYPERLINK("https://play.google.com/store/apps/details?id=com.google.android.gms",HYPERLINK("https://play.google.com/store/apps/details?id=com.google.android.gms","com.google.android.gms"))</f>
        <v>com.google.android.gms</v>
      </c>
      <c r="D5" s="41" t="s">
        <v>91</v>
      </c>
      <c r="E5" s="41" t="s">
        <v>94</v>
      </c>
      <c r="F5" s="41" t="s">
        <v>95</v>
      </c>
      <c r="G5" s="41" t="s">
        <v>95</v>
      </c>
    </row>
    <row r="6" spans="1:7" ht="15.75" customHeight="1">
      <c r="A6" s="34" t="s">
        <v>97</v>
      </c>
      <c r="B6" s="36" t="s">
        <v>98</v>
      </c>
      <c r="C6" s="37" t="s">
        <v>99</v>
      </c>
      <c r="D6" s="41" t="s">
        <v>87</v>
      </c>
      <c r="E6" s="41" t="s">
        <v>87</v>
      </c>
      <c r="F6" s="41" t="s">
        <v>87</v>
      </c>
      <c r="G6" s="41" t="s">
        <v>87</v>
      </c>
    </row>
    <row r="7" spans="1:7" ht="15.75" customHeight="1">
      <c r="A7" s="34" t="s">
        <v>100</v>
      </c>
      <c r="B7" s="36" t="s">
        <v>101</v>
      </c>
      <c r="C7" s="37" t="s">
        <v>102</v>
      </c>
      <c r="D7" s="41" t="s">
        <v>87</v>
      </c>
      <c r="E7" s="41" t="s">
        <v>87</v>
      </c>
      <c r="F7" s="41" t="s">
        <v>87</v>
      </c>
      <c r="G7" s="41" t="s">
        <v>87</v>
      </c>
    </row>
    <row r="8" spans="1:7" ht="15.75" customHeight="1">
      <c r="A8" s="34" t="s">
        <v>103</v>
      </c>
      <c r="B8" s="36" t="s">
        <v>104</v>
      </c>
      <c r="C8" s="37" t="s">
        <v>105</v>
      </c>
      <c r="D8" s="41" t="s">
        <v>87</v>
      </c>
      <c r="E8" s="41" t="s">
        <v>87</v>
      </c>
      <c r="F8" s="41" t="s">
        <v>87</v>
      </c>
      <c r="G8" s="41" t="s">
        <v>87</v>
      </c>
    </row>
    <row r="9" spans="1:7" ht="15.75" customHeight="1">
      <c r="A9" s="34" t="s">
        <v>106</v>
      </c>
      <c r="B9" s="36" t="s">
        <v>107</v>
      </c>
      <c r="C9" s="37" t="s">
        <v>108</v>
      </c>
      <c r="D9" s="41" t="s">
        <v>87</v>
      </c>
      <c r="E9" s="41" t="s">
        <v>87</v>
      </c>
      <c r="F9" s="41" t="s">
        <v>87</v>
      </c>
      <c r="G9" s="41" t="s">
        <v>87</v>
      </c>
    </row>
    <row r="10" spans="1:7" ht="15.75" customHeight="1">
      <c r="A10" s="34" t="s">
        <v>111</v>
      </c>
      <c r="B10" s="36" t="s">
        <v>112</v>
      </c>
      <c r="C10" s="37" t="s">
        <v>114</v>
      </c>
      <c r="D10" s="41" t="s">
        <v>87</v>
      </c>
      <c r="E10" s="41" t="s">
        <v>87</v>
      </c>
      <c r="F10" s="41" t="s">
        <v>87</v>
      </c>
      <c r="G10" s="41" t="s">
        <v>87</v>
      </c>
    </row>
    <row r="11" spans="1:7" ht="15.75" customHeight="1">
      <c r="A11" s="34" t="s">
        <v>115</v>
      </c>
      <c r="B11" s="36" t="s">
        <v>116</v>
      </c>
      <c r="C11" s="37" t="s">
        <v>117</v>
      </c>
      <c r="D11" s="43" t="s">
        <v>118</v>
      </c>
      <c r="E11" s="43" t="s">
        <v>120</v>
      </c>
      <c r="F11" s="43" t="s">
        <v>121</v>
      </c>
      <c r="G11" s="44" t="s">
        <v>122</v>
      </c>
    </row>
    <row r="12" spans="1:7" ht="15.75" customHeight="1">
      <c r="A12" s="34" t="s">
        <v>125</v>
      </c>
      <c r="B12" s="36" t="s">
        <v>126</v>
      </c>
      <c r="C12" s="114" t="s">
        <v>127</v>
      </c>
      <c r="D12" s="46" t="s">
        <v>128</v>
      </c>
      <c r="E12" s="48" t="s">
        <v>132</v>
      </c>
      <c r="F12" s="48" t="s">
        <v>137</v>
      </c>
      <c r="G12" s="48" t="s">
        <v>137</v>
      </c>
    </row>
    <row r="13" spans="1:7" ht="15.75" customHeight="1">
      <c r="A13" s="34" t="s">
        <v>138</v>
      </c>
      <c r="B13" s="36" t="s">
        <v>139</v>
      </c>
      <c r="C13" s="114" t="str">
        <f>HYPERLINK("https://play.google.com/store/apps/details?id=com.google.android.googlequicksearchbox",HYPERLINK("https://play.google.com/store/apps/details?id=com.google.android.googlequicksearchbox","com.google.android.googlequicksearchbox"))</f>
        <v>com.google.android.googlequicksearchbox</v>
      </c>
      <c r="D13" s="41" t="s">
        <v>140</v>
      </c>
      <c r="E13" s="41" t="s">
        <v>141</v>
      </c>
      <c r="F13" s="41" t="s">
        <v>141</v>
      </c>
      <c r="G13" s="41" t="s">
        <v>141</v>
      </c>
    </row>
    <row r="14" spans="1:7" ht="15.75" customHeight="1">
      <c r="A14" s="50" t="s">
        <v>142</v>
      </c>
      <c r="B14" s="51" t="s">
        <v>146</v>
      </c>
      <c r="C14" s="114" t="str">
        <f>HYPERLINK("https://play.google.com/store/apps/details?id=com.google.android.ims","com.google.android.ims")</f>
        <v>com.google.android.ims</v>
      </c>
      <c r="D14" s="43" t="s">
        <v>147</v>
      </c>
      <c r="E14" s="55" t="s">
        <v>148</v>
      </c>
      <c r="F14" s="55" t="s">
        <v>150</v>
      </c>
      <c r="G14" s="55" t="s">
        <v>150</v>
      </c>
    </row>
    <row r="15" spans="1:7" ht="15.75" customHeight="1">
      <c r="A15" s="56" t="s">
        <v>151</v>
      </c>
      <c r="B15" s="57" t="s">
        <v>152</v>
      </c>
      <c r="C15" s="114" t="str">
        <f>HYPERLINK("https://play.google.com/store/apps/details?id=com.google.android.contacts","com.google.android.contacts")</f>
        <v>com.google.android.contacts</v>
      </c>
      <c r="D15" s="43" t="s">
        <v>153</v>
      </c>
      <c r="E15" s="55" t="s">
        <v>154</v>
      </c>
      <c r="F15" s="55" t="s">
        <v>154</v>
      </c>
      <c r="G15" s="44" t="s">
        <v>155</v>
      </c>
    </row>
    <row r="16" spans="1:7" ht="15.75" customHeight="1">
      <c r="A16" s="56" t="s">
        <v>156</v>
      </c>
      <c r="B16" s="57" t="s">
        <v>157</v>
      </c>
      <c r="C16" s="114" t="str">
        <f>HYPERLINK("https://play.google.com/store/apps/details?id=com.google.android.dialer","com.google.android.dialer")</f>
        <v>com.google.android.dialer</v>
      </c>
      <c r="D16" s="43" t="s">
        <v>159</v>
      </c>
      <c r="E16" s="55" t="s">
        <v>160</v>
      </c>
      <c r="F16" s="55" t="s">
        <v>161</v>
      </c>
      <c r="G16" s="44" t="s">
        <v>162</v>
      </c>
    </row>
    <row r="17" spans="1:7" ht="15.75" customHeight="1">
      <c r="A17" s="56" t="s">
        <v>163</v>
      </c>
      <c r="B17" s="57" t="s">
        <v>164</v>
      </c>
      <c r="C17" s="114" t="s">
        <v>165</v>
      </c>
      <c r="D17" s="43" t="s">
        <v>171</v>
      </c>
      <c r="E17" s="43" t="s">
        <v>171</v>
      </c>
      <c r="F17" s="43" t="s">
        <v>171</v>
      </c>
      <c r="G17" s="43" t="s">
        <v>171</v>
      </c>
    </row>
    <row r="18" spans="1:7" ht="15.75" customHeight="1">
      <c r="A18" s="56" t="s">
        <v>167</v>
      </c>
      <c r="B18" s="57" t="s">
        <v>168</v>
      </c>
      <c r="C18" s="114" t="s">
        <v>169</v>
      </c>
      <c r="D18" s="62" t="s">
        <v>170</v>
      </c>
      <c r="E18" s="62" t="s">
        <v>170</v>
      </c>
      <c r="F18" s="62" t="s">
        <v>170</v>
      </c>
      <c r="G18" s="62" t="s">
        <v>170</v>
      </c>
    </row>
    <row r="19" spans="1:7" ht="15.75" customHeight="1">
      <c r="A19" s="63" t="s">
        <v>172</v>
      </c>
      <c r="B19" s="37" t="s">
        <v>173</v>
      </c>
      <c r="C19" s="114" t="s">
        <v>174</v>
      </c>
      <c r="D19" s="41" t="s">
        <v>87</v>
      </c>
      <c r="E19" s="41" t="s">
        <v>87</v>
      </c>
      <c r="F19" s="41" t="s">
        <v>87</v>
      </c>
      <c r="G19" s="41" t="s">
        <v>87</v>
      </c>
    </row>
    <row r="20" spans="1:7" ht="15.75" customHeight="1">
      <c r="A20" s="64" t="s">
        <v>175</v>
      </c>
      <c r="B20" s="65" t="s">
        <v>176</v>
      </c>
      <c r="C20" s="114" t="s">
        <v>177</v>
      </c>
      <c r="D20" s="66" t="s">
        <v>87</v>
      </c>
      <c r="E20" s="66" t="s">
        <v>87</v>
      </c>
      <c r="F20" s="66" t="s">
        <v>87</v>
      </c>
      <c r="G20" s="67" t="s">
        <v>178</v>
      </c>
    </row>
    <row r="21" spans="1:7" ht="15.75" customHeight="1">
      <c r="A21" s="323" t="s">
        <v>180</v>
      </c>
      <c r="B21" s="324"/>
      <c r="C21" s="114"/>
      <c r="D21" s="33"/>
      <c r="E21" s="33"/>
      <c r="F21" s="33"/>
      <c r="G21" s="33"/>
    </row>
    <row r="22" spans="1:7" ht="15.75" customHeight="1">
      <c r="A22" s="34" t="s">
        <v>181</v>
      </c>
      <c r="B22" s="36" t="s">
        <v>181</v>
      </c>
      <c r="C22" s="114" t="str">
        <f>HYPERLINK("https://play.google.com/store/apps/details?id=com.android.chrome",HYPERLINK("https://play.google.com/store/apps/details?id=com.android.chrome","com.android.chrome"))</f>
        <v>com.android.chrome</v>
      </c>
      <c r="D22" s="38" t="s">
        <v>208</v>
      </c>
      <c r="E22" s="38" t="s">
        <v>209</v>
      </c>
      <c r="F22" s="38" t="s">
        <v>210</v>
      </c>
      <c r="G22" s="38" t="s">
        <v>210</v>
      </c>
    </row>
    <row r="23" spans="1:7" ht="15.75" customHeight="1">
      <c r="A23" s="34" t="s">
        <v>191</v>
      </c>
      <c r="B23" s="36" t="s">
        <v>191</v>
      </c>
      <c r="C23" s="114" t="str">
        <f>HYPERLINK("https://play.google.com/store/apps/details?id=com.google.android.apps.docs",HYPERLINK("https://play.google.com/store/apps/details?id=com.google.android.apps.docs","com.google.android.apps.docs"))</f>
        <v>com.google.android.apps.docs</v>
      </c>
      <c r="D23" s="41" t="s">
        <v>222</v>
      </c>
      <c r="E23" s="73" t="s">
        <v>224</v>
      </c>
      <c r="F23" s="73" t="s">
        <v>224</v>
      </c>
      <c r="G23" s="75" t="s">
        <v>247</v>
      </c>
    </row>
    <row r="24" spans="1:7" ht="15.75" customHeight="1">
      <c r="A24" s="34" t="s">
        <v>194</v>
      </c>
      <c r="B24" s="36" t="s">
        <v>194</v>
      </c>
      <c r="C24" s="114" t="str">
        <f>HYPERLINK("https://play.google.com/store/apps/details?id=com.google.android.apps.tachyon","com.google.android.apps.tachyon")</f>
        <v>com.google.android.apps.tachyon</v>
      </c>
      <c r="D24" s="77" t="s">
        <v>254</v>
      </c>
      <c r="E24" s="78" t="s">
        <v>255</v>
      </c>
      <c r="F24" s="78" t="s">
        <v>256</v>
      </c>
      <c r="G24" s="81" t="s">
        <v>258</v>
      </c>
    </row>
    <row r="25" spans="1:7" ht="15.75" customHeight="1">
      <c r="A25" s="34" t="s">
        <v>186</v>
      </c>
      <c r="B25" s="36" t="s">
        <v>261</v>
      </c>
      <c r="C25" s="114" t="str">
        <f>HYPERLINK("https://play.google.com/store/apps/details?id=com.google.android.gm",HYPERLINK("https://play.google.com/store/apps/details?id=com.google.android.gm","com.google.android.gm"))</f>
        <v>com.google.android.gm</v>
      </c>
      <c r="D25" s="41" t="s">
        <v>265</v>
      </c>
      <c r="E25" s="41" t="s">
        <v>266</v>
      </c>
      <c r="F25" s="41" t="s">
        <v>267</v>
      </c>
      <c r="G25" s="75" t="s">
        <v>268</v>
      </c>
    </row>
    <row r="26" spans="1:7" ht="15.75" customHeight="1">
      <c r="A26" s="34" t="s">
        <v>269</v>
      </c>
      <c r="B26" s="36" t="s">
        <v>270</v>
      </c>
      <c r="C26" s="114" t="s">
        <v>271</v>
      </c>
      <c r="D26" s="41" t="s">
        <v>272</v>
      </c>
      <c r="E26" s="41" t="s">
        <v>272</v>
      </c>
      <c r="F26" s="41" t="s">
        <v>272</v>
      </c>
      <c r="G26" s="41" t="s">
        <v>272</v>
      </c>
    </row>
    <row r="27" spans="1:7" ht="15.75" customHeight="1">
      <c r="A27" s="34" t="s">
        <v>273</v>
      </c>
      <c r="B27" s="36" t="s">
        <v>274</v>
      </c>
      <c r="C27" s="114" t="s">
        <v>275</v>
      </c>
      <c r="D27" s="41" t="s">
        <v>87</v>
      </c>
      <c r="E27" s="41" t="s">
        <v>87</v>
      </c>
      <c r="F27" s="41" t="s">
        <v>87</v>
      </c>
      <c r="G27" s="41" t="s">
        <v>87</v>
      </c>
    </row>
    <row r="28" spans="1:7" ht="15.75" customHeight="1">
      <c r="A28" s="34" t="s">
        <v>195</v>
      </c>
      <c r="B28" s="36" t="s">
        <v>195</v>
      </c>
      <c r="C28" s="114" t="str">
        <f>HYPERLINK("https://play.google.com/store/apps/details?id=com.google.android.talk",HYPERLINK("https://play.google.com/store/apps/details?id=com.google.android.talk","com.google.android.talk"))</f>
        <v>com.google.android.talk</v>
      </c>
      <c r="D28" s="41" t="s">
        <v>276</v>
      </c>
      <c r="E28" s="41" t="s">
        <v>277</v>
      </c>
      <c r="F28" s="41" t="s">
        <v>278</v>
      </c>
      <c r="G28" s="41" t="s">
        <v>278</v>
      </c>
    </row>
    <row r="29" spans="1:7" ht="15.75" customHeight="1">
      <c r="A29" s="34" t="s">
        <v>188</v>
      </c>
      <c r="B29" s="36" t="s">
        <v>188</v>
      </c>
      <c r="C29" s="114" t="str">
        <f>HYPERLINK("https://play.google.com/store/apps/details?id=com.google.android.apps.maps",HYPERLINK("https://play.google.com/store/apps/details?id=com.google.android.apps.maps","com.google.android.apps.maps"))</f>
        <v>com.google.android.apps.maps</v>
      </c>
      <c r="D29" s="41" t="s">
        <v>279</v>
      </c>
      <c r="E29" s="41" t="s">
        <v>279</v>
      </c>
      <c r="F29" s="41" t="s">
        <v>280</v>
      </c>
      <c r="G29" s="75" t="s">
        <v>281</v>
      </c>
    </row>
    <row r="30" spans="1:7" ht="15.75" customHeight="1">
      <c r="A30" s="34" t="s">
        <v>282</v>
      </c>
      <c r="B30" s="36" t="s">
        <v>283</v>
      </c>
      <c r="C30" s="114" t="str">
        <f>HYPERLINK("https://play.google.com/store/apps/details?id=com.google.android.music",HYPERLINK("https://play.google.com/store/apps/details?id=com.google.android.music","com.google.android.music"))</f>
        <v>com.google.android.music</v>
      </c>
      <c r="D30" s="41" t="s">
        <v>286</v>
      </c>
      <c r="E30" s="41" t="s">
        <v>287</v>
      </c>
      <c r="F30" s="41" t="s">
        <v>287</v>
      </c>
      <c r="G30" s="75" t="s">
        <v>288</v>
      </c>
    </row>
    <row r="31" spans="1:7" ht="15.75" customHeight="1">
      <c r="A31" s="34" t="s">
        <v>289</v>
      </c>
      <c r="B31" s="36" t="s">
        <v>196</v>
      </c>
      <c r="C31" s="114" t="str">
        <f>HYPERLINK("https://play.google.com/store/apps/details?id=com.google.android.apps.photos","com.google.android.apps.photos")</f>
        <v>com.google.android.apps.photos</v>
      </c>
      <c r="D31" s="41" t="s">
        <v>290</v>
      </c>
      <c r="E31" s="41" t="s">
        <v>292</v>
      </c>
      <c r="F31" s="41" t="s">
        <v>294</v>
      </c>
      <c r="G31" s="84" t="s">
        <v>296</v>
      </c>
    </row>
    <row r="32" spans="1:7" ht="15.75" customHeight="1">
      <c r="A32" s="34" t="s">
        <v>297</v>
      </c>
      <c r="B32" s="36" t="s">
        <v>298</v>
      </c>
      <c r="C32" s="114" t="str">
        <f>HYPERLINK("https://play.google.com/store/apps/details?id=com.google.android.videos",HYPERLINK("https://play.google.com/store/apps/details?id=com.google.android.videos","com.google.android.videos"))</f>
        <v>com.google.android.videos</v>
      </c>
      <c r="D32" s="41" t="s">
        <v>299</v>
      </c>
      <c r="E32" s="41" t="s">
        <v>299</v>
      </c>
      <c r="F32" s="41" t="s">
        <v>299</v>
      </c>
      <c r="G32" s="75" t="s">
        <v>300</v>
      </c>
    </row>
    <row r="33" spans="1:7" ht="15.75" customHeight="1">
      <c r="A33" s="34" t="s">
        <v>301</v>
      </c>
      <c r="B33" s="36" t="s">
        <v>302</v>
      </c>
      <c r="C33" s="114" t="str">
        <f>HYPERLINK("https://play.google.com/store/apps/details?id=com.google.android.webview",HYPERLINK("https://play.google.com/store/apps/details?id=com.google.android.webview","com.google.android.webview"))</f>
        <v>com.google.android.webview</v>
      </c>
      <c r="D33" s="41" t="s">
        <v>208</v>
      </c>
      <c r="E33" s="41" t="s">
        <v>209</v>
      </c>
      <c r="F33" s="41" t="s">
        <v>210</v>
      </c>
      <c r="G33" s="41" t="s">
        <v>210</v>
      </c>
    </row>
    <row r="34" spans="1:7" ht="15.75" customHeight="1">
      <c r="A34" s="34" t="s">
        <v>189</v>
      </c>
      <c r="B34" s="36" t="s">
        <v>189</v>
      </c>
      <c r="C34" s="114" t="str">
        <f>HYPERLINK("https://play.google.com/store/apps/details?id=com.google.android.youtube",HYPERLINK("https://play.google.com/store/apps/details?id=com.google.android.youtube","com.google.android.youtube"))</f>
        <v>com.google.android.youtube</v>
      </c>
      <c r="D34" s="41" t="s">
        <v>305</v>
      </c>
      <c r="E34" s="41" t="s">
        <v>306</v>
      </c>
      <c r="F34" s="41" t="s">
        <v>307</v>
      </c>
      <c r="G34" s="84" t="s">
        <v>308</v>
      </c>
    </row>
    <row r="35" spans="1:7" ht="15.75" customHeight="1">
      <c r="A35" s="34" t="s">
        <v>309</v>
      </c>
      <c r="B35" s="36" t="s">
        <v>310</v>
      </c>
      <c r="C35" s="114" t="str">
        <f>HYPERLINK("https://play.google.com/store/apps/details?id=com.google.android.tts",HYPERLINK("https://play.google.com/store/apps/details?id=com.google.android.tts","com.google.android.tts"))</f>
        <v>com.google.android.tts</v>
      </c>
      <c r="D35" s="41" t="s">
        <v>311</v>
      </c>
      <c r="E35" s="41" t="s">
        <v>311</v>
      </c>
      <c r="F35" s="41" t="s">
        <v>314</v>
      </c>
      <c r="G35" s="41" t="s">
        <v>314</v>
      </c>
    </row>
    <row r="36" spans="1:7" ht="15.75" customHeight="1">
      <c r="A36" s="56" t="s">
        <v>203</v>
      </c>
      <c r="B36" s="57" t="s">
        <v>316</v>
      </c>
      <c r="C36" s="114" t="s">
        <v>317</v>
      </c>
      <c r="D36" s="86" t="s">
        <v>318</v>
      </c>
      <c r="E36" s="41" t="s">
        <v>319</v>
      </c>
      <c r="F36" s="41" t="s">
        <v>319</v>
      </c>
      <c r="G36" s="41" t="s">
        <v>319</v>
      </c>
    </row>
    <row r="37" spans="1:7" ht="15.75" customHeight="1">
      <c r="A37" s="56" t="s">
        <v>202</v>
      </c>
      <c r="B37" s="57" t="s">
        <v>320</v>
      </c>
      <c r="C37" s="114" t="str">
        <f>HYPERLINK("https://play.google.com/store/apps/details?id=com.google.android.calendar",HYPERLINK("https://play.google.com/store/apps/details?id=com.google.android.calendar","com.google.android.calendar"))</f>
        <v>com.google.android.calendar</v>
      </c>
      <c r="D37" s="41" t="s">
        <v>323</v>
      </c>
      <c r="E37" s="41" t="s">
        <v>324</v>
      </c>
      <c r="F37" s="41" t="s">
        <v>325</v>
      </c>
      <c r="G37" s="84" t="s">
        <v>326</v>
      </c>
    </row>
    <row r="38" spans="1:7" ht="15.75" customHeight="1">
      <c r="A38" s="56" t="s">
        <v>204</v>
      </c>
      <c r="B38" s="57" t="s">
        <v>327</v>
      </c>
      <c r="C38" s="114" t="str">
        <f>HYPERLINK("https://play.google.com/store/apps/details?id=com.google.android.deskclock","com.google.android.deskclock")</f>
        <v>com.google.android.deskclock</v>
      </c>
      <c r="D38" s="86" t="s">
        <v>331</v>
      </c>
      <c r="E38" s="86" t="s">
        <v>331</v>
      </c>
      <c r="F38" s="86" t="s">
        <v>331</v>
      </c>
      <c r="G38" s="86" t="s">
        <v>331</v>
      </c>
    </row>
    <row r="39" spans="1:7" ht="15.75" customHeight="1">
      <c r="A39" s="56" t="s">
        <v>332</v>
      </c>
      <c r="B39" s="57" t="s">
        <v>232</v>
      </c>
      <c r="C39" s="114" t="s">
        <v>333</v>
      </c>
      <c r="D39" s="41" t="s">
        <v>87</v>
      </c>
      <c r="E39" s="41" t="s">
        <v>87</v>
      </c>
      <c r="F39" s="41" t="s">
        <v>87</v>
      </c>
      <c r="G39" s="41" t="s">
        <v>87</v>
      </c>
    </row>
    <row r="40" spans="1:7" ht="15.75" customHeight="1">
      <c r="A40" s="56" t="s">
        <v>334</v>
      </c>
      <c r="B40" s="57" t="s">
        <v>335</v>
      </c>
      <c r="C40" s="114" t="str">
        <f>HYPERLINK("https://play.google.com/store/apps/details?id=com.google.android.inputmethod.pinyin",HYPERLINK("https://play.google.com/store/apps/details?id=com.google.android.inputmethod.pinyin","com.google.android.inputmethod.pinyin"))</f>
        <v>com.google.android.inputmethod.pinyin</v>
      </c>
      <c r="D40" s="41" t="s">
        <v>336</v>
      </c>
      <c r="E40" s="41" t="s">
        <v>336</v>
      </c>
      <c r="F40" s="41" t="s">
        <v>336</v>
      </c>
      <c r="G40" s="41" t="s">
        <v>336</v>
      </c>
    </row>
    <row r="41" spans="1:7" ht="15.75" customHeight="1">
      <c r="A41" s="56" t="s">
        <v>337</v>
      </c>
      <c r="B41" s="57" t="s">
        <v>338</v>
      </c>
      <c r="C41" s="114" t="str">
        <f>HYPERLINK("https://play.google.com/store/apps/details?id=com.google.android.inputmethod.japanese","com.google.android.inputmethod.japanese")</f>
        <v>com.google.android.inputmethod.japanese</v>
      </c>
      <c r="D41" s="41" t="s">
        <v>339</v>
      </c>
      <c r="E41" s="41" t="s">
        <v>339</v>
      </c>
      <c r="F41" s="41" t="s">
        <v>339</v>
      </c>
      <c r="G41" s="41" t="s">
        <v>339</v>
      </c>
    </row>
    <row r="42" spans="1:7" ht="15.75" customHeight="1">
      <c r="A42" s="56" t="s">
        <v>214</v>
      </c>
      <c r="B42" s="57" t="s">
        <v>214</v>
      </c>
      <c r="C42" s="114" t="str">
        <f>HYPERLINK("https://play.google.com/store/apps/details?id=com.google.android.keep",HYPERLINK("https://play.google.com/store/apps/details?id=com.google.android.keep","com.google.android.keep"))</f>
        <v>com.google.android.keep</v>
      </c>
      <c r="D42" s="41" t="s">
        <v>343</v>
      </c>
      <c r="E42" s="41" t="s">
        <v>344</v>
      </c>
      <c r="F42" s="41" t="s">
        <v>345</v>
      </c>
      <c r="G42" s="75" t="s">
        <v>346</v>
      </c>
    </row>
    <row r="43" spans="1:7" ht="15.75" customHeight="1">
      <c r="A43" s="56" t="s">
        <v>347</v>
      </c>
      <c r="B43" s="57" t="s">
        <v>348</v>
      </c>
      <c r="C43" s="114" t="str">
        <f>HYPERLINK("https://play.google.com/store/apps/details?id=com.google.android.inputmethod.korean",HYPERLINK("https://play.google.com/store/apps/details?id=com.google.android.inputmethod.korean","com.google.android.inputmethod.korean"))</f>
        <v>com.google.android.inputmethod.korean</v>
      </c>
      <c r="D43" s="41" t="s">
        <v>349</v>
      </c>
      <c r="E43" s="41" t="s">
        <v>349</v>
      </c>
      <c r="F43" s="41" t="s">
        <v>349</v>
      </c>
      <c r="G43" s="41" t="s">
        <v>349</v>
      </c>
    </row>
    <row r="44" spans="1:7" ht="15.75" customHeight="1">
      <c r="A44" s="56" t="s">
        <v>350</v>
      </c>
      <c r="B44" s="57" t="s">
        <v>351</v>
      </c>
      <c r="C44" s="114" t="str">
        <f>HYPERLINK("https://play.google.com/store/apps/details?id=com.google.android.inputmethod.latin",HYPERLINK("https://play.google.com/store/apps/details?id=com.google.android.inputmethod.latin","com.google.android.inputmethod.latin"))</f>
        <v>com.google.android.inputmethod.latin</v>
      </c>
      <c r="D44" s="41" t="s">
        <v>353</v>
      </c>
      <c r="E44" s="41" t="s">
        <v>354</v>
      </c>
      <c r="F44" s="41" t="s">
        <v>354</v>
      </c>
      <c r="G44" s="75" t="s">
        <v>355</v>
      </c>
    </row>
    <row r="45" spans="1:7" ht="15.75" customHeight="1">
      <c r="A45" s="56" t="s">
        <v>356</v>
      </c>
      <c r="B45" s="57" t="s">
        <v>357</v>
      </c>
      <c r="C45" s="114" t="str">
        <f>HYPERLINK("https://play.google.com/store/apps/details?id=com.google.android.marvin.talkback",HYPERLINK("https://play.google.com/store/apps/details?id=com.google.android.marvin.talkback","com.google.android.marvin.talkback"))</f>
        <v>com.google.android.marvin.talkback</v>
      </c>
      <c r="D45" s="43" t="s">
        <v>358</v>
      </c>
      <c r="E45" s="43" t="s">
        <v>358</v>
      </c>
      <c r="F45" s="43" t="s">
        <v>359</v>
      </c>
      <c r="G45" s="43" t="s">
        <v>359</v>
      </c>
    </row>
    <row r="46" spans="1:7" ht="15.75" customHeight="1">
      <c r="A46" s="56" t="s">
        <v>226</v>
      </c>
      <c r="B46" s="57" t="s">
        <v>226</v>
      </c>
      <c r="C46" s="114" t="str">
        <f>HYPERLINK("https://play.google.com/store/apps/details?id=com.google.android.apps.messaging","com.google.android.apps.messaging")</f>
        <v>com.google.android.apps.messaging</v>
      </c>
      <c r="D46" s="41" t="s">
        <v>362</v>
      </c>
      <c r="E46" s="41" t="s">
        <v>363</v>
      </c>
      <c r="F46" s="41" t="s">
        <v>364</v>
      </c>
      <c r="G46" s="41" t="s">
        <v>364</v>
      </c>
    </row>
    <row r="47" spans="1:7" ht="15.75" customHeight="1">
      <c r="A47" s="41" t="s">
        <v>365</v>
      </c>
      <c r="B47" s="39" t="s">
        <v>366</v>
      </c>
      <c r="C47" s="114" t="s">
        <v>367</v>
      </c>
      <c r="D47" s="41" t="s">
        <v>87</v>
      </c>
      <c r="E47" s="41" t="s">
        <v>87</v>
      </c>
      <c r="F47" s="41" t="s">
        <v>87</v>
      </c>
      <c r="G47" s="41" t="s">
        <v>87</v>
      </c>
    </row>
    <row r="48" spans="1:7" ht="15.75" customHeight="1">
      <c r="A48" s="66" t="s">
        <v>368</v>
      </c>
      <c r="B48" s="68" t="s">
        <v>369</v>
      </c>
      <c r="C48" s="114" t="s">
        <v>370</v>
      </c>
      <c r="D48" s="66" t="s">
        <v>371</v>
      </c>
      <c r="E48" s="66" t="s">
        <v>371</v>
      </c>
      <c r="F48" s="66" t="s">
        <v>371</v>
      </c>
      <c r="G48" s="66" t="s">
        <v>371</v>
      </c>
    </row>
    <row r="49" spans="1:7" ht="15.75" customHeight="1">
      <c r="A49" s="89" t="s">
        <v>372</v>
      </c>
      <c r="B49" s="90"/>
      <c r="C49" s="114"/>
      <c r="D49" s="33"/>
      <c r="E49" s="33"/>
      <c r="F49" s="33"/>
      <c r="G49" s="33"/>
    </row>
    <row r="50" spans="1:7" ht="15.75" customHeight="1">
      <c r="A50" s="91" t="s">
        <v>373</v>
      </c>
      <c r="B50" s="92" t="s">
        <v>374</v>
      </c>
      <c r="C50" s="114" t="str">
        <f>HYPERLINK("https://play.google.com/store/apps/details?id=com.google.android.apps.assistant","com.google.android.apps.assistant")</f>
        <v>com.google.android.apps.assistant</v>
      </c>
      <c r="D50" s="93"/>
      <c r="E50" s="93"/>
      <c r="F50" s="93"/>
      <c r="G50" s="94" t="s">
        <v>375</v>
      </c>
    </row>
    <row r="51" spans="1:7" ht="15.75" customHeight="1">
      <c r="A51" s="95" t="s">
        <v>376</v>
      </c>
      <c r="B51" s="97" t="s">
        <v>377</v>
      </c>
      <c r="C51" s="114" t="str">
        <f>HYPERLINK("https://play.google.com/store/apps/details?id=com.google.android.apps.nbu.files","com.google.android.apps.nbu.files")</f>
        <v>com.google.android.apps.nbu.files</v>
      </c>
      <c r="D51" s="101"/>
      <c r="E51" s="101"/>
      <c r="F51" s="101"/>
      <c r="G51" s="102" t="s">
        <v>380</v>
      </c>
    </row>
    <row r="52" spans="1:7" ht="15.75" customHeight="1">
      <c r="A52" s="95" t="s">
        <v>382</v>
      </c>
      <c r="B52" s="97" t="s">
        <v>383</v>
      </c>
      <c r="C52" s="114" t="str">
        <f>HYPERLINK("https://play.google.com/store/apps/details?id=com.google.android.gm.lite","com.google.android.gm.lite")</f>
        <v>com.google.android.gm.lite</v>
      </c>
      <c r="D52" s="101"/>
      <c r="E52" s="101"/>
      <c r="F52" s="101"/>
      <c r="G52" s="102" t="s">
        <v>384</v>
      </c>
    </row>
    <row r="53" spans="1:7" ht="15.75" customHeight="1">
      <c r="A53" s="95" t="s">
        <v>386</v>
      </c>
      <c r="B53" s="97" t="s">
        <v>387</v>
      </c>
      <c r="C53" s="114" t="str">
        <f>HYPERLINK("https://play.google.com/store/apps/details?id=com.google.android.dialer","com.google.android.dialer")</f>
        <v>com.google.android.dialer</v>
      </c>
      <c r="D53" s="101"/>
      <c r="E53" s="101"/>
      <c r="F53" s="101"/>
      <c r="G53" s="102" t="s">
        <v>162</v>
      </c>
    </row>
    <row r="54" spans="1:7" ht="15.75" customHeight="1">
      <c r="A54" s="95" t="s">
        <v>389</v>
      </c>
      <c r="B54" s="97" t="s">
        <v>391</v>
      </c>
      <c r="C54" s="114" t="str">
        <f>HYPERLINK("https://play.google.com/store/apps/details?id=com.google.android.apps.searchlite","com.google.android.apps.searchlite")</f>
        <v>com.google.android.apps.searchlite</v>
      </c>
      <c r="D54" s="101"/>
      <c r="E54" s="101"/>
      <c r="F54" s="101"/>
      <c r="G54" s="102" t="s">
        <v>429</v>
      </c>
    </row>
    <row r="55" spans="1:7" ht="15.75" customHeight="1">
      <c r="A55" s="95" t="s">
        <v>431</v>
      </c>
      <c r="B55" s="97" t="s">
        <v>433</v>
      </c>
      <c r="C55" s="114" t="str">
        <f>HYPERLINK("https://play.google.com/store/apps/details?id=com.google.android.inputmethod.latin","com.google.android.inputmethod.latin")</f>
        <v>com.google.android.inputmethod.latin</v>
      </c>
      <c r="D55" s="101"/>
      <c r="E55" s="101"/>
      <c r="F55" s="101"/>
      <c r="G55" s="102" t="s">
        <v>464</v>
      </c>
    </row>
    <row r="56" spans="1:7" ht="15.75" customHeight="1">
      <c r="A56" s="95" t="s">
        <v>466</v>
      </c>
      <c r="B56" s="97" t="s">
        <v>467</v>
      </c>
      <c r="C56" s="114" t="str">
        <f>HYPERLINK("https://android-cret.corp.google.com/#fusion:id=com.google.android.apps.mapslite","com.google.android.apps.mapslite")</f>
        <v>com.google.android.apps.mapslite</v>
      </c>
      <c r="D56" s="101"/>
      <c r="E56" s="101"/>
      <c r="F56" s="101"/>
      <c r="G56" s="111" t="s">
        <v>522</v>
      </c>
    </row>
    <row r="57" spans="1:7" ht="15.75" customHeight="1">
      <c r="A57" s="95" t="s">
        <v>559</v>
      </c>
      <c r="B57" s="97" t="s">
        <v>560</v>
      </c>
      <c r="C57" s="114" t="str">
        <f>HYPERLINK("https://play.google.com/store/apps/details?id=com.google.android.apps.pdfviewer","com.google.android.apps.pdfviewer")</f>
        <v>com.google.android.apps.pdfviewer</v>
      </c>
      <c r="D57" s="101"/>
      <c r="E57" s="101"/>
      <c r="F57" s="101"/>
      <c r="G57" s="113" t="s">
        <v>598</v>
      </c>
    </row>
    <row r="58" spans="1:7" ht="15.75" customHeight="1">
      <c r="A58" s="95" t="s">
        <v>616</v>
      </c>
      <c r="B58" s="97" t="s">
        <v>619</v>
      </c>
      <c r="C58" s="114" t="s">
        <v>621</v>
      </c>
      <c r="D58" s="101"/>
      <c r="E58" s="101"/>
      <c r="F58" s="101"/>
      <c r="G58" s="102" t="s">
        <v>643</v>
      </c>
    </row>
    <row r="59" spans="1:7" ht="15.75" customHeight="1">
      <c r="A59" s="116" t="s">
        <v>646</v>
      </c>
      <c r="B59" s="117" t="s">
        <v>705</v>
      </c>
      <c r="C59" s="114" t="str">
        <f>HYPERLINK("https://play.google.com/store/apps/details?id=com.google.android.apps.youtube.mango","com.google.android.apps.youtube.mango")</f>
        <v>com.google.android.apps.youtube.mango</v>
      </c>
      <c r="D59" s="33"/>
      <c r="E59" s="33"/>
      <c r="F59" s="33"/>
      <c r="G59" s="121" t="s">
        <v>820</v>
      </c>
    </row>
  </sheetData>
  <mergeCells count="9">
    <mergeCell ref="A21:B21"/>
    <mergeCell ref="D1:D2"/>
    <mergeCell ref="E1:E2"/>
    <mergeCell ref="F1:F2"/>
    <mergeCell ref="G1:G2"/>
    <mergeCell ref="B1:B2"/>
    <mergeCell ref="A1:A2"/>
    <mergeCell ref="C1:C2"/>
    <mergeCell ref="A3:B3"/>
  </mergeCells>
  <phoneticPr fontId="5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49"/>
  <sheetViews>
    <sheetView workbookViewId="0">
      <selection sqref="A1:A2"/>
    </sheetView>
  </sheetViews>
  <sheetFormatPr defaultColWidth="14.42578125" defaultRowHeight="15.75" customHeight="1"/>
  <cols>
    <col min="1" max="1" width="26.5703125" customWidth="1"/>
    <col min="2" max="2" width="31.5703125" customWidth="1"/>
    <col min="3" max="3" width="42.42578125" customWidth="1"/>
    <col min="4" max="10" width="17.28515625" customWidth="1"/>
  </cols>
  <sheetData>
    <row r="1" spans="1:10" ht="15.75" customHeight="1">
      <c r="A1" s="328" t="s">
        <v>73</v>
      </c>
      <c r="B1" s="327" t="s">
        <v>74</v>
      </c>
      <c r="C1" s="327" t="s">
        <v>75</v>
      </c>
      <c r="D1" s="325" t="s">
        <v>76</v>
      </c>
      <c r="E1" s="329" t="s">
        <v>77</v>
      </c>
      <c r="F1" s="329" t="s">
        <v>78</v>
      </c>
      <c r="G1" s="329" t="s">
        <v>80</v>
      </c>
      <c r="H1" s="329" t="s">
        <v>81</v>
      </c>
      <c r="I1" s="329" t="s">
        <v>82</v>
      </c>
      <c r="J1" s="329" t="s">
        <v>84</v>
      </c>
    </row>
    <row r="2" spans="1:10" ht="15.75" customHeight="1">
      <c r="A2" s="326"/>
      <c r="B2" s="324"/>
      <c r="C2" s="324"/>
      <c r="D2" s="326"/>
      <c r="E2" s="324"/>
      <c r="F2" s="324"/>
      <c r="G2" s="324"/>
      <c r="H2" s="324"/>
      <c r="I2" s="324"/>
      <c r="J2" s="324"/>
    </row>
    <row r="3" spans="1:10" ht="15.75" customHeight="1">
      <c r="A3" s="323" t="s">
        <v>83</v>
      </c>
      <c r="B3" s="324"/>
      <c r="C3" s="32"/>
      <c r="D3" s="33"/>
      <c r="E3" s="33"/>
      <c r="F3" s="33"/>
      <c r="G3" s="33"/>
      <c r="H3" s="33"/>
      <c r="I3" s="33"/>
      <c r="J3" s="33"/>
    </row>
    <row r="4" spans="1:10" ht="15.75" customHeight="1">
      <c r="A4" s="34" t="s">
        <v>85</v>
      </c>
      <c r="B4" s="36" t="s">
        <v>85</v>
      </c>
      <c r="C4" s="37" t="s">
        <v>86</v>
      </c>
      <c r="D4" s="39" t="s">
        <v>88</v>
      </c>
      <c r="E4" s="38" t="s">
        <v>88</v>
      </c>
      <c r="F4" s="38" t="s">
        <v>88</v>
      </c>
      <c r="G4" s="38" t="s">
        <v>88</v>
      </c>
      <c r="H4" s="38" t="s">
        <v>88</v>
      </c>
      <c r="I4" s="38" t="s">
        <v>88</v>
      </c>
      <c r="J4" s="38" t="s">
        <v>88</v>
      </c>
    </row>
    <row r="5" spans="1:10" ht="15.75" customHeight="1">
      <c r="A5" s="34" t="s">
        <v>89</v>
      </c>
      <c r="B5" s="36" t="s">
        <v>90</v>
      </c>
      <c r="C5" s="40" t="str">
        <f>HYPERLINK("https://play.google.com/store/apps/details?id=com.google.android.gms",HYPERLINK("https://play.google.com/store/apps/details?id=com.google.android.gms","com.google.android.gms"))</f>
        <v>com.google.android.gms</v>
      </c>
      <c r="D5" s="39" t="s">
        <v>92</v>
      </c>
      <c r="E5" s="41" t="s">
        <v>93</v>
      </c>
      <c r="F5" s="41" t="s">
        <v>96</v>
      </c>
      <c r="G5" s="41" t="s">
        <v>91</v>
      </c>
      <c r="H5" s="41" t="s">
        <v>94</v>
      </c>
      <c r="I5" s="41" t="s">
        <v>95</v>
      </c>
      <c r="J5" s="41" t="s">
        <v>95</v>
      </c>
    </row>
    <row r="6" spans="1:10" ht="15.75" customHeight="1">
      <c r="A6" s="34" t="s">
        <v>109</v>
      </c>
      <c r="B6" s="36" t="s">
        <v>110</v>
      </c>
      <c r="C6" s="42" t="s">
        <v>113</v>
      </c>
      <c r="D6" s="39"/>
      <c r="E6" s="41" t="s">
        <v>119</v>
      </c>
      <c r="F6" s="41" t="s">
        <v>119</v>
      </c>
      <c r="G6" s="41" t="s">
        <v>119</v>
      </c>
      <c r="H6" s="41" t="s">
        <v>119</v>
      </c>
      <c r="I6" s="41" t="s">
        <v>119</v>
      </c>
      <c r="J6" s="41" t="s">
        <v>119</v>
      </c>
    </row>
    <row r="7" spans="1:10" ht="15.75" customHeight="1">
      <c r="A7" s="34" t="s">
        <v>97</v>
      </c>
      <c r="B7" s="36" t="s">
        <v>98</v>
      </c>
      <c r="C7" s="37" t="s">
        <v>99</v>
      </c>
      <c r="D7" s="39" t="s">
        <v>88</v>
      </c>
      <c r="E7" s="41" t="s">
        <v>88</v>
      </c>
      <c r="F7" s="41" t="s">
        <v>88</v>
      </c>
      <c r="G7" s="41" t="s">
        <v>88</v>
      </c>
      <c r="H7" s="41" t="s">
        <v>88</v>
      </c>
      <c r="I7" s="41" t="s">
        <v>88</v>
      </c>
      <c r="J7" s="41" t="s">
        <v>88</v>
      </c>
    </row>
    <row r="8" spans="1:10" ht="15.75" customHeight="1">
      <c r="A8" s="34" t="s">
        <v>100</v>
      </c>
      <c r="B8" s="36" t="s">
        <v>101</v>
      </c>
      <c r="C8" s="37" t="s">
        <v>102</v>
      </c>
      <c r="D8" s="39" t="s">
        <v>88</v>
      </c>
      <c r="E8" s="41" t="s">
        <v>88</v>
      </c>
      <c r="F8" s="41" t="s">
        <v>88</v>
      </c>
      <c r="G8" s="41" t="s">
        <v>88</v>
      </c>
      <c r="H8" s="41" t="s">
        <v>88</v>
      </c>
      <c r="I8" s="41" t="s">
        <v>88</v>
      </c>
      <c r="J8" s="41" t="s">
        <v>88</v>
      </c>
    </row>
    <row r="9" spans="1:10" ht="15.75" customHeight="1">
      <c r="A9" s="34" t="s">
        <v>103</v>
      </c>
      <c r="B9" s="36" t="s">
        <v>104</v>
      </c>
      <c r="C9" s="37" t="s">
        <v>105</v>
      </c>
      <c r="D9" s="39" t="s">
        <v>88</v>
      </c>
      <c r="E9" s="41" t="s">
        <v>88</v>
      </c>
      <c r="F9" s="41" t="s">
        <v>88</v>
      </c>
      <c r="G9" s="41" t="s">
        <v>88</v>
      </c>
      <c r="H9" s="41" t="s">
        <v>88</v>
      </c>
      <c r="I9" s="41" t="s">
        <v>88</v>
      </c>
      <c r="J9" s="41" t="s">
        <v>88</v>
      </c>
    </row>
    <row r="10" spans="1:10" ht="15.75" customHeight="1">
      <c r="A10" s="34" t="s">
        <v>106</v>
      </c>
      <c r="B10" s="36" t="s">
        <v>107</v>
      </c>
      <c r="C10" s="37" t="s">
        <v>108</v>
      </c>
      <c r="D10" s="39" t="s">
        <v>123</v>
      </c>
      <c r="E10" s="41" t="s">
        <v>123</v>
      </c>
      <c r="F10" s="41" t="s">
        <v>123</v>
      </c>
      <c r="G10" s="41" t="s">
        <v>123</v>
      </c>
      <c r="H10" s="41" t="s">
        <v>123</v>
      </c>
      <c r="I10" s="41" t="s">
        <v>123</v>
      </c>
      <c r="J10" s="41" t="s">
        <v>123</v>
      </c>
    </row>
    <row r="11" spans="1:10" ht="15.75" customHeight="1">
      <c r="A11" s="34" t="s">
        <v>111</v>
      </c>
      <c r="B11" s="36" t="s">
        <v>112</v>
      </c>
      <c r="C11" s="37" t="s">
        <v>114</v>
      </c>
      <c r="D11" s="39" t="s">
        <v>88</v>
      </c>
      <c r="E11" s="41" t="s">
        <v>88</v>
      </c>
      <c r="F11" s="41" t="s">
        <v>88</v>
      </c>
      <c r="G11" s="41" t="s">
        <v>88</v>
      </c>
      <c r="H11" s="41" t="s">
        <v>88</v>
      </c>
      <c r="I11" s="41" t="s">
        <v>88</v>
      </c>
      <c r="J11" s="41" t="s">
        <v>88</v>
      </c>
    </row>
    <row r="12" spans="1:10" ht="15.75" customHeight="1">
      <c r="A12" s="34" t="s">
        <v>115</v>
      </c>
      <c r="B12" s="36" t="s">
        <v>116</v>
      </c>
      <c r="C12" s="37" t="s">
        <v>117</v>
      </c>
      <c r="D12" s="45" t="s">
        <v>124</v>
      </c>
      <c r="E12" s="43" t="s">
        <v>129</v>
      </c>
      <c r="F12" s="43" t="s">
        <v>130</v>
      </c>
      <c r="G12" s="43" t="s">
        <v>118</v>
      </c>
      <c r="H12" s="43" t="s">
        <v>120</v>
      </c>
      <c r="I12" s="43" t="s">
        <v>121</v>
      </c>
      <c r="J12" s="44" t="s">
        <v>122</v>
      </c>
    </row>
    <row r="13" spans="1:10" ht="15.75" customHeight="1">
      <c r="A13" s="34" t="s">
        <v>125</v>
      </c>
      <c r="B13" s="36" t="s">
        <v>126</v>
      </c>
      <c r="C13" s="37" t="s">
        <v>127</v>
      </c>
      <c r="D13" s="47" t="s">
        <v>131</v>
      </c>
      <c r="E13" s="46" t="s">
        <v>131</v>
      </c>
      <c r="F13" s="46" t="s">
        <v>133</v>
      </c>
      <c r="G13" s="46" t="s">
        <v>133</v>
      </c>
      <c r="H13" s="46" t="s">
        <v>134</v>
      </c>
      <c r="I13" s="46" t="s">
        <v>135</v>
      </c>
      <c r="J13" s="49" t="s">
        <v>136</v>
      </c>
    </row>
    <row r="14" spans="1:10" ht="15.75" customHeight="1">
      <c r="A14" s="34" t="s">
        <v>138</v>
      </c>
      <c r="B14" s="36" t="s">
        <v>139</v>
      </c>
      <c r="C14" s="40" t="str">
        <f>HYPERLINK("https://play.google.com/store/apps/details?id=com.google.android.googlequicksearchbox",HYPERLINK("https://play.google.com/store/apps/details?id=com.google.android.googlequicksearchbox","com.google.android.googlequicksearchbox"))</f>
        <v>com.google.android.googlequicksearchbox</v>
      </c>
      <c r="D14" s="39" t="s">
        <v>143</v>
      </c>
      <c r="E14" s="41" t="s">
        <v>144</v>
      </c>
      <c r="F14" s="41" t="s">
        <v>145</v>
      </c>
      <c r="G14" s="41" t="s">
        <v>140</v>
      </c>
      <c r="H14" s="41" t="s">
        <v>141</v>
      </c>
      <c r="I14" s="41" t="s">
        <v>141</v>
      </c>
      <c r="J14" s="41" t="s">
        <v>141</v>
      </c>
    </row>
    <row r="15" spans="1:10" ht="15.75" customHeight="1">
      <c r="A15" s="50" t="s">
        <v>142</v>
      </c>
      <c r="B15" s="51" t="s">
        <v>146</v>
      </c>
      <c r="C15" s="53" t="str">
        <f>HYPERLINK("https://play.google.com/store/apps/details?id=com.google.android.ims","com.google.android.ims")</f>
        <v>com.google.android.ims</v>
      </c>
      <c r="D15" s="45"/>
      <c r="E15" s="43"/>
      <c r="F15" s="43" t="s">
        <v>149</v>
      </c>
      <c r="G15" s="43" t="s">
        <v>147</v>
      </c>
      <c r="H15" s="55" t="s">
        <v>148</v>
      </c>
      <c r="I15" s="55" t="s">
        <v>150</v>
      </c>
      <c r="J15" s="55" t="s">
        <v>150</v>
      </c>
    </row>
    <row r="16" spans="1:10" ht="15.75" customHeight="1">
      <c r="A16" s="56" t="s">
        <v>151</v>
      </c>
      <c r="B16" s="57" t="s">
        <v>152</v>
      </c>
      <c r="C16" s="59" t="str">
        <f>HYPERLINK("https://play.google.com/store/apps/details?id=com.google.android.contacts","com.google.android.contacts")</f>
        <v>com.google.android.contacts</v>
      </c>
      <c r="D16" s="45"/>
      <c r="E16" s="43"/>
      <c r="F16" s="43" t="s">
        <v>153</v>
      </c>
      <c r="G16" s="43" t="s">
        <v>153</v>
      </c>
      <c r="H16" s="55" t="s">
        <v>154</v>
      </c>
      <c r="I16" s="55" t="s">
        <v>154</v>
      </c>
      <c r="J16" s="44" t="s">
        <v>155</v>
      </c>
    </row>
    <row r="17" spans="1:10" ht="15.75" customHeight="1">
      <c r="A17" s="56" t="s">
        <v>156</v>
      </c>
      <c r="B17" s="57" t="s">
        <v>157</v>
      </c>
      <c r="C17" s="59" t="str">
        <f>HYPERLINK("https://play.google.com/store/apps/details?id=com.google.android.dialer","com.google.android.dialer")</f>
        <v>com.google.android.dialer</v>
      </c>
      <c r="D17" s="45"/>
      <c r="E17" s="43"/>
      <c r="F17" s="43" t="s">
        <v>158</v>
      </c>
      <c r="G17" s="43" t="s">
        <v>159</v>
      </c>
      <c r="H17" s="55" t="s">
        <v>160</v>
      </c>
      <c r="I17" s="55" t="s">
        <v>161</v>
      </c>
      <c r="J17" s="44" t="s">
        <v>162</v>
      </c>
    </row>
    <row r="18" spans="1:10" ht="15.75" customHeight="1">
      <c r="A18" s="56" t="s">
        <v>163</v>
      </c>
      <c r="B18" s="57" t="s">
        <v>164</v>
      </c>
      <c r="C18" s="37" t="s">
        <v>165</v>
      </c>
      <c r="D18" s="45" t="s">
        <v>166</v>
      </c>
      <c r="E18" s="43" t="s">
        <v>166</v>
      </c>
      <c r="F18" s="43" t="s">
        <v>166</v>
      </c>
      <c r="G18" s="43" t="s">
        <v>166</v>
      </c>
      <c r="H18" s="43" t="s">
        <v>166</v>
      </c>
      <c r="I18" s="43" t="s">
        <v>166</v>
      </c>
      <c r="J18" s="43" t="s">
        <v>166</v>
      </c>
    </row>
    <row r="19" spans="1:10" ht="15.75" customHeight="1">
      <c r="A19" s="56" t="s">
        <v>167</v>
      </c>
      <c r="B19" s="57" t="s">
        <v>168</v>
      </c>
      <c r="C19" s="37" t="s">
        <v>169</v>
      </c>
      <c r="D19" s="61" t="s">
        <v>170</v>
      </c>
      <c r="E19" s="62" t="s">
        <v>170</v>
      </c>
      <c r="F19" s="62" t="s">
        <v>170</v>
      </c>
      <c r="G19" s="62" t="s">
        <v>170</v>
      </c>
      <c r="H19" s="62" t="s">
        <v>170</v>
      </c>
      <c r="I19" s="62" t="s">
        <v>170</v>
      </c>
      <c r="J19" s="62" t="s">
        <v>170</v>
      </c>
    </row>
    <row r="20" spans="1:10" ht="15.75" customHeight="1">
      <c r="A20" s="63" t="s">
        <v>172</v>
      </c>
      <c r="B20" s="37" t="s">
        <v>173</v>
      </c>
      <c r="C20" s="37" t="s">
        <v>174</v>
      </c>
      <c r="D20" s="39" t="s">
        <v>88</v>
      </c>
      <c r="E20" s="41" t="s">
        <v>88</v>
      </c>
      <c r="F20" s="41" t="s">
        <v>88</v>
      </c>
      <c r="G20" s="41" t="s">
        <v>88</v>
      </c>
      <c r="H20" s="41" t="s">
        <v>88</v>
      </c>
      <c r="I20" s="41" t="s">
        <v>88</v>
      </c>
      <c r="J20" s="41" t="s">
        <v>88</v>
      </c>
    </row>
    <row r="21" spans="1:10" ht="15.75" customHeight="1">
      <c r="A21" s="64" t="s">
        <v>175</v>
      </c>
      <c r="B21" s="65" t="s">
        <v>176</v>
      </c>
      <c r="C21" s="65" t="s">
        <v>177</v>
      </c>
      <c r="D21" s="68" t="s">
        <v>179</v>
      </c>
      <c r="E21" s="66" t="s">
        <v>182</v>
      </c>
      <c r="F21" s="66" t="s">
        <v>183</v>
      </c>
      <c r="G21" s="66" t="s">
        <v>183</v>
      </c>
      <c r="H21" s="66" t="s">
        <v>184</v>
      </c>
      <c r="I21" s="66" t="s">
        <v>184</v>
      </c>
      <c r="J21" s="67" t="s">
        <v>185</v>
      </c>
    </row>
    <row r="22" spans="1:10" ht="15.75" customHeight="1">
      <c r="A22" s="323" t="s">
        <v>180</v>
      </c>
      <c r="B22" s="324"/>
      <c r="C22" s="32"/>
      <c r="D22" s="33"/>
      <c r="E22" s="33"/>
      <c r="F22" s="33"/>
      <c r="G22" s="33"/>
      <c r="H22" s="33"/>
      <c r="I22" s="33"/>
      <c r="J22" s="33"/>
    </row>
    <row r="23" spans="1:10" ht="15.75" customHeight="1">
      <c r="A23" s="34" t="s">
        <v>181</v>
      </c>
      <c r="B23" s="36" t="s">
        <v>181</v>
      </c>
      <c r="C23" s="70" t="str">
        <f>HYPERLINK("https://play.google.com/store/apps/details?id=com.android.chrome",HYPERLINK("https://play.google.com/store/apps/details?id=com.android.chrome","com.android.chrome"))</f>
        <v>com.android.chrome</v>
      </c>
      <c r="D23" s="39" t="s">
        <v>205</v>
      </c>
      <c r="E23" s="38" t="s">
        <v>206</v>
      </c>
      <c r="F23" s="38" t="s">
        <v>207</v>
      </c>
      <c r="G23" s="38" t="s">
        <v>208</v>
      </c>
      <c r="H23" s="38" t="s">
        <v>209</v>
      </c>
      <c r="I23" s="38" t="s">
        <v>210</v>
      </c>
      <c r="J23" s="38" t="s">
        <v>210</v>
      </c>
    </row>
    <row r="24" spans="1:10" ht="15.75" customHeight="1">
      <c r="A24" s="34" t="s">
        <v>191</v>
      </c>
      <c r="B24" s="36" t="s">
        <v>191</v>
      </c>
      <c r="C24" s="40" t="str">
        <f>HYPERLINK("https://play.google.com/store/apps/details?id=com.google.android.apps.docs",HYPERLINK("https://play.google.com/store/apps/details?id=com.google.android.apps.docs","com.google.android.apps.docs"))</f>
        <v>com.google.android.apps.docs</v>
      </c>
      <c r="D24" s="39" t="s">
        <v>218</v>
      </c>
      <c r="E24" s="41" t="s">
        <v>219</v>
      </c>
      <c r="F24" s="41" t="s">
        <v>220</v>
      </c>
      <c r="G24" s="41" t="s">
        <v>222</v>
      </c>
      <c r="H24" s="73" t="s">
        <v>224</v>
      </c>
      <c r="I24" s="73" t="s">
        <v>224</v>
      </c>
      <c r="J24" s="75" t="s">
        <v>247</v>
      </c>
    </row>
    <row r="25" spans="1:10" ht="15.75" customHeight="1">
      <c r="A25" s="34" t="s">
        <v>194</v>
      </c>
      <c r="B25" s="36" t="s">
        <v>194</v>
      </c>
      <c r="C25" s="76" t="str">
        <f>HYPERLINK("https://play.google.com/store/apps/details?id=com.google.android.apps.tachyon","com.google.android.apps.tachyon")</f>
        <v>com.google.android.apps.tachyon</v>
      </c>
      <c r="D25" s="80" t="s">
        <v>257</v>
      </c>
      <c r="E25" s="77" t="s">
        <v>259</v>
      </c>
      <c r="F25" s="77" t="s">
        <v>260</v>
      </c>
      <c r="G25" s="77" t="s">
        <v>254</v>
      </c>
      <c r="H25" s="78" t="s">
        <v>255</v>
      </c>
      <c r="I25" s="78" t="s">
        <v>256</v>
      </c>
      <c r="J25" s="81" t="s">
        <v>258</v>
      </c>
    </row>
    <row r="26" spans="1:10" ht="15.75" customHeight="1">
      <c r="A26" s="34" t="s">
        <v>186</v>
      </c>
      <c r="B26" s="36" t="s">
        <v>261</v>
      </c>
      <c r="C26" s="40" t="str">
        <f>HYPERLINK("https://play.google.com/store/apps/details?id=com.google.android.gm",HYPERLINK("https://play.google.com/store/apps/details?id=com.google.android.gm","com.google.android.gm"))</f>
        <v>com.google.android.gm</v>
      </c>
      <c r="D26" s="39" t="s">
        <v>262</v>
      </c>
      <c r="E26" s="41" t="s">
        <v>263</v>
      </c>
      <c r="F26" s="41" t="s">
        <v>264</v>
      </c>
      <c r="G26" s="41" t="s">
        <v>265</v>
      </c>
      <c r="H26" s="41" t="s">
        <v>266</v>
      </c>
      <c r="I26" s="41" t="s">
        <v>267</v>
      </c>
      <c r="J26" s="75" t="s">
        <v>268</v>
      </c>
    </row>
    <row r="27" spans="1:10" ht="15.75" customHeight="1">
      <c r="A27" s="34" t="s">
        <v>269</v>
      </c>
      <c r="B27" s="36" t="s">
        <v>270</v>
      </c>
      <c r="C27" s="37" t="s">
        <v>271</v>
      </c>
      <c r="D27" s="39" t="s">
        <v>272</v>
      </c>
      <c r="E27" s="41" t="s">
        <v>272</v>
      </c>
      <c r="F27" s="41" t="s">
        <v>272</v>
      </c>
      <c r="G27" s="41" t="s">
        <v>272</v>
      </c>
      <c r="H27" s="41" t="s">
        <v>272</v>
      </c>
      <c r="I27" s="41" t="s">
        <v>272</v>
      </c>
      <c r="J27" s="41" t="s">
        <v>272</v>
      </c>
    </row>
    <row r="28" spans="1:10" ht="15.75" customHeight="1">
      <c r="A28" s="34" t="s">
        <v>273</v>
      </c>
      <c r="B28" s="36" t="s">
        <v>274</v>
      </c>
      <c r="C28" s="37" t="s">
        <v>275</v>
      </c>
      <c r="D28" s="39" t="s">
        <v>88</v>
      </c>
      <c r="E28" s="41" t="s">
        <v>88</v>
      </c>
      <c r="F28" s="41" t="s">
        <v>88</v>
      </c>
      <c r="G28" s="41" t="s">
        <v>88</v>
      </c>
      <c r="H28" s="41" t="s">
        <v>88</v>
      </c>
      <c r="I28" s="41" t="s">
        <v>88</v>
      </c>
      <c r="J28" s="41" t="s">
        <v>88</v>
      </c>
    </row>
    <row r="29" spans="1:10" ht="15.75" customHeight="1">
      <c r="A29" s="34" t="s">
        <v>195</v>
      </c>
      <c r="B29" s="36" t="s">
        <v>195</v>
      </c>
      <c r="C29" s="40" t="str">
        <f>HYPERLINK("https://play.google.com/store/apps/details?id=com.google.android.talk",HYPERLINK("https://play.google.com/store/apps/details?id=com.google.android.talk","com.google.android.talk"))</f>
        <v>com.google.android.talk</v>
      </c>
      <c r="D29" s="39" t="s">
        <v>276</v>
      </c>
      <c r="E29" s="41" t="s">
        <v>276</v>
      </c>
      <c r="F29" s="41" t="s">
        <v>276</v>
      </c>
      <c r="G29" s="41" t="s">
        <v>276</v>
      </c>
      <c r="H29" s="41" t="s">
        <v>277</v>
      </c>
      <c r="I29" s="41" t="s">
        <v>278</v>
      </c>
      <c r="J29" s="41" t="s">
        <v>278</v>
      </c>
    </row>
    <row r="30" spans="1:10" ht="15.75" customHeight="1">
      <c r="A30" s="34" t="s">
        <v>188</v>
      </c>
      <c r="B30" s="36" t="s">
        <v>188</v>
      </c>
      <c r="C30" s="40" t="str">
        <f>HYPERLINK("https://play.google.com/store/apps/details?id=com.google.android.apps.maps",HYPERLINK("https://play.google.com/store/apps/details?id=com.google.android.apps.maps","com.google.android.apps.maps"))</f>
        <v>com.google.android.apps.maps</v>
      </c>
      <c r="D30" s="39" t="s">
        <v>279</v>
      </c>
      <c r="E30" s="41" t="s">
        <v>279</v>
      </c>
      <c r="F30" s="41" t="s">
        <v>279</v>
      </c>
      <c r="G30" s="41" t="s">
        <v>279</v>
      </c>
      <c r="H30" s="41" t="s">
        <v>279</v>
      </c>
      <c r="I30" s="41" t="s">
        <v>280</v>
      </c>
      <c r="J30" s="75" t="s">
        <v>281</v>
      </c>
    </row>
    <row r="31" spans="1:10" ht="15.75" customHeight="1">
      <c r="A31" s="34" t="s">
        <v>282</v>
      </c>
      <c r="B31" s="36" t="s">
        <v>283</v>
      </c>
      <c r="C31" s="40" t="str">
        <f>HYPERLINK("https://play.google.com/store/apps/details?id=com.google.android.music",HYPERLINK("https://play.google.com/store/apps/details?id=com.google.android.music","com.google.android.music"))</f>
        <v>com.google.android.music</v>
      </c>
      <c r="D31" s="39" t="s">
        <v>284</v>
      </c>
      <c r="E31" s="41" t="s">
        <v>285</v>
      </c>
      <c r="F31" s="41" t="s">
        <v>285</v>
      </c>
      <c r="G31" s="41" t="s">
        <v>286</v>
      </c>
      <c r="H31" s="41" t="s">
        <v>287</v>
      </c>
      <c r="I31" s="41" t="s">
        <v>287</v>
      </c>
      <c r="J31" s="75" t="s">
        <v>288</v>
      </c>
    </row>
    <row r="32" spans="1:10" ht="15.75" customHeight="1">
      <c r="A32" s="34" t="s">
        <v>289</v>
      </c>
      <c r="B32" s="36" t="s">
        <v>196</v>
      </c>
      <c r="C32" s="83" t="str">
        <f>HYPERLINK("https://play.google.com/store/apps/details?id=com.google.android.apps.photos","com.google.android.apps.photos")</f>
        <v>com.google.android.apps.photos</v>
      </c>
      <c r="D32" s="39" t="s">
        <v>291</v>
      </c>
      <c r="E32" s="41" t="s">
        <v>293</v>
      </c>
      <c r="F32" s="41" t="s">
        <v>295</v>
      </c>
      <c r="G32" s="41" t="s">
        <v>290</v>
      </c>
      <c r="H32" s="41" t="s">
        <v>292</v>
      </c>
      <c r="I32" s="41" t="s">
        <v>294</v>
      </c>
      <c r="J32" s="84" t="s">
        <v>296</v>
      </c>
    </row>
    <row r="33" spans="1:10" ht="15.75" customHeight="1">
      <c r="A33" s="34" t="s">
        <v>297</v>
      </c>
      <c r="B33" s="36" t="s">
        <v>298</v>
      </c>
      <c r="C33" s="40" t="str">
        <f>HYPERLINK("https://play.google.com/store/apps/details?id=com.google.android.videos",HYPERLINK("https://play.google.com/store/apps/details?id=com.google.android.videos","com.google.android.videos"))</f>
        <v>com.google.android.videos</v>
      </c>
      <c r="D33" s="39" t="s">
        <v>303</v>
      </c>
      <c r="E33" s="41" t="s">
        <v>303</v>
      </c>
      <c r="F33" s="41" t="s">
        <v>304</v>
      </c>
      <c r="G33" s="41" t="s">
        <v>299</v>
      </c>
      <c r="H33" s="41" t="s">
        <v>299</v>
      </c>
      <c r="I33" s="41" t="s">
        <v>299</v>
      </c>
      <c r="J33" s="75" t="s">
        <v>300</v>
      </c>
    </row>
    <row r="34" spans="1:10" ht="15.75" customHeight="1">
      <c r="A34" s="34" t="s">
        <v>301</v>
      </c>
      <c r="B34" s="36" t="s">
        <v>302</v>
      </c>
      <c r="C34" s="40" t="str">
        <f>HYPERLINK("https://play.google.com/store/apps/details?id=com.google.android.webview",HYPERLINK("https://play.google.com/store/apps/details?id=com.google.android.webview","com.google.android.webview"))</f>
        <v>com.google.android.webview</v>
      </c>
      <c r="D34" s="39" t="s">
        <v>205</v>
      </c>
      <c r="E34" s="41" t="s">
        <v>206</v>
      </c>
      <c r="F34" s="41" t="s">
        <v>207</v>
      </c>
      <c r="G34" s="41" t="s">
        <v>208</v>
      </c>
      <c r="H34" s="41" t="s">
        <v>209</v>
      </c>
      <c r="I34" s="41" t="s">
        <v>210</v>
      </c>
      <c r="J34" s="41" t="s">
        <v>210</v>
      </c>
    </row>
    <row r="35" spans="1:10" ht="15.75" customHeight="1">
      <c r="A35" s="34" t="s">
        <v>189</v>
      </c>
      <c r="B35" s="36" t="s">
        <v>189</v>
      </c>
      <c r="C35" s="40" t="str">
        <f>HYPERLINK("https://play.google.com/store/apps/details?id=com.google.android.youtube",HYPERLINK("https://play.google.com/store/apps/details?id=com.google.android.youtube","com.google.android.youtube"))</f>
        <v>com.google.android.youtube</v>
      </c>
      <c r="D35" s="39" t="s">
        <v>312</v>
      </c>
      <c r="E35" s="41" t="s">
        <v>313</v>
      </c>
      <c r="F35" s="41" t="s">
        <v>315</v>
      </c>
      <c r="G35" s="41" t="s">
        <v>305</v>
      </c>
      <c r="H35" s="41" t="s">
        <v>306</v>
      </c>
      <c r="I35" s="41" t="s">
        <v>307</v>
      </c>
      <c r="J35" s="84" t="s">
        <v>308</v>
      </c>
    </row>
    <row r="36" spans="1:10" ht="15.75" customHeight="1">
      <c r="A36" s="34" t="s">
        <v>309</v>
      </c>
      <c r="B36" s="36" t="s">
        <v>310</v>
      </c>
      <c r="C36" s="40" t="str">
        <f>HYPERLINK("https://play.google.com/store/apps/details?id=com.google.android.tts",HYPERLINK("https://play.google.com/store/apps/details?id=com.google.android.tts","com.google.android.tts"))</f>
        <v>com.google.android.tts</v>
      </c>
      <c r="D36" s="39" t="s">
        <v>321</v>
      </c>
      <c r="E36" s="41" t="s">
        <v>321</v>
      </c>
      <c r="F36" s="41" t="s">
        <v>321</v>
      </c>
      <c r="G36" s="41" t="s">
        <v>311</v>
      </c>
      <c r="H36" s="41" t="s">
        <v>311</v>
      </c>
      <c r="I36" s="41" t="s">
        <v>314</v>
      </c>
      <c r="J36" s="41" t="s">
        <v>314</v>
      </c>
    </row>
    <row r="37" spans="1:10" ht="15.75" customHeight="1">
      <c r="A37" s="56" t="s">
        <v>203</v>
      </c>
      <c r="B37" s="57" t="s">
        <v>316</v>
      </c>
      <c r="C37" s="37" t="s">
        <v>317</v>
      </c>
      <c r="D37" s="87" t="s">
        <v>322</v>
      </c>
      <c r="E37" s="86" t="s">
        <v>322</v>
      </c>
      <c r="F37" s="86" t="s">
        <v>322</v>
      </c>
      <c r="G37" s="86" t="s">
        <v>318</v>
      </c>
      <c r="H37" s="41" t="s">
        <v>319</v>
      </c>
      <c r="I37" s="41" t="s">
        <v>319</v>
      </c>
      <c r="J37" s="41" t="s">
        <v>319</v>
      </c>
    </row>
    <row r="38" spans="1:10" ht="15.75" customHeight="1">
      <c r="A38" s="56" t="s">
        <v>202</v>
      </c>
      <c r="B38" s="57" t="s">
        <v>320</v>
      </c>
      <c r="C38" s="40" t="str">
        <f>HYPERLINK("https://play.google.com/store/apps/details?id=com.google.android.calendar",HYPERLINK("https://play.google.com/store/apps/details?id=com.google.android.calendar","com.google.android.calendar"))</f>
        <v>com.google.android.calendar</v>
      </c>
      <c r="D38" s="39" t="s">
        <v>328</v>
      </c>
      <c r="E38" s="41" t="s">
        <v>329</v>
      </c>
      <c r="F38" s="41" t="s">
        <v>330</v>
      </c>
      <c r="G38" s="41" t="s">
        <v>323</v>
      </c>
      <c r="H38" s="41" t="s">
        <v>324</v>
      </c>
      <c r="I38" s="41" t="s">
        <v>325</v>
      </c>
      <c r="J38" s="84" t="s">
        <v>326</v>
      </c>
    </row>
    <row r="39" spans="1:10" ht="15.75" customHeight="1">
      <c r="A39" s="56" t="s">
        <v>204</v>
      </c>
      <c r="B39" s="57" t="s">
        <v>327</v>
      </c>
      <c r="C39" s="88" t="str">
        <f>HYPERLINK("https://play.google.com/store/apps/details?id=com.google.android.deskclock","com.google.android.deskclock")</f>
        <v>com.google.android.deskclock</v>
      </c>
      <c r="D39" s="87" t="s">
        <v>331</v>
      </c>
      <c r="E39" s="86" t="s">
        <v>331</v>
      </c>
      <c r="F39" s="86" t="s">
        <v>331</v>
      </c>
      <c r="G39" s="86" t="s">
        <v>331</v>
      </c>
      <c r="H39" s="86" t="s">
        <v>331</v>
      </c>
      <c r="I39" s="86" t="s">
        <v>331</v>
      </c>
      <c r="J39" s="86" t="s">
        <v>331</v>
      </c>
    </row>
    <row r="40" spans="1:10" ht="15.75" customHeight="1">
      <c r="A40" s="56" t="s">
        <v>332</v>
      </c>
      <c r="B40" s="57" t="s">
        <v>232</v>
      </c>
      <c r="C40" s="37" t="s">
        <v>333</v>
      </c>
      <c r="D40" s="39" t="s">
        <v>88</v>
      </c>
      <c r="E40" s="41" t="s">
        <v>88</v>
      </c>
      <c r="F40" s="41" t="s">
        <v>88</v>
      </c>
      <c r="G40" s="41" t="s">
        <v>88</v>
      </c>
      <c r="H40" s="41" t="s">
        <v>88</v>
      </c>
      <c r="I40" s="41" t="s">
        <v>88</v>
      </c>
      <c r="J40" s="41" t="s">
        <v>88</v>
      </c>
    </row>
    <row r="41" spans="1:10" ht="15.75" customHeight="1">
      <c r="A41" s="56" t="s">
        <v>334</v>
      </c>
      <c r="B41" s="57" t="s">
        <v>335</v>
      </c>
      <c r="C41" s="40" t="str">
        <f>HYPERLINK("https://play.google.com/store/apps/details?id=com.google.android.inputmethod.pinyin",HYPERLINK("https://play.google.com/store/apps/details?id=com.google.android.inputmethod.pinyin","com.google.android.inputmethod.pinyin"))</f>
        <v>com.google.android.inputmethod.pinyin</v>
      </c>
      <c r="D41" s="39" t="s">
        <v>336</v>
      </c>
      <c r="E41" s="41" t="s">
        <v>336</v>
      </c>
      <c r="F41" s="41" t="s">
        <v>336</v>
      </c>
      <c r="G41" s="41" t="s">
        <v>336</v>
      </c>
      <c r="H41" s="41" t="s">
        <v>336</v>
      </c>
      <c r="I41" s="41" t="s">
        <v>336</v>
      </c>
      <c r="J41" s="41" t="s">
        <v>336</v>
      </c>
    </row>
    <row r="42" spans="1:10" ht="15.75" customHeight="1">
      <c r="A42" s="56" t="s">
        <v>337</v>
      </c>
      <c r="B42" s="57" t="s">
        <v>338</v>
      </c>
      <c r="C42" s="83" t="str">
        <f>HYPERLINK("https://play.google.com/store/apps/details?id=com.google.android.inputmethod.japanese","com.google.android.inputmethod.japanese")</f>
        <v>com.google.android.inputmethod.japanese</v>
      </c>
      <c r="D42" s="39" t="s">
        <v>339</v>
      </c>
      <c r="E42" s="41" t="s">
        <v>339</v>
      </c>
      <c r="F42" s="41" t="s">
        <v>339</v>
      </c>
      <c r="G42" s="41" t="s">
        <v>339</v>
      </c>
      <c r="H42" s="41" t="s">
        <v>339</v>
      </c>
      <c r="I42" s="41" t="s">
        <v>339</v>
      </c>
      <c r="J42" s="41" t="s">
        <v>339</v>
      </c>
    </row>
    <row r="43" spans="1:10" ht="15.75" customHeight="1">
      <c r="A43" s="56" t="s">
        <v>214</v>
      </c>
      <c r="B43" s="57" t="s">
        <v>214</v>
      </c>
      <c r="C43" s="40" t="str">
        <f>HYPERLINK("https://play.google.com/store/apps/details?id=com.google.android.keep",HYPERLINK("https://play.google.com/store/apps/details?id=com.google.android.keep","com.google.android.keep"))</f>
        <v>com.google.android.keep</v>
      </c>
      <c r="D43" s="39" t="s">
        <v>340</v>
      </c>
      <c r="E43" s="41" t="s">
        <v>341</v>
      </c>
      <c r="F43" s="41" t="s">
        <v>342</v>
      </c>
      <c r="G43" s="41" t="s">
        <v>343</v>
      </c>
      <c r="H43" s="41" t="s">
        <v>344</v>
      </c>
      <c r="I43" s="41" t="s">
        <v>345</v>
      </c>
      <c r="J43" s="75" t="s">
        <v>346</v>
      </c>
    </row>
    <row r="44" spans="1:10" ht="15.75" customHeight="1">
      <c r="A44" s="56" t="s">
        <v>347</v>
      </c>
      <c r="B44" s="57" t="s">
        <v>348</v>
      </c>
      <c r="C44" s="40" t="str">
        <f>HYPERLINK("https://play.google.com/store/apps/details?id=com.google.android.inputmethod.korean",HYPERLINK("https://play.google.com/store/apps/details?id=com.google.android.inputmethod.korean","com.google.android.inputmethod.korean"))</f>
        <v>com.google.android.inputmethod.korean</v>
      </c>
      <c r="D44" s="39" t="s">
        <v>349</v>
      </c>
      <c r="E44" s="41" t="s">
        <v>349</v>
      </c>
      <c r="F44" s="41" t="s">
        <v>349</v>
      </c>
      <c r="G44" s="41" t="s">
        <v>349</v>
      </c>
      <c r="H44" s="41" t="s">
        <v>349</v>
      </c>
      <c r="I44" s="41" t="s">
        <v>349</v>
      </c>
      <c r="J44" s="41" t="s">
        <v>349</v>
      </c>
    </row>
    <row r="45" spans="1:10" ht="15.75" customHeight="1">
      <c r="A45" s="56" t="s">
        <v>350</v>
      </c>
      <c r="B45" s="57" t="s">
        <v>351</v>
      </c>
      <c r="C45" s="40" t="str">
        <f>HYPERLINK("https://play.google.com/store/apps/details?id=com.google.android.inputmethod.latin",HYPERLINK("https://play.google.com/store/apps/details?id=com.google.android.inputmethod.latin","com.google.android.inputmethod.latin"))</f>
        <v>com.google.android.inputmethod.latin</v>
      </c>
      <c r="D45" s="39" t="s">
        <v>352</v>
      </c>
      <c r="E45" s="41" t="s">
        <v>352</v>
      </c>
      <c r="F45" s="41" t="s">
        <v>352</v>
      </c>
      <c r="G45" s="41" t="s">
        <v>353</v>
      </c>
      <c r="H45" s="41" t="s">
        <v>354</v>
      </c>
      <c r="I45" s="41" t="s">
        <v>354</v>
      </c>
      <c r="J45" s="75" t="s">
        <v>355</v>
      </c>
    </row>
    <row r="46" spans="1:10" ht="15.75" customHeight="1">
      <c r="A46" s="56" t="s">
        <v>356</v>
      </c>
      <c r="B46" s="57" t="s">
        <v>357</v>
      </c>
      <c r="C46" s="40" t="str">
        <f>HYPERLINK("https://play.google.com/store/apps/details?id=com.google.android.marvin.talkback",HYPERLINK("https://play.google.com/store/apps/details?id=com.google.android.marvin.talkback","com.google.android.marvin.talkback"))</f>
        <v>com.google.android.marvin.talkback</v>
      </c>
      <c r="D46" s="45" t="s">
        <v>358</v>
      </c>
      <c r="E46" s="43" t="s">
        <v>358</v>
      </c>
      <c r="F46" s="43" t="s">
        <v>358</v>
      </c>
      <c r="G46" s="43" t="s">
        <v>358</v>
      </c>
      <c r="H46" s="43" t="s">
        <v>358</v>
      </c>
      <c r="I46" s="43" t="s">
        <v>359</v>
      </c>
      <c r="J46" s="43" t="s">
        <v>359</v>
      </c>
    </row>
    <row r="47" spans="1:10" ht="15.75" customHeight="1">
      <c r="A47" s="56" t="s">
        <v>226</v>
      </c>
      <c r="B47" s="57" t="s">
        <v>226</v>
      </c>
      <c r="C47" s="83" t="str">
        <f>HYPERLINK("https://play.google.com/store/apps/details?id=com.google.android.apps.messaging","com.google.android.apps.messaging")</f>
        <v>com.google.android.apps.messaging</v>
      </c>
      <c r="D47" s="39" t="s">
        <v>360</v>
      </c>
      <c r="E47" s="41" t="s">
        <v>361</v>
      </c>
      <c r="F47" s="41" t="s">
        <v>362</v>
      </c>
      <c r="G47" s="41" t="s">
        <v>362</v>
      </c>
      <c r="H47" s="75" t="s">
        <v>363</v>
      </c>
      <c r="I47" s="41" t="s">
        <v>364</v>
      </c>
      <c r="J47" s="41" t="s">
        <v>364</v>
      </c>
    </row>
    <row r="48" spans="1:10" ht="15.75" customHeight="1">
      <c r="A48" s="41" t="s">
        <v>365</v>
      </c>
      <c r="B48" s="39" t="s">
        <v>366</v>
      </c>
      <c r="C48" s="39" t="s">
        <v>367</v>
      </c>
      <c r="D48" s="39" t="s">
        <v>88</v>
      </c>
      <c r="E48" s="41" t="s">
        <v>88</v>
      </c>
      <c r="F48" s="41" t="s">
        <v>88</v>
      </c>
      <c r="G48" s="41" t="s">
        <v>88</v>
      </c>
      <c r="H48" s="41" t="s">
        <v>88</v>
      </c>
      <c r="I48" s="41" t="s">
        <v>88</v>
      </c>
      <c r="J48" s="41" t="s">
        <v>88</v>
      </c>
    </row>
    <row r="49" spans="1:10" ht="15.75" customHeight="1">
      <c r="A49" s="66" t="s">
        <v>368</v>
      </c>
      <c r="B49" s="68" t="s">
        <v>369</v>
      </c>
      <c r="C49" s="68" t="s">
        <v>370</v>
      </c>
      <c r="D49" s="68" t="s">
        <v>371</v>
      </c>
      <c r="E49" s="66" t="s">
        <v>371</v>
      </c>
      <c r="F49" s="66" t="s">
        <v>371</v>
      </c>
      <c r="G49" s="66" t="s">
        <v>371</v>
      </c>
      <c r="H49" s="66" t="s">
        <v>371</v>
      </c>
      <c r="I49" s="66" t="s">
        <v>371</v>
      </c>
      <c r="J49" s="66" t="s">
        <v>371</v>
      </c>
    </row>
  </sheetData>
  <mergeCells count="12">
    <mergeCell ref="A22:B22"/>
    <mergeCell ref="D1:D2"/>
    <mergeCell ref="E1:E2"/>
    <mergeCell ref="B1:B2"/>
    <mergeCell ref="A1:A2"/>
    <mergeCell ref="C1:C2"/>
    <mergeCell ref="A3:B3"/>
    <mergeCell ref="J1:J2"/>
    <mergeCell ref="H1:H2"/>
    <mergeCell ref="I1:I2"/>
    <mergeCell ref="G1:G2"/>
    <mergeCell ref="F1:F2"/>
  </mergeCells>
  <phoneticPr fontId="5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50"/>
  <sheetViews>
    <sheetView workbookViewId="0"/>
  </sheetViews>
  <sheetFormatPr defaultColWidth="14.42578125" defaultRowHeight="15.75" customHeight="1"/>
  <cols>
    <col min="1" max="1" width="43.85546875" customWidth="1"/>
    <col min="2" max="2" width="44" customWidth="1"/>
  </cols>
  <sheetData>
    <row r="1" spans="1:3" ht="15.75" customHeight="1">
      <c r="A1" s="96"/>
      <c r="B1" s="98"/>
      <c r="C1" s="99" t="s">
        <v>378</v>
      </c>
    </row>
    <row r="2" spans="1:3" ht="15.75" customHeight="1">
      <c r="A2" s="100" t="s">
        <v>379</v>
      </c>
      <c r="B2" s="105" t="s">
        <v>379</v>
      </c>
      <c r="C2" s="105" t="s">
        <v>388</v>
      </c>
    </row>
    <row r="3" spans="1:3" ht="15.75" customHeight="1">
      <c r="A3" s="100" t="s">
        <v>390</v>
      </c>
      <c r="B3" s="105" t="s">
        <v>390</v>
      </c>
      <c r="C3" s="105" t="s">
        <v>392</v>
      </c>
    </row>
    <row r="4" spans="1:3" ht="15.75" customHeight="1">
      <c r="A4" s="100" t="s">
        <v>393</v>
      </c>
      <c r="B4" s="105" t="s">
        <v>393</v>
      </c>
      <c r="C4" s="105" t="s">
        <v>394</v>
      </c>
    </row>
    <row r="5" spans="1:3" ht="15.75" customHeight="1">
      <c r="A5" s="100" t="s">
        <v>395</v>
      </c>
      <c r="B5" s="105" t="s">
        <v>395</v>
      </c>
      <c r="C5" s="105" t="s">
        <v>396</v>
      </c>
    </row>
    <row r="6" spans="1:3" ht="15.75" customHeight="1">
      <c r="A6" s="100" t="s">
        <v>397</v>
      </c>
      <c r="B6" s="105" t="s">
        <v>397</v>
      </c>
      <c r="C6" s="105" t="s">
        <v>398</v>
      </c>
    </row>
    <row r="7" spans="1:3" ht="15.75" customHeight="1">
      <c r="A7" s="100" t="s">
        <v>399</v>
      </c>
      <c r="B7" s="105" t="s">
        <v>399</v>
      </c>
      <c r="C7" s="105" t="s">
        <v>400</v>
      </c>
    </row>
    <row r="8" spans="1:3" ht="15.75" customHeight="1">
      <c r="A8" s="100" t="s">
        <v>401</v>
      </c>
      <c r="B8" s="105" t="s">
        <v>401</v>
      </c>
      <c r="C8" s="105" t="s">
        <v>402</v>
      </c>
    </row>
    <row r="9" spans="1:3" ht="15.75" customHeight="1">
      <c r="A9" s="100" t="s">
        <v>403</v>
      </c>
      <c r="B9" s="105" t="s">
        <v>403</v>
      </c>
      <c r="C9" s="105" t="s">
        <v>404</v>
      </c>
    </row>
    <row r="10" spans="1:3" ht="15.75" customHeight="1">
      <c r="A10" s="100" t="s">
        <v>405</v>
      </c>
      <c r="B10" s="105" t="s">
        <v>405</v>
      </c>
      <c r="C10" s="105" t="s">
        <v>406</v>
      </c>
    </row>
    <row r="11" spans="1:3" ht="15.75" customHeight="1">
      <c r="A11" s="100" t="s">
        <v>407</v>
      </c>
      <c r="B11" s="105" t="s">
        <v>407</v>
      </c>
      <c r="C11" s="105" t="s">
        <v>408</v>
      </c>
    </row>
    <row r="12" spans="1:3" ht="15.75" customHeight="1">
      <c r="A12" s="100" t="s">
        <v>409</v>
      </c>
      <c r="B12" s="105" t="s">
        <v>409</v>
      </c>
      <c r="C12" s="105" t="s">
        <v>410</v>
      </c>
    </row>
    <row r="13" spans="1:3" ht="15.75" customHeight="1">
      <c r="A13" s="100" t="s">
        <v>411</v>
      </c>
      <c r="B13" s="105" t="s">
        <v>411</v>
      </c>
      <c r="C13" s="105" t="s">
        <v>412</v>
      </c>
    </row>
    <row r="14" spans="1:3" ht="15.75" customHeight="1">
      <c r="A14" s="100" t="s">
        <v>413</v>
      </c>
      <c r="B14" s="105" t="s">
        <v>413</v>
      </c>
      <c r="C14" s="105" t="s">
        <v>414</v>
      </c>
    </row>
    <row r="15" spans="1:3" ht="15.75" customHeight="1">
      <c r="A15" s="100" t="s">
        <v>416</v>
      </c>
      <c r="B15" s="105" t="s">
        <v>416</v>
      </c>
      <c r="C15" s="105" t="s">
        <v>417</v>
      </c>
    </row>
    <row r="16" spans="1:3" ht="15.75" customHeight="1">
      <c r="A16" s="100" t="s">
        <v>418</v>
      </c>
      <c r="B16" s="105" t="s">
        <v>418</v>
      </c>
      <c r="C16" s="105" t="s">
        <v>419</v>
      </c>
    </row>
    <row r="17" spans="1:3" ht="15.75" customHeight="1">
      <c r="A17" s="100" t="s">
        <v>420</v>
      </c>
      <c r="B17" s="105" t="s">
        <v>420</v>
      </c>
      <c r="C17" s="105" t="s">
        <v>421</v>
      </c>
    </row>
    <row r="18" spans="1:3" ht="15.75" customHeight="1">
      <c r="A18" s="100" t="s">
        <v>422</v>
      </c>
      <c r="B18" s="105" t="s">
        <v>422</v>
      </c>
      <c r="C18" s="105" t="s">
        <v>424</v>
      </c>
    </row>
    <row r="19" spans="1:3" ht="15.75" customHeight="1">
      <c r="A19" s="100" t="s">
        <v>425</v>
      </c>
      <c r="B19" s="105" t="s">
        <v>425</v>
      </c>
      <c r="C19" s="105" t="s">
        <v>426</v>
      </c>
    </row>
    <row r="20" spans="1:3" ht="15.75" customHeight="1">
      <c r="A20" s="100" t="s">
        <v>427</v>
      </c>
      <c r="B20" s="105" t="s">
        <v>427</v>
      </c>
      <c r="C20" s="105" t="s">
        <v>428</v>
      </c>
    </row>
    <row r="21" spans="1:3" ht="15.75" customHeight="1">
      <c r="A21" s="100" t="s">
        <v>430</v>
      </c>
      <c r="B21" s="105" t="s">
        <v>430</v>
      </c>
      <c r="C21" s="105" t="s">
        <v>432</v>
      </c>
    </row>
    <row r="22" spans="1:3" ht="15.75" customHeight="1">
      <c r="A22" s="100" t="s">
        <v>434</v>
      </c>
      <c r="B22" s="105" t="s">
        <v>434</v>
      </c>
      <c r="C22" s="105" t="s">
        <v>435</v>
      </c>
    </row>
    <row r="23" spans="1:3" ht="15.75" customHeight="1">
      <c r="A23" s="100" t="s">
        <v>436</v>
      </c>
      <c r="B23" s="105" t="s">
        <v>436</v>
      </c>
      <c r="C23" s="105" t="s">
        <v>437</v>
      </c>
    </row>
    <row r="24" spans="1:3" ht="15.75" customHeight="1">
      <c r="A24" s="100" t="s">
        <v>438</v>
      </c>
      <c r="B24" s="105" t="s">
        <v>438</v>
      </c>
      <c r="C24" s="105" t="s">
        <v>439</v>
      </c>
    </row>
    <row r="25" spans="1:3" ht="15.75" customHeight="1">
      <c r="A25" s="100" t="s">
        <v>440</v>
      </c>
      <c r="B25" s="105" t="s">
        <v>440</v>
      </c>
      <c r="C25" s="105" t="s">
        <v>441</v>
      </c>
    </row>
    <row r="26" spans="1:3" ht="15.75" customHeight="1">
      <c r="A26" s="100" t="s">
        <v>442</v>
      </c>
      <c r="B26" s="105" t="s">
        <v>442</v>
      </c>
      <c r="C26" s="105" t="s">
        <v>443</v>
      </c>
    </row>
    <row r="27" spans="1:3" ht="15.75" customHeight="1">
      <c r="A27" s="100" t="s">
        <v>444</v>
      </c>
      <c r="B27" s="105" t="s">
        <v>444</v>
      </c>
      <c r="C27" s="105" t="s">
        <v>445</v>
      </c>
    </row>
    <row r="28" spans="1:3" ht="15.75" customHeight="1">
      <c r="A28" s="100" t="s">
        <v>446</v>
      </c>
      <c r="B28" s="105" t="s">
        <v>446</v>
      </c>
      <c r="C28" s="105" t="s">
        <v>447</v>
      </c>
    </row>
    <row r="29" spans="1:3" ht="15.75" customHeight="1">
      <c r="A29" s="100" t="s">
        <v>448</v>
      </c>
      <c r="B29" s="105" t="s">
        <v>449</v>
      </c>
      <c r="C29" s="105" t="s">
        <v>450</v>
      </c>
    </row>
    <row r="30" spans="1:3" ht="15.75" customHeight="1">
      <c r="A30" s="100" t="s">
        <v>451</v>
      </c>
      <c r="B30" s="105" t="s">
        <v>452</v>
      </c>
      <c r="C30" s="105" t="s">
        <v>453</v>
      </c>
    </row>
    <row r="31" spans="1:3" ht="15.75" customHeight="1">
      <c r="A31" s="100" t="s">
        <v>454</v>
      </c>
      <c r="B31" s="105" t="s">
        <v>455</v>
      </c>
      <c r="C31" s="105" t="s">
        <v>456</v>
      </c>
    </row>
    <row r="32" spans="1:3" ht="15.75" customHeight="1">
      <c r="A32" s="100" t="s">
        <v>457</v>
      </c>
      <c r="B32" s="105" t="s">
        <v>457</v>
      </c>
      <c r="C32" s="105" t="s">
        <v>458</v>
      </c>
    </row>
    <row r="33" spans="1:3" ht="15.75" customHeight="1">
      <c r="A33" s="100" t="s">
        <v>459</v>
      </c>
      <c r="B33" s="105" t="s">
        <v>460</v>
      </c>
      <c r="C33" s="105" t="s">
        <v>461</v>
      </c>
    </row>
    <row r="34" spans="1:3" ht="15.75" customHeight="1">
      <c r="A34" s="100" t="s">
        <v>462</v>
      </c>
      <c r="B34" s="105" t="s">
        <v>462</v>
      </c>
      <c r="C34" s="105" t="s">
        <v>463</v>
      </c>
    </row>
    <row r="35" spans="1:3" ht="15.75" customHeight="1">
      <c r="A35" s="100" t="s">
        <v>465</v>
      </c>
      <c r="B35" s="105" t="s">
        <v>465</v>
      </c>
      <c r="C35" s="105" t="s">
        <v>468</v>
      </c>
    </row>
    <row r="36" spans="1:3" ht="15.75" customHeight="1">
      <c r="A36" s="100" t="s">
        <v>469</v>
      </c>
      <c r="B36" s="105" t="s">
        <v>469</v>
      </c>
      <c r="C36" s="105" t="s">
        <v>470</v>
      </c>
    </row>
    <row r="37" spans="1:3" ht="15.75" customHeight="1">
      <c r="A37" s="100" t="s">
        <v>471</v>
      </c>
      <c r="B37" s="105" t="s">
        <v>471</v>
      </c>
      <c r="C37" s="105" t="s">
        <v>472</v>
      </c>
    </row>
    <row r="38" spans="1:3" ht="15.75" customHeight="1">
      <c r="A38" s="100" t="s">
        <v>473</v>
      </c>
      <c r="B38" s="105" t="s">
        <v>473</v>
      </c>
      <c r="C38" s="105" t="s">
        <v>474</v>
      </c>
    </row>
    <row r="39" spans="1:3" ht="15.75" customHeight="1">
      <c r="A39" s="100" t="s">
        <v>475</v>
      </c>
      <c r="B39" s="105" t="s">
        <v>475</v>
      </c>
      <c r="C39" s="105" t="s">
        <v>476</v>
      </c>
    </row>
    <row r="40" spans="1:3" ht="15.75" customHeight="1">
      <c r="A40" s="100" t="s">
        <v>477</v>
      </c>
      <c r="B40" s="105" t="s">
        <v>477</v>
      </c>
      <c r="C40" s="105" t="s">
        <v>478</v>
      </c>
    </row>
    <row r="41" spans="1:3" ht="15.75" customHeight="1">
      <c r="A41" s="100" t="s">
        <v>479</v>
      </c>
      <c r="B41" s="105" t="s">
        <v>480</v>
      </c>
      <c r="C41" s="105" t="s">
        <v>481</v>
      </c>
    </row>
    <row r="42" spans="1:3" ht="15.75" customHeight="1">
      <c r="A42" s="100" t="s">
        <v>482</v>
      </c>
      <c r="B42" s="105" t="s">
        <v>482</v>
      </c>
      <c r="C42" s="105" t="s">
        <v>483</v>
      </c>
    </row>
    <row r="43" spans="1:3" ht="15.75" customHeight="1">
      <c r="A43" s="100" t="s">
        <v>484</v>
      </c>
      <c r="B43" s="105" t="s">
        <v>485</v>
      </c>
      <c r="C43" s="105" t="s">
        <v>486</v>
      </c>
    </row>
    <row r="44" spans="1:3" ht="15.75" customHeight="1">
      <c r="A44" s="100" t="s">
        <v>487</v>
      </c>
      <c r="B44" s="105" t="s">
        <v>487</v>
      </c>
      <c r="C44" s="105" t="s">
        <v>488</v>
      </c>
    </row>
    <row r="45" spans="1:3" ht="15.75" customHeight="1">
      <c r="A45" s="100" t="s">
        <v>489</v>
      </c>
      <c r="B45" s="105" t="s">
        <v>489</v>
      </c>
      <c r="C45" s="105" t="s">
        <v>490</v>
      </c>
    </row>
    <row r="46" spans="1:3" ht="15.75" customHeight="1">
      <c r="A46" s="100" t="s">
        <v>491</v>
      </c>
      <c r="B46" s="105" t="s">
        <v>491</v>
      </c>
      <c r="C46" s="105" t="s">
        <v>492</v>
      </c>
    </row>
    <row r="47" spans="1:3" ht="15.75" customHeight="1">
      <c r="A47" s="100" t="s">
        <v>493</v>
      </c>
      <c r="B47" s="105" t="s">
        <v>493</v>
      </c>
      <c r="C47" s="105" t="s">
        <v>494</v>
      </c>
    </row>
    <row r="48" spans="1:3" ht="15.75" customHeight="1">
      <c r="A48" s="100" t="s">
        <v>495</v>
      </c>
      <c r="B48" s="105" t="s">
        <v>495</v>
      </c>
      <c r="C48" s="105" t="s">
        <v>496</v>
      </c>
    </row>
    <row r="49" spans="1:3" ht="15.75" customHeight="1">
      <c r="A49" s="100" t="s">
        <v>497</v>
      </c>
      <c r="B49" s="105" t="s">
        <v>497</v>
      </c>
      <c r="C49" s="105" t="s">
        <v>498</v>
      </c>
    </row>
    <row r="50" spans="1:3" ht="15.75" customHeight="1">
      <c r="A50" s="100" t="s">
        <v>499</v>
      </c>
      <c r="B50" s="105" t="s">
        <v>499</v>
      </c>
      <c r="C50" s="105" t="s">
        <v>500</v>
      </c>
    </row>
    <row r="51" spans="1:3" ht="15.75" customHeight="1">
      <c r="A51" s="100" t="s">
        <v>501</v>
      </c>
      <c r="B51" s="105" t="s">
        <v>501</v>
      </c>
      <c r="C51" s="105" t="s">
        <v>502</v>
      </c>
    </row>
    <row r="52" spans="1:3" ht="15.75" customHeight="1">
      <c r="A52" s="100" t="s">
        <v>503</v>
      </c>
      <c r="B52" s="105" t="s">
        <v>503</v>
      </c>
      <c r="C52" s="105" t="s">
        <v>504</v>
      </c>
    </row>
    <row r="53" spans="1:3" ht="15.75" customHeight="1">
      <c r="A53" s="100" t="s">
        <v>505</v>
      </c>
      <c r="B53" s="105" t="s">
        <v>505</v>
      </c>
      <c r="C53" s="105" t="s">
        <v>506</v>
      </c>
    </row>
    <row r="54" spans="1:3" ht="15.75" customHeight="1">
      <c r="A54" s="100" t="s">
        <v>507</v>
      </c>
      <c r="B54" s="105" t="s">
        <v>507</v>
      </c>
      <c r="C54" s="105" t="s">
        <v>508</v>
      </c>
    </row>
    <row r="55" spans="1:3" ht="15.75" customHeight="1">
      <c r="A55" s="100" t="s">
        <v>509</v>
      </c>
      <c r="B55" s="105" t="s">
        <v>509</v>
      </c>
      <c r="C55" s="105" t="s">
        <v>510</v>
      </c>
    </row>
    <row r="56" spans="1:3" ht="15.75" customHeight="1">
      <c r="A56" s="100" t="s">
        <v>511</v>
      </c>
      <c r="B56" s="105" t="s">
        <v>511</v>
      </c>
      <c r="C56" s="105" t="s">
        <v>512</v>
      </c>
    </row>
    <row r="57" spans="1:3" ht="15.75" customHeight="1">
      <c r="A57" s="100" t="s">
        <v>513</v>
      </c>
      <c r="B57" s="105" t="s">
        <v>513</v>
      </c>
      <c r="C57" s="105" t="s">
        <v>514</v>
      </c>
    </row>
    <row r="58" spans="1:3" ht="15.75" customHeight="1">
      <c r="A58" s="100" t="s">
        <v>515</v>
      </c>
      <c r="B58" s="105" t="s">
        <v>515</v>
      </c>
      <c r="C58" s="105" t="s">
        <v>516</v>
      </c>
    </row>
    <row r="59" spans="1:3" ht="15.75" customHeight="1">
      <c r="A59" s="100" t="s">
        <v>517</v>
      </c>
      <c r="B59" s="105" t="s">
        <v>517</v>
      </c>
      <c r="C59" s="105" t="s">
        <v>518</v>
      </c>
    </row>
    <row r="60" spans="1:3" ht="15.75" customHeight="1">
      <c r="A60" s="100" t="s">
        <v>519</v>
      </c>
      <c r="B60" s="105" t="s">
        <v>519</v>
      </c>
      <c r="C60" s="105" t="s">
        <v>520</v>
      </c>
    </row>
    <row r="61" spans="1:3" ht="15.75" customHeight="1">
      <c r="A61" s="100" t="s">
        <v>521</v>
      </c>
      <c r="B61" s="105" t="s">
        <v>521</v>
      </c>
      <c r="C61" s="105" t="s">
        <v>523</v>
      </c>
    </row>
    <row r="62" spans="1:3" ht="15.75" customHeight="1">
      <c r="A62" s="100" t="s">
        <v>524</v>
      </c>
      <c r="B62" s="105" t="s">
        <v>524</v>
      </c>
      <c r="C62" s="105" t="s">
        <v>525</v>
      </c>
    </row>
    <row r="63" spans="1:3" ht="15.75" customHeight="1">
      <c r="A63" s="100" t="s">
        <v>526</v>
      </c>
      <c r="B63" s="105" t="s">
        <v>526</v>
      </c>
      <c r="C63" s="105" t="s">
        <v>527</v>
      </c>
    </row>
    <row r="64" spans="1:3" ht="15.75" customHeight="1">
      <c r="A64" s="100" t="s">
        <v>528</v>
      </c>
      <c r="B64" s="105" t="s">
        <v>528</v>
      </c>
      <c r="C64" s="105" t="s">
        <v>529</v>
      </c>
    </row>
    <row r="65" spans="1:3" ht="15.75" customHeight="1">
      <c r="A65" s="100" t="s">
        <v>530</v>
      </c>
      <c r="B65" s="105" t="s">
        <v>530</v>
      </c>
      <c r="C65" s="105" t="s">
        <v>531</v>
      </c>
    </row>
    <row r="66" spans="1:3" ht="15.75" customHeight="1">
      <c r="A66" s="100" t="s">
        <v>532</v>
      </c>
      <c r="B66" s="105" t="s">
        <v>532</v>
      </c>
      <c r="C66" s="105" t="s">
        <v>533</v>
      </c>
    </row>
    <row r="67" spans="1:3" ht="15.75" customHeight="1">
      <c r="A67" s="100" t="s">
        <v>534</v>
      </c>
      <c r="B67" s="105" t="s">
        <v>534</v>
      </c>
      <c r="C67" s="105" t="s">
        <v>535</v>
      </c>
    </row>
    <row r="68" spans="1:3" ht="15.75" customHeight="1">
      <c r="A68" s="100" t="s">
        <v>536</v>
      </c>
      <c r="B68" s="105" t="s">
        <v>536</v>
      </c>
      <c r="C68" s="105" t="s">
        <v>537</v>
      </c>
    </row>
    <row r="69" spans="1:3" ht="15.75" customHeight="1">
      <c r="A69" s="100" t="s">
        <v>538</v>
      </c>
      <c r="B69" s="105" t="s">
        <v>538</v>
      </c>
      <c r="C69" s="105" t="s">
        <v>539</v>
      </c>
    </row>
    <row r="70" spans="1:3" ht="15.75" customHeight="1">
      <c r="A70" s="100" t="s">
        <v>540</v>
      </c>
      <c r="B70" s="105" t="s">
        <v>540</v>
      </c>
      <c r="C70" s="105" t="s">
        <v>541</v>
      </c>
    </row>
    <row r="71" spans="1:3" ht="15.75" customHeight="1">
      <c r="A71" s="100" t="s">
        <v>542</v>
      </c>
      <c r="B71" s="105" t="s">
        <v>542</v>
      </c>
      <c r="C71" s="105" t="s">
        <v>543</v>
      </c>
    </row>
    <row r="72" spans="1:3" ht="15.75" customHeight="1">
      <c r="A72" s="100" t="s">
        <v>544</v>
      </c>
      <c r="B72" s="105" t="s">
        <v>544</v>
      </c>
      <c r="C72" s="105" t="s">
        <v>545</v>
      </c>
    </row>
    <row r="73" spans="1:3" ht="15.75" customHeight="1">
      <c r="A73" s="100" t="s">
        <v>546</v>
      </c>
      <c r="B73" s="105" t="s">
        <v>547</v>
      </c>
      <c r="C73" s="105" t="s">
        <v>548</v>
      </c>
    </row>
    <row r="74" spans="1:3" ht="15.75" customHeight="1">
      <c r="A74" s="100" t="s">
        <v>549</v>
      </c>
      <c r="B74" s="105" t="s">
        <v>550</v>
      </c>
      <c r="C74" s="105" t="s">
        <v>551</v>
      </c>
    </row>
    <row r="75" spans="1:3" ht="15.75" customHeight="1">
      <c r="A75" s="100" t="s">
        <v>552</v>
      </c>
      <c r="B75" s="105" t="s">
        <v>552</v>
      </c>
      <c r="C75" s="105" t="s">
        <v>553</v>
      </c>
    </row>
    <row r="76" spans="1:3" ht="15.75" customHeight="1">
      <c r="A76" s="100" t="s">
        <v>554</v>
      </c>
      <c r="B76" s="105" t="s">
        <v>554</v>
      </c>
      <c r="C76" s="105" t="s">
        <v>555</v>
      </c>
    </row>
    <row r="77" spans="1:3" ht="15.75" customHeight="1">
      <c r="A77" s="100" t="s">
        <v>556</v>
      </c>
      <c r="B77" s="105" t="s">
        <v>556</v>
      </c>
      <c r="C77" s="105" t="s">
        <v>557</v>
      </c>
    </row>
    <row r="78" spans="1:3" ht="15.75" customHeight="1">
      <c r="A78" s="100" t="s">
        <v>558</v>
      </c>
      <c r="B78" s="105" t="s">
        <v>558</v>
      </c>
      <c r="C78" s="105" t="s">
        <v>561</v>
      </c>
    </row>
    <row r="79" spans="1:3" ht="15.75" customHeight="1">
      <c r="A79" s="100" t="s">
        <v>562</v>
      </c>
      <c r="B79" s="105" t="s">
        <v>562</v>
      </c>
      <c r="C79" s="105" t="s">
        <v>563</v>
      </c>
    </row>
    <row r="80" spans="1:3" ht="15.75" customHeight="1">
      <c r="A80" s="100" t="s">
        <v>564</v>
      </c>
      <c r="B80" s="105" t="s">
        <v>564</v>
      </c>
      <c r="C80" s="105" t="s">
        <v>565</v>
      </c>
    </row>
    <row r="81" spans="1:3" ht="15.75" customHeight="1">
      <c r="A81" s="100" t="s">
        <v>566</v>
      </c>
      <c r="B81" s="105" t="s">
        <v>566</v>
      </c>
      <c r="C81" s="105" t="s">
        <v>567</v>
      </c>
    </row>
    <row r="82" spans="1:3" ht="15.75" customHeight="1">
      <c r="A82" s="100" t="s">
        <v>568</v>
      </c>
      <c r="B82" s="105" t="s">
        <v>568</v>
      </c>
      <c r="C82" s="105" t="s">
        <v>569</v>
      </c>
    </row>
    <row r="83" spans="1:3" ht="15.75" customHeight="1">
      <c r="A83" s="100" t="s">
        <v>570</v>
      </c>
      <c r="B83" s="105" t="s">
        <v>570</v>
      </c>
      <c r="C83" s="105" t="s">
        <v>571</v>
      </c>
    </row>
    <row r="84" spans="1:3" ht="15.75" customHeight="1">
      <c r="A84" s="100" t="s">
        <v>572</v>
      </c>
      <c r="B84" s="105" t="s">
        <v>572</v>
      </c>
      <c r="C84" s="105" t="s">
        <v>573</v>
      </c>
    </row>
    <row r="85" spans="1:3" ht="15.75" customHeight="1">
      <c r="A85" s="100" t="s">
        <v>574</v>
      </c>
      <c r="B85" s="105" t="s">
        <v>574</v>
      </c>
      <c r="C85" s="105" t="s">
        <v>575</v>
      </c>
    </row>
    <row r="86" spans="1:3" ht="15.75" customHeight="1">
      <c r="A86" s="100" t="s">
        <v>576</v>
      </c>
      <c r="B86" s="105" t="s">
        <v>577</v>
      </c>
      <c r="C86" s="105" t="s">
        <v>578</v>
      </c>
    </row>
    <row r="87" spans="1:3" ht="15.75" customHeight="1">
      <c r="A87" s="100" t="s">
        <v>579</v>
      </c>
      <c r="B87" s="105" t="s">
        <v>579</v>
      </c>
      <c r="C87" s="105" t="s">
        <v>580</v>
      </c>
    </row>
    <row r="88" spans="1:3" ht="15.75" customHeight="1">
      <c r="A88" s="100" t="s">
        <v>581</v>
      </c>
      <c r="B88" s="105" t="s">
        <v>581</v>
      </c>
      <c r="C88" s="105" t="s">
        <v>582</v>
      </c>
    </row>
    <row r="89" spans="1:3" ht="15.75" customHeight="1">
      <c r="A89" s="100" t="s">
        <v>583</v>
      </c>
      <c r="B89" s="105" t="s">
        <v>583</v>
      </c>
      <c r="C89" s="105" t="s">
        <v>584</v>
      </c>
    </row>
    <row r="90" spans="1:3" ht="15.75" customHeight="1">
      <c r="A90" s="100" t="s">
        <v>585</v>
      </c>
      <c r="B90" s="105" t="s">
        <v>585</v>
      </c>
      <c r="C90" s="105" t="s">
        <v>586</v>
      </c>
    </row>
    <row r="91" spans="1:3" ht="15.75" customHeight="1">
      <c r="A91" s="100" t="s">
        <v>587</v>
      </c>
      <c r="B91" s="105" t="s">
        <v>587</v>
      </c>
      <c r="C91" s="105" t="s">
        <v>588</v>
      </c>
    </row>
    <row r="92" spans="1:3" ht="15.75" customHeight="1">
      <c r="A92" s="100" t="s">
        <v>589</v>
      </c>
      <c r="B92" s="105" t="s">
        <v>589</v>
      </c>
      <c r="C92" s="105" t="s">
        <v>590</v>
      </c>
    </row>
    <row r="93" spans="1:3" ht="15.75" customHeight="1">
      <c r="A93" s="100" t="s">
        <v>591</v>
      </c>
      <c r="B93" s="105" t="s">
        <v>591</v>
      </c>
      <c r="C93" s="105" t="s">
        <v>592</v>
      </c>
    </row>
    <row r="94" spans="1:3" ht="15.75" customHeight="1">
      <c r="A94" s="100" t="s">
        <v>593</v>
      </c>
      <c r="B94" s="105" t="s">
        <v>593</v>
      </c>
      <c r="C94" s="105" t="s">
        <v>594</v>
      </c>
    </row>
    <row r="95" spans="1:3" ht="15.75" customHeight="1">
      <c r="A95" s="100" t="s">
        <v>595</v>
      </c>
      <c r="B95" s="105" t="s">
        <v>595</v>
      </c>
      <c r="C95" s="105" t="s">
        <v>596</v>
      </c>
    </row>
    <row r="96" spans="1:3" ht="15.75" customHeight="1">
      <c r="A96" s="100" t="s">
        <v>597</v>
      </c>
      <c r="B96" s="105" t="s">
        <v>597</v>
      </c>
      <c r="C96" s="105" t="s">
        <v>599</v>
      </c>
    </row>
    <row r="97" spans="1:3" ht="15.75" customHeight="1">
      <c r="A97" s="100" t="s">
        <v>600</v>
      </c>
      <c r="B97" s="105" t="s">
        <v>600</v>
      </c>
      <c r="C97" s="105" t="s">
        <v>601</v>
      </c>
    </row>
    <row r="98" spans="1:3" ht="15.75" customHeight="1">
      <c r="A98" s="100" t="s">
        <v>602</v>
      </c>
      <c r="B98" s="105" t="s">
        <v>602</v>
      </c>
      <c r="C98" s="105" t="s">
        <v>603</v>
      </c>
    </row>
    <row r="99" spans="1:3" ht="15.75" customHeight="1">
      <c r="A99" s="100" t="s">
        <v>604</v>
      </c>
      <c r="B99" s="105" t="s">
        <v>604</v>
      </c>
      <c r="C99" s="105" t="s">
        <v>605</v>
      </c>
    </row>
    <row r="100" spans="1:3" ht="15.75" customHeight="1">
      <c r="A100" s="100" t="s">
        <v>606</v>
      </c>
      <c r="B100" s="105" t="s">
        <v>606</v>
      </c>
      <c r="C100" s="105" t="s">
        <v>607</v>
      </c>
    </row>
    <row r="101" spans="1:3" ht="15.75" customHeight="1">
      <c r="A101" s="100" t="s">
        <v>608</v>
      </c>
      <c r="B101" s="105" t="s">
        <v>608</v>
      </c>
      <c r="C101" s="105" t="s">
        <v>609</v>
      </c>
    </row>
    <row r="102" spans="1:3" ht="15.75" customHeight="1">
      <c r="A102" s="100" t="s">
        <v>610</v>
      </c>
      <c r="B102" s="105" t="s">
        <v>610</v>
      </c>
      <c r="C102" s="105" t="s">
        <v>611</v>
      </c>
    </row>
    <row r="103" spans="1:3" ht="15.75" customHeight="1">
      <c r="A103" s="100" t="s">
        <v>612</v>
      </c>
      <c r="B103" s="105" t="s">
        <v>613</v>
      </c>
      <c r="C103" s="105" t="s">
        <v>614</v>
      </c>
    </row>
    <row r="104" spans="1:3" ht="15.75" customHeight="1">
      <c r="A104" s="100" t="s">
        <v>615</v>
      </c>
      <c r="B104" s="105" t="s">
        <v>615</v>
      </c>
      <c r="C104" s="105" t="s">
        <v>617</v>
      </c>
    </row>
    <row r="105" spans="1:3" ht="15.75" customHeight="1">
      <c r="A105" s="100" t="s">
        <v>618</v>
      </c>
      <c r="B105" s="105" t="s">
        <v>618</v>
      </c>
      <c r="C105" s="105" t="s">
        <v>620</v>
      </c>
    </row>
    <row r="106" spans="1:3" ht="15.75" customHeight="1">
      <c r="A106" s="100" t="s">
        <v>622</v>
      </c>
      <c r="B106" s="105" t="s">
        <v>622</v>
      </c>
      <c r="C106" s="105" t="s">
        <v>623</v>
      </c>
    </row>
    <row r="107" spans="1:3" ht="15.75" customHeight="1">
      <c r="A107" s="100" t="s">
        <v>624</v>
      </c>
      <c r="B107" s="105" t="s">
        <v>624</v>
      </c>
      <c r="C107" s="105" t="s">
        <v>625</v>
      </c>
    </row>
    <row r="108" spans="1:3" ht="15.75" customHeight="1">
      <c r="A108" s="100" t="s">
        <v>626</v>
      </c>
      <c r="B108" s="105" t="s">
        <v>626</v>
      </c>
      <c r="C108" s="105" t="s">
        <v>627</v>
      </c>
    </row>
    <row r="109" spans="1:3" ht="15.75" customHeight="1">
      <c r="A109" s="100" t="s">
        <v>628</v>
      </c>
      <c r="B109" s="105" t="s">
        <v>629</v>
      </c>
      <c r="C109" s="105" t="s">
        <v>630</v>
      </c>
    </row>
    <row r="110" spans="1:3" ht="15.75" customHeight="1">
      <c r="A110" s="100" t="s">
        <v>631</v>
      </c>
      <c r="B110" s="105" t="s">
        <v>631</v>
      </c>
      <c r="C110" s="105" t="s">
        <v>632</v>
      </c>
    </row>
    <row r="111" spans="1:3" ht="15.75" customHeight="1">
      <c r="A111" s="100" t="s">
        <v>633</v>
      </c>
      <c r="B111" s="105" t="s">
        <v>633</v>
      </c>
      <c r="C111" s="105" t="s">
        <v>634</v>
      </c>
    </row>
    <row r="112" spans="1:3" ht="15.75" customHeight="1">
      <c r="A112" s="100" t="s">
        <v>635</v>
      </c>
      <c r="B112" s="105" t="s">
        <v>635</v>
      </c>
      <c r="C112" s="105" t="s">
        <v>636</v>
      </c>
    </row>
    <row r="113" spans="1:3" ht="15.75" customHeight="1">
      <c r="A113" s="100" t="s">
        <v>637</v>
      </c>
      <c r="B113" s="105" t="s">
        <v>637</v>
      </c>
      <c r="C113" s="105" t="s">
        <v>638</v>
      </c>
    </row>
    <row r="114" spans="1:3" ht="15.75" customHeight="1">
      <c r="A114" s="100" t="s">
        <v>639</v>
      </c>
      <c r="B114" s="105" t="s">
        <v>639</v>
      </c>
      <c r="C114" s="105" t="s">
        <v>640</v>
      </c>
    </row>
    <row r="115" spans="1:3" ht="15.75" customHeight="1">
      <c r="A115" s="100" t="s">
        <v>641</v>
      </c>
      <c r="B115" s="105" t="s">
        <v>641</v>
      </c>
      <c r="C115" s="105" t="s">
        <v>642</v>
      </c>
    </row>
    <row r="116" spans="1:3" ht="15.75" customHeight="1">
      <c r="A116" s="100" t="s">
        <v>644</v>
      </c>
      <c r="B116" s="105" t="s">
        <v>644</v>
      </c>
      <c r="C116" s="105" t="s">
        <v>645</v>
      </c>
    </row>
    <row r="117" spans="1:3" ht="15.75" customHeight="1">
      <c r="A117" s="100" t="s">
        <v>647</v>
      </c>
      <c r="B117" s="105" t="s">
        <v>647</v>
      </c>
      <c r="C117" s="105" t="s">
        <v>648</v>
      </c>
    </row>
    <row r="118" spans="1:3" ht="15.75" customHeight="1">
      <c r="A118" s="100" t="s">
        <v>649</v>
      </c>
      <c r="B118" s="105" t="s">
        <v>649</v>
      </c>
      <c r="C118" s="105" t="s">
        <v>650</v>
      </c>
    </row>
    <row r="119" spans="1:3" ht="15.75" customHeight="1">
      <c r="A119" s="100" t="s">
        <v>651</v>
      </c>
      <c r="B119" s="105" t="s">
        <v>651</v>
      </c>
      <c r="C119" s="105" t="s">
        <v>652</v>
      </c>
    </row>
    <row r="120" spans="1:3" ht="15.75" customHeight="1">
      <c r="A120" s="100" t="s">
        <v>653</v>
      </c>
      <c r="B120" s="105" t="s">
        <v>653</v>
      </c>
      <c r="C120" s="105" t="s">
        <v>654</v>
      </c>
    </row>
    <row r="121" spans="1:3" ht="15.75" customHeight="1">
      <c r="A121" s="100" t="s">
        <v>655</v>
      </c>
      <c r="B121" s="105" t="s">
        <v>655</v>
      </c>
      <c r="C121" s="105" t="s">
        <v>656</v>
      </c>
    </row>
    <row r="122" spans="1:3" ht="15.75" customHeight="1">
      <c r="A122" s="100" t="s">
        <v>657</v>
      </c>
      <c r="B122" s="105" t="s">
        <v>658</v>
      </c>
      <c r="C122" s="105" t="s">
        <v>659</v>
      </c>
    </row>
    <row r="123" spans="1:3" ht="15.75" customHeight="1">
      <c r="A123" s="100" t="s">
        <v>660</v>
      </c>
      <c r="B123" s="105" t="s">
        <v>661</v>
      </c>
      <c r="C123" s="105" t="s">
        <v>662</v>
      </c>
    </row>
    <row r="124" spans="1:3" ht="15.75" customHeight="1">
      <c r="A124" s="100" t="s">
        <v>663</v>
      </c>
      <c r="B124" s="105" t="s">
        <v>663</v>
      </c>
      <c r="C124" s="105" t="s">
        <v>664</v>
      </c>
    </row>
    <row r="125" spans="1:3" ht="15.75" customHeight="1">
      <c r="A125" s="100" t="s">
        <v>665</v>
      </c>
      <c r="B125" s="105" t="s">
        <v>665</v>
      </c>
      <c r="C125" s="105" t="s">
        <v>666</v>
      </c>
    </row>
    <row r="126" spans="1:3" ht="15.75" customHeight="1">
      <c r="A126" s="100" t="s">
        <v>667</v>
      </c>
      <c r="B126" s="105" t="s">
        <v>667</v>
      </c>
      <c r="C126" s="105" t="s">
        <v>668</v>
      </c>
    </row>
    <row r="127" spans="1:3" ht="15.75" customHeight="1">
      <c r="A127" s="100" t="s">
        <v>669</v>
      </c>
      <c r="B127" s="105" t="s">
        <v>670</v>
      </c>
      <c r="C127" s="105" t="s">
        <v>671</v>
      </c>
    </row>
    <row r="128" spans="1:3" ht="15.75" customHeight="1">
      <c r="A128" s="100" t="s">
        <v>672</v>
      </c>
      <c r="B128" s="105" t="s">
        <v>672</v>
      </c>
      <c r="C128" s="105" t="s">
        <v>673</v>
      </c>
    </row>
    <row r="129" spans="1:3" ht="15.75" customHeight="1">
      <c r="A129" s="100" t="s">
        <v>674</v>
      </c>
      <c r="B129" s="105" t="s">
        <v>674</v>
      </c>
      <c r="C129" s="105" t="s">
        <v>675</v>
      </c>
    </row>
    <row r="130" spans="1:3" ht="15.75" customHeight="1">
      <c r="A130" s="100" t="s">
        <v>676</v>
      </c>
      <c r="B130" s="105" t="s">
        <v>676</v>
      </c>
      <c r="C130" s="105" t="s">
        <v>677</v>
      </c>
    </row>
    <row r="131" spans="1:3" ht="15.75" customHeight="1">
      <c r="A131" s="100" t="s">
        <v>678</v>
      </c>
      <c r="B131" s="105" t="s">
        <v>678</v>
      </c>
      <c r="C131" s="105" t="s">
        <v>679</v>
      </c>
    </row>
    <row r="132" spans="1:3" ht="15.75" customHeight="1">
      <c r="A132" s="100" t="s">
        <v>680</v>
      </c>
      <c r="B132" s="105" t="s">
        <v>680</v>
      </c>
      <c r="C132" s="105" t="s">
        <v>681</v>
      </c>
    </row>
    <row r="133" spans="1:3" ht="15.75" customHeight="1">
      <c r="A133" s="100" t="s">
        <v>682</v>
      </c>
      <c r="B133" s="105" t="s">
        <v>682</v>
      </c>
      <c r="C133" s="105" t="s">
        <v>683</v>
      </c>
    </row>
    <row r="134" spans="1:3" ht="15.75" customHeight="1">
      <c r="A134" s="100" t="s">
        <v>684</v>
      </c>
      <c r="B134" s="105" t="s">
        <v>684</v>
      </c>
      <c r="C134" s="105" t="s">
        <v>685</v>
      </c>
    </row>
    <row r="135" spans="1:3" ht="15.75" customHeight="1">
      <c r="A135" s="100" t="s">
        <v>686</v>
      </c>
      <c r="B135" s="105" t="s">
        <v>686</v>
      </c>
      <c r="C135" s="105" t="s">
        <v>687</v>
      </c>
    </row>
    <row r="136" spans="1:3" ht="15.75" customHeight="1">
      <c r="A136" s="100" t="s">
        <v>688</v>
      </c>
      <c r="B136" s="105" t="s">
        <v>688</v>
      </c>
      <c r="C136" s="105" t="s">
        <v>689</v>
      </c>
    </row>
    <row r="137" spans="1:3" ht="15.75" customHeight="1">
      <c r="A137" s="100" t="s">
        <v>690</v>
      </c>
      <c r="B137" s="105" t="s">
        <v>690</v>
      </c>
      <c r="C137" s="105" t="s">
        <v>691</v>
      </c>
    </row>
    <row r="138" spans="1:3" ht="15.75" customHeight="1">
      <c r="A138" s="100" t="s">
        <v>692</v>
      </c>
      <c r="B138" s="105" t="s">
        <v>692</v>
      </c>
      <c r="C138" s="105" t="s">
        <v>693</v>
      </c>
    </row>
    <row r="139" spans="1:3" ht="15.75" customHeight="1">
      <c r="A139" s="100" t="s">
        <v>694</v>
      </c>
      <c r="B139" s="105" t="s">
        <v>694</v>
      </c>
      <c r="C139" s="105" t="s">
        <v>695</v>
      </c>
    </row>
    <row r="140" spans="1:3" ht="15.75" customHeight="1">
      <c r="A140" s="100" t="s">
        <v>696</v>
      </c>
      <c r="B140" s="105" t="s">
        <v>697</v>
      </c>
      <c r="C140" s="105" t="s">
        <v>698</v>
      </c>
    </row>
    <row r="141" spans="1:3" ht="15.75" customHeight="1">
      <c r="A141" s="100" t="s">
        <v>699</v>
      </c>
      <c r="B141" s="105" t="s">
        <v>699</v>
      </c>
      <c r="C141" s="105" t="s">
        <v>700</v>
      </c>
    </row>
    <row r="142" spans="1:3" ht="15.75" customHeight="1">
      <c r="A142" s="100" t="s">
        <v>701</v>
      </c>
      <c r="B142" s="105" t="s">
        <v>702</v>
      </c>
      <c r="C142" s="105" t="s">
        <v>703</v>
      </c>
    </row>
    <row r="143" spans="1:3" ht="15.75" customHeight="1">
      <c r="A143" s="100" t="s">
        <v>704</v>
      </c>
      <c r="B143" s="105" t="s">
        <v>704</v>
      </c>
      <c r="C143" s="105" t="s">
        <v>706</v>
      </c>
    </row>
    <row r="144" spans="1:3" ht="15.75" customHeight="1">
      <c r="A144" s="100" t="s">
        <v>707</v>
      </c>
      <c r="B144" s="105" t="s">
        <v>707</v>
      </c>
      <c r="C144" s="105" t="s">
        <v>708</v>
      </c>
    </row>
    <row r="145" spans="1:3" ht="15.75" customHeight="1">
      <c r="A145" s="100" t="s">
        <v>709</v>
      </c>
      <c r="B145" s="105" t="s">
        <v>710</v>
      </c>
      <c r="C145" s="105" t="s">
        <v>711</v>
      </c>
    </row>
    <row r="146" spans="1:3" ht="15.75" customHeight="1">
      <c r="A146" s="100" t="s">
        <v>712</v>
      </c>
      <c r="B146" s="105" t="s">
        <v>712</v>
      </c>
      <c r="C146" s="105" t="s">
        <v>713</v>
      </c>
    </row>
    <row r="147" spans="1:3" ht="15.75" customHeight="1">
      <c r="A147" s="100" t="s">
        <v>714</v>
      </c>
      <c r="B147" s="105" t="s">
        <v>714</v>
      </c>
      <c r="C147" s="105" t="s">
        <v>715</v>
      </c>
    </row>
    <row r="148" spans="1:3" ht="15.75" customHeight="1">
      <c r="A148" s="100" t="s">
        <v>716</v>
      </c>
      <c r="B148" s="105" t="s">
        <v>716</v>
      </c>
      <c r="C148" s="105" t="s">
        <v>717</v>
      </c>
    </row>
    <row r="149" spans="1:3" ht="15.75" customHeight="1">
      <c r="A149" s="100" t="s">
        <v>718</v>
      </c>
      <c r="B149" s="105" t="s">
        <v>719</v>
      </c>
      <c r="C149" s="105" t="s">
        <v>720</v>
      </c>
    </row>
    <row r="150" spans="1:3" ht="15.75" customHeight="1">
      <c r="A150" s="100" t="s">
        <v>721</v>
      </c>
      <c r="B150" s="105" t="s">
        <v>721</v>
      </c>
      <c r="C150" s="105" t="s">
        <v>722</v>
      </c>
    </row>
    <row r="151" spans="1:3" ht="15.75" customHeight="1">
      <c r="A151" s="100" t="s">
        <v>723</v>
      </c>
      <c r="B151" s="105" t="s">
        <v>723</v>
      </c>
      <c r="C151" s="105" t="s">
        <v>724</v>
      </c>
    </row>
    <row r="152" spans="1:3" ht="15.75" customHeight="1">
      <c r="A152" s="100" t="s">
        <v>725</v>
      </c>
      <c r="B152" s="105" t="s">
        <v>725</v>
      </c>
      <c r="C152" s="105" t="s">
        <v>726</v>
      </c>
    </row>
    <row r="153" spans="1:3" ht="15.75" customHeight="1">
      <c r="A153" s="100" t="s">
        <v>727</v>
      </c>
      <c r="B153" s="105" t="s">
        <v>727</v>
      </c>
      <c r="C153" s="105" t="s">
        <v>728</v>
      </c>
    </row>
    <row r="154" spans="1:3" ht="15.75" customHeight="1">
      <c r="A154" s="100" t="s">
        <v>729</v>
      </c>
      <c r="B154" s="105" t="s">
        <v>729</v>
      </c>
      <c r="C154" s="105" t="s">
        <v>730</v>
      </c>
    </row>
    <row r="155" spans="1:3" ht="15.75" customHeight="1">
      <c r="A155" s="100" t="s">
        <v>731</v>
      </c>
      <c r="B155" s="105" t="s">
        <v>731</v>
      </c>
      <c r="C155" s="105" t="s">
        <v>732</v>
      </c>
    </row>
    <row r="156" spans="1:3" ht="15.75" customHeight="1">
      <c r="A156" s="100" t="s">
        <v>733</v>
      </c>
      <c r="B156" s="105" t="s">
        <v>733</v>
      </c>
      <c r="C156" s="105" t="s">
        <v>734</v>
      </c>
    </row>
    <row r="157" spans="1:3" ht="15.75" customHeight="1">
      <c r="A157" s="100" t="s">
        <v>735</v>
      </c>
      <c r="B157" s="105" t="s">
        <v>735</v>
      </c>
      <c r="C157" s="105" t="s">
        <v>736</v>
      </c>
    </row>
    <row r="158" spans="1:3" ht="15.75" customHeight="1">
      <c r="A158" s="100" t="s">
        <v>737</v>
      </c>
      <c r="B158" s="105" t="s">
        <v>737</v>
      </c>
      <c r="C158" s="105" t="s">
        <v>738</v>
      </c>
    </row>
    <row r="159" spans="1:3" ht="15.75" customHeight="1">
      <c r="A159" s="100" t="s">
        <v>739</v>
      </c>
      <c r="B159" s="105" t="s">
        <v>739</v>
      </c>
      <c r="C159" s="105" t="s">
        <v>740</v>
      </c>
    </row>
    <row r="160" spans="1:3" ht="15.75" customHeight="1">
      <c r="A160" s="100" t="s">
        <v>741</v>
      </c>
      <c r="B160" s="105" t="s">
        <v>741</v>
      </c>
      <c r="C160" s="105" t="s">
        <v>742</v>
      </c>
    </row>
    <row r="161" spans="1:3" ht="15.75" customHeight="1">
      <c r="A161" s="100" t="s">
        <v>743</v>
      </c>
      <c r="B161" s="105" t="s">
        <v>743</v>
      </c>
      <c r="C161" s="105" t="s">
        <v>744</v>
      </c>
    </row>
    <row r="162" spans="1:3" ht="15.75" customHeight="1">
      <c r="A162" s="100" t="s">
        <v>745</v>
      </c>
      <c r="B162" s="105" t="s">
        <v>745</v>
      </c>
      <c r="C162" s="105" t="s">
        <v>746</v>
      </c>
    </row>
    <row r="163" spans="1:3" ht="15.75" customHeight="1">
      <c r="A163" s="100" t="s">
        <v>747</v>
      </c>
      <c r="B163" s="105" t="s">
        <v>747</v>
      </c>
      <c r="C163" s="105" t="s">
        <v>748</v>
      </c>
    </row>
    <row r="164" spans="1:3" ht="15.75" customHeight="1">
      <c r="A164" s="100" t="s">
        <v>749</v>
      </c>
      <c r="B164" s="105" t="s">
        <v>749</v>
      </c>
      <c r="C164" s="105" t="s">
        <v>750</v>
      </c>
    </row>
    <row r="165" spans="1:3" ht="15.75" customHeight="1">
      <c r="A165" s="100" t="s">
        <v>751</v>
      </c>
      <c r="B165" s="105" t="s">
        <v>751</v>
      </c>
      <c r="C165" s="105" t="s">
        <v>752</v>
      </c>
    </row>
    <row r="166" spans="1:3" ht="15.75" customHeight="1">
      <c r="A166" s="100" t="s">
        <v>753</v>
      </c>
      <c r="B166" s="105" t="s">
        <v>753</v>
      </c>
      <c r="C166" s="105" t="s">
        <v>754</v>
      </c>
    </row>
    <row r="167" spans="1:3" ht="15.75" customHeight="1">
      <c r="A167" s="100" t="s">
        <v>755</v>
      </c>
      <c r="B167" s="105" t="s">
        <v>755</v>
      </c>
      <c r="C167" s="105" t="s">
        <v>756</v>
      </c>
    </row>
    <row r="168" spans="1:3" ht="15.75" customHeight="1">
      <c r="A168" s="100" t="s">
        <v>757</v>
      </c>
      <c r="B168" s="105" t="s">
        <v>757</v>
      </c>
      <c r="C168" s="105" t="s">
        <v>758</v>
      </c>
    </row>
    <row r="169" spans="1:3" ht="15.75" customHeight="1">
      <c r="A169" s="100" t="s">
        <v>759</v>
      </c>
      <c r="B169" s="105" t="s">
        <v>759</v>
      </c>
      <c r="C169" s="105" t="s">
        <v>760</v>
      </c>
    </row>
    <row r="170" spans="1:3" ht="15.75" customHeight="1">
      <c r="A170" s="100" t="s">
        <v>761</v>
      </c>
      <c r="B170" s="105" t="s">
        <v>761</v>
      </c>
      <c r="C170" s="105" t="s">
        <v>762</v>
      </c>
    </row>
    <row r="171" spans="1:3" ht="15.75" customHeight="1">
      <c r="A171" s="100" t="s">
        <v>763</v>
      </c>
      <c r="B171" s="105" t="s">
        <v>763</v>
      </c>
      <c r="C171" s="105" t="s">
        <v>764</v>
      </c>
    </row>
    <row r="172" spans="1:3" ht="15.75" customHeight="1">
      <c r="A172" s="100" t="s">
        <v>765</v>
      </c>
      <c r="B172" s="105" t="s">
        <v>765</v>
      </c>
      <c r="C172" s="105" t="s">
        <v>766</v>
      </c>
    </row>
    <row r="173" spans="1:3" ht="15.75" customHeight="1">
      <c r="A173" s="100" t="s">
        <v>767</v>
      </c>
      <c r="B173" s="105" t="s">
        <v>767</v>
      </c>
      <c r="C173" s="105" t="s">
        <v>768</v>
      </c>
    </row>
    <row r="174" spans="1:3" ht="15.75" customHeight="1">
      <c r="A174" s="100" t="s">
        <v>769</v>
      </c>
      <c r="B174" s="105" t="s">
        <v>769</v>
      </c>
      <c r="C174" s="105" t="s">
        <v>770</v>
      </c>
    </row>
    <row r="175" spans="1:3" ht="15.75" customHeight="1">
      <c r="A175" s="100" t="s">
        <v>771</v>
      </c>
      <c r="B175" s="105" t="s">
        <v>771</v>
      </c>
      <c r="C175" s="105" t="s">
        <v>772</v>
      </c>
    </row>
    <row r="176" spans="1:3" ht="15.75" customHeight="1">
      <c r="A176" s="100" t="s">
        <v>773</v>
      </c>
      <c r="B176" s="105" t="s">
        <v>773</v>
      </c>
      <c r="C176" s="105" t="s">
        <v>774</v>
      </c>
    </row>
    <row r="177" spans="1:3" ht="15.75" customHeight="1">
      <c r="A177" s="100" t="s">
        <v>775</v>
      </c>
      <c r="B177" s="105" t="s">
        <v>775</v>
      </c>
      <c r="C177" s="105" t="s">
        <v>776</v>
      </c>
    </row>
    <row r="178" spans="1:3" ht="15.75" customHeight="1">
      <c r="A178" s="100" t="s">
        <v>777</v>
      </c>
      <c r="B178" s="105" t="s">
        <v>777</v>
      </c>
      <c r="C178" s="105" t="s">
        <v>778</v>
      </c>
    </row>
    <row r="179" spans="1:3" ht="15.75" customHeight="1">
      <c r="A179" s="100" t="s">
        <v>779</v>
      </c>
      <c r="B179" s="105" t="s">
        <v>779</v>
      </c>
      <c r="C179" s="105" t="s">
        <v>780</v>
      </c>
    </row>
    <row r="180" spans="1:3" ht="15.75" customHeight="1">
      <c r="A180" s="100" t="s">
        <v>781</v>
      </c>
      <c r="B180" s="105" t="s">
        <v>781</v>
      </c>
      <c r="C180" s="105" t="s">
        <v>782</v>
      </c>
    </row>
    <row r="181" spans="1:3" ht="15.75" customHeight="1">
      <c r="A181" s="100" t="s">
        <v>783</v>
      </c>
      <c r="B181" s="105" t="s">
        <v>783</v>
      </c>
      <c r="C181" s="105" t="s">
        <v>784</v>
      </c>
    </row>
    <row r="182" spans="1:3" ht="15.75" customHeight="1">
      <c r="A182" s="100" t="s">
        <v>785</v>
      </c>
      <c r="B182" s="105" t="s">
        <v>786</v>
      </c>
      <c r="C182" s="105" t="s">
        <v>787</v>
      </c>
    </row>
    <row r="183" spans="1:3" ht="15.75" customHeight="1">
      <c r="A183" s="100" t="s">
        <v>788</v>
      </c>
      <c r="B183" s="105" t="s">
        <v>788</v>
      </c>
      <c r="C183" s="105" t="s">
        <v>789</v>
      </c>
    </row>
    <row r="184" spans="1:3" ht="15.75" customHeight="1">
      <c r="A184" s="100" t="s">
        <v>790</v>
      </c>
      <c r="B184" s="105" t="s">
        <v>791</v>
      </c>
      <c r="C184" s="105" t="s">
        <v>792</v>
      </c>
    </row>
    <row r="185" spans="1:3" ht="15.75" customHeight="1">
      <c r="A185" s="100" t="s">
        <v>793</v>
      </c>
      <c r="B185" s="105" t="s">
        <v>793</v>
      </c>
      <c r="C185" s="105" t="s">
        <v>794</v>
      </c>
    </row>
    <row r="186" spans="1:3" ht="15.75" customHeight="1">
      <c r="A186" s="100" t="s">
        <v>795</v>
      </c>
      <c r="B186" s="105" t="s">
        <v>795</v>
      </c>
      <c r="C186" s="105" t="s">
        <v>796</v>
      </c>
    </row>
    <row r="187" spans="1:3" ht="15.75" customHeight="1">
      <c r="A187" s="100" t="s">
        <v>797</v>
      </c>
      <c r="B187" s="105" t="s">
        <v>797</v>
      </c>
      <c r="C187" s="105" t="s">
        <v>798</v>
      </c>
    </row>
    <row r="188" spans="1:3" ht="15.75" customHeight="1">
      <c r="A188" s="100" t="s">
        <v>799</v>
      </c>
      <c r="B188" s="105" t="s">
        <v>799</v>
      </c>
      <c r="C188" s="105" t="s">
        <v>800</v>
      </c>
    </row>
    <row r="189" spans="1:3" ht="15.75" customHeight="1">
      <c r="A189" s="100" t="s">
        <v>801</v>
      </c>
      <c r="B189" s="105" t="s">
        <v>801</v>
      </c>
      <c r="C189" s="105" t="s">
        <v>802</v>
      </c>
    </row>
    <row r="190" spans="1:3" ht="15.75" customHeight="1">
      <c r="A190" s="100" t="s">
        <v>803</v>
      </c>
      <c r="B190" s="105" t="s">
        <v>803</v>
      </c>
      <c r="C190" s="105" t="s">
        <v>804</v>
      </c>
    </row>
    <row r="191" spans="1:3" ht="15.75" customHeight="1">
      <c r="A191" s="100" t="s">
        <v>805</v>
      </c>
      <c r="B191" s="105" t="s">
        <v>805</v>
      </c>
      <c r="C191" s="105" t="s">
        <v>806</v>
      </c>
    </row>
    <row r="192" spans="1:3" ht="15.75" customHeight="1">
      <c r="A192" s="100" t="s">
        <v>807</v>
      </c>
      <c r="B192" s="105" t="s">
        <v>808</v>
      </c>
      <c r="C192" s="105" t="s">
        <v>809</v>
      </c>
    </row>
    <row r="193" spans="1:3" ht="15.75" customHeight="1">
      <c r="A193" s="100" t="s">
        <v>810</v>
      </c>
      <c r="B193" s="105" t="s">
        <v>810</v>
      </c>
      <c r="C193" s="105" t="s">
        <v>811</v>
      </c>
    </row>
    <row r="194" spans="1:3" ht="15.75" customHeight="1">
      <c r="A194" s="100" t="s">
        <v>812</v>
      </c>
      <c r="B194" s="105" t="s">
        <v>812</v>
      </c>
      <c r="C194" s="105" t="s">
        <v>813</v>
      </c>
    </row>
    <row r="195" spans="1:3" ht="15.75" customHeight="1">
      <c r="A195" s="100" t="s">
        <v>814</v>
      </c>
      <c r="B195" s="105" t="s">
        <v>814</v>
      </c>
      <c r="C195" s="105" t="s">
        <v>815</v>
      </c>
    </row>
    <row r="196" spans="1:3" ht="15.75" customHeight="1">
      <c r="A196" s="100" t="s">
        <v>816</v>
      </c>
      <c r="B196" s="105" t="s">
        <v>816</v>
      </c>
      <c r="C196" s="105" t="s">
        <v>817</v>
      </c>
    </row>
    <row r="197" spans="1:3" ht="15.75" customHeight="1">
      <c r="A197" s="100" t="s">
        <v>818</v>
      </c>
      <c r="B197" s="105" t="s">
        <v>818</v>
      </c>
      <c r="C197" s="105" t="s">
        <v>819</v>
      </c>
    </row>
    <row r="198" spans="1:3" ht="15.75" customHeight="1">
      <c r="A198" s="100" t="s">
        <v>821</v>
      </c>
      <c r="B198" s="105" t="s">
        <v>821</v>
      </c>
      <c r="C198" s="105" t="s">
        <v>822</v>
      </c>
    </row>
    <row r="199" spans="1:3" ht="15.75" customHeight="1">
      <c r="A199" s="100" t="s">
        <v>823</v>
      </c>
      <c r="B199" s="105" t="s">
        <v>823</v>
      </c>
      <c r="C199" s="105" t="s">
        <v>824</v>
      </c>
    </row>
    <row r="200" spans="1:3" ht="15.75" customHeight="1">
      <c r="A200" s="100" t="s">
        <v>825</v>
      </c>
      <c r="B200" s="105" t="s">
        <v>825</v>
      </c>
      <c r="C200" s="105" t="s">
        <v>826</v>
      </c>
    </row>
    <row r="201" spans="1:3" ht="15.75" customHeight="1">
      <c r="A201" s="100" t="s">
        <v>827</v>
      </c>
      <c r="B201" s="105" t="s">
        <v>827</v>
      </c>
      <c r="C201" s="105" t="s">
        <v>828</v>
      </c>
    </row>
    <row r="202" spans="1:3" ht="15.75" customHeight="1">
      <c r="A202" s="100" t="s">
        <v>829</v>
      </c>
      <c r="B202" s="105" t="s">
        <v>829</v>
      </c>
      <c r="C202" s="105" t="s">
        <v>830</v>
      </c>
    </row>
    <row r="203" spans="1:3" ht="15.75" customHeight="1">
      <c r="A203" s="100" t="s">
        <v>831</v>
      </c>
      <c r="B203" s="105" t="s">
        <v>831</v>
      </c>
      <c r="C203" s="105" t="s">
        <v>832</v>
      </c>
    </row>
    <row r="204" spans="1:3" ht="15.75" customHeight="1">
      <c r="A204" s="100" t="s">
        <v>833</v>
      </c>
      <c r="B204" s="105" t="s">
        <v>833</v>
      </c>
      <c r="C204" s="105" t="s">
        <v>834</v>
      </c>
    </row>
    <row r="205" spans="1:3" ht="15.75" customHeight="1">
      <c r="A205" s="100" t="s">
        <v>835</v>
      </c>
      <c r="B205" s="105" t="s">
        <v>835</v>
      </c>
      <c r="C205" s="105" t="s">
        <v>836</v>
      </c>
    </row>
    <row r="206" spans="1:3" ht="15.75" customHeight="1">
      <c r="A206" s="100" t="s">
        <v>837</v>
      </c>
      <c r="B206" s="105" t="s">
        <v>837</v>
      </c>
      <c r="C206" s="105" t="s">
        <v>838</v>
      </c>
    </row>
    <row r="207" spans="1:3" ht="15.75" customHeight="1">
      <c r="A207" s="100" t="s">
        <v>839</v>
      </c>
      <c r="B207" s="105" t="s">
        <v>839</v>
      </c>
      <c r="C207" s="105" t="s">
        <v>840</v>
      </c>
    </row>
    <row r="208" spans="1:3" ht="15.75" customHeight="1">
      <c r="A208" s="100" t="s">
        <v>841</v>
      </c>
      <c r="B208" s="105" t="s">
        <v>841</v>
      </c>
      <c r="C208" s="105" t="s">
        <v>842</v>
      </c>
    </row>
    <row r="209" spans="1:3" ht="15.75" customHeight="1">
      <c r="A209" s="100" t="s">
        <v>843</v>
      </c>
      <c r="B209" s="105" t="s">
        <v>843</v>
      </c>
      <c r="C209" s="105" t="s">
        <v>844</v>
      </c>
    </row>
    <row r="210" spans="1:3" ht="15.75" customHeight="1">
      <c r="A210" s="100" t="s">
        <v>845</v>
      </c>
      <c r="B210" s="105" t="s">
        <v>846</v>
      </c>
      <c r="C210" s="105" t="s">
        <v>847</v>
      </c>
    </row>
    <row r="211" spans="1:3" ht="15.75" customHeight="1">
      <c r="A211" s="100" t="s">
        <v>848</v>
      </c>
      <c r="B211" s="105" t="s">
        <v>848</v>
      </c>
      <c r="C211" s="105" t="s">
        <v>849</v>
      </c>
    </row>
    <row r="212" spans="1:3" ht="15.75" customHeight="1">
      <c r="A212" s="100" t="s">
        <v>850</v>
      </c>
      <c r="B212" s="105" t="s">
        <v>851</v>
      </c>
      <c r="C212" s="105" t="s">
        <v>852</v>
      </c>
    </row>
    <row r="213" spans="1:3" ht="15.75" customHeight="1">
      <c r="A213" s="100" t="s">
        <v>853</v>
      </c>
      <c r="B213" s="105" t="s">
        <v>854</v>
      </c>
      <c r="C213" s="105" t="s">
        <v>855</v>
      </c>
    </row>
    <row r="214" spans="1:3" ht="15.75" customHeight="1">
      <c r="A214" s="100" t="s">
        <v>856</v>
      </c>
      <c r="B214" s="105" t="s">
        <v>856</v>
      </c>
      <c r="C214" s="105" t="s">
        <v>857</v>
      </c>
    </row>
    <row r="215" spans="1:3" ht="15.75" customHeight="1">
      <c r="A215" s="100" t="s">
        <v>858</v>
      </c>
      <c r="B215" s="105" t="s">
        <v>858</v>
      </c>
      <c r="C215" s="105" t="s">
        <v>859</v>
      </c>
    </row>
    <row r="216" spans="1:3" ht="15.75" customHeight="1">
      <c r="A216" s="100" t="s">
        <v>860</v>
      </c>
      <c r="B216" s="105" t="s">
        <v>860</v>
      </c>
      <c r="C216" s="105" t="s">
        <v>861</v>
      </c>
    </row>
    <row r="217" spans="1:3" ht="15.75" customHeight="1">
      <c r="A217" s="100" t="s">
        <v>862</v>
      </c>
      <c r="B217" s="105" t="s">
        <v>863</v>
      </c>
      <c r="C217" s="105" t="s">
        <v>864</v>
      </c>
    </row>
    <row r="218" spans="1:3" ht="15.75" customHeight="1">
      <c r="A218" s="100" t="s">
        <v>865</v>
      </c>
      <c r="B218" s="105" t="s">
        <v>865</v>
      </c>
      <c r="C218" s="105" t="s">
        <v>866</v>
      </c>
    </row>
    <row r="219" spans="1:3" ht="15.75" customHeight="1">
      <c r="A219" s="100" t="s">
        <v>867</v>
      </c>
      <c r="B219" s="105" t="s">
        <v>867</v>
      </c>
      <c r="C219" s="105" t="s">
        <v>868</v>
      </c>
    </row>
    <row r="220" spans="1:3" ht="15.75" customHeight="1">
      <c r="A220" s="100" t="s">
        <v>869</v>
      </c>
      <c r="B220" s="105" t="s">
        <v>869</v>
      </c>
      <c r="C220" s="105" t="s">
        <v>870</v>
      </c>
    </row>
    <row r="221" spans="1:3" ht="15.75" customHeight="1">
      <c r="A221" s="100" t="s">
        <v>871</v>
      </c>
      <c r="B221" s="105" t="s">
        <v>871</v>
      </c>
      <c r="C221" s="105" t="s">
        <v>872</v>
      </c>
    </row>
    <row r="222" spans="1:3" ht="15.75" customHeight="1">
      <c r="A222" s="100" t="s">
        <v>873</v>
      </c>
      <c r="B222" s="105" t="s">
        <v>874</v>
      </c>
      <c r="C222" s="105" t="s">
        <v>875</v>
      </c>
    </row>
    <row r="223" spans="1:3" ht="15.75" customHeight="1">
      <c r="A223" s="100" t="s">
        <v>876</v>
      </c>
      <c r="B223" s="105" t="s">
        <v>876</v>
      </c>
      <c r="C223" s="105" t="s">
        <v>877</v>
      </c>
    </row>
    <row r="224" spans="1:3" ht="15.75" customHeight="1">
      <c r="A224" s="100" t="s">
        <v>878</v>
      </c>
      <c r="B224" s="105" t="s">
        <v>878</v>
      </c>
      <c r="C224" s="105" t="s">
        <v>879</v>
      </c>
    </row>
    <row r="225" spans="1:3" ht="15.75" customHeight="1">
      <c r="A225" s="100" t="s">
        <v>880</v>
      </c>
      <c r="B225" s="105" t="s">
        <v>880</v>
      </c>
      <c r="C225" s="105" t="s">
        <v>881</v>
      </c>
    </row>
    <row r="226" spans="1:3" ht="15.75" customHeight="1">
      <c r="A226" s="100" t="s">
        <v>882</v>
      </c>
      <c r="B226" s="105" t="s">
        <v>882</v>
      </c>
      <c r="C226" s="105" t="s">
        <v>883</v>
      </c>
    </row>
    <row r="227" spans="1:3" ht="15.75" customHeight="1">
      <c r="A227" s="100" t="s">
        <v>884</v>
      </c>
      <c r="B227" s="105" t="s">
        <v>884</v>
      </c>
      <c r="C227" s="105" t="s">
        <v>885</v>
      </c>
    </row>
    <row r="228" spans="1:3" ht="15.75" customHeight="1">
      <c r="A228" s="100" t="s">
        <v>886</v>
      </c>
      <c r="B228" s="105" t="s">
        <v>886</v>
      </c>
      <c r="C228" s="105" t="s">
        <v>887</v>
      </c>
    </row>
    <row r="229" spans="1:3" ht="15.75" customHeight="1">
      <c r="A229" s="100" t="s">
        <v>888</v>
      </c>
      <c r="B229" s="105" t="s">
        <v>889</v>
      </c>
      <c r="C229" s="105" t="s">
        <v>890</v>
      </c>
    </row>
    <row r="230" spans="1:3" ht="15.75" customHeight="1">
      <c r="A230" s="100" t="s">
        <v>891</v>
      </c>
      <c r="B230" s="105" t="s">
        <v>892</v>
      </c>
      <c r="C230" s="105" t="s">
        <v>893</v>
      </c>
    </row>
    <row r="231" spans="1:3" ht="15.75" customHeight="1">
      <c r="A231" s="100" t="s">
        <v>894</v>
      </c>
      <c r="B231" s="105" t="s">
        <v>894</v>
      </c>
      <c r="C231" s="105" t="s">
        <v>895</v>
      </c>
    </row>
    <row r="232" spans="1:3" ht="15.75" customHeight="1">
      <c r="A232" s="100" t="s">
        <v>896</v>
      </c>
      <c r="B232" s="105" t="s">
        <v>896</v>
      </c>
      <c r="C232" s="105" t="s">
        <v>897</v>
      </c>
    </row>
    <row r="233" spans="1:3" ht="15.75" customHeight="1">
      <c r="A233" s="100" t="s">
        <v>898</v>
      </c>
      <c r="B233" s="105" t="s">
        <v>898</v>
      </c>
      <c r="C233" s="105" t="s">
        <v>899</v>
      </c>
    </row>
    <row r="234" spans="1:3" ht="15.75" customHeight="1">
      <c r="A234" s="100" t="s">
        <v>900</v>
      </c>
      <c r="B234" s="105" t="s">
        <v>900</v>
      </c>
      <c r="C234" s="105" t="s">
        <v>901</v>
      </c>
    </row>
    <row r="235" spans="1:3" ht="15.75" customHeight="1">
      <c r="A235" s="100" t="s">
        <v>902</v>
      </c>
      <c r="B235" s="105" t="s">
        <v>902</v>
      </c>
      <c r="C235" s="105" t="s">
        <v>903</v>
      </c>
    </row>
    <row r="236" spans="1:3" ht="15.75" customHeight="1">
      <c r="A236" s="100" t="s">
        <v>904</v>
      </c>
      <c r="B236" s="105" t="s">
        <v>904</v>
      </c>
      <c r="C236" s="105" t="s">
        <v>905</v>
      </c>
    </row>
    <row r="237" spans="1:3" ht="15.75" customHeight="1">
      <c r="A237" s="100" t="s">
        <v>906</v>
      </c>
      <c r="B237" s="105" t="s">
        <v>907</v>
      </c>
      <c r="C237" s="105" t="s">
        <v>908</v>
      </c>
    </row>
    <row r="238" spans="1:3" ht="15.75" customHeight="1">
      <c r="A238" s="100" t="s">
        <v>909</v>
      </c>
      <c r="B238" s="105" t="s">
        <v>909</v>
      </c>
      <c r="C238" s="105" t="s">
        <v>910</v>
      </c>
    </row>
    <row r="239" spans="1:3" ht="15.75" customHeight="1">
      <c r="A239" s="100" t="s">
        <v>911</v>
      </c>
      <c r="B239" s="105" t="s">
        <v>912</v>
      </c>
      <c r="C239" s="105" t="s">
        <v>913</v>
      </c>
    </row>
    <row r="240" spans="1:3" ht="15.75" customHeight="1">
      <c r="A240" s="100" t="s">
        <v>914</v>
      </c>
      <c r="B240" s="105" t="s">
        <v>915</v>
      </c>
      <c r="C240" s="105" t="s">
        <v>916</v>
      </c>
    </row>
    <row r="241" spans="1:3" ht="15.75" customHeight="1">
      <c r="A241" s="100" t="s">
        <v>917</v>
      </c>
      <c r="B241" s="105" t="s">
        <v>918</v>
      </c>
      <c r="C241" s="105" t="s">
        <v>919</v>
      </c>
    </row>
    <row r="242" spans="1:3" ht="15.75" customHeight="1">
      <c r="A242" s="100" t="s">
        <v>920</v>
      </c>
      <c r="B242" s="105" t="s">
        <v>921</v>
      </c>
      <c r="C242" s="105" t="s">
        <v>922</v>
      </c>
    </row>
    <row r="243" spans="1:3" ht="15.75" customHeight="1">
      <c r="A243" s="100" t="s">
        <v>923</v>
      </c>
      <c r="B243" s="105" t="s">
        <v>923</v>
      </c>
      <c r="C243" s="105" t="s">
        <v>924</v>
      </c>
    </row>
    <row r="244" spans="1:3" ht="15.75" customHeight="1">
      <c r="A244" s="100" t="s">
        <v>925</v>
      </c>
      <c r="B244" s="105" t="s">
        <v>925</v>
      </c>
      <c r="C244" s="105" t="s">
        <v>926</v>
      </c>
    </row>
    <row r="245" spans="1:3" ht="15.75" customHeight="1">
      <c r="A245" s="100" t="s">
        <v>927</v>
      </c>
      <c r="B245" s="105" t="s">
        <v>927</v>
      </c>
      <c r="C245" s="105" t="s">
        <v>928</v>
      </c>
    </row>
    <row r="246" spans="1:3" ht="15.75" customHeight="1">
      <c r="A246" s="100" t="s">
        <v>929</v>
      </c>
      <c r="B246" s="105" t="s">
        <v>929</v>
      </c>
      <c r="C246" s="105" t="s">
        <v>930</v>
      </c>
    </row>
    <row r="247" spans="1:3" ht="15.75" customHeight="1">
      <c r="A247" s="100" t="s">
        <v>931</v>
      </c>
      <c r="B247" s="105" t="s">
        <v>931</v>
      </c>
      <c r="C247" s="105" t="s">
        <v>932</v>
      </c>
    </row>
    <row r="248" spans="1:3" ht="15.75" customHeight="1">
      <c r="A248" s="100" t="s">
        <v>933</v>
      </c>
      <c r="B248" s="105" t="s">
        <v>933</v>
      </c>
      <c r="C248" s="105" t="s">
        <v>934</v>
      </c>
    </row>
    <row r="249" spans="1:3" ht="15.75" customHeight="1">
      <c r="A249" s="100" t="s">
        <v>935</v>
      </c>
      <c r="B249" s="105" t="s">
        <v>935</v>
      </c>
      <c r="C249" s="105" t="s">
        <v>936</v>
      </c>
    </row>
    <row r="250" spans="1:3" ht="15.75" customHeight="1">
      <c r="A250" s="100" t="s">
        <v>937</v>
      </c>
      <c r="B250" s="105" t="s">
        <v>937</v>
      </c>
      <c r="C250" s="105" t="s">
        <v>938</v>
      </c>
    </row>
  </sheetData>
  <phoneticPr fontId="5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00FF00"/>
  </sheetPr>
  <dimension ref="A1:O64"/>
  <sheetViews>
    <sheetView workbookViewId="0">
      <pane ySplit="2" topLeftCell="A3" activePane="bottomLeft" state="frozen"/>
      <selection pane="bottomLeft" activeCell="B4" sqref="B4"/>
    </sheetView>
  </sheetViews>
  <sheetFormatPr defaultColWidth="14.42578125" defaultRowHeight="15.75" customHeight="1"/>
  <cols>
    <col min="1" max="1" width="28.140625" customWidth="1"/>
    <col min="2" max="2" width="27.42578125" customWidth="1"/>
    <col min="3" max="3" width="42.28515625" customWidth="1"/>
    <col min="4" max="14" width="20.5703125" customWidth="1"/>
    <col min="15" max="15" width="14.5703125" customWidth="1"/>
  </cols>
  <sheetData>
    <row r="1" spans="1:15" ht="12.75">
      <c r="A1" s="331" t="s">
        <v>939</v>
      </c>
      <c r="B1" s="331" t="s">
        <v>940</v>
      </c>
      <c r="C1" s="331" t="s">
        <v>941</v>
      </c>
      <c r="D1" s="331" t="s">
        <v>76</v>
      </c>
      <c r="E1" s="331" t="s">
        <v>77</v>
      </c>
      <c r="F1" s="331" t="s">
        <v>78</v>
      </c>
      <c r="G1" s="331" t="s">
        <v>80</v>
      </c>
      <c r="H1" s="331" t="s">
        <v>81</v>
      </c>
      <c r="I1" s="331" t="s">
        <v>82</v>
      </c>
      <c r="J1" s="331" t="s">
        <v>942</v>
      </c>
      <c r="K1" s="331" t="s">
        <v>943</v>
      </c>
      <c r="L1" s="331" t="s">
        <v>944</v>
      </c>
      <c r="M1" s="331" t="s">
        <v>945</v>
      </c>
      <c r="N1" s="331" t="s">
        <v>946</v>
      </c>
      <c r="O1" s="134"/>
    </row>
    <row r="2" spans="1:15" ht="31.5" customHeight="1">
      <c r="A2" s="326"/>
      <c r="B2" s="326"/>
      <c r="C2" s="326"/>
      <c r="D2" s="326"/>
      <c r="E2" s="326"/>
      <c r="F2" s="326"/>
      <c r="G2" s="326"/>
      <c r="H2" s="326"/>
      <c r="I2" s="326"/>
      <c r="J2" s="326"/>
      <c r="K2" s="326"/>
      <c r="L2" s="326"/>
      <c r="M2" s="326"/>
      <c r="N2" s="326"/>
      <c r="O2" s="134"/>
    </row>
    <row r="3" spans="1:15" ht="12.75">
      <c r="A3" s="330" t="s">
        <v>83</v>
      </c>
      <c r="B3" s="318"/>
      <c r="C3" s="135"/>
      <c r="D3" s="135"/>
      <c r="E3" s="135"/>
      <c r="F3" s="135"/>
      <c r="G3" s="135"/>
      <c r="H3" s="135"/>
      <c r="I3" s="135"/>
      <c r="J3" s="135"/>
      <c r="K3" s="135"/>
      <c r="L3" s="135"/>
      <c r="M3" s="135"/>
      <c r="N3" s="135"/>
      <c r="O3" s="134"/>
    </row>
    <row r="4" spans="1:15" ht="12.75">
      <c r="A4" s="137" t="s">
        <v>85</v>
      </c>
      <c r="B4" s="138" t="s">
        <v>85</v>
      </c>
      <c r="C4" s="139" t="s">
        <v>86</v>
      </c>
      <c r="D4" s="141" t="s">
        <v>953</v>
      </c>
      <c r="E4" s="141" t="s">
        <v>953</v>
      </c>
      <c r="F4" s="142" t="s">
        <v>953</v>
      </c>
      <c r="G4" s="141" t="s">
        <v>953</v>
      </c>
      <c r="H4" s="142" t="s">
        <v>953</v>
      </c>
      <c r="I4" s="142" t="s">
        <v>953</v>
      </c>
      <c r="J4" s="142" t="s">
        <v>953</v>
      </c>
      <c r="K4" s="142" t="s">
        <v>953</v>
      </c>
      <c r="L4" s="142" t="s">
        <v>953</v>
      </c>
      <c r="M4" s="142" t="s">
        <v>953</v>
      </c>
      <c r="N4" s="142" t="s">
        <v>953</v>
      </c>
      <c r="O4" s="134"/>
    </row>
    <row r="5" spans="1:15" ht="12.75">
      <c r="A5" s="143" t="s">
        <v>89</v>
      </c>
      <c r="B5" s="144" t="s">
        <v>90</v>
      </c>
      <c r="C5" s="40" t="str">
        <f>HYPERLINK("https://play.google.com/store/apps/details?id=com.google.android.gms",HYPERLINK("https://play.google.com/store/apps/details?id=com.google.android.gms","com.google.android.gms"))</f>
        <v>com.google.android.gms</v>
      </c>
      <c r="D5" s="146" t="s">
        <v>956</v>
      </c>
      <c r="E5" s="147" t="s">
        <v>958</v>
      </c>
      <c r="F5" s="149" t="s">
        <v>958</v>
      </c>
      <c r="G5" s="147" t="s">
        <v>960</v>
      </c>
      <c r="H5" s="149" t="s">
        <v>92</v>
      </c>
      <c r="I5" s="148" t="s">
        <v>93</v>
      </c>
      <c r="J5" s="149" t="s">
        <v>96</v>
      </c>
      <c r="K5" s="148" t="s">
        <v>91</v>
      </c>
      <c r="L5" s="148" t="s">
        <v>94</v>
      </c>
      <c r="M5" s="148" t="s">
        <v>95</v>
      </c>
      <c r="N5" s="148" t="s">
        <v>95</v>
      </c>
      <c r="O5" s="134"/>
    </row>
    <row r="6" spans="1:15" ht="12.75">
      <c r="A6" s="143" t="s">
        <v>97</v>
      </c>
      <c r="B6" s="144" t="s">
        <v>98</v>
      </c>
      <c r="C6" s="143" t="s">
        <v>99</v>
      </c>
      <c r="D6" s="146" t="s">
        <v>953</v>
      </c>
      <c r="E6" s="146" t="s">
        <v>953</v>
      </c>
      <c r="F6" s="148" t="s">
        <v>953</v>
      </c>
      <c r="G6" s="146" t="s">
        <v>953</v>
      </c>
      <c r="H6" s="148" t="s">
        <v>953</v>
      </c>
      <c r="I6" s="148" t="s">
        <v>953</v>
      </c>
      <c r="J6" s="148" t="s">
        <v>953</v>
      </c>
      <c r="K6" s="148" t="s">
        <v>953</v>
      </c>
      <c r="L6" s="148" t="s">
        <v>953</v>
      </c>
      <c r="M6" s="148" t="s">
        <v>953</v>
      </c>
      <c r="N6" s="148" t="s">
        <v>953</v>
      </c>
      <c r="O6" s="134"/>
    </row>
    <row r="7" spans="1:15" ht="12.75">
      <c r="A7" s="143" t="s">
        <v>100</v>
      </c>
      <c r="B7" s="144" t="s">
        <v>101</v>
      </c>
      <c r="C7" s="143" t="s">
        <v>102</v>
      </c>
      <c r="D7" s="146" t="s">
        <v>953</v>
      </c>
      <c r="E7" s="146" t="s">
        <v>953</v>
      </c>
      <c r="F7" s="148" t="s">
        <v>953</v>
      </c>
      <c r="G7" s="146" t="s">
        <v>953</v>
      </c>
      <c r="H7" s="148" t="s">
        <v>953</v>
      </c>
      <c r="I7" s="148" t="s">
        <v>953</v>
      </c>
      <c r="J7" s="148" t="s">
        <v>953</v>
      </c>
      <c r="K7" s="148" t="s">
        <v>953</v>
      </c>
      <c r="L7" s="148" t="s">
        <v>953</v>
      </c>
      <c r="M7" s="148" t="s">
        <v>953</v>
      </c>
      <c r="N7" s="148" t="s">
        <v>953</v>
      </c>
      <c r="O7" s="134"/>
    </row>
    <row r="8" spans="1:15" ht="12.75">
      <c r="A8" s="143" t="s">
        <v>961</v>
      </c>
      <c r="B8" s="144" t="s">
        <v>962</v>
      </c>
      <c r="C8" s="143" t="s">
        <v>963</v>
      </c>
      <c r="D8" s="146" t="s">
        <v>953</v>
      </c>
      <c r="E8" s="146" t="s">
        <v>953</v>
      </c>
      <c r="F8" s="148" t="s">
        <v>953</v>
      </c>
      <c r="G8" s="146" t="s">
        <v>953</v>
      </c>
      <c r="H8" s="148" t="s">
        <v>953</v>
      </c>
      <c r="I8" s="148" t="s">
        <v>953</v>
      </c>
      <c r="J8" s="148" t="s">
        <v>953</v>
      </c>
      <c r="K8" s="148" t="s">
        <v>953</v>
      </c>
      <c r="L8" s="148" t="s">
        <v>953</v>
      </c>
      <c r="M8" s="148" t="s">
        <v>953</v>
      </c>
      <c r="N8" s="148" t="s">
        <v>953</v>
      </c>
      <c r="O8" s="134"/>
    </row>
    <row r="9" spans="1:15" ht="12.75">
      <c r="A9" s="143" t="s">
        <v>103</v>
      </c>
      <c r="B9" s="144" t="s">
        <v>104</v>
      </c>
      <c r="C9" s="143" t="s">
        <v>105</v>
      </c>
      <c r="D9" s="146" t="s">
        <v>953</v>
      </c>
      <c r="E9" s="146" t="s">
        <v>953</v>
      </c>
      <c r="F9" s="148" t="s">
        <v>953</v>
      </c>
      <c r="G9" s="146" t="s">
        <v>953</v>
      </c>
      <c r="H9" s="148" t="s">
        <v>953</v>
      </c>
      <c r="I9" s="148" t="s">
        <v>953</v>
      </c>
      <c r="J9" s="148" t="s">
        <v>953</v>
      </c>
      <c r="K9" s="148" t="s">
        <v>953</v>
      </c>
      <c r="L9" s="148" t="s">
        <v>953</v>
      </c>
      <c r="M9" s="148" t="s">
        <v>953</v>
      </c>
      <c r="N9" s="148" t="s">
        <v>953</v>
      </c>
      <c r="O9" s="134"/>
    </row>
    <row r="10" spans="1:15" ht="12.75">
      <c r="A10" s="143" t="s">
        <v>106</v>
      </c>
      <c r="B10" s="144" t="s">
        <v>107</v>
      </c>
      <c r="C10" s="143" t="s">
        <v>108</v>
      </c>
      <c r="D10" s="146" t="s">
        <v>953</v>
      </c>
      <c r="E10" s="146" t="s">
        <v>953</v>
      </c>
      <c r="F10" s="148" t="s">
        <v>964</v>
      </c>
      <c r="G10" s="146" t="s">
        <v>964</v>
      </c>
      <c r="H10" s="148" t="s">
        <v>965</v>
      </c>
      <c r="I10" s="148" t="s">
        <v>965</v>
      </c>
      <c r="J10" s="148" t="s">
        <v>965</v>
      </c>
      <c r="K10" s="148" t="s">
        <v>965</v>
      </c>
      <c r="L10" s="148" t="s">
        <v>965</v>
      </c>
      <c r="M10" s="148" t="s">
        <v>965</v>
      </c>
      <c r="N10" s="148" t="s">
        <v>965</v>
      </c>
      <c r="O10" s="134"/>
    </row>
    <row r="11" spans="1:15" ht="12.75">
      <c r="A11" s="143" t="s">
        <v>111</v>
      </c>
      <c r="B11" s="144" t="s">
        <v>112</v>
      </c>
      <c r="C11" s="143" t="s">
        <v>114</v>
      </c>
      <c r="D11" s="146" t="s">
        <v>953</v>
      </c>
      <c r="E11" s="146" t="s">
        <v>953</v>
      </c>
      <c r="F11" s="148" t="s">
        <v>953</v>
      </c>
      <c r="G11" s="146" t="s">
        <v>953</v>
      </c>
      <c r="H11" s="148" t="s">
        <v>953</v>
      </c>
      <c r="I11" s="148" t="s">
        <v>953</v>
      </c>
      <c r="J11" s="148" t="s">
        <v>953</v>
      </c>
      <c r="K11" s="148" t="s">
        <v>953</v>
      </c>
      <c r="L11" s="148" t="s">
        <v>953</v>
      </c>
      <c r="M11" s="148" t="s">
        <v>953</v>
      </c>
      <c r="N11" s="148" t="s">
        <v>953</v>
      </c>
      <c r="O11" s="134"/>
    </row>
    <row r="12" spans="1:15" ht="12.75">
      <c r="A12" s="143" t="s">
        <v>115</v>
      </c>
      <c r="B12" s="144" t="s">
        <v>116</v>
      </c>
      <c r="C12" s="143" t="s">
        <v>117</v>
      </c>
      <c r="D12" s="150" t="s">
        <v>966</v>
      </c>
      <c r="E12" s="150" t="s">
        <v>969</v>
      </c>
      <c r="F12" s="151" t="s">
        <v>970</v>
      </c>
      <c r="G12" s="150" t="s">
        <v>972</v>
      </c>
      <c r="H12" s="151" t="s">
        <v>973</v>
      </c>
      <c r="I12" s="151" t="s">
        <v>129</v>
      </c>
      <c r="J12" s="151" t="s">
        <v>130</v>
      </c>
      <c r="K12" s="151" t="s">
        <v>118</v>
      </c>
      <c r="L12" s="151" t="s">
        <v>120</v>
      </c>
      <c r="M12" s="151" t="s">
        <v>121</v>
      </c>
      <c r="N12" s="153" t="s">
        <v>122</v>
      </c>
      <c r="O12" s="134"/>
    </row>
    <row r="13" spans="1:15" ht="12.75">
      <c r="A13" s="143" t="s">
        <v>125</v>
      </c>
      <c r="B13" s="144" t="s">
        <v>126</v>
      </c>
      <c r="C13" s="143" t="s">
        <v>127</v>
      </c>
      <c r="D13" s="146">
        <v>225.3575257</v>
      </c>
      <c r="E13" s="146">
        <v>225.3634892</v>
      </c>
      <c r="F13" s="46" t="s">
        <v>977</v>
      </c>
      <c r="G13" s="155" t="s">
        <v>979</v>
      </c>
      <c r="H13" s="46" t="s">
        <v>980</v>
      </c>
      <c r="I13" s="46" t="s">
        <v>980</v>
      </c>
      <c r="J13" s="46" t="s">
        <v>981</v>
      </c>
      <c r="K13" s="46" t="s">
        <v>981</v>
      </c>
      <c r="L13" s="46" t="s">
        <v>981</v>
      </c>
      <c r="M13" s="46" t="s">
        <v>982</v>
      </c>
      <c r="N13" s="49" t="s">
        <v>983</v>
      </c>
      <c r="O13" s="134"/>
    </row>
    <row r="14" spans="1:15" ht="12.75">
      <c r="A14" s="143" t="s">
        <v>138</v>
      </c>
      <c r="B14" s="144" t="s">
        <v>139</v>
      </c>
      <c r="C14" s="40" t="str">
        <f>HYPERLINK("https://play.google.com/store/apps/details?id=com.google.android.googlequicksearchbox",HYPERLINK("https://play.google.com/store/apps/details?id=com.google.android.googlequicksearchbox","com.google.android.googlequicksearchbox"))</f>
        <v>com.google.android.googlequicksearchbox</v>
      </c>
      <c r="D14" s="146" t="s">
        <v>988</v>
      </c>
      <c r="E14" s="146" t="s">
        <v>989</v>
      </c>
      <c r="F14" s="149" t="s">
        <v>990</v>
      </c>
      <c r="G14" s="146" t="s">
        <v>991</v>
      </c>
      <c r="H14" s="148" t="s">
        <v>143</v>
      </c>
      <c r="I14" s="148" t="s">
        <v>144</v>
      </c>
      <c r="J14" s="148" t="s">
        <v>145</v>
      </c>
      <c r="K14" s="148" t="s">
        <v>140</v>
      </c>
      <c r="L14" s="148" t="s">
        <v>141</v>
      </c>
      <c r="M14" s="148" t="s">
        <v>141</v>
      </c>
      <c r="N14" s="148" t="s">
        <v>141</v>
      </c>
      <c r="O14" s="134"/>
    </row>
    <row r="15" spans="1:15" ht="12.75">
      <c r="A15" s="156" t="s">
        <v>142</v>
      </c>
      <c r="B15" s="157" t="s">
        <v>146</v>
      </c>
      <c r="C15" s="53" t="str">
        <f>HYPERLINK("https://play.google.com/store/apps/details?id=com.google.android.ims","com.google.android.ims")</f>
        <v>com.google.android.ims</v>
      </c>
      <c r="D15" s="150"/>
      <c r="E15" s="150"/>
      <c r="F15" s="158"/>
      <c r="G15" s="150"/>
      <c r="H15" s="158"/>
      <c r="I15" s="158"/>
      <c r="J15" s="151" t="s">
        <v>149</v>
      </c>
      <c r="K15" s="151" t="s">
        <v>147</v>
      </c>
      <c r="L15" s="159" t="s">
        <v>148</v>
      </c>
      <c r="M15" s="159" t="s">
        <v>150</v>
      </c>
      <c r="N15" s="159" t="s">
        <v>150</v>
      </c>
      <c r="O15" s="134"/>
    </row>
    <row r="16" spans="1:15" ht="12.75">
      <c r="A16" s="156" t="s">
        <v>151</v>
      </c>
      <c r="B16" s="157" t="s">
        <v>152</v>
      </c>
      <c r="C16" s="59" t="str">
        <f>HYPERLINK("https://play.google.com/store/apps/details?id=com.google.android.contacts","com.google.android.contacts")</f>
        <v>com.google.android.contacts</v>
      </c>
      <c r="D16" s="150"/>
      <c r="E16" s="150"/>
      <c r="F16" s="158"/>
      <c r="G16" s="150"/>
      <c r="H16" s="158"/>
      <c r="I16" s="158"/>
      <c r="J16" s="151" t="s">
        <v>153</v>
      </c>
      <c r="K16" s="151" t="s">
        <v>153</v>
      </c>
      <c r="L16" s="159" t="s">
        <v>154</v>
      </c>
      <c r="M16" s="159" t="s">
        <v>154</v>
      </c>
      <c r="N16" s="153" t="s">
        <v>155</v>
      </c>
      <c r="O16" s="134"/>
    </row>
    <row r="17" spans="1:15" ht="12.75">
      <c r="A17" s="156" t="s">
        <v>156</v>
      </c>
      <c r="B17" s="157" t="s">
        <v>157</v>
      </c>
      <c r="C17" s="59" t="str">
        <f>HYPERLINK("https://play.google.com/store/apps/details?id=com.google.android.dialer","com.google.android.dialer")</f>
        <v>com.google.android.dialer</v>
      </c>
      <c r="D17" s="150"/>
      <c r="E17" s="150"/>
      <c r="F17" s="158"/>
      <c r="G17" s="150"/>
      <c r="H17" s="158"/>
      <c r="I17" s="158"/>
      <c r="J17" s="151" t="s">
        <v>158</v>
      </c>
      <c r="K17" s="151" t="s">
        <v>159</v>
      </c>
      <c r="L17" s="159" t="s">
        <v>160</v>
      </c>
      <c r="M17" s="159" t="s">
        <v>161</v>
      </c>
      <c r="N17" s="153" t="s">
        <v>162</v>
      </c>
      <c r="O17" s="134"/>
    </row>
    <row r="18" spans="1:15" ht="12.75">
      <c r="A18" s="143" t="s">
        <v>167</v>
      </c>
      <c r="B18" s="160" t="s">
        <v>168</v>
      </c>
      <c r="C18" s="143" t="s">
        <v>169</v>
      </c>
      <c r="D18" s="150">
        <v>1.1000000000000001</v>
      </c>
      <c r="E18" s="150">
        <v>1.1000000000000001</v>
      </c>
      <c r="F18" s="62" t="s">
        <v>170</v>
      </c>
      <c r="G18" s="150">
        <v>1.1000000000000001</v>
      </c>
      <c r="H18" s="62" t="s">
        <v>170</v>
      </c>
      <c r="I18" s="62" t="s">
        <v>170</v>
      </c>
      <c r="J18" s="62" t="s">
        <v>170</v>
      </c>
      <c r="K18" s="62" t="s">
        <v>170</v>
      </c>
      <c r="L18" s="62" t="s">
        <v>170</v>
      </c>
      <c r="M18" s="62" t="s">
        <v>170</v>
      </c>
      <c r="N18" s="62" t="s">
        <v>170</v>
      </c>
      <c r="O18" s="134"/>
    </row>
    <row r="19" spans="1:15" ht="12.75">
      <c r="A19" s="162" t="s">
        <v>172</v>
      </c>
      <c r="B19" s="163" t="s">
        <v>173</v>
      </c>
      <c r="C19" s="162" t="s">
        <v>174</v>
      </c>
      <c r="D19" s="150" t="s">
        <v>953</v>
      </c>
      <c r="E19" s="150" t="s">
        <v>953</v>
      </c>
      <c r="F19" s="151" t="s">
        <v>953</v>
      </c>
      <c r="G19" s="150" t="s">
        <v>953</v>
      </c>
      <c r="H19" s="151" t="s">
        <v>953</v>
      </c>
      <c r="I19" s="151" t="s">
        <v>953</v>
      </c>
      <c r="J19" s="151" t="s">
        <v>953</v>
      </c>
      <c r="K19" s="151" t="s">
        <v>953</v>
      </c>
      <c r="L19" s="151" t="s">
        <v>953</v>
      </c>
      <c r="M19" s="151" t="s">
        <v>953</v>
      </c>
      <c r="N19" s="151" t="s">
        <v>953</v>
      </c>
      <c r="O19" s="134"/>
    </row>
    <row r="20" spans="1:15" ht="12.75">
      <c r="A20" s="164" t="s">
        <v>175</v>
      </c>
      <c r="B20" s="165" t="s">
        <v>176</v>
      </c>
      <c r="C20" s="164" t="s">
        <v>177</v>
      </c>
      <c r="D20" s="166" t="s">
        <v>992</v>
      </c>
      <c r="E20" s="166" t="s">
        <v>994</v>
      </c>
      <c r="F20" s="169" t="s">
        <v>994</v>
      </c>
      <c r="G20" s="166" t="s">
        <v>994</v>
      </c>
      <c r="H20" s="169" t="s">
        <v>994</v>
      </c>
      <c r="I20" s="169" t="s">
        <v>1000</v>
      </c>
      <c r="J20" s="169" t="s">
        <v>1003</v>
      </c>
      <c r="K20" s="169" t="s">
        <v>1003</v>
      </c>
      <c r="L20" s="169" t="s">
        <v>1003</v>
      </c>
      <c r="M20" s="169" t="s">
        <v>1003</v>
      </c>
      <c r="N20" s="169" t="s">
        <v>1003</v>
      </c>
      <c r="O20" s="134"/>
    </row>
    <row r="21" spans="1:15" ht="12.75">
      <c r="A21" s="330" t="s">
        <v>1004</v>
      </c>
      <c r="B21" s="318"/>
      <c r="C21" s="135"/>
      <c r="D21" s="135"/>
      <c r="E21" s="135"/>
      <c r="F21" s="135"/>
      <c r="G21" s="135"/>
      <c r="H21" s="135"/>
      <c r="I21" s="135"/>
      <c r="J21" s="135"/>
      <c r="K21" s="135"/>
      <c r="L21" s="135"/>
      <c r="M21" s="135"/>
      <c r="N21" s="135"/>
      <c r="O21" s="134"/>
    </row>
    <row r="22" spans="1:15" ht="12.75">
      <c r="A22" s="137" t="s">
        <v>1005</v>
      </c>
      <c r="B22" s="138" t="s">
        <v>1006</v>
      </c>
      <c r="C22" s="137" t="s">
        <v>1007</v>
      </c>
      <c r="D22" s="170"/>
      <c r="E22" s="170"/>
      <c r="F22" s="170"/>
      <c r="G22" s="170"/>
      <c r="H22" s="170"/>
      <c r="I22" s="170"/>
      <c r="J22" s="170"/>
      <c r="K22" s="170"/>
      <c r="L22" s="170"/>
      <c r="M22" s="170"/>
      <c r="N22" s="170"/>
      <c r="O22" s="134"/>
    </row>
    <row r="23" spans="1:15" ht="12.75">
      <c r="A23" s="171" t="s">
        <v>1008</v>
      </c>
      <c r="B23" s="172" t="s">
        <v>1009</v>
      </c>
      <c r="C23" s="171" t="s">
        <v>1010</v>
      </c>
      <c r="D23" s="173"/>
      <c r="E23" s="173"/>
      <c r="F23" s="173"/>
      <c r="G23" s="173"/>
      <c r="H23" s="173"/>
      <c r="I23" s="173"/>
      <c r="J23" s="173"/>
      <c r="K23" s="173"/>
      <c r="L23" s="173"/>
      <c r="M23" s="173"/>
      <c r="N23" s="173"/>
      <c r="O23" s="134"/>
    </row>
    <row r="24" spans="1:15" ht="12.75">
      <c r="A24" s="330" t="s">
        <v>180</v>
      </c>
      <c r="B24" s="318"/>
      <c r="C24" s="135"/>
      <c r="D24" s="135"/>
      <c r="E24" s="135"/>
      <c r="F24" s="135"/>
      <c r="G24" s="135"/>
      <c r="H24" s="135"/>
      <c r="I24" s="135"/>
      <c r="J24" s="135"/>
      <c r="K24" s="135"/>
      <c r="L24" s="135"/>
      <c r="M24" s="135"/>
      <c r="N24" s="135"/>
      <c r="O24" s="134"/>
    </row>
    <row r="25" spans="1:15" ht="12.75">
      <c r="A25" s="137" t="s">
        <v>181</v>
      </c>
      <c r="B25" s="138" t="s">
        <v>181</v>
      </c>
      <c r="C25" s="70" t="str">
        <f>HYPERLINK("https://play.google.com/store/apps/details?id=com.android.chrome",HYPERLINK("https://play.google.com/store/apps/details?id=com.android.chrome","com.android.chrome"))</f>
        <v>com.android.chrome</v>
      </c>
      <c r="D25" s="141" t="s">
        <v>1011</v>
      </c>
      <c r="E25" s="141" t="s">
        <v>1011</v>
      </c>
      <c r="F25" s="142" t="s">
        <v>1013</v>
      </c>
      <c r="G25" s="141" t="s">
        <v>1014</v>
      </c>
      <c r="H25" s="142" t="s">
        <v>205</v>
      </c>
      <c r="I25" s="142" t="s">
        <v>206</v>
      </c>
      <c r="J25" s="142" t="s">
        <v>207</v>
      </c>
      <c r="K25" s="142" t="s">
        <v>208</v>
      </c>
      <c r="L25" s="142" t="s">
        <v>209</v>
      </c>
      <c r="M25" s="142" t="s">
        <v>210</v>
      </c>
      <c r="N25" s="142" t="s">
        <v>210</v>
      </c>
      <c r="O25" s="134"/>
    </row>
    <row r="26" spans="1:15" ht="12.75">
      <c r="A26" s="143" t="s">
        <v>191</v>
      </c>
      <c r="B26" s="144" t="s">
        <v>191</v>
      </c>
      <c r="C26" s="40" t="str">
        <f>HYPERLINK("https://play.google.com/store/apps/details?id=com.google.android.apps.docs",HYPERLINK("https://play.google.com/store/apps/details?id=com.google.android.apps.docs","com.google.android.apps.docs"))</f>
        <v>com.google.android.apps.docs</v>
      </c>
      <c r="D26" s="146" t="s">
        <v>1017</v>
      </c>
      <c r="E26" s="146" t="s">
        <v>1018</v>
      </c>
      <c r="F26" s="148" t="s">
        <v>1019</v>
      </c>
      <c r="G26" s="146" t="s">
        <v>1020</v>
      </c>
      <c r="H26" s="148" t="s">
        <v>218</v>
      </c>
      <c r="I26" s="148" t="s">
        <v>219</v>
      </c>
      <c r="J26" s="148" t="s">
        <v>220</v>
      </c>
      <c r="K26" s="148" t="s">
        <v>222</v>
      </c>
      <c r="L26" s="149" t="s">
        <v>224</v>
      </c>
      <c r="M26" s="149" t="s">
        <v>224</v>
      </c>
      <c r="N26" s="174" t="s">
        <v>247</v>
      </c>
      <c r="O26" s="134"/>
    </row>
    <row r="27" spans="1:15" ht="12.75">
      <c r="A27" s="162" t="s">
        <v>194</v>
      </c>
      <c r="B27" s="163" t="s">
        <v>194</v>
      </c>
      <c r="C27" s="76" t="str">
        <f>HYPERLINK("https://play.google.com/store/apps/details?id=com.google.android.apps.tachyon","com.google.android.apps.tachyon")</f>
        <v>com.google.android.apps.tachyon</v>
      </c>
      <c r="D27" s="175" t="s">
        <v>1025</v>
      </c>
      <c r="E27" s="175" t="s">
        <v>1027</v>
      </c>
      <c r="F27" s="177" t="s">
        <v>1028</v>
      </c>
      <c r="G27" s="175" t="s">
        <v>1029</v>
      </c>
      <c r="H27" s="177" t="s">
        <v>257</v>
      </c>
      <c r="I27" s="177" t="s">
        <v>259</v>
      </c>
      <c r="J27" s="177" t="s">
        <v>260</v>
      </c>
      <c r="K27" s="177" t="s">
        <v>254</v>
      </c>
      <c r="L27" s="178" t="s">
        <v>255</v>
      </c>
      <c r="M27" s="178" t="s">
        <v>256</v>
      </c>
      <c r="N27" s="179" t="s">
        <v>258</v>
      </c>
      <c r="O27" s="134"/>
    </row>
    <row r="28" spans="1:15" ht="12.75">
      <c r="A28" s="143" t="s">
        <v>186</v>
      </c>
      <c r="B28" s="144" t="s">
        <v>261</v>
      </c>
      <c r="C28" s="40" t="str">
        <f>HYPERLINK("https://play.google.com/store/apps/details?id=com.google.android.gm",HYPERLINK("https://play.google.com/store/apps/details?id=com.google.android.gm","com.google.android.gm"))</f>
        <v>com.google.android.gm</v>
      </c>
      <c r="D28" s="146" t="s">
        <v>1034</v>
      </c>
      <c r="E28" s="146" t="s">
        <v>1035</v>
      </c>
      <c r="F28" s="148" t="s">
        <v>1036</v>
      </c>
      <c r="G28" s="146" t="s">
        <v>1037</v>
      </c>
      <c r="H28" s="148" t="s">
        <v>1038</v>
      </c>
      <c r="I28" s="148" t="s">
        <v>1039</v>
      </c>
      <c r="J28" s="148" t="s">
        <v>264</v>
      </c>
      <c r="K28" s="148" t="s">
        <v>265</v>
      </c>
      <c r="L28" s="148" t="s">
        <v>266</v>
      </c>
      <c r="M28" s="148" t="s">
        <v>267</v>
      </c>
      <c r="N28" s="174" t="s">
        <v>268</v>
      </c>
      <c r="O28" s="134"/>
    </row>
    <row r="29" spans="1:15" ht="12.75">
      <c r="A29" s="143" t="s">
        <v>269</v>
      </c>
      <c r="B29" s="144" t="s">
        <v>270</v>
      </c>
      <c r="C29" s="143" t="s">
        <v>271</v>
      </c>
      <c r="D29" s="146" t="s">
        <v>272</v>
      </c>
      <c r="E29" s="146" t="s">
        <v>272</v>
      </c>
      <c r="F29" s="148" t="s">
        <v>272</v>
      </c>
      <c r="G29" s="146" t="s">
        <v>272</v>
      </c>
      <c r="H29" s="148" t="s">
        <v>272</v>
      </c>
      <c r="I29" s="148" t="s">
        <v>272</v>
      </c>
      <c r="J29" s="148" t="s">
        <v>272</v>
      </c>
      <c r="K29" s="148" t="s">
        <v>272</v>
      </c>
      <c r="L29" s="148" t="s">
        <v>272</v>
      </c>
      <c r="M29" s="148" t="s">
        <v>272</v>
      </c>
      <c r="N29" s="148" t="s">
        <v>272</v>
      </c>
      <c r="O29" s="134"/>
    </row>
    <row r="30" spans="1:15" ht="12.75">
      <c r="A30" s="143" t="s">
        <v>273</v>
      </c>
      <c r="B30" s="144" t="s">
        <v>274</v>
      </c>
      <c r="C30" s="143" t="s">
        <v>275</v>
      </c>
      <c r="D30" s="146" t="s">
        <v>953</v>
      </c>
      <c r="E30" s="146" t="s">
        <v>953</v>
      </c>
      <c r="F30" s="148" t="s">
        <v>953</v>
      </c>
      <c r="G30" s="146" t="s">
        <v>1041</v>
      </c>
      <c r="H30" s="148" t="s">
        <v>1041</v>
      </c>
      <c r="I30" s="148" t="s">
        <v>1041</v>
      </c>
      <c r="J30" s="148" t="s">
        <v>1041</v>
      </c>
      <c r="K30" s="148" t="s">
        <v>1041</v>
      </c>
      <c r="L30" s="148" t="s">
        <v>1041</v>
      </c>
      <c r="M30" s="148" t="s">
        <v>1041</v>
      </c>
      <c r="N30" s="148" t="s">
        <v>1041</v>
      </c>
      <c r="O30" s="134"/>
    </row>
    <row r="31" spans="1:15" ht="12.75">
      <c r="A31" s="143" t="s">
        <v>195</v>
      </c>
      <c r="B31" s="144" t="s">
        <v>195</v>
      </c>
      <c r="C31" s="40" t="str">
        <f>HYPERLINK("https://play.google.com/store/apps/details?id=com.google.android.talk",HYPERLINK("https://play.google.com/store/apps/details?id=com.google.android.talk","com.google.android.talk"))</f>
        <v>com.google.android.talk</v>
      </c>
      <c r="D31" s="146" t="s">
        <v>1042</v>
      </c>
      <c r="E31" s="146" t="s">
        <v>1043</v>
      </c>
      <c r="F31" s="148" t="s">
        <v>1044</v>
      </c>
      <c r="G31" s="146" t="s">
        <v>276</v>
      </c>
      <c r="H31" s="148" t="s">
        <v>1045</v>
      </c>
      <c r="I31" s="148" t="s">
        <v>1045</v>
      </c>
      <c r="J31" s="148" t="s">
        <v>1045</v>
      </c>
      <c r="K31" s="148" t="s">
        <v>1045</v>
      </c>
      <c r="L31" s="148" t="s">
        <v>277</v>
      </c>
      <c r="M31" s="148" t="s">
        <v>278</v>
      </c>
      <c r="N31" s="148" t="s">
        <v>278</v>
      </c>
      <c r="O31" s="134"/>
    </row>
    <row r="32" spans="1:15" ht="12.75">
      <c r="A32" s="143" t="s">
        <v>188</v>
      </c>
      <c r="B32" s="144" t="s">
        <v>188</v>
      </c>
      <c r="C32" s="40" t="str">
        <f>HYPERLINK("https://play.google.com/store/apps/details?id=com.google.android.apps.maps",HYPERLINK("https://play.google.com/store/apps/details?id=com.google.android.apps.maps","com.google.android.apps.maps"))</f>
        <v>com.google.android.apps.maps</v>
      </c>
      <c r="D32" s="146" t="s">
        <v>1049</v>
      </c>
      <c r="E32" s="146" t="s">
        <v>1050</v>
      </c>
      <c r="F32" s="148" t="s">
        <v>1051</v>
      </c>
      <c r="G32" s="146" t="s">
        <v>1051</v>
      </c>
      <c r="H32" s="148" t="s">
        <v>1051</v>
      </c>
      <c r="I32" s="148" t="s">
        <v>1051</v>
      </c>
      <c r="J32" s="148" t="s">
        <v>1051</v>
      </c>
      <c r="K32" s="148" t="s">
        <v>1051</v>
      </c>
      <c r="L32" s="148" t="s">
        <v>1051</v>
      </c>
      <c r="M32" s="148" t="s">
        <v>280</v>
      </c>
      <c r="N32" s="174" t="s">
        <v>281</v>
      </c>
      <c r="O32" s="134"/>
    </row>
    <row r="33" spans="1:15" ht="12.75">
      <c r="A33" s="143" t="s">
        <v>282</v>
      </c>
      <c r="B33" s="144" t="s">
        <v>283</v>
      </c>
      <c r="C33" s="40" t="str">
        <f>HYPERLINK("https://play.google.com/store/apps/details?id=com.google.android.music",HYPERLINK("https://play.google.com/store/apps/details?id=com.google.android.music","com.google.android.music"))</f>
        <v>com.google.android.music</v>
      </c>
      <c r="D33" s="146" t="s">
        <v>1056</v>
      </c>
      <c r="E33" s="146" t="s">
        <v>1057</v>
      </c>
      <c r="F33" s="148" t="s">
        <v>1058</v>
      </c>
      <c r="G33" s="146" t="s">
        <v>1059</v>
      </c>
      <c r="H33" s="148" t="s">
        <v>284</v>
      </c>
      <c r="I33" s="148" t="s">
        <v>285</v>
      </c>
      <c r="J33" s="148" t="s">
        <v>285</v>
      </c>
      <c r="K33" s="148" t="s">
        <v>286</v>
      </c>
      <c r="L33" s="148" t="s">
        <v>287</v>
      </c>
      <c r="M33" s="148" t="s">
        <v>287</v>
      </c>
      <c r="N33" s="174" t="s">
        <v>288</v>
      </c>
      <c r="O33" s="134"/>
    </row>
    <row r="34" spans="1:15" ht="12.75">
      <c r="A34" s="143" t="s">
        <v>289</v>
      </c>
      <c r="B34" s="144" t="s">
        <v>196</v>
      </c>
      <c r="C34" s="83" t="str">
        <f>HYPERLINK("https://play.google.com/store/apps/details?id=com.google.android.apps.photos","com.google.android.apps.photos")</f>
        <v>com.google.android.apps.photos</v>
      </c>
      <c r="D34" s="146" t="s">
        <v>1060</v>
      </c>
      <c r="E34" s="146" t="s">
        <v>1061</v>
      </c>
      <c r="F34" s="148" t="s">
        <v>1062</v>
      </c>
      <c r="G34" s="146" t="s">
        <v>1063</v>
      </c>
      <c r="H34" s="148" t="s">
        <v>291</v>
      </c>
      <c r="I34" s="148" t="s">
        <v>293</v>
      </c>
      <c r="J34" s="148" t="s">
        <v>295</v>
      </c>
      <c r="K34" s="148" t="s">
        <v>290</v>
      </c>
      <c r="L34" s="148" t="s">
        <v>292</v>
      </c>
      <c r="M34" s="148" t="s">
        <v>294</v>
      </c>
      <c r="N34" s="180" t="s">
        <v>296</v>
      </c>
      <c r="O34" s="181"/>
    </row>
    <row r="35" spans="1:15" ht="12.75">
      <c r="A35" s="143" t="s">
        <v>297</v>
      </c>
      <c r="B35" s="144" t="s">
        <v>298</v>
      </c>
      <c r="C35" s="40" t="str">
        <f>HYPERLINK("https://play.google.com/store/apps/details?id=com.google.android.videos",HYPERLINK("https://play.google.com/store/apps/details?id=com.google.android.videos","com.google.android.videos"))</f>
        <v>com.google.android.videos</v>
      </c>
      <c r="D35" s="146" t="s">
        <v>1072</v>
      </c>
      <c r="E35" s="146" t="s">
        <v>1073</v>
      </c>
      <c r="F35" s="148" t="s">
        <v>1074</v>
      </c>
      <c r="G35" s="146" t="s">
        <v>1075</v>
      </c>
      <c r="H35" s="148" t="s">
        <v>303</v>
      </c>
      <c r="I35" s="148" t="s">
        <v>303</v>
      </c>
      <c r="J35" s="148" t="s">
        <v>304</v>
      </c>
      <c r="K35" s="148" t="s">
        <v>299</v>
      </c>
      <c r="L35" s="148" t="s">
        <v>299</v>
      </c>
      <c r="M35" s="148" t="s">
        <v>299</v>
      </c>
      <c r="N35" s="174" t="s">
        <v>300</v>
      </c>
      <c r="O35" s="134"/>
    </row>
    <row r="36" spans="1:15" ht="12.75">
      <c r="A36" s="143" t="s">
        <v>301</v>
      </c>
      <c r="B36" s="144" t="s">
        <v>302</v>
      </c>
      <c r="C36" s="40" t="str">
        <f>HYPERLINK("https://play.google.com/store/apps/details?id=com.google.android.webview",HYPERLINK("https://play.google.com/store/apps/details?id=com.google.android.webview","com.google.android.webview"))</f>
        <v>com.google.android.webview</v>
      </c>
      <c r="D36" s="146" t="s">
        <v>1011</v>
      </c>
      <c r="E36" s="146" t="s">
        <v>1011</v>
      </c>
      <c r="F36" s="148" t="s">
        <v>1013</v>
      </c>
      <c r="G36" s="146" t="s">
        <v>1014</v>
      </c>
      <c r="H36" s="148" t="s">
        <v>205</v>
      </c>
      <c r="I36" s="148" t="s">
        <v>206</v>
      </c>
      <c r="J36" s="148" t="s">
        <v>207</v>
      </c>
      <c r="K36" s="148" t="s">
        <v>208</v>
      </c>
      <c r="L36" s="148" t="s">
        <v>209</v>
      </c>
      <c r="M36" s="148" t="s">
        <v>210</v>
      </c>
      <c r="N36" s="148" t="s">
        <v>210</v>
      </c>
      <c r="O36" s="134"/>
    </row>
    <row r="37" spans="1:15" ht="12.75">
      <c r="A37" s="143" t="s">
        <v>189</v>
      </c>
      <c r="B37" s="144" t="s">
        <v>189</v>
      </c>
      <c r="C37" s="40" t="str">
        <f>HYPERLINK("https://play.google.com/store/apps/details?id=com.google.android.youtube",HYPERLINK("https://play.google.com/store/apps/details?id=com.google.android.youtube","com.google.android.youtube"))</f>
        <v>com.google.android.youtube</v>
      </c>
      <c r="D37" s="146" t="s">
        <v>1078</v>
      </c>
      <c r="E37" s="146" t="s">
        <v>1079</v>
      </c>
      <c r="F37" s="148" t="s">
        <v>1080</v>
      </c>
      <c r="G37" s="146" t="s">
        <v>1081</v>
      </c>
      <c r="H37" s="148" t="s">
        <v>312</v>
      </c>
      <c r="I37" s="148" t="s">
        <v>313</v>
      </c>
      <c r="J37" s="148" t="s">
        <v>315</v>
      </c>
      <c r="K37" s="148" t="s">
        <v>305</v>
      </c>
      <c r="L37" s="148" t="s">
        <v>306</v>
      </c>
      <c r="M37" s="148" t="s">
        <v>307</v>
      </c>
      <c r="N37" s="180" t="s">
        <v>308</v>
      </c>
      <c r="O37" s="134"/>
    </row>
    <row r="38" spans="1:15" ht="12.75">
      <c r="A38" s="143" t="s">
        <v>309</v>
      </c>
      <c r="B38" s="144" t="s">
        <v>310</v>
      </c>
      <c r="C38" s="40" t="str">
        <f>HYPERLINK("https://play.google.com/store/apps/details?id=com.google.android.tts",HYPERLINK("https://play.google.com/store/apps/details?id=com.google.android.tts","com.google.android.tts"))</f>
        <v>com.google.android.tts</v>
      </c>
      <c r="D38" s="146" t="s">
        <v>1085</v>
      </c>
      <c r="E38" s="146" t="s">
        <v>1085</v>
      </c>
      <c r="F38" s="148" t="s">
        <v>1085</v>
      </c>
      <c r="G38" s="146" t="s">
        <v>1087</v>
      </c>
      <c r="H38" s="148" t="s">
        <v>1087</v>
      </c>
      <c r="I38" s="148" t="s">
        <v>1087</v>
      </c>
      <c r="J38" s="148" t="s">
        <v>1087</v>
      </c>
      <c r="K38" s="148" t="s">
        <v>311</v>
      </c>
      <c r="L38" s="148" t="s">
        <v>311</v>
      </c>
      <c r="M38" s="148" t="s">
        <v>314</v>
      </c>
      <c r="N38" s="148" t="s">
        <v>314</v>
      </c>
      <c r="O38" s="134"/>
    </row>
    <row r="39" spans="1:15" ht="12.75">
      <c r="A39" s="162" t="s">
        <v>1088</v>
      </c>
      <c r="B39" s="182" t="s">
        <v>1089</v>
      </c>
      <c r="C39" s="40" t="str">
        <f>HYPERLINK("https://play.google.com/store/apps/details?id=com.google.android.apps.walletnfcrel",HYPERLINK("https://play.google.com/store/apps/details?id=com.google.android.apps.walletnfcrel","com.google.android.apps.walletnfcrel"))</f>
        <v>com.google.android.apps.walletnfcrel</v>
      </c>
      <c r="D39" s="146" t="s">
        <v>1090</v>
      </c>
      <c r="E39" s="146" t="s">
        <v>1092</v>
      </c>
      <c r="F39" s="148" t="s">
        <v>1093</v>
      </c>
      <c r="G39" s="146" t="s">
        <v>119</v>
      </c>
      <c r="H39" s="183" t="s">
        <v>119</v>
      </c>
      <c r="I39" s="148" t="s">
        <v>119</v>
      </c>
      <c r="J39" s="148" t="s">
        <v>119</v>
      </c>
      <c r="K39" s="148" t="s">
        <v>119</v>
      </c>
      <c r="L39" s="148" t="s">
        <v>119</v>
      </c>
      <c r="M39" s="148" t="s">
        <v>119</v>
      </c>
      <c r="N39" s="148" t="s">
        <v>119</v>
      </c>
      <c r="O39" s="134"/>
    </row>
    <row r="40" spans="1:15" ht="12.75">
      <c r="A40" s="143" t="s">
        <v>1094</v>
      </c>
      <c r="B40" s="160" t="s">
        <v>1095</v>
      </c>
      <c r="C40" s="40" t="str">
        <f>HYPERLINK("https://play.google.com/store/apps/details?id=com.google.android.apps.books","com.google.android.apps.books")</f>
        <v>com.google.android.apps.books</v>
      </c>
      <c r="D40" s="146" t="s">
        <v>1100</v>
      </c>
      <c r="E40" s="146" t="s">
        <v>1100</v>
      </c>
      <c r="F40" s="148" t="s">
        <v>1101</v>
      </c>
      <c r="G40" s="146" t="s">
        <v>119</v>
      </c>
      <c r="H40" s="148" t="s">
        <v>119</v>
      </c>
      <c r="I40" s="148" t="s">
        <v>119</v>
      </c>
      <c r="J40" s="148" t="s">
        <v>119</v>
      </c>
      <c r="K40" s="148" t="s">
        <v>119</v>
      </c>
      <c r="L40" s="148" t="s">
        <v>119</v>
      </c>
      <c r="M40" s="148" t="s">
        <v>119</v>
      </c>
      <c r="N40" s="148" t="s">
        <v>119</v>
      </c>
      <c r="O40" s="134"/>
    </row>
    <row r="41" spans="1:15" ht="12.75">
      <c r="A41" s="162" t="s">
        <v>203</v>
      </c>
      <c r="B41" s="182" t="s">
        <v>316</v>
      </c>
      <c r="C41" s="184" t="s">
        <v>317</v>
      </c>
      <c r="D41" s="146" t="s">
        <v>1102</v>
      </c>
      <c r="E41" s="155" t="s">
        <v>1103</v>
      </c>
      <c r="F41" s="148" t="s">
        <v>1104</v>
      </c>
      <c r="G41" s="146" t="s">
        <v>1104</v>
      </c>
      <c r="H41" s="48" t="s">
        <v>322</v>
      </c>
      <c r="I41" s="48" t="s">
        <v>322</v>
      </c>
      <c r="J41" s="48" t="s">
        <v>322</v>
      </c>
      <c r="K41" s="48" t="s">
        <v>318</v>
      </c>
      <c r="L41" s="148" t="s">
        <v>319</v>
      </c>
      <c r="M41" s="148" t="s">
        <v>319</v>
      </c>
      <c r="N41" s="148" t="s">
        <v>319</v>
      </c>
      <c r="O41" s="134"/>
    </row>
    <row r="42" spans="1:15" ht="12.75">
      <c r="A42" s="143" t="s">
        <v>202</v>
      </c>
      <c r="B42" s="160" t="s">
        <v>320</v>
      </c>
      <c r="C42" s="40" t="str">
        <f>HYPERLINK("https://play.google.com/store/apps/details?id=com.google.android.calendar",HYPERLINK("https://play.google.com/store/apps/details?id=com.google.android.calendar","com.google.android.calendar"))</f>
        <v>com.google.android.calendar</v>
      </c>
      <c r="D42" s="146" t="s">
        <v>1110</v>
      </c>
      <c r="E42" s="146" t="s">
        <v>1111</v>
      </c>
      <c r="F42" s="148" t="s">
        <v>1112</v>
      </c>
      <c r="G42" s="146" t="s">
        <v>1113</v>
      </c>
      <c r="H42" s="148" t="s">
        <v>328</v>
      </c>
      <c r="I42" s="148" t="s">
        <v>329</v>
      </c>
      <c r="J42" s="148" t="s">
        <v>330</v>
      </c>
      <c r="K42" s="148" t="s">
        <v>323</v>
      </c>
      <c r="L42" s="148" t="s">
        <v>324</v>
      </c>
      <c r="M42" s="148" t="s">
        <v>325</v>
      </c>
      <c r="N42" s="180" t="s">
        <v>326</v>
      </c>
      <c r="O42" s="134"/>
    </row>
    <row r="43" spans="1:15" ht="12.75">
      <c r="A43" s="143" t="s">
        <v>1114</v>
      </c>
      <c r="B43" s="160" t="s">
        <v>1115</v>
      </c>
      <c r="C43" s="40" t="str">
        <f>HYPERLINK("https://play.google.com/store/apps/details?id=com.google.android.apps.cloudprint",HYPERLINK("https://play.google.com/store/apps/details?id=com.google.android.apps.cloudprint","com.google.android.apps.cloudprint"))</f>
        <v>com.google.android.apps.cloudprint</v>
      </c>
      <c r="D43" s="146" t="s">
        <v>1120</v>
      </c>
      <c r="E43" s="146" t="s">
        <v>1120</v>
      </c>
      <c r="F43" s="148" t="s">
        <v>1120</v>
      </c>
      <c r="G43" s="146" t="s">
        <v>119</v>
      </c>
      <c r="H43" s="148" t="s">
        <v>119</v>
      </c>
      <c r="I43" s="148" t="s">
        <v>119</v>
      </c>
      <c r="J43" s="148" t="s">
        <v>119</v>
      </c>
      <c r="K43" s="148" t="s">
        <v>119</v>
      </c>
      <c r="L43" s="148" t="s">
        <v>119</v>
      </c>
      <c r="M43" s="148" t="s">
        <v>119</v>
      </c>
      <c r="N43" s="148" t="s">
        <v>119</v>
      </c>
      <c r="O43" s="134"/>
    </row>
    <row r="44" spans="1:15" ht="12.75">
      <c r="A44" s="143" t="s">
        <v>204</v>
      </c>
      <c r="B44" s="160" t="s">
        <v>327</v>
      </c>
      <c r="C44" s="88" t="str">
        <f>HYPERLINK("https://play.google.com/store/apps/details?id=com.google.android.deskclock","com.google.android.deskclock")</f>
        <v>com.google.android.deskclock</v>
      </c>
      <c r="D44" s="146" t="s">
        <v>1121</v>
      </c>
      <c r="E44" s="146" t="s">
        <v>1121</v>
      </c>
      <c r="F44" s="148" t="s">
        <v>1122</v>
      </c>
      <c r="G44" s="146" t="s">
        <v>1122</v>
      </c>
      <c r="H44" s="48" t="s">
        <v>331</v>
      </c>
      <c r="I44" s="48" t="s">
        <v>331</v>
      </c>
      <c r="J44" s="48" t="s">
        <v>331</v>
      </c>
      <c r="K44" s="48" t="s">
        <v>331</v>
      </c>
      <c r="L44" s="48" t="s">
        <v>331</v>
      </c>
      <c r="M44" s="48" t="s">
        <v>331</v>
      </c>
      <c r="N44" s="48" t="s">
        <v>331</v>
      </c>
      <c r="O44" s="134"/>
    </row>
    <row r="45" spans="1:15" ht="12.75">
      <c r="A45" s="143" t="s">
        <v>1123</v>
      </c>
      <c r="B45" s="160" t="s">
        <v>1125</v>
      </c>
      <c r="C45" s="40" t="str">
        <f>HYPERLINK("https://play.google.com/store/apps/details?id=com.google.android.apps.enterprise.dmagent",HYPERLINK("https://play.google.com/store/apps/details?id=com.google.android.apps.enterprise.dmagent","com.google.android.apps.enterprise.dmagent"))</f>
        <v>com.google.android.apps.enterprise.dmagent</v>
      </c>
      <c r="D45" s="146">
        <v>7.03</v>
      </c>
      <c r="E45" s="146">
        <v>7.03</v>
      </c>
      <c r="F45" s="46" t="s">
        <v>1126</v>
      </c>
      <c r="G45" s="146" t="s">
        <v>119</v>
      </c>
      <c r="H45" s="148" t="s">
        <v>119</v>
      </c>
      <c r="I45" s="148" t="s">
        <v>119</v>
      </c>
      <c r="J45" s="148" t="s">
        <v>119</v>
      </c>
      <c r="K45" s="148" t="s">
        <v>119</v>
      </c>
      <c r="L45" s="148" t="s">
        <v>119</v>
      </c>
      <c r="M45" s="148" t="s">
        <v>119</v>
      </c>
      <c r="N45" s="148" t="s">
        <v>119</v>
      </c>
      <c r="O45" s="134"/>
    </row>
    <row r="46" spans="1:15" ht="12.75">
      <c r="A46" s="143" t="s">
        <v>1127</v>
      </c>
      <c r="B46" s="185" t="s">
        <v>1128</v>
      </c>
      <c r="C46" s="186" t="str">
        <f>HYPERLINK("https://play.google.com/store/apps/details?id=com.google.android.apps.docs.editors.docs",HYPERLINK("https://play.google.com/store/apps/details?id=com.google.android.apps.docs.editors.docs","com.google.android.apps.docs.editors.docs"))</f>
        <v>com.google.android.apps.docs.editors.docs</v>
      </c>
      <c r="D46" s="187" t="s">
        <v>1130</v>
      </c>
      <c r="E46" s="187" t="s">
        <v>1131</v>
      </c>
      <c r="F46" s="187" t="s">
        <v>1131</v>
      </c>
      <c r="G46" s="146" t="s">
        <v>119</v>
      </c>
      <c r="H46" s="148" t="s">
        <v>119</v>
      </c>
      <c r="I46" s="148" t="s">
        <v>119</v>
      </c>
      <c r="J46" s="148" t="s">
        <v>119</v>
      </c>
      <c r="K46" s="148" t="s">
        <v>119</v>
      </c>
      <c r="L46" s="148" t="s">
        <v>119</v>
      </c>
      <c r="M46" s="148" t="s">
        <v>119</v>
      </c>
      <c r="N46" s="148" t="s">
        <v>119</v>
      </c>
      <c r="O46" s="134"/>
    </row>
    <row r="47" spans="1:15" ht="12.75">
      <c r="A47" s="143" t="s">
        <v>1132</v>
      </c>
      <c r="B47" s="185" t="s">
        <v>1133</v>
      </c>
      <c r="C47" s="186" t="str">
        <f>HYPERLINK("https://play.google.com/store/apps/details?id=com.google.android.apps.docs.editors.sheets",HYPERLINK("https://play.google.com/store/apps/details?id=com.google.android.apps.docs.editors.sheets","com.google.android.apps.docs.editors.sheets"))</f>
        <v>com.google.android.apps.docs.editors.sheets</v>
      </c>
      <c r="D47" s="187" t="s">
        <v>1138</v>
      </c>
      <c r="E47" s="187" t="s">
        <v>1131</v>
      </c>
      <c r="F47" s="187" t="s">
        <v>1131</v>
      </c>
      <c r="G47" s="146" t="s">
        <v>119</v>
      </c>
      <c r="H47" s="148" t="s">
        <v>119</v>
      </c>
      <c r="I47" s="148" t="s">
        <v>119</v>
      </c>
      <c r="J47" s="148" t="s">
        <v>119</v>
      </c>
      <c r="K47" s="148" t="s">
        <v>119</v>
      </c>
      <c r="L47" s="148" t="s">
        <v>119</v>
      </c>
      <c r="M47" s="148" t="s">
        <v>119</v>
      </c>
      <c r="N47" s="148" t="s">
        <v>119</v>
      </c>
      <c r="O47" s="134"/>
    </row>
    <row r="48" spans="1:15" ht="12.75">
      <c r="A48" s="143" t="s">
        <v>1139</v>
      </c>
      <c r="B48" s="185" t="s">
        <v>1140</v>
      </c>
      <c r="C48" s="186" t="str">
        <f>HYPERLINK("https://play.google.com/store/apps/details?id=com.google.android.apps.docs.editors.slides",HYPERLINK("https://play.google.com/store/apps/details?id=com.google.android.apps.docs.editors.slides","com.google.android.apps.docs.editors.slides"))</f>
        <v>com.google.android.apps.docs.editors.slides</v>
      </c>
      <c r="D48" s="187" t="s">
        <v>1141</v>
      </c>
      <c r="E48" s="187" t="s">
        <v>1142</v>
      </c>
      <c r="F48" s="187" t="s">
        <v>1142</v>
      </c>
      <c r="G48" s="146" t="s">
        <v>119</v>
      </c>
      <c r="H48" s="148" t="s">
        <v>119</v>
      </c>
      <c r="I48" s="148" t="s">
        <v>119</v>
      </c>
      <c r="J48" s="148" t="s">
        <v>119</v>
      </c>
      <c r="K48" s="148" t="s">
        <v>119</v>
      </c>
      <c r="L48" s="148" t="s">
        <v>119</v>
      </c>
      <c r="M48" s="148" t="s">
        <v>119</v>
      </c>
      <c r="N48" s="148" t="s">
        <v>119</v>
      </c>
      <c r="O48" s="134"/>
    </row>
    <row r="49" spans="1:15" ht="12.75">
      <c r="A49" s="143" t="s">
        <v>332</v>
      </c>
      <c r="B49" s="160" t="s">
        <v>232</v>
      </c>
      <c r="C49" s="143" t="s">
        <v>333</v>
      </c>
      <c r="D49" s="146" t="s">
        <v>953</v>
      </c>
      <c r="E49" s="146" t="s">
        <v>953</v>
      </c>
      <c r="F49" s="148" t="s">
        <v>953</v>
      </c>
      <c r="G49" s="146" t="s">
        <v>953</v>
      </c>
      <c r="H49" s="148" t="s">
        <v>953</v>
      </c>
      <c r="I49" s="148" t="s">
        <v>953</v>
      </c>
      <c r="J49" s="148" t="s">
        <v>953</v>
      </c>
      <c r="K49" s="148" t="s">
        <v>953</v>
      </c>
      <c r="L49" s="148" t="s">
        <v>953</v>
      </c>
      <c r="M49" s="148" t="s">
        <v>953</v>
      </c>
      <c r="N49" s="148" t="s">
        <v>953</v>
      </c>
      <c r="O49" s="134"/>
    </row>
    <row r="50" spans="1:15" ht="12.75">
      <c r="A50" s="143" t="s">
        <v>1147</v>
      </c>
      <c r="B50" s="160" t="s">
        <v>1148</v>
      </c>
      <c r="C50" s="40" t="str">
        <f>HYPERLINK("https://play.google.com/store/apps/details?id=com.google.android.apps.inputmethod.hindi",HYPERLINK("https://play.google.com/store/apps/details?id=com.google.android.apps.inputmethod.hindi","com.google.android.apps.inputmethod.hindi"))</f>
        <v>com.google.android.apps.inputmethod.hindi</v>
      </c>
      <c r="D50" s="146" t="s">
        <v>1149</v>
      </c>
      <c r="E50" s="146" t="s">
        <v>1149</v>
      </c>
      <c r="F50" s="148" t="s">
        <v>1149</v>
      </c>
      <c r="G50" s="146" t="s">
        <v>1149</v>
      </c>
      <c r="H50" s="148" t="s">
        <v>1149</v>
      </c>
      <c r="I50" s="148" t="s">
        <v>1149</v>
      </c>
      <c r="J50" s="148" t="s">
        <v>1149</v>
      </c>
      <c r="K50" s="148" t="s">
        <v>1149</v>
      </c>
      <c r="L50" s="148" t="s">
        <v>1149</v>
      </c>
      <c r="M50" s="148" t="s">
        <v>1149</v>
      </c>
      <c r="N50" s="148" t="s">
        <v>1149</v>
      </c>
      <c r="O50" s="134"/>
    </row>
    <row r="51" spans="1:15" ht="12.75">
      <c r="A51" s="143" t="s">
        <v>334</v>
      </c>
      <c r="B51" s="160" t="s">
        <v>335</v>
      </c>
      <c r="C51" s="40" t="str">
        <f>HYPERLINK("https://play.google.com/store/apps/details?id=com.google.android.inputmethod.pinyin",HYPERLINK("https://play.google.com/store/apps/details?id=com.google.android.inputmethod.pinyin","com.google.android.inputmethod.pinyin"))</f>
        <v>com.google.android.inputmethod.pinyin</v>
      </c>
      <c r="D51" s="146" t="s">
        <v>1154</v>
      </c>
      <c r="E51" s="146" t="s">
        <v>1154</v>
      </c>
      <c r="F51" s="148" t="s">
        <v>1154</v>
      </c>
      <c r="G51" s="146" t="s">
        <v>1154</v>
      </c>
      <c r="H51" s="148" t="s">
        <v>1154</v>
      </c>
      <c r="I51" s="148" t="s">
        <v>1154</v>
      </c>
      <c r="J51" s="148" t="s">
        <v>1154</v>
      </c>
      <c r="K51" s="148" t="s">
        <v>1154</v>
      </c>
      <c r="L51" s="148" t="s">
        <v>1154</v>
      </c>
      <c r="M51" s="148" t="s">
        <v>1154</v>
      </c>
      <c r="N51" s="148" t="s">
        <v>1154</v>
      </c>
      <c r="O51" s="134"/>
    </row>
    <row r="52" spans="1:15" ht="12.75">
      <c r="A52" s="143" t="s">
        <v>337</v>
      </c>
      <c r="B52" s="160" t="s">
        <v>338</v>
      </c>
      <c r="C52" s="83" t="str">
        <f>HYPERLINK("https://play.google.com/store/apps/details?id=com.google.android.inputmethod.japanese","com.google.android.inputmethod.japanese")</f>
        <v>com.google.android.inputmethod.japanese</v>
      </c>
      <c r="D52" s="146" t="s">
        <v>1155</v>
      </c>
      <c r="E52" s="146" t="s">
        <v>1155</v>
      </c>
      <c r="F52" s="148" t="s">
        <v>1155</v>
      </c>
      <c r="G52" s="146" t="s">
        <v>1155</v>
      </c>
      <c r="H52" s="148" t="s">
        <v>1155</v>
      </c>
      <c r="I52" s="148" t="s">
        <v>1155</v>
      </c>
      <c r="J52" s="148" t="s">
        <v>1155</v>
      </c>
      <c r="K52" s="148" t="s">
        <v>1155</v>
      </c>
      <c r="L52" s="148" t="s">
        <v>1155</v>
      </c>
      <c r="M52" s="148" t="s">
        <v>1155</v>
      </c>
      <c r="N52" s="148" t="s">
        <v>1155</v>
      </c>
      <c r="O52" s="134"/>
    </row>
    <row r="53" spans="1:15" ht="12.75">
      <c r="A53" s="143" t="s">
        <v>214</v>
      </c>
      <c r="B53" s="160" t="s">
        <v>214</v>
      </c>
      <c r="C53" s="40" t="str">
        <f>HYPERLINK("https://play.google.com/store/apps/details?id=com.google.android.keep",HYPERLINK("https://play.google.com/store/apps/details?id=com.google.android.keep","com.google.android.keep"))</f>
        <v>com.google.android.keep</v>
      </c>
      <c r="D53" s="146" t="s">
        <v>1156</v>
      </c>
      <c r="E53" s="146" t="s">
        <v>1157</v>
      </c>
      <c r="F53" s="148" t="s">
        <v>1158</v>
      </c>
      <c r="G53" s="146" t="s">
        <v>1159</v>
      </c>
      <c r="H53" s="148" t="s">
        <v>340</v>
      </c>
      <c r="I53" s="148" t="s">
        <v>341</v>
      </c>
      <c r="J53" s="148" t="s">
        <v>342</v>
      </c>
      <c r="K53" s="148" t="s">
        <v>343</v>
      </c>
      <c r="L53" s="148" t="s">
        <v>344</v>
      </c>
      <c r="M53" s="148" t="s">
        <v>345</v>
      </c>
      <c r="N53" s="174" t="s">
        <v>346</v>
      </c>
      <c r="O53" s="134"/>
    </row>
    <row r="54" spans="1:15" ht="12.75">
      <c r="A54" s="143" t="s">
        <v>347</v>
      </c>
      <c r="B54" s="160" t="s">
        <v>348</v>
      </c>
      <c r="C54" s="40" t="str">
        <f>HYPERLINK("https://play.google.com/store/apps/details?id=com.google.android.inputmethod.korean",HYPERLINK("https://play.google.com/store/apps/details?id=com.google.android.inputmethod.korean","com.google.android.inputmethod.korean"))</f>
        <v>com.google.android.inputmethod.korean</v>
      </c>
      <c r="D54" s="146" t="s">
        <v>1160</v>
      </c>
      <c r="E54" s="146" t="s">
        <v>1160</v>
      </c>
      <c r="F54" s="148" t="s">
        <v>1160</v>
      </c>
      <c r="G54" s="146" t="s">
        <v>1160</v>
      </c>
      <c r="H54" s="148" t="s">
        <v>1160</v>
      </c>
      <c r="I54" s="148" t="s">
        <v>1160</v>
      </c>
      <c r="J54" s="148" t="s">
        <v>1160</v>
      </c>
      <c r="K54" s="148" t="s">
        <v>1160</v>
      </c>
      <c r="L54" s="148" t="s">
        <v>1160</v>
      </c>
      <c r="M54" s="148" t="s">
        <v>1160</v>
      </c>
      <c r="N54" s="148" t="s">
        <v>1160</v>
      </c>
      <c r="O54" s="134"/>
    </row>
    <row r="55" spans="1:15" ht="12.75">
      <c r="A55" s="143" t="s">
        <v>350</v>
      </c>
      <c r="B55" s="160" t="s">
        <v>351</v>
      </c>
      <c r="C55" s="40" t="str">
        <f>HYPERLINK("https://play.google.com/store/apps/details?id=com.google.android.inputmethod.latin",HYPERLINK("https://play.google.com/store/apps/details?id=com.google.android.inputmethod.latin","com.google.android.inputmethod.latin"))</f>
        <v>com.google.android.inputmethod.latin</v>
      </c>
      <c r="D55" s="146" t="s">
        <v>1161</v>
      </c>
      <c r="E55" s="146" t="s">
        <v>1161</v>
      </c>
      <c r="F55" s="148" t="s">
        <v>1161</v>
      </c>
      <c r="G55" s="146" t="s">
        <v>1161</v>
      </c>
      <c r="H55" s="148" t="s">
        <v>1161</v>
      </c>
      <c r="I55" s="148" t="s">
        <v>1161</v>
      </c>
      <c r="J55" s="148" t="s">
        <v>1161</v>
      </c>
      <c r="K55" s="148" t="s">
        <v>1161</v>
      </c>
      <c r="L55" s="148" t="s">
        <v>1161</v>
      </c>
      <c r="M55" s="148" t="s">
        <v>1161</v>
      </c>
      <c r="N55" s="148" t="s">
        <v>1161</v>
      </c>
      <c r="O55" s="134"/>
    </row>
    <row r="56" spans="1:15" ht="12.75">
      <c r="A56" s="143" t="s">
        <v>1162</v>
      </c>
      <c r="B56" s="160" t="s">
        <v>1163</v>
      </c>
      <c r="C56" s="40" t="str">
        <f>HYPERLINK("https://play.google.com/store/apps/details?id=com.google.android.play.games",HYPERLINK("https://play.google.com/store/apps/details?id=com.google.android.play.games","com.google.android.play.games"))</f>
        <v>com.google.android.play.games</v>
      </c>
      <c r="D56" s="146" t="s">
        <v>1164</v>
      </c>
      <c r="E56" s="146" t="s">
        <v>1164</v>
      </c>
      <c r="F56" s="148" t="s">
        <v>1164</v>
      </c>
      <c r="G56" s="146" t="s">
        <v>119</v>
      </c>
      <c r="H56" s="148" t="s">
        <v>119</v>
      </c>
      <c r="I56" s="148" t="s">
        <v>119</v>
      </c>
      <c r="J56" s="148" t="s">
        <v>119</v>
      </c>
      <c r="K56" s="148" t="s">
        <v>119</v>
      </c>
      <c r="L56" s="148" t="s">
        <v>119</v>
      </c>
      <c r="M56" s="148" t="s">
        <v>119</v>
      </c>
      <c r="N56" s="148" t="s">
        <v>119</v>
      </c>
      <c r="O56" s="134"/>
    </row>
    <row r="57" spans="1:15" ht="12.75">
      <c r="A57" s="143" t="s">
        <v>246</v>
      </c>
      <c r="B57" s="160" t="s">
        <v>1165</v>
      </c>
      <c r="C57" s="40" t="str">
        <f>HYPERLINK("https://play.google.com/store/apps/details?id=com.google.android.apps.plus",HYPERLINK("https://play.google.com/store/apps/details?id=com.google.android.apps.plus","com.google.android.apps.plus"))</f>
        <v>com.google.android.apps.plus</v>
      </c>
      <c r="D57" s="146" t="s">
        <v>1166</v>
      </c>
      <c r="E57" s="146" t="s">
        <v>1166</v>
      </c>
      <c r="F57" s="148" t="s">
        <v>1167</v>
      </c>
      <c r="G57" s="146" t="s">
        <v>119</v>
      </c>
      <c r="H57" s="148" t="s">
        <v>119</v>
      </c>
      <c r="I57" s="148" t="s">
        <v>119</v>
      </c>
      <c r="J57" s="148" t="s">
        <v>119</v>
      </c>
      <c r="K57" s="148" t="s">
        <v>119</v>
      </c>
      <c r="L57" s="148" t="s">
        <v>119</v>
      </c>
      <c r="M57" s="148" t="s">
        <v>119</v>
      </c>
      <c r="N57" s="148" t="s">
        <v>119</v>
      </c>
      <c r="O57" s="134"/>
    </row>
    <row r="58" spans="1:15" ht="12.75">
      <c r="A58" s="143" t="s">
        <v>356</v>
      </c>
      <c r="B58" s="160" t="s">
        <v>357</v>
      </c>
      <c r="C58" s="40" t="str">
        <f>HYPERLINK("https://play.google.com/store/apps/details?id=com.google.android.marvin.talkback",HYPERLINK("https://play.google.com/store/apps/details?id=com.google.android.marvin.talkback","com.google.android.marvin.talkback"))</f>
        <v>com.google.android.marvin.talkback</v>
      </c>
      <c r="D58" s="150" t="s">
        <v>1172</v>
      </c>
      <c r="E58" s="189" t="s">
        <v>1173</v>
      </c>
      <c r="F58" s="151" t="s">
        <v>1173</v>
      </c>
      <c r="G58" s="150" t="s">
        <v>1174</v>
      </c>
      <c r="H58" s="151" t="s">
        <v>1175</v>
      </c>
      <c r="I58" s="151" t="s">
        <v>1175</v>
      </c>
      <c r="J58" s="151" t="s">
        <v>1175</v>
      </c>
      <c r="K58" s="151" t="s">
        <v>1175</v>
      </c>
      <c r="L58" s="151" t="s">
        <v>1175</v>
      </c>
      <c r="M58" s="151" t="s">
        <v>359</v>
      </c>
      <c r="N58" s="151" t="s">
        <v>359</v>
      </c>
      <c r="O58" s="134"/>
    </row>
    <row r="59" spans="1:15" ht="12.75">
      <c r="A59" s="143" t="s">
        <v>1176</v>
      </c>
      <c r="B59" s="160" t="s">
        <v>1177</v>
      </c>
      <c r="C59" s="40" t="str">
        <f>HYPERLINK("https://play.google.com/store/apps/details?id=com.google.android.apps.magazines",HYPERLINK("https://play.google.com/store/apps/details?id=com.google.android.apps.magazines","com.google.android.apps.magazines"))</f>
        <v>com.google.android.apps.magazines</v>
      </c>
      <c r="D59" s="146" t="s">
        <v>1178</v>
      </c>
      <c r="E59" s="146" t="s">
        <v>1178</v>
      </c>
      <c r="F59" s="148" t="s">
        <v>1179</v>
      </c>
      <c r="G59" s="146" t="s">
        <v>119</v>
      </c>
      <c r="H59" s="148" t="s">
        <v>119</v>
      </c>
      <c r="I59" s="148" t="s">
        <v>119</v>
      </c>
      <c r="J59" s="148" t="s">
        <v>119</v>
      </c>
      <c r="K59" s="148" t="s">
        <v>119</v>
      </c>
      <c r="L59" s="148" t="s">
        <v>119</v>
      </c>
      <c r="M59" s="148" t="s">
        <v>119</v>
      </c>
      <c r="N59" s="148" t="s">
        <v>119</v>
      </c>
      <c r="O59" s="134"/>
    </row>
    <row r="60" spans="1:15" ht="12.75">
      <c r="A60" s="143" t="s">
        <v>1180</v>
      </c>
      <c r="B60" s="160" t="s">
        <v>1181</v>
      </c>
      <c r="C60" s="40" t="str">
        <f>HYPERLINK("https://play.google.com/store/apps/details?id=com.google.android.apps.genie.geniewidget",HYPERLINK("https://play.google.com/store/apps/details?id=com.google.android.apps.genie.geniewidget","com.google.android.apps.genie.geniewidget"))</f>
        <v>com.google.android.apps.genie.geniewidget</v>
      </c>
      <c r="D60" s="146" t="s">
        <v>1182</v>
      </c>
      <c r="E60" s="146" t="s">
        <v>1182</v>
      </c>
      <c r="F60" s="148" t="s">
        <v>1182</v>
      </c>
      <c r="G60" s="146" t="s">
        <v>119</v>
      </c>
      <c r="H60" s="148" t="s">
        <v>119</v>
      </c>
      <c r="I60" s="148" t="s">
        <v>119</v>
      </c>
      <c r="J60" s="148" t="s">
        <v>119</v>
      </c>
      <c r="K60" s="148" t="s">
        <v>119</v>
      </c>
      <c r="L60" s="148" t="s">
        <v>119</v>
      </c>
      <c r="M60" s="148" t="s">
        <v>119</v>
      </c>
      <c r="N60" s="148" t="s">
        <v>119</v>
      </c>
      <c r="O60" s="134"/>
    </row>
    <row r="61" spans="1:15" ht="12.75">
      <c r="A61" s="143" t="s">
        <v>1183</v>
      </c>
      <c r="B61" s="182" t="s">
        <v>1183</v>
      </c>
      <c r="C61" s="83" t="str">
        <f>HYPERLINK("https://play.google.com/store/apps/details?id=com.google.android.apps.messaging","com.google.android.apps.messaging")</f>
        <v>com.google.android.apps.messaging</v>
      </c>
      <c r="D61" s="146" t="s">
        <v>1184</v>
      </c>
      <c r="E61" s="146" t="s">
        <v>1184</v>
      </c>
      <c r="F61" s="148" t="s">
        <v>1185</v>
      </c>
      <c r="G61" s="146" t="s">
        <v>1186</v>
      </c>
      <c r="H61" s="148" t="s">
        <v>1187</v>
      </c>
      <c r="I61" s="148" t="s">
        <v>361</v>
      </c>
      <c r="J61" s="148" t="s">
        <v>362</v>
      </c>
      <c r="K61" s="148" t="s">
        <v>362</v>
      </c>
      <c r="L61" s="148" t="s">
        <v>363</v>
      </c>
      <c r="M61" s="148" t="s">
        <v>364</v>
      </c>
      <c r="N61" s="148" t="s">
        <v>364</v>
      </c>
      <c r="O61" s="190"/>
    </row>
    <row r="62" spans="1:15" ht="12.75">
      <c r="A62" s="191" t="s">
        <v>365</v>
      </c>
      <c r="B62" s="192" t="s">
        <v>366</v>
      </c>
      <c r="C62" s="193" t="s">
        <v>367</v>
      </c>
      <c r="D62" s="148" t="s">
        <v>953</v>
      </c>
      <c r="E62" s="148" t="s">
        <v>953</v>
      </c>
      <c r="F62" s="148" t="s">
        <v>953</v>
      </c>
      <c r="G62" s="148" t="s">
        <v>953</v>
      </c>
      <c r="H62" s="148" t="s">
        <v>953</v>
      </c>
      <c r="I62" s="148" t="s">
        <v>953</v>
      </c>
      <c r="J62" s="148" t="s">
        <v>953</v>
      </c>
      <c r="K62" s="148" t="s">
        <v>953</v>
      </c>
      <c r="L62" s="148" t="s">
        <v>953</v>
      </c>
      <c r="M62" s="148" t="s">
        <v>953</v>
      </c>
      <c r="N62" s="148" t="s">
        <v>953</v>
      </c>
      <c r="O62" s="134"/>
    </row>
    <row r="63" spans="1:15" ht="12.75">
      <c r="A63" s="194" t="s">
        <v>368</v>
      </c>
      <c r="B63" s="195" t="s">
        <v>369</v>
      </c>
      <c r="C63" s="196" t="s">
        <v>370</v>
      </c>
      <c r="D63" s="169" t="s">
        <v>953</v>
      </c>
      <c r="E63" s="169" t="s">
        <v>953</v>
      </c>
      <c r="F63" s="169" t="s">
        <v>953</v>
      </c>
      <c r="G63" s="169" t="s">
        <v>953</v>
      </c>
      <c r="H63" s="169" t="s">
        <v>953</v>
      </c>
      <c r="I63" s="169" t="s">
        <v>953</v>
      </c>
      <c r="J63" s="169" t="s">
        <v>953</v>
      </c>
      <c r="K63" s="169" t="s">
        <v>953</v>
      </c>
      <c r="L63" s="169" t="s">
        <v>953</v>
      </c>
      <c r="M63" s="169" t="s">
        <v>953</v>
      </c>
      <c r="N63" s="169" t="s">
        <v>953</v>
      </c>
      <c r="O63" s="134"/>
    </row>
    <row r="64" spans="1:15" ht="12.75">
      <c r="A64" s="197"/>
      <c r="B64" s="198"/>
      <c r="C64" s="198"/>
      <c r="D64" s="198"/>
      <c r="E64" s="134"/>
      <c r="F64" s="134"/>
      <c r="G64" s="134"/>
      <c r="H64" s="134"/>
      <c r="I64" s="134"/>
      <c r="J64" s="134"/>
      <c r="K64" s="134"/>
      <c r="L64" s="134"/>
      <c r="M64" s="134"/>
      <c r="N64" s="134"/>
      <c r="O64" s="134"/>
    </row>
  </sheetData>
  <mergeCells count="17">
    <mergeCell ref="L1:L2"/>
    <mergeCell ref="M1:M2"/>
    <mergeCell ref="N1:N2"/>
    <mergeCell ref="F1:F2"/>
    <mergeCell ref="E1:E2"/>
    <mergeCell ref="K1:K2"/>
    <mergeCell ref="J1:J2"/>
    <mergeCell ref="A24:B24"/>
    <mergeCell ref="C1:C2"/>
    <mergeCell ref="H1:H2"/>
    <mergeCell ref="I1:I2"/>
    <mergeCell ref="G1:G2"/>
    <mergeCell ref="D1:D2"/>
    <mergeCell ref="A1:A2"/>
    <mergeCell ref="A3:B3"/>
    <mergeCell ref="B1:B2"/>
    <mergeCell ref="A21:B21"/>
  </mergeCells>
  <phoneticPr fontId="5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FF00"/>
  </sheetPr>
  <dimension ref="A1:S64"/>
  <sheetViews>
    <sheetView workbookViewId="0">
      <pane ySplit="2" topLeftCell="A3" activePane="bottomLeft" state="frozen"/>
      <selection pane="bottomLeft" activeCell="B4" sqref="B4"/>
    </sheetView>
  </sheetViews>
  <sheetFormatPr defaultColWidth="14.42578125" defaultRowHeight="15.75" customHeight="1"/>
  <cols>
    <col min="1" max="1" width="28.140625" customWidth="1"/>
    <col min="2" max="2" width="27.42578125" customWidth="1"/>
    <col min="3" max="3" width="42.28515625" customWidth="1"/>
    <col min="4" max="18" width="20.5703125" customWidth="1"/>
    <col min="19" max="19" width="14.5703125" customWidth="1"/>
  </cols>
  <sheetData>
    <row r="1" spans="1:19" ht="12.75">
      <c r="A1" s="331" t="s">
        <v>939</v>
      </c>
      <c r="B1" s="331" t="s">
        <v>940</v>
      </c>
      <c r="C1" s="331" t="s">
        <v>941</v>
      </c>
      <c r="D1" s="331" t="s">
        <v>76</v>
      </c>
      <c r="E1" s="331" t="s">
        <v>77</v>
      </c>
      <c r="F1" s="331" t="s">
        <v>78</v>
      </c>
      <c r="G1" s="331" t="s">
        <v>80</v>
      </c>
      <c r="H1" s="331" t="s">
        <v>81</v>
      </c>
      <c r="I1" s="331" t="s">
        <v>82</v>
      </c>
      <c r="J1" s="331" t="s">
        <v>942</v>
      </c>
      <c r="K1" s="331" t="s">
        <v>943</v>
      </c>
      <c r="L1" s="331" t="s">
        <v>944</v>
      </c>
      <c r="M1" s="331" t="s">
        <v>945</v>
      </c>
      <c r="N1" s="331" t="s">
        <v>947</v>
      </c>
      <c r="O1" s="331" t="s">
        <v>948</v>
      </c>
      <c r="P1" s="331" t="s">
        <v>949</v>
      </c>
      <c r="Q1" s="331" t="s">
        <v>950</v>
      </c>
      <c r="R1" s="331" t="s">
        <v>951</v>
      </c>
      <c r="S1" s="134"/>
    </row>
    <row r="2" spans="1:19" ht="31.5" customHeight="1">
      <c r="A2" s="326"/>
      <c r="B2" s="326"/>
      <c r="C2" s="326"/>
      <c r="D2" s="326"/>
      <c r="E2" s="326"/>
      <c r="F2" s="326"/>
      <c r="G2" s="326"/>
      <c r="H2" s="326"/>
      <c r="I2" s="326"/>
      <c r="J2" s="326"/>
      <c r="K2" s="326"/>
      <c r="L2" s="326"/>
      <c r="M2" s="326"/>
      <c r="N2" s="326"/>
      <c r="O2" s="326"/>
      <c r="P2" s="326"/>
      <c r="Q2" s="326"/>
      <c r="R2" s="326"/>
      <c r="S2" s="134"/>
    </row>
    <row r="3" spans="1:19" ht="12.75">
      <c r="A3" s="330" t="s">
        <v>83</v>
      </c>
      <c r="B3" s="318"/>
      <c r="C3" s="135"/>
      <c r="D3" s="135"/>
      <c r="E3" s="135"/>
      <c r="F3" s="135"/>
      <c r="G3" s="135"/>
      <c r="H3" s="135"/>
      <c r="I3" s="135"/>
      <c r="J3" s="135"/>
      <c r="K3" s="135"/>
      <c r="L3" s="135"/>
      <c r="M3" s="135"/>
      <c r="N3" s="135"/>
      <c r="O3" s="135"/>
      <c r="P3" s="135"/>
      <c r="Q3" s="135"/>
      <c r="R3" s="135"/>
      <c r="S3" s="134"/>
    </row>
    <row r="4" spans="1:19" ht="12.75">
      <c r="A4" s="137" t="s">
        <v>85</v>
      </c>
      <c r="B4" s="138" t="s">
        <v>85</v>
      </c>
      <c r="C4" s="139" t="s">
        <v>86</v>
      </c>
      <c r="D4" s="140" t="s">
        <v>952</v>
      </c>
      <c r="E4" s="141" t="s">
        <v>952</v>
      </c>
      <c r="F4" s="141" t="s">
        <v>952</v>
      </c>
      <c r="G4" s="141" t="s">
        <v>952</v>
      </c>
      <c r="H4" s="141" t="s">
        <v>952</v>
      </c>
      <c r="I4" s="141" t="s">
        <v>952</v>
      </c>
      <c r="J4" s="142" t="s">
        <v>952</v>
      </c>
      <c r="K4" s="141" t="s">
        <v>952</v>
      </c>
      <c r="L4" s="142" t="s">
        <v>952</v>
      </c>
      <c r="M4" s="142" t="s">
        <v>952</v>
      </c>
      <c r="N4" s="142" t="s">
        <v>952</v>
      </c>
      <c r="O4" s="142" t="s">
        <v>952</v>
      </c>
      <c r="P4" s="142" t="s">
        <v>952</v>
      </c>
      <c r="Q4" s="142" t="s">
        <v>952</v>
      </c>
      <c r="R4" s="142" t="s">
        <v>952</v>
      </c>
      <c r="S4" s="134"/>
    </row>
    <row r="5" spans="1:19" ht="12.75">
      <c r="A5" s="143" t="s">
        <v>89</v>
      </c>
      <c r="B5" s="144" t="s">
        <v>90</v>
      </c>
      <c r="C5" s="40" t="str">
        <f>HYPERLINK("https://play.google.com/store/apps/details?id=com.google.android.gms",HYPERLINK("https://play.google.com/store/apps/details?id=com.google.android.gms","com.google.android.gms"))</f>
        <v>com.google.android.gms</v>
      </c>
      <c r="D5" s="145" t="s">
        <v>954</v>
      </c>
      <c r="E5" s="146" t="s">
        <v>955</v>
      </c>
      <c r="F5" s="146" t="s">
        <v>957</v>
      </c>
      <c r="G5" s="146" t="s">
        <v>959</v>
      </c>
      <c r="H5" s="146" t="s">
        <v>956</v>
      </c>
      <c r="I5" s="146" t="s">
        <v>958</v>
      </c>
      <c r="J5" s="148" t="s">
        <v>958</v>
      </c>
      <c r="K5" s="146" t="s">
        <v>960</v>
      </c>
      <c r="L5" s="148" t="s">
        <v>92</v>
      </c>
      <c r="M5" s="148" t="s">
        <v>93</v>
      </c>
      <c r="N5" s="149" t="s">
        <v>96</v>
      </c>
      <c r="O5" s="148" t="s">
        <v>91</v>
      </c>
      <c r="P5" s="148" t="s">
        <v>94</v>
      </c>
      <c r="Q5" s="148" t="s">
        <v>95</v>
      </c>
      <c r="R5" s="148" t="s">
        <v>95</v>
      </c>
      <c r="S5" s="134"/>
    </row>
    <row r="6" spans="1:19" ht="12.75">
      <c r="A6" s="143" t="s">
        <v>97</v>
      </c>
      <c r="B6" s="144" t="s">
        <v>98</v>
      </c>
      <c r="C6" s="143" t="s">
        <v>99</v>
      </c>
      <c r="D6" s="145" t="s">
        <v>952</v>
      </c>
      <c r="E6" s="146" t="s">
        <v>952</v>
      </c>
      <c r="F6" s="146" t="s">
        <v>952</v>
      </c>
      <c r="G6" s="146" t="s">
        <v>952</v>
      </c>
      <c r="H6" s="146" t="s">
        <v>952</v>
      </c>
      <c r="I6" s="146" t="s">
        <v>952</v>
      </c>
      <c r="J6" s="148" t="s">
        <v>952</v>
      </c>
      <c r="K6" s="146" t="s">
        <v>952</v>
      </c>
      <c r="L6" s="148" t="s">
        <v>952</v>
      </c>
      <c r="M6" s="148" t="s">
        <v>952</v>
      </c>
      <c r="N6" s="148" t="s">
        <v>952</v>
      </c>
      <c r="O6" s="148" t="s">
        <v>952</v>
      </c>
      <c r="P6" s="148" t="s">
        <v>952</v>
      </c>
      <c r="Q6" s="148" t="s">
        <v>952</v>
      </c>
      <c r="R6" s="148" t="s">
        <v>952</v>
      </c>
      <c r="S6" s="134"/>
    </row>
    <row r="7" spans="1:19" ht="12.75">
      <c r="A7" s="143" t="s">
        <v>100</v>
      </c>
      <c r="B7" s="144" t="s">
        <v>101</v>
      </c>
      <c r="C7" s="143" t="s">
        <v>102</v>
      </c>
      <c r="D7" s="145" t="s">
        <v>952</v>
      </c>
      <c r="E7" s="146" t="s">
        <v>952</v>
      </c>
      <c r="F7" s="146" t="s">
        <v>952</v>
      </c>
      <c r="G7" s="146" t="s">
        <v>952</v>
      </c>
      <c r="H7" s="146" t="s">
        <v>952</v>
      </c>
      <c r="I7" s="146" t="s">
        <v>952</v>
      </c>
      <c r="J7" s="148" t="s">
        <v>952</v>
      </c>
      <c r="K7" s="146" t="s">
        <v>952</v>
      </c>
      <c r="L7" s="148" t="s">
        <v>952</v>
      </c>
      <c r="M7" s="148" t="s">
        <v>952</v>
      </c>
      <c r="N7" s="148" t="s">
        <v>952</v>
      </c>
      <c r="O7" s="148" t="s">
        <v>952</v>
      </c>
      <c r="P7" s="148" t="s">
        <v>952</v>
      </c>
      <c r="Q7" s="148" t="s">
        <v>952</v>
      </c>
      <c r="R7" s="148" t="s">
        <v>952</v>
      </c>
      <c r="S7" s="134"/>
    </row>
    <row r="8" spans="1:19" ht="12.75">
      <c r="A8" s="143" t="s">
        <v>961</v>
      </c>
      <c r="B8" s="144" t="s">
        <v>962</v>
      </c>
      <c r="C8" s="143" t="s">
        <v>963</v>
      </c>
      <c r="D8" s="145" t="s">
        <v>952</v>
      </c>
      <c r="E8" s="146" t="s">
        <v>952</v>
      </c>
      <c r="F8" s="146" t="s">
        <v>952</v>
      </c>
      <c r="G8" s="146" t="s">
        <v>952</v>
      </c>
      <c r="H8" s="146" t="s">
        <v>952</v>
      </c>
      <c r="I8" s="146" t="s">
        <v>952</v>
      </c>
      <c r="J8" s="148" t="s">
        <v>952</v>
      </c>
      <c r="K8" s="146" t="s">
        <v>952</v>
      </c>
      <c r="L8" s="148" t="s">
        <v>952</v>
      </c>
      <c r="M8" s="148" t="s">
        <v>952</v>
      </c>
      <c r="N8" s="148" t="s">
        <v>952</v>
      </c>
      <c r="O8" s="148" t="s">
        <v>952</v>
      </c>
      <c r="P8" s="148" t="s">
        <v>952</v>
      </c>
      <c r="Q8" s="148" t="s">
        <v>952</v>
      </c>
      <c r="R8" s="148" t="s">
        <v>952</v>
      </c>
      <c r="S8" s="134"/>
    </row>
    <row r="9" spans="1:19" ht="12.75">
      <c r="A9" s="143" t="s">
        <v>103</v>
      </c>
      <c r="B9" s="144" t="s">
        <v>104</v>
      </c>
      <c r="C9" s="143" t="s">
        <v>105</v>
      </c>
      <c r="D9" s="145" t="s">
        <v>952</v>
      </c>
      <c r="E9" s="146" t="s">
        <v>952</v>
      </c>
      <c r="F9" s="146" t="s">
        <v>952</v>
      </c>
      <c r="G9" s="146" t="s">
        <v>952</v>
      </c>
      <c r="H9" s="146" t="s">
        <v>952</v>
      </c>
      <c r="I9" s="146" t="s">
        <v>952</v>
      </c>
      <c r="J9" s="148" t="s">
        <v>952</v>
      </c>
      <c r="K9" s="146" t="s">
        <v>952</v>
      </c>
      <c r="L9" s="148" t="s">
        <v>952</v>
      </c>
      <c r="M9" s="148" t="s">
        <v>952</v>
      </c>
      <c r="N9" s="148" t="s">
        <v>952</v>
      </c>
      <c r="O9" s="148" t="s">
        <v>952</v>
      </c>
      <c r="P9" s="148" t="s">
        <v>952</v>
      </c>
      <c r="Q9" s="148" t="s">
        <v>952</v>
      </c>
      <c r="R9" s="148" t="s">
        <v>952</v>
      </c>
      <c r="S9" s="134"/>
    </row>
    <row r="10" spans="1:19" ht="12.75">
      <c r="A10" s="143" t="s">
        <v>106</v>
      </c>
      <c r="B10" s="144" t="s">
        <v>107</v>
      </c>
      <c r="C10" s="143" t="s">
        <v>108</v>
      </c>
      <c r="D10" s="145" t="s">
        <v>952</v>
      </c>
      <c r="E10" s="146" t="s">
        <v>952</v>
      </c>
      <c r="F10" s="146" t="s">
        <v>952</v>
      </c>
      <c r="G10" s="146" t="s">
        <v>952</v>
      </c>
      <c r="H10" s="146" t="s">
        <v>952</v>
      </c>
      <c r="I10" s="146" t="s">
        <v>952</v>
      </c>
      <c r="J10" s="148" t="s">
        <v>967</v>
      </c>
      <c r="K10" s="146" t="s">
        <v>967</v>
      </c>
      <c r="L10" s="148" t="s">
        <v>968</v>
      </c>
      <c r="M10" s="148" t="s">
        <v>968</v>
      </c>
      <c r="N10" s="148" t="s">
        <v>968</v>
      </c>
      <c r="O10" s="148" t="s">
        <v>968</v>
      </c>
      <c r="P10" s="148" t="s">
        <v>968</v>
      </c>
      <c r="Q10" s="148" t="s">
        <v>968</v>
      </c>
      <c r="R10" s="148" t="s">
        <v>968</v>
      </c>
      <c r="S10" s="134"/>
    </row>
    <row r="11" spans="1:19" ht="12.75">
      <c r="A11" s="143" t="s">
        <v>111</v>
      </c>
      <c r="B11" s="144" t="s">
        <v>112</v>
      </c>
      <c r="C11" s="143" t="s">
        <v>114</v>
      </c>
      <c r="D11" s="145" t="s">
        <v>952</v>
      </c>
      <c r="E11" s="146" t="s">
        <v>952</v>
      </c>
      <c r="F11" s="146" t="s">
        <v>952</v>
      </c>
      <c r="G11" s="146" t="s">
        <v>952</v>
      </c>
      <c r="H11" s="146" t="s">
        <v>952</v>
      </c>
      <c r="I11" s="146" t="s">
        <v>952</v>
      </c>
      <c r="J11" s="148" t="s">
        <v>952</v>
      </c>
      <c r="K11" s="146" t="s">
        <v>952</v>
      </c>
      <c r="L11" s="148" t="s">
        <v>952</v>
      </c>
      <c r="M11" s="148" t="s">
        <v>952</v>
      </c>
      <c r="N11" s="148" t="s">
        <v>952</v>
      </c>
      <c r="O11" s="148" t="s">
        <v>952</v>
      </c>
      <c r="P11" s="148" t="s">
        <v>952</v>
      </c>
      <c r="Q11" s="148" t="s">
        <v>952</v>
      </c>
      <c r="R11" s="148" t="s">
        <v>952</v>
      </c>
      <c r="S11" s="134"/>
    </row>
    <row r="12" spans="1:19" ht="12.75">
      <c r="A12" s="143" t="s">
        <v>115</v>
      </c>
      <c r="B12" s="144" t="s">
        <v>116</v>
      </c>
      <c r="C12" s="143" t="s">
        <v>117</v>
      </c>
      <c r="D12" s="152" t="s">
        <v>971</v>
      </c>
      <c r="E12" s="150" t="s">
        <v>974</v>
      </c>
      <c r="F12" s="150" t="s">
        <v>975</v>
      </c>
      <c r="G12" s="150" t="s">
        <v>976</v>
      </c>
      <c r="H12" s="150" t="s">
        <v>966</v>
      </c>
      <c r="I12" s="150" t="s">
        <v>969</v>
      </c>
      <c r="J12" s="151" t="s">
        <v>970</v>
      </c>
      <c r="K12" s="150" t="s">
        <v>972</v>
      </c>
      <c r="L12" s="151" t="s">
        <v>973</v>
      </c>
      <c r="M12" s="151" t="s">
        <v>129</v>
      </c>
      <c r="N12" s="151" t="s">
        <v>130</v>
      </c>
      <c r="O12" s="151" t="s">
        <v>118</v>
      </c>
      <c r="P12" s="151" t="s">
        <v>120</v>
      </c>
      <c r="Q12" s="151" t="s">
        <v>121</v>
      </c>
      <c r="R12" s="153" t="s">
        <v>122</v>
      </c>
      <c r="S12" s="134"/>
    </row>
    <row r="13" spans="1:19" ht="12.75">
      <c r="A13" s="143" t="s">
        <v>125</v>
      </c>
      <c r="B13" s="144" t="s">
        <v>126</v>
      </c>
      <c r="C13" s="143" t="s">
        <v>127</v>
      </c>
      <c r="D13" s="145">
        <v>224.30377859999999</v>
      </c>
      <c r="E13" s="146">
        <v>224.3233482</v>
      </c>
      <c r="F13" s="146">
        <v>224.3233482</v>
      </c>
      <c r="G13" s="146">
        <v>224.33441640000001</v>
      </c>
      <c r="H13" s="146">
        <v>224.33441640000001</v>
      </c>
      <c r="I13" s="146">
        <v>224.36346330000001</v>
      </c>
      <c r="J13" s="46" t="s">
        <v>978</v>
      </c>
      <c r="K13" s="146">
        <v>224.37796639999999</v>
      </c>
      <c r="L13" s="46" t="s">
        <v>978</v>
      </c>
      <c r="M13" s="46" t="s">
        <v>978</v>
      </c>
      <c r="N13" s="46" t="s">
        <v>978</v>
      </c>
      <c r="O13" s="46" t="s">
        <v>978</v>
      </c>
      <c r="P13" s="46" t="s">
        <v>978</v>
      </c>
      <c r="Q13" s="46" t="s">
        <v>978</v>
      </c>
      <c r="R13" s="46" t="s">
        <v>978</v>
      </c>
      <c r="S13" s="134"/>
    </row>
    <row r="14" spans="1:19" ht="12.75">
      <c r="A14" s="143" t="s">
        <v>138</v>
      </c>
      <c r="B14" s="144" t="s">
        <v>139</v>
      </c>
      <c r="C14" s="40" t="str">
        <f>HYPERLINK("https://play.google.com/store/apps/details?id=com.google.android.googlequicksearchbox",HYPERLINK("https://play.google.com/store/apps/details?id=com.google.android.googlequicksearchbox","com.google.android.googlequicksearchbox"))</f>
        <v>com.google.android.googlequicksearchbox</v>
      </c>
      <c r="D14" s="145" t="s">
        <v>984</v>
      </c>
      <c r="E14" s="146" t="s">
        <v>985</v>
      </c>
      <c r="F14" s="146" t="s">
        <v>986</v>
      </c>
      <c r="G14" s="146" t="s">
        <v>987</v>
      </c>
      <c r="H14" s="146" t="s">
        <v>988</v>
      </c>
      <c r="I14" s="146" t="s">
        <v>989</v>
      </c>
      <c r="J14" s="148" t="s">
        <v>990</v>
      </c>
      <c r="K14" s="146" t="s">
        <v>991</v>
      </c>
      <c r="L14" s="148" t="s">
        <v>143</v>
      </c>
      <c r="M14" s="148" t="s">
        <v>144</v>
      </c>
      <c r="N14" s="148" t="s">
        <v>145</v>
      </c>
      <c r="O14" s="148" t="s">
        <v>140</v>
      </c>
      <c r="P14" s="148" t="s">
        <v>141</v>
      </c>
      <c r="Q14" s="148" t="s">
        <v>141</v>
      </c>
      <c r="R14" s="148" t="s">
        <v>141</v>
      </c>
      <c r="S14" s="134"/>
    </row>
    <row r="15" spans="1:19" ht="12.75">
      <c r="A15" s="156" t="s">
        <v>142</v>
      </c>
      <c r="B15" s="157" t="s">
        <v>146</v>
      </c>
      <c r="C15" s="53" t="str">
        <f>HYPERLINK("https://play.google.com/store/apps/details?id=com.google.android.ims","com.google.android.ims")</f>
        <v>com.google.android.ims</v>
      </c>
      <c r="D15" s="152"/>
      <c r="E15" s="150"/>
      <c r="F15" s="150"/>
      <c r="G15" s="150"/>
      <c r="H15" s="150"/>
      <c r="I15" s="150"/>
      <c r="J15" s="158"/>
      <c r="K15" s="150"/>
      <c r="L15" s="158"/>
      <c r="M15" s="158"/>
      <c r="N15" s="151" t="s">
        <v>149</v>
      </c>
      <c r="O15" s="151" t="s">
        <v>147</v>
      </c>
      <c r="P15" s="159" t="s">
        <v>148</v>
      </c>
      <c r="Q15" s="159" t="s">
        <v>150</v>
      </c>
      <c r="R15" s="159" t="s">
        <v>150</v>
      </c>
      <c r="S15" s="134"/>
    </row>
    <row r="16" spans="1:19" ht="12.75">
      <c r="A16" s="156" t="s">
        <v>151</v>
      </c>
      <c r="B16" s="157" t="s">
        <v>152</v>
      </c>
      <c r="C16" s="59" t="str">
        <f>HYPERLINK("https://play.google.com/store/apps/details?id=com.google.android.contacts","com.google.android.contacts")</f>
        <v>com.google.android.contacts</v>
      </c>
      <c r="D16" s="152"/>
      <c r="E16" s="150"/>
      <c r="F16" s="150"/>
      <c r="G16" s="150"/>
      <c r="H16" s="150"/>
      <c r="I16" s="150"/>
      <c r="J16" s="158"/>
      <c r="K16" s="150"/>
      <c r="L16" s="158"/>
      <c r="M16" s="158"/>
      <c r="N16" s="151" t="s">
        <v>153</v>
      </c>
      <c r="O16" s="151" t="s">
        <v>153</v>
      </c>
      <c r="P16" s="159" t="s">
        <v>154</v>
      </c>
      <c r="Q16" s="159" t="s">
        <v>154</v>
      </c>
      <c r="R16" s="153" t="s">
        <v>155</v>
      </c>
      <c r="S16" s="134"/>
    </row>
    <row r="17" spans="1:19" ht="12.75">
      <c r="A17" s="156" t="s">
        <v>156</v>
      </c>
      <c r="B17" s="157" t="s">
        <v>157</v>
      </c>
      <c r="C17" s="59" t="str">
        <f>HYPERLINK("https://play.google.com/store/apps/details?id=com.google.android.dialer","com.google.android.dialer")</f>
        <v>com.google.android.dialer</v>
      </c>
      <c r="D17" s="152"/>
      <c r="E17" s="150"/>
      <c r="F17" s="150"/>
      <c r="G17" s="150"/>
      <c r="H17" s="150"/>
      <c r="I17" s="150"/>
      <c r="J17" s="158"/>
      <c r="K17" s="150"/>
      <c r="L17" s="158"/>
      <c r="M17" s="158"/>
      <c r="N17" s="151" t="s">
        <v>158</v>
      </c>
      <c r="O17" s="151" t="s">
        <v>159</v>
      </c>
      <c r="P17" s="159" t="s">
        <v>160</v>
      </c>
      <c r="Q17" s="159" t="s">
        <v>161</v>
      </c>
      <c r="R17" s="153" t="s">
        <v>162</v>
      </c>
      <c r="S17" s="134"/>
    </row>
    <row r="18" spans="1:19" ht="12.75">
      <c r="A18" s="143" t="s">
        <v>167</v>
      </c>
      <c r="B18" s="160" t="s">
        <v>168</v>
      </c>
      <c r="C18" s="143" t="s">
        <v>169</v>
      </c>
      <c r="D18" s="152">
        <v>1.1000000000000001</v>
      </c>
      <c r="E18" s="150">
        <v>1.1000000000000001</v>
      </c>
      <c r="F18" s="150">
        <v>1.1000000000000001</v>
      </c>
      <c r="G18" s="150">
        <v>1.1000000000000001</v>
      </c>
      <c r="H18" s="150">
        <v>1.1000000000000001</v>
      </c>
      <c r="I18" s="150">
        <v>1.1000000000000001</v>
      </c>
      <c r="J18" s="62" t="s">
        <v>170</v>
      </c>
      <c r="K18" s="150">
        <v>1.1000000000000001</v>
      </c>
      <c r="L18" s="62" t="s">
        <v>170</v>
      </c>
      <c r="M18" s="62" t="s">
        <v>170</v>
      </c>
      <c r="N18" s="62" t="s">
        <v>170</v>
      </c>
      <c r="O18" s="62" t="s">
        <v>170</v>
      </c>
      <c r="P18" s="62" t="s">
        <v>170</v>
      </c>
      <c r="Q18" s="62" t="s">
        <v>170</v>
      </c>
      <c r="R18" s="62" t="s">
        <v>170</v>
      </c>
      <c r="S18" s="134"/>
    </row>
    <row r="19" spans="1:19" ht="12.75">
      <c r="A19" s="162" t="s">
        <v>172</v>
      </c>
      <c r="B19" s="163" t="s">
        <v>173</v>
      </c>
      <c r="C19" s="162" t="s">
        <v>174</v>
      </c>
      <c r="D19" s="152" t="s">
        <v>952</v>
      </c>
      <c r="E19" s="150" t="s">
        <v>952</v>
      </c>
      <c r="F19" s="150" t="s">
        <v>952</v>
      </c>
      <c r="G19" s="150" t="s">
        <v>952</v>
      </c>
      <c r="H19" s="150" t="s">
        <v>952</v>
      </c>
      <c r="I19" s="150" t="s">
        <v>952</v>
      </c>
      <c r="J19" s="151" t="s">
        <v>952</v>
      </c>
      <c r="K19" s="150" t="s">
        <v>952</v>
      </c>
      <c r="L19" s="151" t="s">
        <v>952</v>
      </c>
      <c r="M19" s="151" t="s">
        <v>952</v>
      </c>
      <c r="N19" s="151" t="s">
        <v>952</v>
      </c>
      <c r="O19" s="151" t="s">
        <v>952</v>
      </c>
      <c r="P19" s="151" t="s">
        <v>952</v>
      </c>
      <c r="Q19" s="151" t="s">
        <v>952</v>
      </c>
      <c r="R19" s="151" t="s">
        <v>952</v>
      </c>
      <c r="S19" s="134"/>
    </row>
    <row r="20" spans="1:19" ht="12.75">
      <c r="A20" s="164" t="s">
        <v>175</v>
      </c>
      <c r="B20" s="165" t="s">
        <v>176</v>
      </c>
      <c r="C20" s="164" t="s">
        <v>177</v>
      </c>
      <c r="D20" s="167" t="s">
        <v>993</v>
      </c>
      <c r="E20" s="168" t="s">
        <v>995</v>
      </c>
      <c r="F20" s="168" t="s">
        <v>996</v>
      </c>
      <c r="G20" s="168" t="s">
        <v>997</v>
      </c>
      <c r="H20" s="166" t="s">
        <v>998</v>
      </c>
      <c r="I20" s="166" t="s">
        <v>999</v>
      </c>
      <c r="J20" s="169" t="s">
        <v>999</v>
      </c>
      <c r="K20" s="166" t="s">
        <v>999</v>
      </c>
      <c r="L20" s="169" t="s">
        <v>999</v>
      </c>
      <c r="M20" s="169" t="s">
        <v>1001</v>
      </c>
      <c r="N20" s="169" t="s">
        <v>1002</v>
      </c>
      <c r="O20" s="169" t="s">
        <v>1002</v>
      </c>
      <c r="P20" s="169" t="s">
        <v>1002</v>
      </c>
      <c r="Q20" s="169" t="s">
        <v>1002</v>
      </c>
      <c r="R20" s="169" t="s">
        <v>1002</v>
      </c>
      <c r="S20" s="134"/>
    </row>
    <row r="21" spans="1:19" ht="12.75">
      <c r="A21" s="330" t="s">
        <v>1004</v>
      </c>
      <c r="B21" s="318"/>
      <c r="C21" s="135"/>
      <c r="D21" s="135"/>
      <c r="E21" s="135"/>
      <c r="F21" s="135"/>
      <c r="G21" s="135"/>
      <c r="H21" s="135"/>
      <c r="I21" s="135"/>
      <c r="J21" s="135"/>
      <c r="K21" s="135"/>
      <c r="L21" s="135"/>
      <c r="M21" s="135"/>
      <c r="N21" s="135"/>
      <c r="O21" s="135"/>
      <c r="P21" s="135"/>
      <c r="Q21" s="135"/>
      <c r="R21" s="135"/>
      <c r="S21" s="134"/>
    </row>
    <row r="22" spans="1:19" ht="12.75">
      <c r="A22" s="137" t="s">
        <v>1005</v>
      </c>
      <c r="B22" s="138" t="s">
        <v>1006</v>
      </c>
      <c r="C22" s="137" t="s">
        <v>1007</v>
      </c>
      <c r="D22" s="170"/>
      <c r="E22" s="170"/>
      <c r="F22" s="170"/>
      <c r="G22" s="170"/>
      <c r="H22" s="170"/>
      <c r="I22" s="170"/>
      <c r="J22" s="170"/>
      <c r="K22" s="170"/>
      <c r="L22" s="170"/>
      <c r="M22" s="170"/>
      <c r="N22" s="170"/>
      <c r="O22" s="170"/>
      <c r="P22" s="170"/>
      <c r="Q22" s="170"/>
      <c r="R22" s="170"/>
      <c r="S22" s="134"/>
    </row>
    <row r="23" spans="1:19" ht="12.75">
      <c r="A23" s="171" t="s">
        <v>1008</v>
      </c>
      <c r="B23" s="172" t="s">
        <v>1009</v>
      </c>
      <c r="C23" s="171" t="s">
        <v>1010</v>
      </c>
      <c r="D23" s="173"/>
      <c r="E23" s="173"/>
      <c r="F23" s="173"/>
      <c r="G23" s="173"/>
      <c r="H23" s="173"/>
      <c r="I23" s="173"/>
      <c r="J23" s="173"/>
      <c r="K23" s="173"/>
      <c r="L23" s="173"/>
      <c r="M23" s="173"/>
      <c r="N23" s="173"/>
      <c r="O23" s="173"/>
      <c r="P23" s="173"/>
      <c r="Q23" s="173"/>
      <c r="R23" s="173"/>
      <c r="S23" s="134"/>
    </row>
    <row r="24" spans="1:19" ht="12.75">
      <c r="A24" s="330" t="s">
        <v>180</v>
      </c>
      <c r="B24" s="318"/>
      <c r="C24" s="135"/>
      <c r="D24" s="135"/>
      <c r="E24" s="135"/>
      <c r="F24" s="135"/>
      <c r="G24" s="135"/>
      <c r="H24" s="135"/>
      <c r="I24" s="135"/>
      <c r="J24" s="135"/>
      <c r="K24" s="135"/>
      <c r="L24" s="135"/>
      <c r="M24" s="135"/>
      <c r="N24" s="135"/>
      <c r="O24" s="135"/>
      <c r="P24" s="135"/>
      <c r="Q24" s="135"/>
      <c r="R24" s="135"/>
      <c r="S24" s="134"/>
    </row>
    <row r="25" spans="1:19" ht="12.75">
      <c r="A25" s="137" t="s">
        <v>181</v>
      </c>
      <c r="B25" s="138" t="s">
        <v>181</v>
      </c>
      <c r="C25" s="70" t="str">
        <f>HYPERLINK("https://play.google.com/store/apps/details?id=com.android.chrome",HYPERLINK("https://play.google.com/store/apps/details?id=com.android.chrome","com.android.chrome"))</f>
        <v>com.android.chrome</v>
      </c>
      <c r="D25" s="140" t="s">
        <v>1012</v>
      </c>
      <c r="E25" s="141" t="s">
        <v>1012</v>
      </c>
      <c r="F25" s="141" t="s">
        <v>1015</v>
      </c>
      <c r="G25" s="141" t="s">
        <v>1016</v>
      </c>
      <c r="H25" s="141" t="s">
        <v>1011</v>
      </c>
      <c r="I25" s="141" t="s">
        <v>1011</v>
      </c>
      <c r="J25" s="142" t="s">
        <v>1013</v>
      </c>
      <c r="K25" s="141" t="s">
        <v>1014</v>
      </c>
      <c r="L25" s="142" t="s">
        <v>205</v>
      </c>
      <c r="M25" s="142" t="s">
        <v>206</v>
      </c>
      <c r="N25" s="142" t="s">
        <v>207</v>
      </c>
      <c r="O25" s="142" t="s">
        <v>208</v>
      </c>
      <c r="P25" s="142" t="s">
        <v>209</v>
      </c>
      <c r="Q25" s="142" t="s">
        <v>210</v>
      </c>
      <c r="R25" s="142" t="s">
        <v>210</v>
      </c>
      <c r="S25" s="134"/>
    </row>
    <row r="26" spans="1:19" ht="12.75">
      <c r="A26" s="143" t="s">
        <v>191</v>
      </c>
      <c r="B26" s="144" t="s">
        <v>191</v>
      </c>
      <c r="C26" s="40" t="str">
        <f>HYPERLINK("https://play.google.com/store/apps/details?id=com.google.android.apps.docs",HYPERLINK("https://play.google.com/store/apps/details?id=com.google.android.apps.docs","com.google.android.apps.docs"))</f>
        <v>com.google.android.apps.docs</v>
      </c>
      <c r="D26" s="145" t="s">
        <v>1021</v>
      </c>
      <c r="E26" s="146" t="s">
        <v>1022</v>
      </c>
      <c r="F26" s="146" t="s">
        <v>1023</v>
      </c>
      <c r="G26" s="146" t="s">
        <v>1024</v>
      </c>
      <c r="H26" s="146" t="s">
        <v>1017</v>
      </c>
      <c r="I26" s="146" t="s">
        <v>1018</v>
      </c>
      <c r="J26" s="148" t="s">
        <v>1019</v>
      </c>
      <c r="K26" s="146" t="s">
        <v>1020</v>
      </c>
      <c r="L26" s="148" t="s">
        <v>218</v>
      </c>
      <c r="M26" s="148" t="s">
        <v>219</v>
      </c>
      <c r="N26" s="148" t="s">
        <v>220</v>
      </c>
      <c r="O26" s="148" t="s">
        <v>222</v>
      </c>
      <c r="P26" s="149" t="s">
        <v>224</v>
      </c>
      <c r="Q26" s="149" t="s">
        <v>224</v>
      </c>
      <c r="R26" s="174" t="s">
        <v>247</v>
      </c>
      <c r="S26" s="134"/>
    </row>
    <row r="27" spans="1:19" ht="12.75">
      <c r="A27" s="162" t="s">
        <v>194</v>
      </c>
      <c r="B27" s="163" t="s">
        <v>194</v>
      </c>
      <c r="C27" s="76" t="str">
        <f>HYPERLINK("https://play.google.com/store/apps/details?id=com.google.android.apps.tachyon","com.google.android.apps.tachyon")</f>
        <v>com.google.android.apps.tachyon</v>
      </c>
      <c r="D27" s="145"/>
      <c r="E27" s="146"/>
      <c r="F27" s="146"/>
      <c r="G27" s="176" t="s">
        <v>1026</v>
      </c>
      <c r="H27" s="175" t="s">
        <v>1025</v>
      </c>
      <c r="I27" s="175" t="s">
        <v>1027</v>
      </c>
      <c r="J27" s="177" t="s">
        <v>1028</v>
      </c>
      <c r="K27" s="175" t="s">
        <v>1029</v>
      </c>
      <c r="L27" s="177" t="s">
        <v>257</v>
      </c>
      <c r="M27" s="177" t="s">
        <v>259</v>
      </c>
      <c r="N27" s="177" t="s">
        <v>260</v>
      </c>
      <c r="O27" s="177" t="s">
        <v>254</v>
      </c>
      <c r="P27" s="178" t="s">
        <v>255</v>
      </c>
      <c r="Q27" s="178" t="s">
        <v>256</v>
      </c>
      <c r="R27" s="179" t="s">
        <v>258</v>
      </c>
      <c r="S27" s="134"/>
    </row>
    <row r="28" spans="1:19" ht="12.75">
      <c r="A28" s="143" t="s">
        <v>186</v>
      </c>
      <c r="B28" s="144" t="s">
        <v>261</v>
      </c>
      <c r="C28" s="40" t="str">
        <f>HYPERLINK("https://play.google.com/store/apps/details?id=com.google.android.gm",HYPERLINK("https://play.google.com/store/apps/details?id=com.google.android.gm","com.google.android.gm"))</f>
        <v>com.google.android.gm</v>
      </c>
      <c r="D28" s="145" t="s">
        <v>1030</v>
      </c>
      <c r="E28" s="146" t="s">
        <v>1031</v>
      </c>
      <c r="F28" s="146" t="s">
        <v>1032</v>
      </c>
      <c r="G28" s="146" t="s">
        <v>1033</v>
      </c>
      <c r="H28" s="146" t="s">
        <v>1034</v>
      </c>
      <c r="I28" s="146" t="s">
        <v>1035</v>
      </c>
      <c r="J28" s="148" t="s">
        <v>1036</v>
      </c>
      <c r="K28" s="146" t="s">
        <v>1037</v>
      </c>
      <c r="L28" s="148" t="s">
        <v>1038</v>
      </c>
      <c r="M28" s="148" t="s">
        <v>1039</v>
      </c>
      <c r="N28" s="148" t="s">
        <v>264</v>
      </c>
      <c r="O28" s="148" t="s">
        <v>265</v>
      </c>
      <c r="P28" s="148" t="s">
        <v>266</v>
      </c>
      <c r="Q28" s="148" t="s">
        <v>267</v>
      </c>
      <c r="R28" s="174" t="s">
        <v>268</v>
      </c>
      <c r="S28" s="134"/>
    </row>
    <row r="29" spans="1:19" ht="12.75">
      <c r="A29" s="143" t="s">
        <v>269</v>
      </c>
      <c r="B29" s="144" t="s">
        <v>270</v>
      </c>
      <c r="C29" s="143" t="s">
        <v>271</v>
      </c>
      <c r="D29" s="145" t="s">
        <v>272</v>
      </c>
      <c r="E29" s="146" t="s">
        <v>272</v>
      </c>
      <c r="F29" s="146" t="s">
        <v>272</v>
      </c>
      <c r="G29" s="146" t="s">
        <v>272</v>
      </c>
      <c r="H29" s="146" t="s">
        <v>272</v>
      </c>
      <c r="I29" s="146" t="s">
        <v>272</v>
      </c>
      <c r="J29" s="148" t="s">
        <v>272</v>
      </c>
      <c r="K29" s="146" t="s">
        <v>272</v>
      </c>
      <c r="L29" s="148" t="s">
        <v>272</v>
      </c>
      <c r="M29" s="148" t="s">
        <v>272</v>
      </c>
      <c r="N29" s="148" t="s">
        <v>272</v>
      </c>
      <c r="O29" s="148" t="s">
        <v>272</v>
      </c>
      <c r="P29" s="148" t="s">
        <v>272</v>
      </c>
      <c r="Q29" s="148" t="s">
        <v>272</v>
      </c>
      <c r="R29" s="148" t="s">
        <v>272</v>
      </c>
      <c r="S29" s="134"/>
    </row>
    <row r="30" spans="1:19" ht="12.75">
      <c r="A30" s="143" t="s">
        <v>273</v>
      </c>
      <c r="B30" s="144" t="s">
        <v>274</v>
      </c>
      <c r="C30" s="143" t="s">
        <v>275</v>
      </c>
      <c r="D30" s="145" t="s">
        <v>952</v>
      </c>
      <c r="E30" s="146" t="s">
        <v>952</v>
      </c>
      <c r="F30" s="146" t="s">
        <v>952</v>
      </c>
      <c r="G30" s="146" t="s">
        <v>952</v>
      </c>
      <c r="H30" s="146" t="s">
        <v>952</v>
      </c>
      <c r="I30" s="146" t="s">
        <v>952</v>
      </c>
      <c r="J30" s="148" t="s">
        <v>952</v>
      </c>
      <c r="K30" s="146" t="s">
        <v>1040</v>
      </c>
      <c r="L30" s="148" t="s">
        <v>1040</v>
      </c>
      <c r="M30" s="148" t="s">
        <v>1040</v>
      </c>
      <c r="N30" s="148" t="s">
        <v>1040</v>
      </c>
      <c r="O30" s="148" t="s">
        <v>1040</v>
      </c>
      <c r="P30" s="148" t="s">
        <v>1040</v>
      </c>
      <c r="Q30" s="148" t="s">
        <v>1040</v>
      </c>
      <c r="R30" s="148" t="s">
        <v>1040</v>
      </c>
      <c r="S30" s="134"/>
    </row>
    <row r="31" spans="1:19" ht="12.75">
      <c r="A31" s="143" t="s">
        <v>195</v>
      </c>
      <c r="B31" s="144" t="s">
        <v>195</v>
      </c>
      <c r="C31" s="40" t="str">
        <f>HYPERLINK("https://play.google.com/store/apps/details?id=com.google.android.talk",HYPERLINK("https://play.google.com/store/apps/details?id=com.google.android.talk","com.google.android.talk"))</f>
        <v>com.google.android.talk</v>
      </c>
      <c r="D31" s="145" t="s">
        <v>1046</v>
      </c>
      <c r="E31" s="146" t="s">
        <v>1047</v>
      </c>
      <c r="F31" s="146" t="s">
        <v>1047</v>
      </c>
      <c r="G31" s="146" t="s">
        <v>1048</v>
      </c>
      <c r="H31" s="146" t="s">
        <v>1042</v>
      </c>
      <c r="I31" s="146" t="s">
        <v>1043</v>
      </c>
      <c r="J31" s="148" t="s">
        <v>1044</v>
      </c>
      <c r="K31" s="146" t="s">
        <v>276</v>
      </c>
      <c r="L31" s="148" t="s">
        <v>1045</v>
      </c>
      <c r="M31" s="148" t="s">
        <v>1045</v>
      </c>
      <c r="N31" s="148" t="s">
        <v>1045</v>
      </c>
      <c r="O31" s="148" t="s">
        <v>1045</v>
      </c>
      <c r="P31" s="148" t="s">
        <v>277</v>
      </c>
      <c r="Q31" s="148" t="s">
        <v>278</v>
      </c>
      <c r="R31" s="148" t="s">
        <v>278</v>
      </c>
      <c r="S31" s="134"/>
    </row>
    <row r="32" spans="1:19" ht="12.75">
      <c r="A32" s="143" t="s">
        <v>188</v>
      </c>
      <c r="B32" s="144" t="s">
        <v>188</v>
      </c>
      <c r="C32" s="40" t="str">
        <f>HYPERLINK("https://play.google.com/store/apps/details?id=com.google.android.apps.maps",HYPERLINK("https://play.google.com/store/apps/details?id=com.google.android.apps.maps","com.google.android.apps.maps"))</f>
        <v>com.google.android.apps.maps</v>
      </c>
      <c r="D32" s="145" t="s">
        <v>1052</v>
      </c>
      <c r="E32" s="146" t="s">
        <v>1053</v>
      </c>
      <c r="F32" s="146" t="s">
        <v>1054</v>
      </c>
      <c r="G32" s="146" t="s">
        <v>1055</v>
      </c>
      <c r="H32" s="146" t="s">
        <v>1049</v>
      </c>
      <c r="I32" s="146" t="s">
        <v>1050</v>
      </c>
      <c r="J32" s="148" t="s">
        <v>1051</v>
      </c>
      <c r="K32" s="146" t="s">
        <v>1051</v>
      </c>
      <c r="L32" s="148" t="s">
        <v>1051</v>
      </c>
      <c r="M32" s="148" t="s">
        <v>1051</v>
      </c>
      <c r="N32" s="148" t="s">
        <v>1051</v>
      </c>
      <c r="O32" s="148" t="s">
        <v>1051</v>
      </c>
      <c r="P32" s="148" t="s">
        <v>1051</v>
      </c>
      <c r="Q32" s="148" t="s">
        <v>280</v>
      </c>
      <c r="R32" s="174" t="s">
        <v>281</v>
      </c>
      <c r="S32" s="134"/>
    </row>
    <row r="33" spans="1:19" ht="12.75">
      <c r="A33" s="143" t="s">
        <v>282</v>
      </c>
      <c r="B33" s="144" t="s">
        <v>283</v>
      </c>
      <c r="C33" s="40" t="str">
        <f>HYPERLINK("https://play.google.com/store/apps/details?id=com.google.android.music",HYPERLINK("https://play.google.com/store/apps/details?id=com.google.android.music","com.google.android.music"))</f>
        <v>com.google.android.music</v>
      </c>
      <c r="D33" s="145" t="s">
        <v>1064</v>
      </c>
      <c r="E33" s="146" t="s">
        <v>1065</v>
      </c>
      <c r="F33" s="146" t="s">
        <v>1066</v>
      </c>
      <c r="G33" s="146" t="s">
        <v>1067</v>
      </c>
      <c r="H33" s="146" t="s">
        <v>1056</v>
      </c>
      <c r="I33" s="146" t="s">
        <v>1057</v>
      </c>
      <c r="J33" s="148" t="s">
        <v>1058</v>
      </c>
      <c r="K33" s="146" t="s">
        <v>1059</v>
      </c>
      <c r="L33" s="148" t="s">
        <v>284</v>
      </c>
      <c r="M33" s="148" t="s">
        <v>285</v>
      </c>
      <c r="N33" s="148" t="s">
        <v>285</v>
      </c>
      <c r="O33" s="148" t="s">
        <v>286</v>
      </c>
      <c r="P33" s="148" t="s">
        <v>287</v>
      </c>
      <c r="Q33" s="148" t="s">
        <v>287</v>
      </c>
      <c r="R33" s="174" t="s">
        <v>288</v>
      </c>
      <c r="S33" s="134"/>
    </row>
    <row r="34" spans="1:19" ht="12.75">
      <c r="A34" s="143" t="s">
        <v>289</v>
      </c>
      <c r="B34" s="144" t="s">
        <v>196</v>
      </c>
      <c r="C34" s="83" t="str">
        <f>HYPERLINK("https://play.google.com/store/apps/details?id=com.google.android.apps.photos","com.google.android.apps.photos")</f>
        <v>com.google.android.apps.photos</v>
      </c>
      <c r="D34" s="145" t="s">
        <v>1068</v>
      </c>
      <c r="E34" s="146" t="s">
        <v>1069</v>
      </c>
      <c r="F34" s="146" t="s">
        <v>1070</v>
      </c>
      <c r="G34" s="146" t="s">
        <v>1071</v>
      </c>
      <c r="H34" s="146" t="s">
        <v>1060</v>
      </c>
      <c r="I34" s="146" t="s">
        <v>1061</v>
      </c>
      <c r="J34" s="148" t="s">
        <v>1062</v>
      </c>
      <c r="K34" s="146" t="s">
        <v>1063</v>
      </c>
      <c r="L34" s="148" t="s">
        <v>291</v>
      </c>
      <c r="M34" s="148" t="s">
        <v>293</v>
      </c>
      <c r="N34" s="148" t="s">
        <v>295</v>
      </c>
      <c r="O34" s="148" t="s">
        <v>290</v>
      </c>
      <c r="P34" s="148" t="s">
        <v>292</v>
      </c>
      <c r="Q34" s="148" t="s">
        <v>294</v>
      </c>
      <c r="R34" s="180" t="s">
        <v>296</v>
      </c>
      <c r="S34" s="181"/>
    </row>
    <row r="35" spans="1:19" ht="12.75">
      <c r="A35" s="143" t="s">
        <v>297</v>
      </c>
      <c r="B35" s="144" t="s">
        <v>298</v>
      </c>
      <c r="C35" s="40" t="str">
        <f>HYPERLINK("https://play.google.com/store/apps/details?id=com.google.android.videos",HYPERLINK("https://play.google.com/store/apps/details?id=com.google.android.videos","com.google.android.videos"))</f>
        <v>com.google.android.videos</v>
      </c>
      <c r="D35" s="145" t="s">
        <v>1076</v>
      </c>
      <c r="E35" s="146" t="s">
        <v>1076</v>
      </c>
      <c r="F35" s="146" t="s">
        <v>1077</v>
      </c>
      <c r="G35" s="146" t="s">
        <v>1077</v>
      </c>
      <c r="H35" s="146" t="s">
        <v>1072</v>
      </c>
      <c r="I35" s="146" t="s">
        <v>1073</v>
      </c>
      <c r="J35" s="148" t="s">
        <v>1074</v>
      </c>
      <c r="K35" s="146" t="s">
        <v>1075</v>
      </c>
      <c r="L35" s="148" t="s">
        <v>303</v>
      </c>
      <c r="M35" s="148" t="s">
        <v>303</v>
      </c>
      <c r="N35" s="148" t="s">
        <v>304</v>
      </c>
      <c r="O35" s="148" t="s">
        <v>299</v>
      </c>
      <c r="P35" s="148" t="s">
        <v>299</v>
      </c>
      <c r="Q35" s="148" t="s">
        <v>299</v>
      </c>
      <c r="R35" s="174" t="s">
        <v>300</v>
      </c>
      <c r="S35" s="134"/>
    </row>
    <row r="36" spans="1:19" ht="12.75">
      <c r="A36" s="143" t="s">
        <v>301</v>
      </c>
      <c r="B36" s="144" t="s">
        <v>302</v>
      </c>
      <c r="C36" s="40" t="str">
        <f>HYPERLINK("https://play.google.com/store/apps/details?id=com.google.android.webview",HYPERLINK("https://play.google.com/store/apps/details?id=com.google.android.webview","com.google.android.webview"))</f>
        <v>com.google.android.webview</v>
      </c>
      <c r="D36" s="145" t="s">
        <v>1012</v>
      </c>
      <c r="E36" s="146" t="s">
        <v>1012</v>
      </c>
      <c r="F36" s="146" t="s">
        <v>1015</v>
      </c>
      <c r="G36" s="146" t="s">
        <v>1016</v>
      </c>
      <c r="H36" s="146" t="s">
        <v>1011</v>
      </c>
      <c r="I36" s="146" t="s">
        <v>1011</v>
      </c>
      <c r="J36" s="148" t="s">
        <v>1013</v>
      </c>
      <c r="K36" s="146" t="s">
        <v>1014</v>
      </c>
      <c r="L36" s="148" t="s">
        <v>205</v>
      </c>
      <c r="M36" s="148" t="s">
        <v>206</v>
      </c>
      <c r="N36" s="148" t="s">
        <v>207</v>
      </c>
      <c r="O36" s="148" t="s">
        <v>208</v>
      </c>
      <c r="P36" s="148" t="s">
        <v>209</v>
      </c>
      <c r="Q36" s="148" t="s">
        <v>210</v>
      </c>
      <c r="R36" s="148" t="s">
        <v>210</v>
      </c>
      <c r="S36" s="134"/>
    </row>
    <row r="37" spans="1:19" ht="12.75">
      <c r="A37" s="143" t="s">
        <v>189</v>
      </c>
      <c r="B37" s="144" t="s">
        <v>189</v>
      </c>
      <c r="C37" s="40" t="str">
        <f>HYPERLINK("https://play.google.com/store/apps/details?id=com.google.android.youtube",HYPERLINK("https://play.google.com/store/apps/details?id=com.google.android.youtube","com.google.android.youtube"))</f>
        <v>com.google.android.youtube</v>
      </c>
      <c r="D37" s="145" t="s">
        <v>1082</v>
      </c>
      <c r="E37" s="146" t="s">
        <v>1083</v>
      </c>
      <c r="F37" s="146" t="s">
        <v>1084</v>
      </c>
      <c r="G37" s="146" t="s">
        <v>1086</v>
      </c>
      <c r="H37" s="146" t="s">
        <v>1078</v>
      </c>
      <c r="I37" s="146" t="s">
        <v>1079</v>
      </c>
      <c r="J37" s="148" t="s">
        <v>1080</v>
      </c>
      <c r="K37" s="146" t="s">
        <v>1081</v>
      </c>
      <c r="L37" s="148" t="s">
        <v>312</v>
      </c>
      <c r="M37" s="148" t="s">
        <v>313</v>
      </c>
      <c r="N37" s="148" t="s">
        <v>315</v>
      </c>
      <c r="O37" s="148" t="s">
        <v>305</v>
      </c>
      <c r="P37" s="148" t="s">
        <v>306</v>
      </c>
      <c r="Q37" s="148" t="s">
        <v>307</v>
      </c>
      <c r="R37" s="180" t="s">
        <v>308</v>
      </c>
      <c r="S37" s="134"/>
    </row>
    <row r="38" spans="1:19" ht="12.75">
      <c r="A38" s="143" t="s">
        <v>309</v>
      </c>
      <c r="B38" s="144" t="s">
        <v>310</v>
      </c>
      <c r="C38" s="40" t="str">
        <f>HYPERLINK("https://play.google.com/store/apps/details?id=com.google.android.tts",HYPERLINK("https://play.google.com/store/apps/details?id=com.google.android.tts","com.google.android.tts"))</f>
        <v>com.google.android.tts</v>
      </c>
      <c r="D38" s="145" t="s">
        <v>1091</v>
      </c>
      <c r="E38" s="146" t="s">
        <v>1091</v>
      </c>
      <c r="F38" s="146" t="s">
        <v>1085</v>
      </c>
      <c r="G38" s="146" t="s">
        <v>1085</v>
      </c>
      <c r="H38" s="146" t="s">
        <v>1085</v>
      </c>
      <c r="I38" s="146" t="s">
        <v>1085</v>
      </c>
      <c r="J38" s="148" t="s">
        <v>1085</v>
      </c>
      <c r="K38" s="146" t="s">
        <v>1087</v>
      </c>
      <c r="L38" s="148" t="s">
        <v>1087</v>
      </c>
      <c r="M38" s="148" t="s">
        <v>1087</v>
      </c>
      <c r="N38" s="148" t="s">
        <v>1087</v>
      </c>
      <c r="O38" s="148" t="s">
        <v>311</v>
      </c>
      <c r="P38" s="148" t="s">
        <v>311</v>
      </c>
      <c r="Q38" s="148" t="s">
        <v>314</v>
      </c>
      <c r="R38" s="148" t="s">
        <v>314</v>
      </c>
      <c r="S38" s="134"/>
    </row>
    <row r="39" spans="1:19" ht="12.75">
      <c r="A39" s="162" t="s">
        <v>1088</v>
      </c>
      <c r="B39" s="182" t="s">
        <v>1089</v>
      </c>
      <c r="C39" s="40" t="str">
        <f>HYPERLINK("https://play.google.com/store/apps/details?id=com.google.android.apps.walletnfcrel",HYPERLINK("https://play.google.com/store/apps/details?id=com.google.android.apps.walletnfcrel","com.google.android.apps.walletnfcrel"))</f>
        <v>com.google.android.apps.walletnfcrel</v>
      </c>
      <c r="D39" s="145" t="s">
        <v>1096</v>
      </c>
      <c r="E39" s="146" t="s">
        <v>1097</v>
      </c>
      <c r="F39" s="146" t="s">
        <v>1098</v>
      </c>
      <c r="G39" s="146" t="s">
        <v>1099</v>
      </c>
      <c r="H39" s="146" t="s">
        <v>1090</v>
      </c>
      <c r="I39" s="146" t="s">
        <v>1092</v>
      </c>
      <c r="J39" s="148" t="s">
        <v>1093</v>
      </c>
      <c r="K39" s="146" t="s">
        <v>119</v>
      </c>
      <c r="L39" s="148" t="s">
        <v>119</v>
      </c>
      <c r="M39" s="148" t="s">
        <v>119</v>
      </c>
      <c r="N39" s="148" t="s">
        <v>119</v>
      </c>
      <c r="O39" s="148" t="s">
        <v>119</v>
      </c>
      <c r="P39" s="148" t="s">
        <v>119</v>
      </c>
      <c r="Q39" s="148" t="s">
        <v>119</v>
      </c>
      <c r="R39" s="148" t="s">
        <v>119</v>
      </c>
      <c r="S39" s="134"/>
    </row>
    <row r="40" spans="1:19" ht="12.75">
      <c r="A40" s="143" t="s">
        <v>1094</v>
      </c>
      <c r="B40" s="160" t="s">
        <v>1095</v>
      </c>
      <c r="C40" s="40" t="str">
        <f>HYPERLINK("https://play.google.com/store/apps/details?id=com.google.android.apps.books","com.google.android.apps.books")</f>
        <v>com.google.android.apps.books</v>
      </c>
      <c r="D40" s="145" t="s">
        <v>1105</v>
      </c>
      <c r="E40" s="146" t="s">
        <v>1106</v>
      </c>
      <c r="F40" s="146" t="s">
        <v>1107</v>
      </c>
      <c r="G40" s="146" t="s">
        <v>1107</v>
      </c>
      <c r="H40" s="146" t="s">
        <v>1100</v>
      </c>
      <c r="I40" s="146" t="s">
        <v>1100</v>
      </c>
      <c r="J40" s="148" t="s">
        <v>1101</v>
      </c>
      <c r="K40" s="146" t="s">
        <v>119</v>
      </c>
      <c r="L40" s="148" t="s">
        <v>119</v>
      </c>
      <c r="M40" s="148" t="s">
        <v>119</v>
      </c>
      <c r="N40" s="148" t="s">
        <v>119</v>
      </c>
      <c r="O40" s="148" t="s">
        <v>119</v>
      </c>
      <c r="P40" s="148" t="s">
        <v>119</v>
      </c>
      <c r="Q40" s="148" t="s">
        <v>119</v>
      </c>
      <c r="R40" s="148" t="s">
        <v>119</v>
      </c>
      <c r="S40" s="134"/>
    </row>
    <row r="41" spans="1:19" ht="12.75">
      <c r="A41" s="162" t="s">
        <v>203</v>
      </c>
      <c r="B41" s="182" t="s">
        <v>316</v>
      </c>
      <c r="C41" s="184" t="s">
        <v>317</v>
      </c>
      <c r="D41" s="145" t="s">
        <v>1108</v>
      </c>
      <c r="E41" s="146" t="s">
        <v>1109</v>
      </c>
      <c r="F41" s="146" t="s">
        <v>1109</v>
      </c>
      <c r="G41" s="146" t="s">
        <v>1102</v>
      </c>
      <c r="H41" s="146" t="s">
        <v>1102</v>
      </c>
      <c r="I41" s="155" t="s">
        <v>1103</v>
      </c>
      <c r="J41" s="148" t="s">
        <v>1104</v>
      </c>
      <c r="K41" s="146" t="s">
        <v>1104</v>
      </c>
      <c r="L41" s="48" t="s">
        <v>322</v>
      </c>
      <c r="M41" s="48" t="s">
        <v>322</v>
      </c>
      <c r="N41" s="48" t="s">
        <v>322</v>
      </c>
      <c r="O41" s="48" t="s">
        <v>318</v>
      </c>
      <c r="P41" s="148" t="s">
        <v>319</v>
      </c>
      <c r="Q41" s="148" t="s">
        <v>319</v>
      </c>
      <c r="R41" s="148" t="s">
        <v>319</v>
      </c>
      <c r="S41" s="134"/>
    </row>
    <row r="42" spans="1:19" ht="12.75">
      <c r="A42" s="143" t="s">
        <v>202</v>
      </c>
      <c r="B42" s="160" t="s">
        <v>320</v>
      </c>
      <c r="C42" s="40" t="str">
        <f>HYPERLINK("https://play.google.com/store/apps/details?id=com.google.android.calendar",HYPERLINK("https://play.google.com/store/apps/details?id=com.google.android.calendar","com.google.android.calendar"))</f>
        <v>com.google.android.calendar</v>
      </c>
      <c r="D42" s="145" t="s">
        <v>1116</v>
      </c>
      <c r="E42" s="146" t="s">
        <v>1117</v>
      </c>
      <c r="F42" s="146" t="s">
        <v>1118</v>
      </c>
      <c r="G42" s="146" t="s">
        <v>1119</v>
      </c>
      <c r="H42" s="146" t="s">
        <v>1110</v>
      </c>
      <c r="I42" s="146" t="s">
        <v>1111</v>
      </c>
      <c r="J42" s="148" t="s">
        <v>1112</v>
      </c>
      <c r="K42" s="146" t="s">
        <v>1113</v>
      </c>
      <c r="L42" s="148" t="s">
        <v>328</v>
      </c>
      <c r="M42" s="148" t="s">
        <v>329</v>
      </c>
      <c r="N42" s="148" t="s">
        <v>330</v>
      </c>
      <c r="O42" s="148" t="s">
        <v>323</v>
      </c>
      <c r="P42" s="148" t="s">
        <v>324</v>
      </c>
      <c r="Q42" s="148" t="s">
        <v>325</v>
      </c>
      <c r="R42" s="180" t="s">
        <v>326</v>
      </c>
      <c r="S42" s="134"/>
    </row>
    <row r="43" spans="1:19" ht="12.75">
      <c r="A43" s="143" t="s">
        <v>1114</v>
      </c>
      <c r="B43" s="160" t="s">
        <v>1115</v>
      </c>
      <c r="C43" s="40" t="str">
        <f>HYPERLINK("https://play.google.com/store/apps/details?id=com.google.android.apps.cloudprint",HYPERLINK("https://play.google.com/store/apps/details?id=com.google.android.apps.cloudprint","com.google.android.apps.cloudprint"))</f>
        <v>com.google.android.apps.cloudprint</v>
      </c>
      <c r="D43" s="145" t="s">
        <v>1124</v>
      </c>
      <c r="E43" s="146" t="s">
        <v>1120</v>
      </c>
      <c r="F43" s="146" t="s">
        <v>1120</v>
      </c>
      <c r="G43" s="146" t="s">
        <v>1120</v>
      </c>
      <c r="H43" s="146" t="s">
        <v>1120</v>
      </c>
      <c r="I43" s="146" t="s">
        <v>1120</v>
      </c>
      <c r="J43" s="148" t="s">
        <v>1120</v>
      </c>
      <c r="K43" s="146" t="s">
        <v>119</v>
      </c>
      <c r="L43" s="148" t="s">
        <v>119</v>
      </c>
      <c r="M43" s="148" t="s">
        <v>119</v>
      </c>
      <c r="N43" s="148" t="s">
        <v>119</v>
      </c>
      <c r="O43" s="148" t="s">
        <v>119</v>
      </c>
      <c r="P43" s="148" t="s">
        <v>119</v>
      </c>
      <c r="Q43" s="148" t="s">
        <v>119</v>
      </c>
      <c r="R43" s="148" t="s">
        <v>119</v>
      </c>
      <c r="S43" s="134"/>
    </row>
    <row r="44" spans="1:19" ht="12.75">
      <c r="A44" s="143" t="s">
        <v>204</v>
      </c>
      <c r="B44" s="160" t="s">
        <v>327</v>
      </c>
      <c r="C44" s="88" t="str">
        <f>HYPERLINK("https://play.google.com/store/apps/details?id=com.google.android.deskclock","com.google.android.deskclock")</f>
        <v>com.google.android.deskclock</v>
      </c>
      <c r="D44" s="145" t="s">
        <v>1129</v>
      </c>
      <c r="E44" s="146" t="s">
        <v>1129</v>
      </c>
      <c r="F44" s="146" t="s">
        <v>1129</v>
      </c>
      <c r="G44" s="146" t="s">
        <v>1121</v>
      </c>
      <c r="H44" s="146" t="s">
        <v>1121</v>
      </c>
      <c r="I44" s="146" t="s">
        <v>1121</v>
      </c>
      <c r="J44" s="148" t="s">
        <v>1122</v>
      </c>
      <c r="K44" s="146" t="s">
        <v>1122</v>
      </c>
      <c r="L44" s="48" t="s">
        <v>331</v>
      </c>
      <c r="M44" s="48" t="s">
        <v>331</v>
      </c>
      <c r="N44" s="48" t="s">
        <v>331</v>
      </c>
      <c r="O44" s="48" t="s">
        <v>331</v>
      </c>
      <c r="P44" s="48" t="s">
        <v>331</v>
      </c>
      <c r="Q44" s="48" t="s">
        <v>331</v>
      </c>
      <c r="R44" s="48" t="s">
        <v>331</v>
      </c>
      <c r="S44" s="134"/>
    </row>
    <row r="45" spans="1:19" ht="12.75">
      <c r="A45" s="143" t="s">
        <v>1123</v>
      </c>
      <c r="B45" s="160" t="s">
        <v>1125</v>
      </c>
      <c r="C45" s="40" t="str">
        <f>HYPERLINK("https://play.google.com/store/apps/details?id=com.google.android.apps.enterprise.dmagent",HYPERLINK("https://play.google.com/store/apps/details?id=com.google.android.apps.enterprise.dmagent","com.google.android.apps.enterprise.dmagent"))</f>
        <v>com.google.android.apps.enterprise.dmagent</v>
      </c>
      <c r="D45" s="145">
        <v>7.03</v>
      </c>
      <c r="E45" s="146">
        <v>7.03</v>
      </c>
      <c r="F45" s="146">
        <v>7.03</v>
      </c>
      <c r="G45" s="146">
        <v>7.03</v>
      </c>
      <c r="H45" s="146">
        <v>7.03</v>
      </c>
      <c r="I45" s="146">
        <v>7.03</v>
      </c>
      <c r="J45" s="46" t="s">
        <v>1126</v>
      </c>
      <c r="K45" s="146" t="s">
        <v>119</v>
      </c>
      <c r="L45" s="148" t="s">
        <v>119</v>
      </c>
      <c r="M45" s="148" t="s">
        <v>119</v>
      </c>
      <c r="N45" s="148" t="s">
        <v>119</v>
      </c>
      <c r="O45" s="148" t="s">
        <v>119</v>
      </c>
      <c r="P45" s="148" t="s">
        <v>119</v>
      </c>
      <c r="Q45" s="148" t="s">
        <v>119</v>
      </c>
      <c r="R45" s="148" t="s">
        <v>119</v>
      </c>
      <c r="S45" s="134"/>
    </row>
    <row r="46" spans="1:19" ht="12.75">
      <c r="A46" s="143" t="s">
        <v>1127</v>
      </c>
      <c r="B46" s="185" t="s">
        <v>1128</v>
      </c>
      <c r="C46" s="186" t="str">
        <f>HYPERLINK("https://play.google.com/store/apps/details?id=com.google.android.apps.docs.editors.docs",HYPERLINK("https://play.google.com/store/apps/details?id=com.google.android.apps.docs.editors.docs","com.google.android.apps.docs.editors.docs"))</f>
        <v>com.google.android.apps.docs.editors.docs</v>
      </c>
      <c r="D46" s="145" t="s">
        <v>1134</v>
      </c>
      <c r="E46" s="146" t="s">
        <v>1135</v>
      </c>
      <c r="F46" s="146" t="s">
        <v>1136</v>
      </c>
      <c r="G46" s="146" t="s">
        <v>1137</v>
      </c>
      <c r="H46" s="187" t="s">
        <v>1130</v>
      </c>
      <c r="I46" s="187" t="s">
        <v>1131</v>
      </c>
      <c r="J46" s="187" t="s">
        <v>1131</v>
      </c>
      <c r="K46" s="146" t="s">
        <v>119</v>
      </c>
      <c r="L46" s="148" t="s">
        <v>119</v>
      </c>
      <c r="M46" s="148" t="s">
        <v>119</v>
      </c>
      <c r="N46" s="148" t="s">
        <v>119</v>
      </c>
      <c r="O46" s="148" t="s">
        <v>119</v>
      </c>
      <c r="P46" s="148" t="s">
        <v>119</v>
      </c>
      <c r="Q46" s="148" t="s">
        <v>119</v>
      </c>
      <c r="R46" s="148" t="s">
        <v>119</v>
      </c>
      <c r="S46" s="134"/>
    </row>
    <row r="47" spans="1:19" ht="12.75">
      <c r="A47" s="143" t="s">
        <v>1132</v>
      </c>
      <c r="B47" s="185" t="s">
        <v>1133</v>
      </c>
      <c r="C47" s="186" t="str">
        <f>HYPERLINK("https://play.google.com/store/apps/details?id=com.google.android.apps.docs.editors.sheets",HYPERLINK("https://play.google.com/store/apps/details?id=com.google.android.apps.docs.editors.sheets","com.google.android.apps.docs.editors.sheets"))</f>
        <v>com.google.android.apps.docs.editors.sheets</v>
      </c>
      <c r="D47" s="145" t="s">
        <v>1143</v>
      </c>
      <c r="E47" s="146" t="s">
        <v>1144</v>
      </c>
      <c r="F47" s="146" t="s">
        <v>1145</v>
      </c>
      <c r="G47" s="146" t="s">
        <v>1146</v>
      </c>
      <c r="H47" s="187" t="s">
        <v>1138</v>
      </c>
      <c r="I47" s="187" t="s">
        <v>1131</v>
      </c>
      <c r="J47" s="187" t="s">
        <v>1131</v>
      </c>
      <c r="K47" s="146" t="s">
        <v>119</v>
      </c>
      <c r="L47" s="148" t="s">
        <v>119</v>
      </c>
      <c r="M47" s="148" t="s">
        <v>119</v>
      </c>
      <c r="N47" s="148" t="s">
        <v>119</v>
      </c>
      <c r="O47" s="148" t="s">
        <v>119</v>
      </c>
      <c r="P47" s="148" t="s">
        <v>119</v>
      </c>
      <c r="Q47" s="148" t="s">
        <v>119</v>
      </c>
      <c r="R47" s="148" t="s">
        <v>119</v>
      </c>
      <c r="S47" s="134"/>
    </row>
    <row r="48" spans="1:19" ht="12.75">
      <c r="A48" s="143" t="s">
        <v>1139</v>
      </c>
      <c r="B48" s="185" t="s">
        <v>1140</v>
      </c>
      <c r="C48" s="186" t="str">
        <f>HYPERLINK("https://play.google.com/store/apps/details?id=com.google.android.apps.docs.editors.slides",HYPERLINK("https://play.google.com/store/apps/details?id=com.google.android.apps.docs.editors.slides","com.google.android.apps.docs.editors.slides"))</f>
        <v>com.google.android.apps.docs.editors.slides</v>
      </c>
      <c r="D48" s="145" t="s">
        <v>1150</v>
      </c>
      <c r="E48" s="146" t="s">
        <v>1151</v>
      </c>
      <c r="F48" s="146" t="s">
        <v>1152</v>
      </c>
      <c r="G48" s="146" t="s">
        <v>1153</v>
      </c>
      <c r="H48" s="187" t="s">
        <v>1141</v>
      </c>
      <c r="I48" s="187" t="s">
        <v>1142</v>
      </c>
      <c r="J48" s="187" t="s">
        <v>1142</v>
      </c>
      <c r="K48" s="146" t="s">
        <v>119</v>
      </c>
      <c r="L48" s="148" t="s">
        <v>119</v>
      </c>
      <c r="M48" s="148" t="s">
        <v>119</v>
      </c>
      <c r="N48" s="148" t="s">
        <v>119</v>
      </c>
      <c r="O48" s="148" t="s">
        <v>119</v>
      </c>
      <c r="P48" s="148" t="s">
        <v>119</v>
      </c>
      <c r="Q48" s="148" t="s">
        <v>119</v>
      </c>
      <c r="R48" s="148" t="s">
        <v>119</v>
      </c>
      <c r="S48" s="134"/>
    </row>
    <row r="49" spans="1:19" ht="12.75">
      <c r="A49" s="143" t="s">
        <v>332</v>
      </c>
      <c r="B49" s="160" t="s">
        <v>232</v>
      </c>
      <c r="C49" s="143" t="s">
        <v>333</v>
      </c>
      <c r="D49" s="145" t="s">
        <v>952</v>
      </c>
      <c r="E49" s="146" t="s">
        <v>952</v>
      </c>
      <c r="F49" s="146" t="s">
        <v>952</v>
      </c>
      <c r="G49" s="146" t="s">
        <v>952</v>
      </c>
      <c r="H49" s="146" t="s">
        <v>952</v>
      </c>
      <c r="I49" s="146" t="s">
        <v>952</v>
      </c>
      <c r="J49" s="148" t="s">
        <v>952</v>
      </c>
      <c r="K49" s="146" t="s">
        <v>952</v>
      </c>
      <c r="L49" s="148" t="s">
        <v>952</v>
      </c>
      <c r="M49" s="148" t="s">
        <v>952</v>
      </c>
      <c r="N49" s="148" t="s">
        <v>952</v>
      </c>
      <c r="O49" s="148" t="s">
        <v>952</v>
      </c>
      <c r="P49" s="148" t="s">
        <v>952</v>
      </c>
      <c r="Q49" s="148" t="s">
        <v>952</v>
      </c>
      <c r="R49" s="148" t="s">
        <v>952</v>
      </c>
      <c r="S49" s="134"/>
    </row>
    <row r="50" spans="1:19" ht="12.75">
      <c r="A50" s="143" t="s">
        <v>1147</v>
      </c>
      <c r="B50" s="160" t="s">
        <v>1148</v>
      </c>
      <c r="C50" s="40" t="str">
        <f>HYPERLINK("https://play.google.com/store/apps/details?id=com.google.android.apps.inputmethod.hindi",HYPERLINK("https://play.google.com/store/apps/details?id=com.google.android.apps.inputmethod.hindi","com.google.android.apps.inputmethod.hindi"))</f>
        <v>com.google.android.apps.inputmethod.hindi</v>
      </c>
      <c r="D50" s="145" t="s">
        <v>1149</v>
      </c>
      <c r="E50" s="146" t="s">
        <v>1149</v>
      </c>
      <c r="F50" s="146" t="s">
        <v>1149</v>
      </c>
      <c r="G50" s="146" t="s">
        <v>1149</v>
      </c>
      <c r="H50" s="146" t="s">
        <v>1149</v>
      </c>
      <c r="I50" s="146" t="s">
        <v>1149</v>
      </c>
      <c r="J50" s="148" t="s">
        <v>1149</v>
      </c>
      <c r="K50" s="146" t="s">
        <v>1149</v>
      </c>
      <c r="L50" s="148" t="s">
        <v>1149</v>
      </c>
      <c r="M50" s="148" t="s">
        <v>1149</v>
      </c>
      <c r="N50" s="148" t="s">
        <v>1149</v>
      </c>
      <c r="O50" s="148" t="s">
        <v>1149</v>
      </c>
      <c r="P50" s="148" t="s">
        <v>1149</v>
      </c>
      <c r="Q50" s="148" t="s">
        <v>1149</v>
      </c>
      <c r="R50" s="148" t="s">
        <v>1149</v>
      </c>
      <c r="S50" s="134"/>
    </row>
    <row r="51" spans="1:19" ht="12.75">
      <c r="A51" s="143" t="s">
        <v>334</v>
      </c>
      <c r="B51" s="160" t="s">
        <v>335</v>
      </c>
      <c r="C51" s="40" t="str">
        <f>HYPERLINK("https://play.google.com/store/apps/details?id=com.google.android.inputmethod.pinyin",HYPERLINK("https://play.google.com/store/apps/details?id=com.google.android.inputmethod.pinyin","com.google.android.inputmethod.pinyin"))</f>
        <v>com.google.android.inputmethod.pinyin</v>
      </c>
      <c r="D51" s="145" t="s">
        <v>1154</v>
      </c>
      <c r="E51" s="146" t="s">
        <v>1154</v>
      </c>
      <c r="F51" s="146" t="s">
        <v>1154</v>
      </c>
      <c r="G51" s="146" t="s">
        <v>1154</v>
      </c>
      <c r="H51" s="146" t="s">
        <v>1154</v>
      </c>
      <c r="I51" s="146" t="s">
        <v>1154</v>
      </c>
      <c r="J51" s="148" t="s">
        <v>1154</v>
      </c>
      <c r="K51" s="146" t="s">
        <v>1154</v>
      </c>
      <c r="L51" s="148" t="s">
        <v>1154</v>
      </c>
      <c r="M51" s="148" t="s">
        <v>1154</v>
      </c>
      <c r="N51" s="148" t="s">
        <v>1154</v>
      </c>
      <c r="O51" s="148" t="s">
        <v>1154</v>
      </c>
      <c r="P51" s="148" t="s">
        <v>1154</v>
      </c>
      <c r="Q51" s="148" t="s">
        <v>1154</v>
      </c>
      <c r="R51" s="148" t="s">
        <v>1154</v>
      </c>
      <c r="S51" s="134"/>
    </row>
    <row r="52" spans="1:19" ht="12.75">
      <c r="A52" s="143" t="s">
        <v>337</v>
      </c>
      <c r="B52" s="160" t="s">
        <v>338</v>
      </c>
      <c r="C52" s="83" t="str">
        <f>HYPERLINK("https://play.google.com/store/apps/details?id=com.google.android.inputmethod.japanese","com.google.android.inputmethod.japanese")</f>
        <v>com.google.android.inputmethod.japanese</v>
      </c>
      <c r="D52" s="145" t="s">
        <v>1155</v>
      </c>
      <c r="E52" s="146" t="s">
        <v>1155</v>
      </c>
      <c r="F52" s="146" t="s">
        <v>1155</v>
      </c>
      <c r="G52" s="146" t="s">
        <v>1155</v>
      </c>
      <c r="H52" s="146" t="s">
        <v>1155</v>
      </c>
      <c r="I52" s="146" t="s">
        <v>1155</v>
      </c>
      <c r="J52" s="148" t="s">
        <v>1155</v>
      </c>
      <c r="K52" s="146" t="s">
        <v>1155</v>
      </c>
      <c r="L52" s="148" t="s">
        <v>1155</v>
      </c>
      <c r="M52" s="148" t="s">
        <v>1155</v>
      </c>
      <c r="N52" s="148" t="s">
        <v>1155</v>
      </c>
      <c r="O52" s="148" t="s">
        <v>1155</v>
      </c>
      <c r="P52" s="148" t="s">
        <v>1155</v>
      </c>
      <c r="Q52" s="148" t="s">
        <v>1155</v>
      </c>
      <c r="R52" s="148" t="s">
        <v>1155</v>
      </c>
      <c r="S52" s="134"/>
    </row>
    <row r="53" spans="1:19" ht="12.75">
      <c r="A53" s="143" t="s">
        <v>214</v>
      </c>
      <c r="B53" s="160" t="s">
        <v>214</v>
      </c>
      <c r="C53" s="40" t="str">
        <f>HYPERLINK("https://play.google.com/store/apps/details?id=com.google.android.keep",HYPERLINK("https://play.google.com/store/apps/details?id=com.google.android.keep","com.google.android.keep"))</f>
        <v>com.google.android.keep</v>
      </c>
      <c r="D53" s="145" t="s">
        <v>1168</v>
      </c>
      <c r="E53" s="146" t="s">
        <v>1169</v>
      </c>
      <c r="F53" s="146" t="s">
        <v>1170</v>
      </c>
      <c r="G53" s="146" t="s">
        <v>1171</v>
      </c>
      <c r="H53" s="146" t="s">
        <v>1156</v>
      </c>
      <c r="I53" s="146" t="s">
        <v>1157</v>
      </c>
      <c r="J53" s="148" t="s">
        <v>1158</v>
      </c>
      <c r="K53" s="146" t="s">
        <v>1159</v>
      </c>
      <c r="L53" s="148" t="s">
        <v>340</v>
      </c>
      <c r="M53" s="148" t="s">
        <v>341</v>
      </c>
      <c r="N53" s="148" t="s">
        <v>342</v>
      </c>
      <c r="O53" s="148" t="s">
        <v>343</v>
      </c>
      <c r="P53" s="148" t="s">
        <v>344</v>
      </c>
      <c r="Q53" s="148" t="s">
        <v>345</v>
      </c>
      <c r="R53" s="174" t="s">
        <v>346</v>
      </c>
      <c r="S53" s="134"/>
    </row>
    <row r="54" spans="1:19" ht="12.75">
      <c r="A54" s="143" t="s">
        <v>347</v>
      </c>
      <c r="B54" s="160" t="s">
        <v>348</v>
      </c>
      <c r="C54" s="40" t="str">
        <f>HYPERLINK("https://play.google.com/store/apps/details?id=com.google.android.inputmethod.korean",HYPERLINK("https://play.google.com/store/apps/details?id=com.google.android.inputmethod.korean","com.google.android.inputmethod.korean"))</f>
        <v>com.google.android.inputmethod.korean</v>
      </c>
      <c r="D54" s="145" t="s">
        <v>1160</v>
      </c>
      <c r="E54" s="146" t="s">
        <v>1160</v>
      </c>
      <c r="F54" s="146" t="s">
        <v>1160</v>
      </c>
      <c r="G54" s="146" t="s">
        <v>1160</v>
      </c>
      <c r="H54" s="146" t="s">
        <v>1160</v>
      </c>
      <c r="I54" s="146" t="s">
        <v>1160</v>
      </c>
      <c r="J54" s="148" t="s">
        <v>1160</v>
      </c>
      <c r="K54" s="146" t="s">
        <v>1160</v>
      </c>
      <c r="L54" s="148" t="s">
        <v>1160</v>
      </c>
      <c r="M54" s="148" t="s">
        <v>1160</v>
      </c>
      <c r="N54" s="148" t="s">
        <v>1160</v>
      </c>
      <c r="O54" s="148" t="s">
        <v>1160</v>
      </c>
      <c r="P54" s="148" t="s">
        <v>1160</v>
      </c>
      <c r="Q54" s="148" t="s">
        <v>1160</v>
      </c>
      <c r="R54" s="148" t="s">
        <v>1160</v>
      </c>
      <c r="S54" s="134"/>
    </row>
    <row r="55" spans="1:19" ht="12.75">
      <c r="A55" s="143" t="s">
        <v>350</v>
      </c>
      <c r="B55" s="160" t="s">
        <v>351</v>
      </c>
      <c r="C55" s="40" t="str">
        <f>HYPERLINK("https://play.google.com/store/apps/details?id=com.google.android.inputmethod.latin",HYPERLINK("https://play.google.com/store/apps/details?id=com.google.android.inputmethod.latin","com.google.android.inputmethod.latin"))</f>
        <v>com.google.android.inputmethod.latin</v>
      </c>
      <c r="D55" s="145" t="s">
        <v>1161</v>
      </c>
      <c r="E55" s="146" t="s">
        <v>1161</v>
      </c>
      <c r="F55" s="146" t="s">
        <v>1161</v>
      </c>
      <c r="G55" s="146" t="s">
        <v>1161</v>
      </c>
      <c r="H55" s="146" t="s">
        <v>1161</v>
      </c>
      <c r="I55" s="146" t="s">
        <v>1161</v>
      </c>
      <c r="J55" s="148" t="s">
        <v>1161</v>
      </c>
      <c r="K55" s="146" t="s">
        <v>1161</v>
      </c>
      <c r="L55" s="148" t="s">
        <v>1161</v>
      </c>
      <c r="M55" s="148" t="s">
        <v>1161</v>
      </c>
      <c r="N55" s="148" t="s">
        <v>1161</v>
      </c>
      <c r="O55" s="148" t="s">
        <v>1161</v>
      </c>
      <c r="P55" s="148" t="s">
        <v>1161</v>
      </c>
      <c r="Q55" s="148" t="s">
        <v>1161</v>
      </c>
      <c r="R55" s="148" t="s">
        <v>1161</v>
      </c>
      <c r="S55" s="134"/>
    </row>
    <row r="56" spans="1:19" ht="12.75">
      <c r="A56" s="143" t="s">
        <v>1162</v>
      </c>
      <c r="B56" s="160" t="s">
        <v>1163</v>
      </c>
      <c r="C56" s="40" t="str">
        <f>HYPERLINK("https://play.google.com/store/apps/details?id=com.google.android.play.games",HYPERLINK("https://play.google.com/store/apps/details?id=com.google.android.play.games","com.google.android.play.games"))</f>
        <v>com.google.android.play.games</v>
      </c>
      <c r="D56" s="145" t="s">
        <v>1188</v>
      </c>
      <c r="E56" s="146" t="s">
        <v>1189</v>
      </c>
      <c r="F56" s="146" t="s">
        <v>1189</v>
      </c>
      <c r="G56" s="146" t="s">
        <v>1189</v>
      </c>
      <c r="H56" s="146" t="s">
        <v>1164</v>
      </c>
      <c r="I56" s="146" t="s">
        <v>1164</v>
      </c>
      <c r="J56" s="148" t="s">
        <v>1164</v>
      </c>
      <c r="K56" s="146" t="s">
        <v>119</v>
      </c>
      <c r="L56" s="148" t="s">
        <v>119</v>
      </c>
      <c r="M56" s="148" t="s">
        <v>119</v>
      </c>
      <c r="N56" s="148" t="s">
        <v>119</v>
      </c>
      <c r="O56" s="148" t="s">
        <v>119</v>
      </c>
      <c r="P56" s="148" t="s">
        <v>119</v>
      </c>
      <c r="Q56" s="148" t="s">
        <v>119</v>
      </c>
      <c r="R56" s="148" t="s">
        <v>119</v>
      </c>
      <c r="S56" s="134"/>
    </row>
    <row r="57" spans="1:19" ht="12.75">
      <c r="A57" s="143" t="s">
        <v>246</v>
      </c>
      <c r="B57" s="160" t="s">
        <v>1165</v>
      </c>
      <c r="C57" s="40" t="str">
        <f>HYPERLINK("https://play.google.com/store/apps/details?id=com.google.android.apps.plus",HYPERLINK("https://play.google.com/store/apps/details?id=com.google.android.apps.plus","com.google.android.apps.plus"))</f>
        <v>com.google.android.apps.plus</v>
      </c>
      <c r="D57" s="145" t="s">
        <v>1190</v>
      </c>
      <c r="E57" s="146" t="s">
        <v>1191</v>
      </c>
      <c r="F57" s="146" t="s">
        <v>1192</v>
      </c>
      <c r="G57" s="146" t="s">
        <v>1193</v>
      </c>
      <c r="H57" s="146" t="s">
        <v>1166</v>
      </c>
      <c r="I57" s="146" t="s">
        <v>1166</v>
      </c>
      <c r="J57" s="148" t="s">
        <v>1167</v>
      </c>
      <c r="K57" s="146" t="s">
        <v>119</v>
      </c>
      <c r="L57" s="148" t="s">
        <v>119</v>
      </c>
      <c r="M57" s="148" t="s">
        <v>119</v>
      </c>
      <c r="N57" s="148" t="s">
        <v>119</v>
      </c>
      <c r="O57" s="148" t="s">
        <v>119</v>
      </c>
      <c r="P57" s="148" t="s">
        <v>119</v>
      </c>
      <c r="Q57" s="148" t="s">
        <v>119</v>
      </c>
      <c r="R57" s="148" t="s">
        <v>119</v>
      </c>
      <c r="S57" s="134"/>
    </row>
    <row r="58" spans="1:19" ht="12.75">
      <c r="A58" s="143" t="s">
        <v>356</v>
      </c>
      <c r="B58" s="160" t="s">
        <v>357</v>
      </c>
      <c r="C58" s="40" t="str">
        <f>HYPERLINK("https://play.google.com/store/apps/details?id=com.google.android.marvin.talkback",HYPERLINK("https://play.google.com/store/apps/details?id=com.google.android.marvin.talkback","com.google.android.marvin.talkback"))</f>
        <v>com.google.android.marvin.talkback</v>
      </c>
      <c r="D58" s="152" t="s">
        <v>1194</v>
      </c>
      <c r="E58" s="150" t="s">
        <v>1172</v>
      </c>
      <c r="F58" s="150" t="s">
        <v>1172</v>
      </c>
      <c r="G58" s="150" t="s">
        <v>1172</v>
      </c>
      <c r="H58" s="150" t="s">
        <v>1172</v>
      </c>
      <c r="I58" s="150" t="s">
        <v>1173</v>
      </c>
      <c r="J58" s="151" t="s">
        <v>1173</v>
      </c>
      <c r="K58" s="150" t="s">
        <v>1174</v>
      </c>
      <c r="L58" s="151" t="s">
        <v>1175</v>
      </c>
      <c r="M58" s="151" t="s">
        <v>1175</v>
      </c>
      <c r="N58" s="151" t="s">
        <v>1175</v>
      </c>
      <c r="O58" s="151" t="s">
        <v>1175</v>
      </c>
      <c r="P58" s="151" t="s">
        <v>1175</v>
      </c>
      <c r="Q58" s="151" t="s">
        <v>359</v>
      </c>
      <c r="R58" s="151" t="s">
        <v>359</v>
      </c>
      <c r="S58" s="134"/>
    </row>
    <row r="59" spans="1:19" ht="12.75">
      <c r="A59" s="143" t="s">
        <v>1176</v>
      </c>
      <c r="B59" s="160" t="s">
        <v>1177</v>
      </c>
      <c r="C59" s="40" t="str">
        <f>HYPERLINK("https://play.google.com/store/apps/details?id=com.google.android.apps.magazines",HYPERLINK("https://play.google.com/store/apps/details?id=com.google.android.apps.magazines","com.google.android.apps.magazines"))</f>
        <v>com.google.android.apps.magazines</v>
      </c>
      <c r="D59" s="145" t="s">
        <v>1195</v>
      </c>
      <c r="E59" s="146" t="s">
        <v>1195</v>
      </c>
      <c r="F59" s="146" t="s">
        <v>1196</v>
      </c>
      <c r="G59" s="146" t="s">
        <v>1196</v>
      </c>
      <c r="H59" s="146" t="s">
        <v>1178</v>
      </c>
      <c r="I59" s="146" t="s">
        <v>1178</v>
      </c>
      <c r="J59" s="148" t="s">
        <v>1179</v>
      </c>
      <c r="K59" s="146" t="s">
        <v>119</v>
      </c>
      <c r="L59" s="148" t="s">
        <v>119</v>
      </c>
      <c r="M59" s="148" t="s">
        <v>119</v>
      </c>
      <c r="N59" s="148" t="s">
        <v>119</v>
      </c>
      <c r="O59" s="148" t="s">
        <v>119</v>
      </c>
      <c r="P59" s="148" t="s">
        <v>119</v>
      </c>
      <c r="Q59" s="148" t="s">
        <v>119</v>
      </c>
      <c r="R59" s="148" t="s">
        <v>119</v>
      </c>
      <c r="S59" s="134"/>
    </row>
    <row r="60" spans="1:19" ht="12.75">
      <c r="A60" s="143" t="s">
        <v>1180</v>
      </c>
      <c r="B60" s="160" t="s">
        <v>1181</v>
      </c>
      <c r="C60" s="40" t="str">
        <f>HYPERLINK("https://play.google.com/store/apps/details?id=com.google.android.apps.genie.geniewidget",HYPERLINK("https://play.google.com/store/apps/details?id=com.google.android.apps.genie.geniewidget","com.google.android.apps.genie.geniewidget"))</f>
        <v>com.google.android.apps.genie.geniewidget</v>
      </c>
      <c r="D60" s="145" t="s">
        <v>1182</v>
      </c>
      <c r="E60" s="146" t="s">
        <v>1182</v>
      </c>
      <c r="F60" s="146" t="s">
        <v>1182</v>
      </c>
      <c r="G60" s="146" t="s">
        <v>1182</v>
      </c>
      <c r="H60" s="146" t="s">
        <v>1182</v>
      </c>
      <c r="I60" s="146" t="s">
        <v>1182</v>
      </c>
      <c r="J60" s="148" t="s">
        <v>1182</v>
      </c>
      <c r="K60" s="146" t="s">
        <v>119</v>
      </c>
      <c r="L60" s="148" t="s">
        <v>119</v>
      </c>
      <c r="M60" s="148" t="s">
        <v>119</v>
      </c>
      <c r="N60" s="148" t="s">
        <v>119</v>
      </c>
      <c r="O60" s="148" t="s">
        <v>119</v>
      </c>
      <c r="P60" s="148" t="s">
        <v>119</v>
      </c>
      <c r="Q60" s="148" t="s">
        <v>119</v>
      </c>
      <c r="R60" s="148" t="s">
        <v>119</v>
      </c>
      <c r="S60" s="134"/>
    </row>
    <row r="61" spans="1:19" ht="12.75">
      <c r="A61" s="143" t="s">
        <v>1183</v>
      </c>
      <c r="B61" s="182" t="s">
        <v>1183</v>
      </c>
      <c r="C61" s="83" t="str">
        <f>HYPERLINK("https://play.google.com/store/apps/details?id=com.google.android.apps.messaging","com.google.android.apps.messaging")</f>
        <v>com.google.android.apps.messaging</v>
      </c>
      <c r="D61" s="145" t="s">
        <v>1197</v>
      </c>
      <c r="E61" s="146" t="s">
        <v>1198</v>
      </c>
      <c r="F61" s="146" t="s">
        <v>1198</v>
      </c>
      <c r="G61" s="146" t="s">
        <v>1199</v>
      </c>
      <c r="H61" s="146" t="s">
        <v>1184</v>
      </c>
      <c r="I61" s="146" t="s">
        <v>1184</v>
      </c>
      <c r="J61" s="148" t="s">
        <v>1185</v>
      </c>
      <c r="K61" s="146" t="s">
        <v>1186</v>
      </c>
      <c r="L61" s="148" t="s">
        <v>1187</v>
      </c>
      <c r="M61" s="148" t="s">
        <v>361</v>
      </c>
      <c r="N61" s="148" t="s">
        <v>362</v>
      </c>
      <c r="O61" s="148" t="s">
        <v>362</v>
      </c>
      <c r="P61" s="148" t="s">
        <v>363</v>
      </c>
      <c r="Q61" s="148" t="s">
        <v>364</v>
      </c>
      <c r="R61" s="148" t="s">
        <v>364</v>
      </c>
      <c r="S61" s="190"/>
    </row>
    <row r="62" spans="1:19" ht="12.75">
      <c r="A62" s="191" t="s">
        <v>365</v>
      </c>
      <c r="B62" s="192" t="s">
        <v>366</v>
      </c>
      <c r="C62" s="193" t="s">
        <v>367</v>
      </c>
      <c r="D62" s="152" t="s">
        <v>952</v>
      </c>
      <c r="E62" s="148" t="s">
        <v>952</v>
      </c>
      <c r="F62" s="148" t="s">
        <v>952</v>
      </c>
      <c r="G62" s="148" t="s">
        <v>952</v>
      </c>
      <c r="H62" s="148" t="s">
        <v>952</v>
      </c>
      <c r="I62" s="148" t="s">
        <v>952</v>
      </c>
      <c r="J62" s="148" t="s">
        <v>952</v>
      </c>
      <c r="K62" s="148" t="s">
        <v>952</v>
      </c>
      <c r="L62" s="148" t="s">
        <v>952</v>
      </c>
      <c r="M62" s="148" t="s">
        <v>952</v>
      </c>
      <c r="N62" s="148" t="s">
        <v>952</v>
      </c>
      <c r="O62" s="148" t="s">
        <v>952</v>
      </c>
      <c r="P62" s="148" t="s">
        <v>952</v>
      </c>
      <c r="Q62" s="148" t="s">
        <v>952</v>
      </c>
      <c r="R62" s="148" t="s">
        <v>952</v>
      </c>
      <c r="S62" s="134"/>
    </row>
    <row r="63" spans="1:19" ht="12.75">
      <c r="A63" s="194" t="s">
        <v>368</v>
      </c>
      <c r="B63" s="195" t="s">
        <v>369</v>
      </c>
      <c r="C63" s="196" t="s">
        <v>370</v>
      </c>
      <c r="D63" s="167" t="s">
        <v>952</v>
      </c>
      <c r="E63" s="169" t="s">
        <v>952</v>
      </c>
      <c r="F63" s="169" t="s">
        <v>952</v>
      </c>
      <c r="G63" s="169" t="s">
        <v>952</v>
      </c>
      <c r="H63" s="169" t="s">
        <v>952</v>
      </c>
      <c r="I63" s="169" t="s">
        <v>952</v>
      </c>
      <c r="J63" s="169" t="s">
        <v>952</v>
      </c>
      <c r="K63" s="169" t="s">
        <v>952</v>
      </c>
      <c r="L63" s="169" t="s">
        <v>952</v>
      </c>
      <c r="M63" s="169" t="s">
        <v>952</v>
      </c>
      <c r="N63" s="169" t="s">
        <v>952</v>
      </c>
      <c r="O63" s="169" t="s">
        <v>952</v>
      </c>
      <c r="P63" s="169" t="s">
        <v>952</v>
      </c>
      <c r="Q63" s="169" t="s">
        <v>952</v>
      </c>
      <c r="R63" s="169" t="s">
        <v>952</v>
      </c>
      <c r="S63" s="134"/>
    </row>
    <row r="64" spans="1:19" ht="12.75">
      <c r="A64" s="197"/>
      <c r="B64" s="198"/>
      <c r="C64" s="198"/>
      <c r="D64" s="198"/>
      <c r="E64" s="134"/>
      <c r="F64" s="134"/>
      <c r="G64" s="134"/>
      <c r="H64" s="134"/>
      <c r="I64" s="134"/>
      <c r="J64" s="134"/>
      <c r="K64" s="134"/>
      <c r="L64" s="134"/>
      <c r="M64" s="134"/>
      <c r="N64" s="134"/>
      <c r="O64" s="134"/>
      <c r="P64" s="134"/>
      <c r="Q64" s="134"/>
      <c r="R64" s="134"/>
      <c r="S64" s="134"/>
    </row>
  </sheetData>
  <mergeCells count="21">
    <mergeCell ref="Q1:Q2"/>
    <mergeCell ref="R1:R2"/>
    <mergeCell ref="F1:F2"/>
    <mergeCell ref="E1:E2"/>
    <mergeCell ref="H1:H2"/>
    <mergeCell ref="I1:I2"/>
    <mergeCell ref="G1:G2"/>
    <mergeCell ref="K1:K2"/>
    <mergeCell ref="J1:J2"/>
    <mergeCell ref="P1:P2"/>
    <mergeCell ref="N1:N2"/>
    <mergeCell ref="O1:O2"/>
    <mergeCell ref="M1:M2"/>
    <mergeCell ref="L1:L2"/>
    <mergeCell ref="D1:D2"/>
    <mergeCell ref="A3:B3"/>
    <mergeCell ref="A21:B21"/>
    <mergeCell ref="A24:B24"/>
    <mergeCell ref="B1:B2"/>
    <mergeCell ref="C1:C2"/>
    <mergeCell ref="A1:A2"/>
  </mergeCells>
  <phoneticPr fontId="5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0FF00"/>
  </sheetPr>
  <dimension ref="A1:P5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cols>
    <col min="1" max="1" width="28.140625" customWidth="1"/>
    <col min="2" max="2" width="27.42578125" customWidth="1"/>
    <col min="3" max="3" width="40.7109375" customWidth="1"/>
    <col min="4" max="15" width="20.5703125" customWidth="1"/>
    <col min="16" max="16" width="14.5703125" customWidth="1"/>
  </cols>
  <sheetData>
    <row r="1" spans="1:16" ht="12.75">
      <c r="A1" s="331" t="s">
        <v>939</v>
      </c>
      <c r="B1" s="331" t="s">
        <v>940</v>
      </c>
      <c r="C1" s="331" t="s">
        <v>941</v>
      </c>
      <c r="D1" s="331" t="s">
        <v>76</v>
      </c>
      <c r="E1" s="332" t="s">
        <v>77</v>
      </c>
      <c r="F1" s="332" t="s">
        <v>78</v>
      </c>
      <c r="G1" s="332" t="s">
        <v>80</v>
      </c>
      <c r="H1" s="332" t="s">
        <v>81</v>
      </c>
      <c r="I1" s="332" t="s">
        <v>82</v>
      </c>
      <c r="J1" s="332" t="s">
        <v>942</v>
      </c>
      <c r="K1" s="332" t="s">
        <v>943</v>
      </c>
      <c r="L1" s="332" t="s">
        <v>944</v>
      </c>
      <c r="M1" s="332" t="s">
        <v>945</v>
      </c>
      <c r="N1" s="332" t="s">
        <v>947</v>
      </c>
      <c r="O1" s="332" t="s">
        <v>948</v>
      </c>
      <c r="P1" s="134"/>
    </row>
    <row r="2" spans="1:16" ht="31.5" customHeight="1">
      <c r="A2" s="326"/>
      <c r="B2" s="326"/>
      <c r="C2" s="326"/>
      <c r="D2" s="326"/>
      <c r="E2" s="326"/>
      <c r="F2" s="326"/>
      <c r="G2" s="326"/>
      <c r="H2" s="326"/>
      <c r="I2" s="326"/>
      <c r="J2" s="326"/>
      <c r="K2" s="326"/>
      <c r="L2" s="326"/>
      <c r="M2" s="326"/>
      <c r="N2" s="326"/>
      <c r="O2" s="326"/>
      <c r="P2" s="134"/>
    </row>
    <row r="3" spans="1:16" ht="12.75">
      <c r="A3" s="330" t="s">
        <v>83</v>
      </c>
      <c r="B3" s="318"/>
      <c r="C3" s="135"/>
      <c r="D3" s="135"/>
      <c r="E3" s="199"/>
      <c r="F3" s="199"/>
      <c r="G3" s="199"/>
      <c r="H3" s="199"/>
      <c r="I3" s="199"/>
      <c r="J3" s="199"/>
      <c r="K3" s="199"/>
      <c r="L3" s="199"/>
      <c r="M3" s="199"/>
      <c r="N3" s="199"/>
      <c r="O3" s="199"/>
      <c r="P3" s="134"/>
    </row>
    <row r="4" spans="1:16" ht="12.75">
      <c r="A4" s="137" t="s">
        <v>85</v>
      </c>
      <c r="B4" s="138" t="s">
        <v>85</v>
      </c>
      <c r="C4" s="139" t="s">
        <v>86</v>
      </c>
      <c r="D4" s="200" t="s">
        <v>1200</v>
      </c>
      <c r="E4" s="200" t="s">
        <v>1200</v>
      </c>
      <c r="F4" s="200" t="s">
        <v>1202</v>
      </c>
      <c r="G4" s="140" t="s">
        <v>1202</v>
      </c>
      <c r="H4" s="141" t="s">
        <v>1202</v>
      </c>
      <c r="I4" s="141" t="s">
        <v>1202</v>
      </c>
      <c r="J4" s="141" t="s">
        <v>1202</v>
      </c>
      <c r="K4" s="141" t="s">
        <v>1202</v>
      </c>
      <c r="L4" s="141" t="s">
        <v>1202</v>
      </c>
      <c r="M4" s="141" t="s">
        <v>1202</v>
      </c>
      <c r="N4" s="141" t="s">
        <v>1202</v>
      </c>
      <c r="O4" s="141" t="s">
        <v>1202</v>
      </c>
      <c r="P4" s="134"/>
    </row>
    <row r="5" spans="1:16" ht="12.75">
      <c r="A5" s="143" t="s">
        <v>89</v>
      </c>
      <c r="B5" s="144" t="s">
        <v>90</v>
      </c>
      <c r="C5" s="40" t="str">
        <f>HYPERLINK("https://play.google.com/store/apps/details?id=com.google.android.gms",HYPERLINK("https://play.google.com/store/apps/details?id=com.google.android.gms","com.google.android.gms"))</f>
        <v>com.google.android.gms</v>
      </c>
      <c r="D5" s="203" t="s">
        <v>1205</v>
      </c>
      <c r="E5" s="203" t="s">
        <v>1208</v>
      </c>
      <c r="F5" s="203" t="s">
        <v>1209</v>
      </c>
      <c r="G5" s="145" t="s">
        <v>1209</v>
      </c>
      <c r="H5" s="176" t="s">
        <v>1210</v>
      </c>
      <c r="I5" s="146" t="s">
        <v>1209</v>
      </c>
      <c r="J5" s="146" t="s">
        <v>1211</v>
      </c>
      <c r="K5" s="146" t="s">
        <v>955</v>
      </c>
      <c r="L5" s="146" t="s">
        <v>957</v>
      </c>
      <c r="M5" s="146" t="s">
        <v>959</v>
      </c>
      <c r="N5" s="146" t="s">
        <v>956</v>
      </c>
      <c r="O5" s="146" t="s">
        <v>956</v>
      </c>
      <c r="P5" s="134"/>
    </row>
    <row r="6" spans="1:16" ht="12.75">
      <c r="A6" s="143" t="s">
        <v>97</v>
      </c>
      <c r="B6" s="144" t="s">
        <v>98</v>
      </c>
      <c r="C6" s="143" t="s">
        <v>99</v>
      </c>
      <c r="D6" s="203" t="s">
        <v>1200</v>
      </c>
      <c r="E6" s="203" t="s">
        <v>1200</v>
      </c>
      <c r="F6" s="203" t="s">
        <v>1202</v>
      </c>
      <c r="G6" s="145" t="s">
        <v>1202</v>
      </c>
      <c r="H6" s="146" t="s">
        <v>1202</v>
      </c>
      <c r="I6" s="146" t="s">
        <v>1202</v>
      </c>
      <c r="J6" s="146" t="s">
        <v>1202</v>
      </c>
      <c r="K6" s="146" t="s">
        <v>1202</v>
      </c>
      <c r="L6" s="146" t="s">
        <v>1202</v>
      </c>
      <c r="M6" s="146" t="s">
        <v>1202</v>
      </c>
      <c r="N6" s="146" t="s">
        <v>1202</v>
      </c>
      <c r="O6" s="146" t="s">
        <v>1202</v>
      </c>
      <c r="P6" s="134"/>
    </row>
    <row r="7" spans="1:16" ht="12.75">
      <c r="A7" s="143" t="s">
        <v>100</v>
      </c>
      <c r="B7" s="144" t="s">
        <v>101</v>
      </c>
      <c r="C7" s="143" t="s">
        <v>102</v>
      </c>
      <c r="D7" s="203" t="s">
        <v>1200</v>
      </c>
      <c r="E7" s="203" t="s">
        <v>1200</v>
      </c>
      <c r="F7" s="203" t="s">
        <v>1202</v>
      </c>
      <c r="G7" s="145" t="s">
        <v>1202</v>
      </c>
      <c r="H7" s="146" t="s">
        <v>1202</v>
      </c>
      <c r="I7" s="146" t="s">
        <v>1202</v>
      </c>
      <c r="J7" s="146" t="s">
        <v>1202</v>
      </c>
      <c r="K7" s="146" t="s">
        <v>1202</v>
      </c>
      <c r="L7" s="146" t="s">
        <v>1202</v>
      </c>
      <c r="M7" s="146" t="s">
        <v>1202</v>
      </c>
      <c r="N7" s="146" t="s">
        <v>1202</v>
      </c>
      <c r="O7" s="146" t="s">
        <v>1202</v>
      </c>
      <c r="P7" s="134"/>
    </row>
    <row r="8" spans="1:16" ht="12.75">
      <c r="A8" s="143" t="s">
        <v>961</v>
      </c>
      <c r="B8" s="144" t="s">
        <v>962</v>
      </c>
      <c r="C8" s="143" t="s">
        <v>963</v>
      </c>
      <c r="D8" s="203" t="s">
        <v>1200</v>
      </c>
      <c r="E8" s="203" t="s">
        <v>1200</v>
      </c>
      <c r="F8" s="203" t="s">
        <v>1202</v>
      </c>
      <c r="G8" s="145" t="s">
        <v>1202</v>
      </c>
      <c r="H8" s="176" t="s">
        <v>1220</v>
      </c>
      <c r="I8" s="176" t="s">
        <v>1220</v>
      </c>
      <c r="J8" s="146" t="s">
        <v>1220</v>
      </c>
      <c r="K8" s="146" t="s">
        <v>1220</v>
      </c>
      <c r="L8" s="146" t="s">
        <v>1220</v>
      </c>
      <c r="M8" s="146" t="s">
        <v>1220</v>
      </c>
      <c r="N8" s="146" t="s">
        <v>1220</v>
      </c>
      <c r="O8" s="146" t="s">
        <v>1220</v>
      </c>
      <c r="P8" s="134"/>
    </row>
    <row r="9" spans="1:16" ht="12.75">
      <c r="A9" s="143" t="s">
        <v>103</v>
      </c>
      <c r="B9" s="144" t="s">
        <v>104</v>
      </c>
      <c r="C9" s="143" t="s">
        <v>105</v>
      </c>
      <c r="D9" s="203" t="s">
        <v>1200</v>
      </c>
      <c r="E9" s="203" t="s">
        <v>1200</v>
      </c>
      <c r="F9" s="203" t="s">
        <v>1202</v>
      </c>
      <c r="G9" s="145" t="s">
        <v>1202</v>
      </c>
      <c r="H9" s="146" t="s">
        <v>1202</v>
      </c>
      <c r="I9" s="146" t="s">
        <v>1202</v>
      </c>
      <c r="J9" s="146" t="s">
        <v>1202</v>
      </c>
      <c r="K9" s="146" t="s">
        <v>1202</v>
      </c>
      <c r="L9" s="146" t="s">
        <v>1202</v>
      </c>
      <c r="M9" s="146" t="s">
        <v>1202</v>
      </c>
      <c r="N9" s="146" t="s">
        <v>1202</v>
      </c>
      <c r="O9" s="146" t="s">
        <v>1202</v>
      </c>
      <c r="P9" s="134"/>
    </row>
    <row r="10" spans="1:16" ht="12.75">
      <c r="A10" s="143" t="s">
        <v>106</v>
      </c>
      <c r="B10" s="144" t="s">
        <v>107</v>
      </c>
      <c r="C10" s="143" t="s">
        <v>108</v>
      </c>
      <c r="D10" s="203" t="s">
        <v>1200</v>
      </c>
      <c r="E10" s="203" t="s">
        <v>1200</v>
      </c>
      <c r="F10" s="203" t="s">
        <v>1202</v>
      </c>
      <c r="G10" s="145" t="s">
        <v>1202</v>
      </c>
      <c r="H10" s="146" t="s">
        <v>1202</v>
      </c>
      <c r="I10" s="146" t="s">
        <v>1202</v>
      </c>
      <c r="J10" s="146" t="s">
        <v>1202</v>
      </c>
      <c r="K10" s="146" t="s">
        <v>1202</v>
      </c>
      <c r="L10" s="146" t="s">
        <v>1202</v>
      </c>
      <c r="M10" s="146" t="s">
        <v>1202</v>
      </c>
      <c r="N10" s="146" t="s">
        <v>1202</v>
      </c>
      <c r="O10" s="146" t="s">
        <v>1202</v>
      </c>
      <c r="P10" s="134"/>
    </row>
    <row r="11" spans="1:16" ht="12.75">
      <c r="A11" s="143" t="s">
        <v>111</v>
      </c>
      <c r="B11" s="144" t="s">
        <v>112</v>
      </c>
      <c r="C11" s="143" t="s">
        <v>114</v>
      </c>
      <c r="D11" s="203" t="s">
        <v>1200</v>
      </c>
      <c r="E11" s="203" t="s">
        <v>1200</v>
      </c>
      <c r="F11" s="203" t="s">
        <v>1202</v>
      </c>
      <c r="G11" s="145" t="s">
        <v>1202</v>
      </c>
      <c r="H11" s="146" t="s">
        <v>1202</v>
      </c>
      <c r="I11" s="146" t="s">
        <v>1202</v>
      </c>
      <c r="J11" s="146" t="s">
        <v>1202</v>
      </c>
      <c r="K11" s="146" t="s">
        <v>1202</v>
      </c>
      <c r="L11" s="146" t="s">
        <v>1202</v>
      </c>
      <c r="M11" s="146" t="s">
        <v>1202</v>
      </c>
      <c r="N11" s="146" t="s">
        <v>1202</v>
      </c>
      <c r="O11" s="146" t="s">
        <v>1202</v>
      </c>
      <c r="P11" s="134"/>
    </row>
    <row r="12" spans="1:16" ht="12.75">
      <c r="A12" s="143" t="s">
        <v>115</v>
      </c>
      <c r="B12" s="144" t="s">
        <v>116</v>
      </c>
      <c r="C12" s="143" t="s">
        <v>117</v>
      </c>
      <c r="D12" s="204" t="s">
        <v>1237</v>
      </c>
      <c r="E12" s="204" t="s">
        <v>1244</v>
      </c>
      <c r="F12" s="204" t="s">
        <v>1246</v>
      </c>
      <c r="G12" s="152" t="s">
        <v>1248</v>
      </c>
      <c r="H12" s="146" t="s">
        <v>1248</v>
      </c>
      <c r="I12" s="146" t="s">
        <v>1248</v>
      </c>
      <c r="J12" s="146" t="s">
        <v>1249</v>
      </c>
      <c r="K12" s="146" t="s">
        <v>974</v>
      </c>
      <c r="L12" s="146" t="s">
        <v>1254</v>
      </c>
      <c r="M12" s="150" t="s">
        <v>976</v>
      </c>
      <c r="N12" s="150" t="s">
        <v>966</v>
      </c>
      <c r="O12" s="150" t="s">
        <v>966</v>
      </c>
      <c r="P12" s="134"/>
    </row>
    <row r="13" spans="1:16" ht="12.75">
      <c r="A13" s="143" t="s">
        <v>125</v>
      </c>
      <c r="B13" s="144" t="s">
        <v>126</v>
      </c>
      <c r="C13" s="143" t="s">
        <v>127</v>
      </c>
      <c r="D13" s="205" t="s">
        <v>1257</v>
      </c>
      <c r="E13" s="205" t="s">
        <v>1257</v>
      </c>
      <c r="F13" s="203" t="s">
        <v>1263</v>
      </c>
      <c r="G13" s="145" t="s">
        <v>1263</v>
      </c>
      <c r="H13" s="146" t="s">
        <v>1263</v>
      </c>
      <c r="I13" s="146" t="s">
        <v>1263</v>
      </c>
      <c r="J13" s="146" t="s">
        <v>1263</v>
      </c>
      <c r="K13" s="146" t="s">
        <v>1263</v>
      </c>
      <c r="L13" s="146" t="s">
        <v>1263</v>
      </c>
      <c r="M13" s="146" t="s">
        <v>1263</v>
      </c>
      <c r="N13" s="146" t="s">
        <v>1263</v>
      </c>
      <c r="O13" s="207" t="s">
        <v>1266</v>
      </c>
      <c r="P13" s="134"/>
    </row>
    <row r="14" spans="1:16" ht="12.75">
      <c r="A14" s="143" t="s">
        <v>138</v>
      </c>
      <c r="B14" s="144" t="s">
        <v>139</v>
      </c>
      <c r="C14" s="40" t="str">
        <f>HYPERLINK("https://play.google.com/store/apps/details?id=com.google.android.googlequicksearchbox",HYPERLINK("https://play.google.com/store/apps/details?id=com.google.android.googlequicksearchbox","com.google.android.googlequicksearchbox"))</f>
        <v>com.google.android.googlequicksearchbox</v>
      </c>
      <c r="D14" s="203" t="s">
        <v>1269</v>
      </c>
      <c r="E14" s="212" t="s">
        <v>1270</v>
      </c>
      <c r="F14" s="212" t="s">
        <v>1273</v>
      </c>
      <c r="G14" s="214" t="s">
        <v>1275</v>
      </c>
      <c r="H14" s="216" t="s">
        <v>1284</v>
      </c>
      <c r="I14" s="216" t="s">
        <v>1284</v>
      </c>
      <c r="J14" s="216" t="s">
        <v>1297</v>
      </c>
      <c r="K14" s="216" t="s">
        <v>985</v>
      </c>
      <c r="L14" s="216" t="s">
        <v>986</v>
      </c>
      <c r="M14" s="146" t="s">
        <v>987</v>
      </c>
      <c r="N14" s="146" t="s">
        <v>988</v>
      </c>
      <c r="O14" s="146" t="s">
        <v>988</v>
      </c>
      <c r="P14" s="134"/>
    </row>
    <row r="15" spans="1:16" ht="12.75">
      <c r="A15" s="171" t="s">
        <v>167</v>
      </c>
      <c r="B15" s="219" t="s">
        <v>168</v>
      </c>
      <c r="C15" s="171" t="s">
        <v>169</v>
      </c>
      <c r="D15" s="221" t="s">
        <v>170</v>
      </c>
      <c r="E15" s="221" t="s">
        <v>170</v>
      </c>
      <c r="F15" s="223" t="s">
        <v>1303</v>
      </c>
      <c r="G15" s="167" t="s">
        <v>1303</v>
      </c>
      <c r="H15" s="166" t="s">
        <v>1303</v>
      </c>
      <c r="I15" s="166" t="s">
        <v>1303</v>
      </c>
      <c r="J15" s="166" t="s">
        <v>1303</v>
      </c>
      <c r="K15" s="166" t="s">
        <v>1303</v>
      </c>
      <c r="L15" s="166" t="s">
        <v>1303</v>
      </c>
      <c r="M15" s="166" t="s">
        <v>1303</v>
      </c>
      <c r="N15" s="166" t="s">
        <v>1303</v>
      </c>
      <c r="O15" s="166" t="s">
        <v>1303</v>
      </c>
      <c r="P15" s="134"/>
    </row>
    <row r="16" spans="1:16" ht="12.75">
      <c r="A16" s="330" t="s">
        <v>1004</v>
      </c>
      <c r="B16" s="318"/>
      <c r="C16" s="135"/>
      <c r="D16" s="135"/>
      <c r="E16" s="224"/>
      <c r="F16" s="135"/>
      <c r="G16" s="224"/>
      <c r="H16" s="135"/>
      <c r="I16" s="135"/>
      <c r="J16" s="224"/>
      <c r="K16" s="224"/>
      <c r="L16" s="224"/>
      <c r="M16" s="224"/>
      <c r="N16" s="224"/>
      <c r="O16" s="224"/>
      <c r="P16" s="134"/>
    </row>
    <row r="17" spans="1:16" ht="12.75">
      <c r="A17" s="137" t="s">
        <v>1005</v>
      </c>
      <c r="B17" s="138" t="s">
        <v>1006</v>
      </c>
      <c r="C17" s="137" t="s">
        <v>1007</v>
      </c>
      <c r="D17" s="170"/>
      <c r="E17" s="225"/>
      <c r="F17" s="170"/>
      <c r="G17" s="225"/>
      <c r="H17" s="170"/>
      <c r="I17" s="170"/>
      <c r="J17" s="225"/>
      <c r="K17" s="225"/>
      <c r="L17" s="225"/>
      <c r="M17" s="225"/>
      <c r="N17" s="225"/>
      <c r="O17" s="225"/>
      <c r="P17" s="134"/>
    </row>
    <row r="18" spans="1:16" ht="12.75">
      <c r="A18" s="171" t="s">
        <v>1008</v>
      </c>
      <c r="B18" s="172" t="s">
        <v>1009</v>
      </c>
      <c r="C18" s="171" t="s">
        <v>1010</v>
      </c>
      <c r="D18" s="173"/>
      <c r="E18" s="226"/>
      <c r="F18" s="226"/>
      <c r="G18" s="226"/>
      <c r="H18" s="226"/>
      <c r="I18" s="226"/>
      <c r="J18" s="226"/>
      <c r="K18" s="226"/>
      <c r="L18" s="226"/>
      <c r="M18" s="226"/>
      <c r="N18" s="226"/>
      <c r="O18" s="226"/>
      <c r="P18" s="134"/>
    </row>
    <row r="19" spans="1:16" ht="12.75">
      <c r="A19" s="330" t="s">
        <v>180</v>
      </c>
      <c r="B19" s="318"/>
      <c r="C19" s="135"/>
      <c r="D19" s="135"/>
      <c r="E19" s="224"/>
      <c r="F19" s="135"/>
      <c r="G19" s="224"/>
      <c r="H19" s="135"/>
      <c r="I19" s="135"/>
      <c r="J19" s="224"/>
      <c r="K19" s="224"/>
      <c r="L19" s="224"/>
      <c r="M19" s="224"/>
      <c r="N19" s="224"/>
      <c r="O19" s="224"/>
      <c r="P19" s="134"/>
    </row>
    <row r="20" spans="1:16" ht="12.75">
      <c r="A20" s="143" t="s">
        <v>181</v>
      </c>
      <c r="B20" s="144" t="s">
        <v>181</v>
      </c>
      <c r="C20" s="40" t="str">
        <f>HYPERLINK("https://play.google.com/store/apps/details?id=com.android.chrome",HYPERLINK("https://play.google.com/store/apps/details?id=com.android.chrome","com.android.chrome"))</f>
        <v>com.android.chrome</v>
      </c>
      <c r="D20" s="200" t="s">
        <v>1304</v>
      </c>
      <c r="E20" s="200" t="s">
        <v>1305</v>
      </c>
      <c r="F20" s="200" t="s">
        <v>1306</v>
      </c>
      <c r="G20" s="140" t="s">
        <v>1307</v>
      </c>
      <c r="H20" s="146" t="s">
        <v>1307</v>
      </c>
      <c r="I20" s="146" t="s">
        <v>1307</v>
      </c>
      <c r="J20" s="146" t="s">
        <v>1308</v>
      </c>
      <c r="K20" s="146" t="s">
        <v>1012</v>
      </c>
      <c r="L20" s="146" t="s">
        <v>1015</v>
      </c>
      <c r="M20" s="141" t="s">
        <v>1016</v>
      </c>
      <c r="N20" s="141" t="s">
        <v>1011</v>
      </c>
      <c r="O20" s="227" t="s">
        <v>1013</v>
      </c>
      <c r="P20" s="134"/>
    </row>
    <row r="21" spans="1:16" ht="12.75">
      <c r="A21" s="143" t="s">
        <v>191</v>
      </c>
      <c r="B21" s="144" t="s">
        <v>191</v>
      </c>
      <c r="C21" s="40" t="str">
        <f>HYPERLINK("https://play.google.com/store/apps/details?id=com.google.android.apps.docs",HYPERLINK("https://play.google.com/store/apps/details?id=com.google.android.apps.docs","com.google.android.apps.docs"))</f>
        <v>com.google.android.apps.docs</v>
      </c>
      <c r="D21" s="203" t="s">
        <v>1309</v>
      </c>
      <c r="E21" s="203" t="s">
        <v>1309</v>
      </c>
      <c r="F21" s="203" t="s">
        <v>1310</v>
      </c>
      <c r="G21" s="145" t="s">
        <v>1310</v>
      </c>
      <c r="H21" s="146" t="s">
        <v>1311</v>
      </c>
      <c r="I21" s="146" t="s">
        <v>1311</v>
      </c>
      <c r="J21" s="146" t="s">
        <v>1312</v>
      </c>
      <c r="K21" s="146" t="s">
        <v>1022</v>
      </c>
      <c r="L21" s="146" t="s">
        <v>1023</v>
      </c>
      <c r="M21" s="146" t="s">
        <v>1024</v>
      </c>
      <c r="N21" s="146" t="s">
        <v>1017</v>
      </c>
      <c r="O21" s="146" t="s">
        <v>1017</v>
      </c>
      <c r="P21" s="134"/>
    </row>
    <row r="22" spans="1:16" ht="12.75">
      <c r="A22" s="162" t="s">
        <v>194</v>
      </c>
      <c r="B22" s="163" t="s">
        <v>194</v>
      </c>
      <c r="C22" s="76" t="str">
        <f>HYPERLINK("https://play.google.com/store/apps/details?id=com.google.android.apps.tachyon","com.google.android.apps.tachyon")</f>
        <v>com.google.android.apps.tachyon</v>
      </c>
      <c r="D22" s="203"/>
      <c r="E22" s="203"/>
      <c r="F22" s="203"/>
      <c r="G22" s="145"/>
      <c r="H22" s="146"/>
      <c r="I22" s="146"/>
      <c r="J22" s="146"/>
      <c r="K22" s="146"/>
      <c r="L22" s="146"/>
      <c r="M22" s="176" t="s">
        <v>1026</v>
      </c>
      <c r="N22" s="175" t="s">
        <v>1025</v>
      </c>
      <c r="O22" s="175" t="s">
        <v>1025</v>
      </c>
      <c r="P22" s="134"/>
    </row>
    <row r="23" spans="1:16" ht="12.75">
      <c r="A23" s="143" t="s">
        <v>186</v>
      </c>
      <c r="B23" s="144" t="s">
        <v>261</v>
      </c>
      <c r="C23" s="40" t="str">
        <f>HYPERLINK("https://play.google.com/store/apps/details?id=com.google.android.gm",HYPERLINK("https://play.google.com/store/apps/details?id=com.google.android.gm","com.google.android.gm"))</f>
        <v>com.google.android.gm</v>
      </c>
      <c r="D23" s="203" t="s">
        <v>1313</v>
      </c>
      <c r="E23" s="203" t="s">
        <v>1313</v>
      </c>
      <c r="F23" s="203" t="s">
        <v>1314</v>
      </c>
      <c r="G23" s="145" t="s">
        <v>1314</v>
      </c>
      <c r="H23" s="146" t="s">
        <v>1315</v>
      </c>
      <c r="I23" s="146" t="s">
        <v>1315</v>
      </c>
      <c r="J23" s="146" t="s">
        <v>1315</v>
      </c>
      <c r="K23" s="146" t="s">
        <v>1316</v>
      </c>
      <c r="L23" s="146" t="s">
        <v>1032</v>
      </c>
      <c r="M23" s="146" t="s">
        <v>1033</v>
      </c>
      <c r="N23" s="146" t="s">
        <v>1034</v>
      </c>
      <c r="O23" s="146" t="s">
        <v>1034</v>
      </c>
      <c r="P23" s="134"/>
    </row>
    <row r="24" spans="1:16" ht="12.75">
      <c r="A24" s="143" t="s">
        <v>269</v>
      </c>
      <c r="B24" s="144" t="s">
        <v>270</v>
      </c>
      <c r="C24" s="143" t="s">
        <v>271</v>
      </c>
      <c r="D24" s="203" t="s">
        <v>272</v>
      </c>
      <c r="E24" s="203" t="s">
        <v>272</v>
      </c>
      <c r="F24" s="203" t="s">
        <v>272</v>
      </c>
      <c r="G24" s="145" t="s">
        <v>272</v>
      </c>
      <c r="H24" s="146" t="s">
        <v>272</v>
      </c>
      <c r="I24" s="146" t="s">
        <v>272</v>
      </c>
      <c r="J24" s="146" t="s">
        <v>272</v>
      </c>
      <c r="K24" s="146" t="s">
        <v>272</v>
      </c>
      <c r="L24" s="146" t="s">
        <v>272</v>
      </c>
      <c r="M24" s="146" t="s">
        <v>272</v>
      </c>
      <c r="N24" s="146" t="s">
        <v>272</v>
      </c>
      <c r="O24" s="146" t="s">
        <v>272</v>
      </c>
      <c r="P24" s="134"/>
    </row>
    <row r="25" spans="1:16" ht="12.75">
      <c r="A25" s="143" t="s">
        <v>273</v>
      </c>
      <c r="B25" s="144" t="s">
        <v>274</v>
      </c>
      <c r="C25" s="143" t="s">
        <v>275</v>
      </c>
      <c r="D25" s="203" t="s">
        <v>1200</v>
      </c>
      <c r="E25" s="203" t="s">
        <v>1200</v>
      </c>
      <c r="F25" s="203" t="s">
        <v>1202</v>
      </c>
      <c r="G25" s="145" t="s">
        <v>1202</v>
      </c>
      <c r="H25" s="146" t="s">
        <v>1202</v>
      </c>
      <c r="I25" s="146" t="s">
        <v>1202</v>
      </c>
      <c r="J25" s="146" t="s">
        <v>1202</v>
      </c>
      <c r="K25" s="146" t="s">
        <v>1202</v>
      </c>
      <c r="L25" s="146" t="s">
        <v>1202</v>
      </c>
      <c r="M25" s="146" t="s">
        <v>1202</v>
      </c>
      <c r="N25" s="146" t="s">
        <v>1202</v>
      </c>
      <c r="O25" s="146" t="s">
        <v>1202</v>
      </c>
      <c r="P25" s="134"/>
    </row>
    <row r="26" spans="1:16" ht="12.75">
      <c r="A26" s="143" t="s">
        <v>195</v>
      </c>
      <c r="B26" s="144" t="s">
        <v>195</v>
      </c>
      <c r="C26" s="40" t="str">
        <f>HYPERLINK("https://play.google.com/store/apps/details?id=com.google.android.talk",HYPERLINK("https://play.google.com/store/apps/details?id=com.google.android.talk","com.google.android.talk"))</f>
        <v>com.google.android.talk</v>
      </c>
      <c r="D26" s="203" t="s">
        <v>1319</v>
      </c>
      <c r="E26" s="203" t="s">
        <v>1319</v>
      </c>
      <c r="F26" s="203" t="s">
        <v>1320</v>
      </c>
      <c r="G26" s="145" t="s">
        <v>1320</v>
      </c>
      <c r="H26" s="146" t="s">
        <v>1321</v>
      </c>
      <c r="I26" s="146" t="s">
        <v>1321</v>
      </c>
      <c r="J26" s="146" t="s">
        <v>1322</v>
      </c>
      <c r="K26" s="146" t="s">
        <v>1047</v>
      </c>
      <c r="L26" s="146" t="s">
        <v>1047</v>
      </c>
      <c r="M26" s="146" t="s">
        <v>1048</v>
      </c>
      <c r="N26" s="146" t="s">
        <v>1042</v>
      </c>
      <c r="O26" s="146" t="s">
        <v>1042</v>
      </c>
      <c r="P26" s="134"/>
    </row>
    <row r="27" spans="1:16" ht="12.75">
      <c r="A27" s="143" t="s">
        <v>188</v>
      </c>
      <c r="B27" s="144" t="s">
        <v>188</v>
      </c>
      <c r="C27" s="40" t="str">
        <f>HYPERLINK("https://play.google.com/store/apps/details?id=com.google.android.apps.maps",HYPERLINK("https://play.google.com/store/apps/details?id=com.google.android.apps.maps","com.google.android.apps.maps"))</f>
        <v>com.google.android.apps.maps</v>
      </c>
      <c r="D27" s="203" t="s">
        <v>1324</v>
      </c>
      <c r="E27" s="203" t="s">
        <v>1324</v>
      </c>
      <c r="F27" s="203" t="s">
        <v>1325</v>
      </c>
      <c r="G27" s="145" t="s">
        <v>1325</v>
      </c>
      <c r="H27" s="146" t="s">
        <v>1326</v>
      </c>
      <c r="I27" s="146" t="s">
        <v>1326</v>
      </c>
      <c r="J27" s="146" t="s">
        <v>1327</v>
      </c>
      <c r="K27" s="146" t="s">
        <v>1053</v>
      </c>
      <c r="L27" s="146" t="s">
        <v>1054</v>
      </c>
      <c r="M27" s="146" t="s">
        <v>1055</v>
      </c>
      <c r="N27" s="146" t="s">
        <v>1049</v>
      </c>
      <c r="O27" s="146" t="s">
        <v>1049</v>
      </c>
      <c r="P27" s="134"/>
    </row>
    <row r="28" spans="1:16" ht="12.75">
      <c r="A28" s="143" t="s">
        <v>282</v>
      </c>
      <c r="B28" s="144" t="s">
        <v>283</v>
      </c>
      <c r="C28" s="40" t="str">
        <f>HYPERLINK("https://play.google.com/store/apps/details?id=com.google.android.music",HYPERLINK("https://play.google.com/store/apps/details?id=com.google.android.music","com.google.android.music"))</f>
        <v>com.google.android.music</v>
      </c>
      <c r="D28" s="203" t="s">
        <v>1329</v>
      </c>
      <c r="E28" s="203" t="s">
        <v>1329</v>
      </c>
      <c r="F28" s="203" t="s">
        <v>1330</v>
      </c>
      <c r="G28" s="145" t="s">
        <v>1331</v>
      </c>
      <c r="H28" s="146" t="s">
        <v>1332</v>
      </c>
      <c r="I28" s="146" t="s">
        <v>1332</v>
      </c>
      <c r="J28" s="146" t="s">
        <v>1333</v>
      </c>
      <c r="K28" s="175" t="s">
        <v>1065</v>
      </c>
      <c r="L28" s="175" t="s">
        <v>1066</v>
      </c>
      <c r="M28" s="175" t="s">
        <v>1067</v>
      </c>
      <c r="N28" s="175" t="s">
        <v>1056</v>
      </c>
      <c r="O28" s="175" t="s">
        <v>1056</v>
      </c>
      <c r="P28" s="134"/>
    </row>
    <row r="29" spans="1:16" ht="12.75">
      <c r="A29" s="143" t="s">
        <v>289</v>
      </c>
      <c r="B29" s="144" t="s">
        <v>196</v>
      </c>
      <c r="C29" s="83" t="str">
        <f>HYPERLINK("https://play.google.com/store/apps/details?id=com.google.android.apps.photos","com.google.android.apps.photos")</f>
        <v>com.google.android.apps.photos</v>
      </c>
      <c r="D29" s="203" t="s">
        <v>1336</v>
      </c>
      <c r="E29" s="203" t="s">
        <v>1336</v>
      </c>
      <c r="F29" s="203" t="s">
        <v>1338</v>
      </c>
      <c r="G29" s="145" t="s">
        <v>1339</v>
      </c>
      <c r="H29" s="146" t="s">
        <v>1340</v>
      </c>
      <c r="I29" s="146" t="s">
        <v>1340</v>
      </c>
      <c r="J29" s="146" t="s">
        <v>1341</v>
      </c>
      <c r="K29" s="146" t="s">
        <v>1069</v>
      </c>
      <c r="L29" s="146" t="s">
        <v>1070</v>
      </c>
      <c r="M29" s="146" t="s">
        <v>1071</v>
      </c>
      <c r="N29" s="146" t="s">
        <v>1060</v>
      </c>
      <c r="O29" s="146" t="s">
        <v>1060</v>
      </c>
      <c r="P29" s="181"/>
    </row>
    <row r="30" spans="1:16" ht="12.75">
      <c r="A30" s="143" t="s">
        <v>297</v>
      </c>
      <c r="B30" s="144" t="s">
        <v>298</v>
      </c>
      <c r="C30" s="40" t="str">
        <f>HYPERLINK("https://play.google.com/store/apps/details?id=com.google.android.videos",HYPERLINK("https://play.google.com/store/apps/details?id=com.google.android.videos","com.google.android.videos"))</f>
        <v>com.google.android.videos</v>
      </c>
      <c r="D30" s="203" t="s">
        <v>1343</v>
      </c>
      <c r="E30" s="203" t="s">
        <v>1343</v>
      </c>
      <c r="F30" s="203" t="s">
        <v>1344</v>
      </c>
      <c r="G30" s="145" t="s">
        <v>1345</v>
      </c>
      <c r="H30" s="146" t="s">
        <v>1346</v>
      </c>
      <c r="I30" s="146" t="s">
        <v>1346</v>
      </c>
      <c r="J30" s="146" t="s">
        <v>1347</v>
      </c>
      <c r="K30" s="146" t="s">
        <v>1076</v>
      </c>
      <c r="L30" s="146" t="s">
        <v>1077</v>
      </c>
      <c r="M30" s="146" t="s">
        <v>1077</v>
      </c>
      <c r="N30" s="146" t="s">
        <v>1072</v>
      </c>
      <c r="O30" s="146" t="s">
        <v>1072</v>
      </c>
      <c r="P30" s="134"/>
    </row>
    <row r="31" spans="1:16" ht="12.75">
      <c r="A31" s="143" t="s">
        <v>301</v>
      </c>
      <c r="B31" s="144" t="s">
        <v>302</v>
      </c>
      <c r="C31" s="40" t="str">
        <f>HYPERLINK("https://play.google.com/store/apps/details?id=com.google.android.webview",HYPERLINK("https://play.google.com/store/apps/details?id=com.google.android.webview","com.google.android.webview"))</f>
        <v>com.google.android.webview</v>
      </c>
      <c r="D31" s="203" t="s">
        <v>1349</v>
      </c>
      <c r="E31" s="203" t="s">
        <v>1305</v>
      </c>
      <c r="F31" s="203" t="s">
        <v>1350</v>
      </c>
      <c r="G31" s="145" t="s">
        <v>1352</v>
      </c>
      <c r="H31" s="146" t="s">
        <v>1353</v>
      </c>
      <c r="I31" s="146" t="s">
        <v>1353</v>
      </c>
      <c r="J31" s="146" t="s">
        <v>1308</v>
      </c>
      <c r="K31" s="146" t="s">
        <v>1012</v>
      </c>
      <c r="L31" s="146" t="s">
        <v>1015</v>
      </c>
      <c r="M31" s="146" t="s">
        <v>1016</v>
      </c>
      <c r="N31" s="146" t="s">
        <v>1011</v>
      </c>
      <c r="O31" s="146" t="s">
        <v>1011</v>
      </c>
      <c r="P31" s="134"/>
    </row>
    <row r="32" spans="1:16" ht="12.75">
      <c r="A32" s="143" t="s">
        <v>189</v>
      </c>
      <c r="B32" s="144" t="s">
        <v>189</v>
      </c>
      <c r="C32" s="40" t="str">
        <f>HYPERLINK("https://play.google.com/store/apps/details?id=com.google.android.youtube",HYPERLINK("https://play.google.com/store/apps/details?id=com.google.android.youtube","com.google.android.youtube"))</f>
        <v>com.google.android.youtube</v>
      </c>
      <c r="D32" s="203" t="s">
        <v>1356</v>
      </c>
      <c r="E32" s="203" t="s">
        <v>1356</v>
      </c>
      <c r="F32" s="203" t="s">
        <v>1357</v>
      </c>
      <c r="G32" s="145" t="s">
        <v>1357</v>
      </c>
      <c r="H32" s="146" t="s">
        <v>1358</v>
      </c>
      <c r="I32" s="146" t="s">
        <v>1358</v>
      </c>
      <c r="J32" s="146" t="s">
        <v>1359</v>
      </c>
      <c r="K32" s="146" t="s">
        <v>1083</v>
      </c>
      <c r="L32" s="146" t="s">
        <v>1084</v>
      </c>
      <c r="M32" s="146" t="s">
        <v>1086</v>
      </c>
      <c r="N32" s="146" t="s">
        <v>1078</v>
      </c>
      <c r="O32" s="146" t="s">
        <v>1078</v>
      </c>
      <c r="P32" s="134"/>
    </row>
    <row r="33" spans="1:16" ht="12.75">
      <c r="A33" s="143" t="s">
        <v>309</v>
      </c>
      <c r="B33" s="144" t="s">
        <v>310</v>
      </c>
      <c r="C33" s="40" t="str">
        <f>HYPERLINK("https://play.google.com/store/apps/details?id=com.google.android.tts",HYPERLINK("https://play.google.com/store/apps/details?id=com.google.android.tts","com.google.android.tts"))</f>
        <v>com.google.android.tts</v>
      </c>
      <c r="D33" s="238" t="s">
        <v>1365</v>
      </c>
      <c r="E33" s="203" t="s">
        <v>1365</v>
      </c>
      <c r="F33" s="145" t="s">
        <v>1366</v>
      </c>
      <c r="G33" s="145" t="s">
        <v>1366</v>
      </c>
      <c r="H33" s="146" t="s">
        <v>1366</v>
      </c>
      <c r="I33" s="146" t="s">
        <v>1366</v>
      </c>
      <c r="J33" s="146" t="s">
        <v>1367</v>
      </c>
      <c r="K33" s="146" t="s">
        <v>1367</v>
      </c>
      <c r="L33" s="146" t="s">
        <v>1085</v>
      </c>
      <c r="M33" s="146" t="s">
        <v>1085</v>
      </c>
      <c r="N33" s="146" t="s">
        <v>1085</v>
      </c>
      <c r="O33" s="146" t="s">
        <v>1085</v>
      </c>
      <c r="P33" s="134"/>
    </row>
    <row r="34" spans="1:16" ht="12.75">
      <c r="A34" s="143" t="s">
        <v>1094</v>
      </c>
      <c r="B34" s="160" t="s">
        <v>1095</v>
      </c>
      <c r="C34" s="40" t="str">
        <f>HYPERLINK("https://play.google.com/store/apps/details?id=com.google.android.apps.books","com.google.android.apps.books")</f>
        <v>com.google.android.apps.books</v>
      </c>
      <c r="D34" s="241" t="s">
        <v>1368</v>
      </c>
      <c r="E34" s="203" t="s">
        <v>1368</v>
      </c>
      <c r="F34" s="203" t="s">
        <v>1369</v>
      </c>
      <c r="G34" s="145" t="s">
        <v>1370</v>
      </c>
      <c r="H34" s="146" t="s">
        <v>1370</v>
      </c>
      <c r="I34" s="146" t="s">
        <v>1370</v>
      </c>
      <c r="J34" s="146" t="s">
        <v>1371</v>
      </c>
      <c r="K34" s="146" t="s">
        <v>1106</v>
      </c>
      <c r="L34" s="146" t="s">
        <v>1107</v>
      </c>
      <c r="M34" s="146" t="s">
        <v>1107</v>
      </c>
      <c r="N34" s="146" t="s">
        <v>1100</v>
      </c>
      <c r="O34" s="146" t="s">
        <v>1100</v>
      </c>
      <c r="P34" s="134"/>
    </row>
    <row r="35" spans="1:16" ht="12.75">
      <c r="A35" s="143" t="s">
        <v>1183</v>
      </c>
      <c r="B35" s="182" t="s">
        <v>1183</v>
      </c>
      <c r="C35" s="83" t="str">
        <f>HYPERLINK("https://play.google.com/store/apps/details?id=com.google.android.apps.messaging","com.google.android.apps.messaging")</f>
        <v>com.google.android.apps.messaging</v>
      </c>
      <c r="D35" s="203" t="s">
        <v>1372</v>
      </c>
      <c r="E35" s="203" t="s">
        <v>1372</v>
      </c>
      <c r="F35" s="203" t="s">
        <v>1373</v>
      </c>
      <c r="G35" s="145" t="s">
        <v>1373</v>
      </c>
      <c r="H35" s="146" t="s">
        <v>1374</v>
      </c>
      <c r="I35" s="146" t="s">
        <v>1374</v>
      </c>
      <c r="J35" s="146" t="s">
        <v>1375</v>
      </c>
      <c r="K35" s="146" t="s">
        <v>1198</v>
      </c>
      <c r="L35" s="146" t="s">
        <v>1198</v>
      </c>
      <c r="M35" s="146" t="s">
        <v>1199</v>
      </c>
      <c r="N35" s="146" t="s">
        <v>1184</v>
      </c>
      <c r="O35" s="146" t="s">
        <v>1184</v>
      </c>
      <c r="P35" s="190"/>
    </row>
    <row r="36" spans="1:16" ht="12.75">
      <c r="A36" s="162" t="s">
        <v>203</v>
      </c>
      <c r="B36" s="182" t="s">
        <v>316</v>
      </c>
      <c r="C36" s="184" t="s">
        <v>317</v>
      </c>
      <c r="D36" s="203" t="s">
        <v>1376</v>
      </c>
      <c r="E36" s="203" t="s">
        <v>1376</v>
      </c>
      <c r="F36" s="245" t="s">
        <v>1376</v>
      </c>
      <c r="G36" s="245" t="s">
        <v>1376</v>
      </c>
      <c r="H36" s="146" t="s">
        <v>1376</v>
      </c>
      <c r="I36" s="146" t="s">
        <v>1376</v>
      </c>
      <c r="J36" s="146" t="s">
        <v>1377</v>
      </c>
      <c r="K36" s="146" t="s">
        <v>1109</v>
      </c>
      <c r="L36" s="146" t="s">
        <v>1109</v>
      </c>
      <c r="M36" s="146" t="s">
        <v>1102</v>
      </c>
      <c r="N36" s="146" t="s">
        <v>1102</v>
      </c>
      <c r="O36" s="146" t="s">
        <v>1102</v>
      </c>
      <c r="P36" s="134"/>
    </row>
    <row r="37" spans="1:16" ht="12.75">
      <c r="A37" s="143" t="s">
        <v>202</v>
      </c>
      <c r="B37" s="160" t="s">
        <v>320</v>
      </c>
      <c r="C37" s="40" t="str">
        <f>HYPERLINK("https://play.google.com/store/apps/details?id=com.google.android.calendar",HYPERLINK("https://play.google.com/store/apps/details?id=com.google.android.calendar","com.google.android.calendar"))</f>
        <v>com.google.android.calendar</v>
      </c>
      <c r="D37" s="203" t="s">
        <v>1378</v>
      </c>
      <c r="E37" s="203" t="s">
        <v>1378</v>
      </c>
      <c r="F37" s="203" t="s">
        <v>1379</v>
      </c>
      <c r="G37" s="145" t="s">
        <v>1379</v>
      </c>
      <c r="H37" s="146" t="s">
        <v>1379</v>
      </c>
      <c r="I37" s="146" t="s">
        <v>1379</v>
      </c>
      <c r="J37" s="146" t="s">
        <v>1380</v>
      </c>
      <c r="K37" s="146" t="s">
        <v>1117</v>
      </c>
      <c r="L37" s="146" t="s">
        <v>1118</v>
      </c>
      <c r="M37" s="146" t="s">
        <v>1119</v>
      </c>
      <c r="N37" s="146" t="s">
        <v>1110</v>
      </c>
      <c r="O37" s="146" t="s">
        <v>1110</v>
      </c>
      <c r="P37" s="134"/>
    </row>
    <row r="38" spans="1:16" ht="12.75">
      <c r="A38" s="143" t="s">
        <v>1114</v>
      </c>
      <c r="B38" s="160" t="s">
        <v>1115</v>
      </c>
      <c r="C38" s="40" t="str">
        <f>HYPERLINK("https://play.google.com/store/apps/details?id=com.google.android.apps.cloudprint",HYPERLINK("https://play.google.com/store/apps/details?id=com.google.android.apps.cloudprint","com.google.android.apps.cloudprint"))</f>
        <v>com.google.android.apps.cloudprint</v>
      </c>
      <c r="D38" s="203" t="s">
        <v>1381</v>
      </c>
      <c r="E38" s="203" t="s">
        <v>1381</v>
      </c>
      <c r="F38" s="203" t="s">
        <v>1124</v>
      </c>
      <c r="G38" s="145" t="s">
        <v>1124</v>
      </c>
      <c r="H38" s="146" t="s">
        <v>1124</v>
      </c>
      <c r="I38" s="146" t="s">
        <v>1124</v>
      </c>
      <c r="J38" s="146" t="s">
        <v>1124</v>
      </c>
      <c r="K38" s="146" t="s">
        <v>1120</v>
      </c>
      <c r="L38" s="146" t="s">
        <v>1120</v>
      </c>
      <c r="M38" s="146" t="s">
        <v>1120</v>
      </c>
      <c r="N38" s="146" t="s">
        <v>1120</v>
      </c>
      <c r="O38" s="146" t="s">
        <v>1120</v>
      </c>
      <c r="P38" s="134"/>
    </row>
    <row r="39" spans="1:16" ht="12.75">
      <c r="A39" s="143" t="s">
        <v>204</v>
      </c>
      <c r="B39" s="160" t="s">
        <v>327</v>
      </c>
      <c r="C39" s="88" t="str">
        <f>HYPERLINK("https://play.google.com/store/apps/details?id=com.google.android.deskclock","com.google.android.deskclock")</f>
        <v>com.google.android.deskclock</v>
      </c>
      <c r="D39" s="203" t="s">
        <v>1388</v>
      </c>
      <c r="E39" s="203" t="s">
        <v>1389</v>
      </c>
      <c r="F39" s="203" t="s">
        <v>1389</v>
      </c>
      <c r="G39" s="145" t="s">
        <v>1389</v>
      </c>
      <c r="H39" s="146" t="s">
        <v>1389</v>
      </c>
      <c r="I39" s="146" t="s">
        <v>1389</v>
      </c>
      <c r="J39" s="146" t="s">
        <v>1389</v>
      </c>
      <c r="K39" s="146" t="s">
        <v>1389</v>
      </c>
      <c r="L39" s="146" t="s">
        <v>1389</v>
      </c>
      <c r="M39" s="146" t="s">
        <v>1389</v>
      </c>
      <c r="N39" s="146" t="s">
        <v>1389</v>
      </c>
      <c r="O39" s="146" t="s">
        <v>1389</v>
      </c>
      <c r="P39" s="134"/>
    </row>
    <row r="40" spans="1:16" ht="12.75">
      <c r="A40" s="143" t="s">
        <v>1123</v>
      </c>
      <c r="B40" s="160" t="s">
        <v>1125</v>
      </c>
      <c r="C40" s="40" t="str">
        <f>HYPERLINK("https://play.google.com/store/apps/details?id=com.google.android.apps.enterprise.dmagent",HYPERLINK("https://play.google.com/store/apps/details?id=com.google.android.apps.enterprise.dmagent","com.google.android.apps.enterprise.dmagent"))</f>
        <v>com.google.android.apps.enterprise.dmagent</v>
      </c>
      <c r="D40" s="203">
        <v>6.81</v>
      </c>
      <c r="E40" s="203">
        <v>6.81</v>
      </c>
      <c r="F40" s="205" t="s">
        <v>1392</v>
      </c>
      <c r="G40" s="145">
        <v>6.81</v>
      </c>
      <c r="H40" s="155" t="s">
        <v>1392</v>
      </c>
      <c r="I40" s="155" t="s">
        <v>1392</v>
      </c>
      <c r="J40" s="155" t="s">
        <v>1392</v>
      </c>
      <c r="K40" s="155" t="s">
        <v>1392</v>
      </c>
      <c r="L40" s="155" t="s">
        <v>1392</v>
      </c>
      <c r="M40" s="155" t="s">
        <v>1392</v>
      </c>
      <c r="N40" s="155" t="s">
        <v>1392</v>
      </c>
      <c r="O40" s="155" t="s">
        <v>1392</v>
      </c>
      <c r="P40" s="134"/>
    </row>
    <row r="41" spans="1:16" ht="12.75">
      <c r="A41" s="143" t="s">
        <v>1127</v>
      </c>
      <c r="B41" s="185" t="s">
        <v>1128</v>
      </c>
      <c r="C41" s="186" t="str">
        <f>HYPERLINK("https://play.google.com/store/apps/details?id=com.google.android.apps.docs.editors.docs",HYPERLINK("https://play.google.com/store/apps/details?id=com.google.android.apps.docs.editors.docs","com.google.android.apps.docs.editors.docs"))</f>
        <v>com.google.android.apps.docs.editors.docs</v>
      </c>
      <c r="D41" s="203" t="s">
        <v>1396</v>
      </c>
      <c r="E41" s="203" t="s">
        <v>1396</v>
      </c>
      <c r="F41" s="203" t="s">
        <v>1397</v>
      </c>
      <c r="G41" s="145" t="s">
        <v>1397</v>
      </c>
      <c r="H41" s="146" t="s">
        <v>1397</v>
      </c>
      <c r="I41" s="146" t="s">
        <v>1397</v>
      </c>
      <c r="J41" s="146" t="s">
        <v>1398</v>
      </c>
      <c r="K41" s="146" t="s">
        <v>1135</v>
      </c>
      <c r="L41" s="146" t="s">
        <v>1136</v>
      </c>
      <c r="M41" s="146" t="s">
        <v>1137</v>
      </c>
      <c r="N41" s="187" t="s">
        <v>1130</v>
      </c>
      <c r="O41" s="187" t="s">
        <v>1130</v>
      </c>
      <c r="P41" s="134"/>
    </row>
    <row r="42" spans="1:16" ht="12.75">
      <c r="A42" s="143" t="s">
        <v>1132</v>
      </c>
      <c r="B42" s="185" t="s">
        <v>1133</v>
      </c>
      <c r="C42" s="186" t="str">
        <f>HYPERLINK("https://play.google.com/store/apps/details?id=com.google.android.apps.docs.editors.sheets",HYPERLINK("https://play.google.com/store/apps/details?id=com.google.android.apps.docs.editors.sheets","com.google.android.apps.docs.editors.sheets"))</f>
        <v>com.google.android.apps.docs.editors.sheets</v>
      </c>
      <c r="D42" s="203" t="s">
        <v>1396</v>
      </c>
      <c r="E42" s="203" t="s">
        <v>1396</v>
      </c>
      <c r="F42" s="203" t="s">
        <v>1397</v>
      </c>
      <c r="G42" s="145" t="s">
        <v>1397</v>
      </c>
      <c r="H42" s="146" t="s">
        <v>1397</v>
      </c>
      <c r="I42" s="146" t="s">
        <v>1397</v>
      </c>
      <c r="J42" s="146" t="s">
        <v>1399</v>
      </c>
      <c r="K42" s="146" t="s">
        <v>1144</v>
      </c>
      <c r="L42" s="146" t="s">
        <v>1145</v>
      </c>
      <c r="M42" s="146" t="s">
        <v>1146</v>
      </c>
      <c r="N42" s="187" t="s">
        <v>1138</v>
      </c>
      <c r="O42" s="187" t="s">
        <v>1138</v>
      </c>
      <c r="P42" s="134"/>
    </row>
    <row r="43" spans="1:16" ht="12.75">
      <c r="A43" s="143" t="s">
        <v>1139</v>
      </c>
      <c r="B43" s="185" t="s">
        <v>1140</v>
      </c>
      <c r="C43" s="186" t="str">
        <f>HYPERLINK("https://play.google.com/store/apps/details?id=com.google.android.apps.docs.editors.slides",HYPERLINK("https://play.google.com/store/apps/details?id=com.google.android.apps.docs.editors.slides","com.google.android.apps.docs.editors.slides"))</f>
        <v>com.google.android.apps.docs.editors.slides</v>
      </c>
      <c r="D43" s="203" t="s">
        <v>1403</v>
      </c>
      <c r="E43" s="203" t="s">
        <v>1403</v>
      </c>
      <c r="F43" s="203" t="s">
        <v>1404</v>
      </c>
      <c r="G43" s="145" t="s">
        <v>1404</v>
      </c>
      <c r="H43" s="146" t="s">
        <v>1404</v>
      </c>
      <c r="I43" s="146" t="s">
        <v>1404</v>
      </c>
      <c r="J43" s="146" t="s">
        <v>1405</v>
      </c>
      <c r="K43" s="146" t="s">
        <v>1151</v>
      </c>
      <c r="L43" s="146" t="s">
        <v>1152</v>
      </c>
      <c r="M43" s="146" t="s">
        <v>1153</v>
      </c>
      <c r="N43" s="187" t="s">
        <v>1141</v>
      </c>
      <c r="O43" s="187" t="s">
        <v>1141</v>
      </c>
      <c r="P43" s="134"/>
    </row>
    <row r="44" spans="1:16" ht="12.75">
      <c r="A44" s="143" t="s">
        <v>332</v>
      </c>
      <c r="B44" s="160" t="s">
        <v>232</v>
      </c>
      <c r="C44" s="143" t="s">
        <v>333</v>
      </c>
      <c r="D44" s="203" t="s">
        <v>1200</v>
      </c>
      <c r="E44" s="203" t="s">
        <v>1200</v>
      </c>
      <c r="F44" s="203" t="s">
        <v>1202</v>
      </c>
      <c r="G44" s="145" t="s">
        <v>1202</v>
      </c>
      <c r="H44" s="146" t="s">
        <v>1202</v>
      </c>
      <c r="I44" s="146" t="s">
        <v>1202</v>
      </c>
      <c r="J44" s="146" t="s">
        <v>1202</v>
      </c>
      <c r="K44" s="146" t="s">
        <v>1202</v>
      </c>
      <c r="L44" s="146" t="s">
        <v>1202</v>
      </c>
      <c r="M44" s="146" t="s">
        <v>1406</v>
      </c>
      <c r="N44" s="146" t="s">
        <v>1406</v>
      </c>
      <c r="O44" s="146" t="s">
        <v>1406</v>
      </c>
      <c r="P44" s="134"/>
    </row>
    <row r="45" spans="1:16" ht="12.75">
      <c r="A45" s="143" t="s">
        <v>1147</v>
      </c>
      <c r="B45" s="160" t="s">
        <v>1148</v>
      </c>
      <c r="C45" s="40" t="str">
        <f>HYPERLINK("https://play.google.com/store/apps/details?id=com.google.android.apps.inputmethod.hindi",HYPERLINK("https://play.google.com/store/apps/details?id=com.google.android.apps.inputmethod.hindi","com.google.android.apps.inputmethod.hindi"))</f>
        <v>com.google.android.apps.inputmethod.hindi</v>
      </c>
      <c r="D45" s="203" t="s">
        <v>1409</v>
      </c>
      <c r="E45" s="203" t="s">
        <v>1409</v>
      </c>
      <c r="F45" s="191" t="s">
        <v>1410</v>
      </c>
      <c r="G45" s="229" t="s">
        <v>1410</v>
      </c>
      <c r="H45" s="148" t="s">
        <v>1410</v>
      </c>
      <c r="I45" s="148" t="s">
        <v>1410</v>
      </c>
      <c r="J45" s="148" t="s">
        <v>1411</v>
      </c>
      <c r="K45" s="148" t="s">
        <v>1411</v>
      </c>
      <c r="L45" s="148" t="s">
        <v>1411</v>
      </c>
      <c r="M45" s="148" t="s">
        <v>1411</v>
      </c>
      <c r="N45" s="148" t="s">
        <v>1411</v>
      </c>
      <c r="O45" s="148" t="s">
        <v>1411</v>
      </c>
      <c r="P45" s="134"/>
    </row>
    <row r="46" spans="1:16" ht="12.75">
      <c r="A46" s="143" t="s">
        <v>1412</v>
      </c>
      <c r="B46" s="160" t="s">
        <v>1413</v>
      </c>
      <c r="C46" s="40" t="str">
        <f>HYPERLINK("https://play.google.com/store/apps/details?id=com.google.android.launcher",HYPERLINK("https://play.google.com/store/apps/details?id=com.google.android.launcher","com.google.android.launcher"))</f>
        <v>com.google.android.launcher</v>
      </c>
      <c r="D46" s="203" t="s">
        <v>1417</v>
      </c>
      <c r="E46" s="203" t="s">
        <v>1417</v>
      </c>
      <c r="F46" s="203" t="s">
        <v>1418</v>
      </c>
      <c r="G46" s="249" t="s">
        <v>119</v>
      </c>
      <c r="H46" s="250" t="s">
        <v>119</v>
      </c>
      <c r="I46" s="250" t="s">
        <v>119</v>
      </c>
      <c r="J46" s="250" t="s">
        <v>119</v>
      </c>
      <c r="K46" s="250" t="s">
        <v>119</v>
      </c>
      <c r="L46" s="250" t="s">
        <v>119</v>
      </c>
      <c r="M46" s="250" t="s">
        <v>119</v>
      </c>
      <c r="N46" s="250" t="s">
        <v>119</v>
      </c>
      <c r="O46" s="250" t="s">
        <v>119</v>
      </c>
      <c r="P46" s="134"/>
    </row>
    <row r="47" spans="1:16" ht="12.75">
      <c r="A47" s="143" t="s">
        <v>334</v>
      </c>
      <c r="B47" s="160" t="s">
        <v>335</v>
      </c>
      <c r="C47" s="40" t="str">
        <f>HYPERLINK("https://play.google.com/store/apps/details?id=com.google.android.inputmethod.pinyin",HYPERLINK("https://play.google.com/store/apps/details?id=com.google.android.inputmethod.pinyin","com.google.android.inputmethod.pinyin"))</f>
        <v>com.google.android.inputmethod.pinyin</v>
      </c>
      <c r="D47" s="203" t="s">
        <v>1425</v>
      </c>
      <c r="E47" s="203" t="s">
        <v>1425</v>
      </c>
      <c r="F47" s="191" t="s">
        <v>1426</v>
      </c>
      <c r="G47" s="229" t="s">
        <v>1426</v>
      </c>
      <c r="H47" s="148" t="s">
        <v>1426</v>
      </c>
      <c r="I47" s="148" t="s">
        <v>1426</v>
      </c>
      <c r="J47" s="148" t="s">
        <v>1427</v>
      </c>
      <c r="K47" s="148" t="s">
        <v>1427</v>
      </c>
      <c r="L47" s="183" t="s">
        <v>1427</v>
      </c>
      <c r="M47" s="148" t="s">
        <v>1427</v>
      </c>
      <c r="N47" s="148" t="s">
        <v>1427</v>
      </c>
      <c r="O47" s="148" t="s">
        <v>1427</v>
      </c>
      <c r="P47" s="134"/>
    </row>
    <row r="48" spans="1:16" ht="12.75">
      <c r="A48" s="143" t="s">
        <v>337</v>
      </c>
      <c r="B48" s="160" t="s">
        <v>338</v>
      </c>
      <c r="C48" s="83" t="str">
        <f>HYPERLINK("https://play.google.com/store/apps/details?id=com.google.android.inputmethod.japanese","com.google.android.inputmethod.japanese")</f>
        <v>com.google.android.inputmethod.japanese</v>
      </c>
      <c r="D48" s="203" t="s">
        <v>1429</v>
      </c>
      <c r="E48" s="203" t="s">
        <v>1429</v>
      </c>
      <c r="F48" s="191" t="s">
        <v>1430</v>
      </c>
      <c r="G48" s="229" t="s">
        <v>1430</v>
      </c>
      <c r="H48" s="148" t="s">
        <v>1430</v>
      </c>
      <c r="I48" s="148" t="s">
        <v>1430</v>
      </c>
      <c r="J48" s="148" t="s">
        <v>1432</v>
      </c>
      <c r="K48" s="177" t="s">
        <v>1433</v>
      </c>
      <c r="L48" s="177" t="s">
        <v>1433</v>
      </c>
      <c r="M48" s="177" t="s">
        <v>1433</v>
      </c>
      <c r="N48" s="177" t="s">
        <v>1433</v>
      </c>
      <c r="O48" s="177" t="s">
        <v>1433</v>
      </c>
      <c r="P48" s="134"/>
    </row>
    <row r="49" spans="1:16" ht="12.75">
      <c r="A49" s="143" t="s">
        <v>214</v>
      </c>
      <c r="B49" s="160" t="s">
        <v>214</v>
      </c>
      <c r="C49" s="40" t="str">
        <f>HYPERLINK("https://play.google.com/store/apps/details?id=com.google.android.keep",HYPERLINK("https://play.google.com/store/apps/details?id=com.google.android.keep","com.google.android.keep"))</f>
        <v>com.google.android.keep</v>
      </c>
      <c r="D49" s="203" t="s">
        <v>1434</v>
      </c>
      <c r="E49" s="203" t="s">
        <v>1434</v>
      </c>
      <c r="F49" s="203" t="s">
        <v>1435</v>
      </c>
      <c r="G49" s="145" t="s">
        <v>1435</v>
      </c>
      <c r="H49" s="146" t="s">
        <v>1436</v>
      </c>
      <c r="I49" s="146" t="s">
        <v>1436</v>
      </c>
      <c r="J49" s="146" t="s">
        <v>1438</v>
      </c>
      <c r="K49" s="146" t="s">
        <v>1169</v>
      </c>
      <c r="L49" s="146" t="s">
        <v>1170</v>
      </c>
      <c r="M49" s="146" t="s">
        <v>1171</v>
      </c>
      <c r="N49" s="146" t="s">
        <v>1156</v>
      </c>
      <c r="O49" s="146" t="s">
        <v>1156</v>
      </c>
      <c r="P49" s="134"/>
    </row>
    <row r="50" spans="1:16" ht="12.75">
      <c r="A50" s="143" t="s">
        <v>347</v>
      </c>
      <c r="B50" s="160" t="s">
        <v>348</v>
      </c>
      <c r="C50" s="40" t="str">
        <f>HYPERLINK("https://play.google.com/store/apps/details?id=com.google.android.inputmethod.korean",HYPERLINK("https://play.google.com/store/apps/details?id=com.google.android.inputmethod.korean","com.google.android.inputmethod.korean"))</f>
        <v>com.google.android.inputmethod.korean</v>
      </c>
      <c r="D50" s="203" t="s">
        <v>1443</v>
      </c>
      <c r="E50" s="203" t="s">
        <v>1443</v>
      </c>
      <c r="F50" s="191" t="s">
        <v>1444</v>
      </c>
      <c r="G50" s="229" t="s">
        <v>1444</v>
      </c>
      <c r="H50" s="148" t="s">
        <v>1444</v>
      </c>
      <c r="I50" s="148" t="s">
        <v>1444</v>
      </c>
      <c r="J50" s="148" t="s">
        <v>1445</v>
      </c>
      <c r="K50" s="148" t="s">
        <v>1445</v>
      </c>
      <c r="L50" s="148" t="s">
        <v>1445</v>
      </c>
      <c r="M50" s="148" t="s">
        <v>1445</v>
      </c>
      <c r="N50" s="148" t="s">
        <v>1445</v>
      </c>
      <c r="O50" s="148" t="s">
        <v>1445</v>
      </c>
      <c r="P50" s="134"/>
    </row>
    <row r="51" spans="1:16" ht="12.75">
      <c r="A51" s="143" t="s">
        <v>350</v>
      </c>
      <c r="B51" s="160" t="s">
        <v>351</v>
      </c>
      <c r="C51" s="40" t="str">
        <f>HYPERLINK("https://play.google.com/store/apps/details?id=com.google.android.inputmethod.latin",HYPERLINK("https://play.google.com/store/apps/details?id=com.google.android.inputmethod.latin","com.google.android.inputmethod.latin"))</f>
        <v>com.google.android.inputmethod.latin</v>
      </c>
      <c r="D51" s="203" t="s">
        <v>1452</v>
      </c>
      <c r="E51" s="203" t="s">
        <v>1453</v>
      </c>
      <c r="F51" s="191" t="s">
        <v>1454</v>
      </c>
      <c r="G51" s="229" t="s">
        <v>1454</v>
      </c>
      <c r="H51" s="148" t="s">
        <v>1455</v>
      </c>
      <c r="I51" s="148" t="s">
        <v>1455</v>
      </c>
      <c r="J51" s="148" t="s">
        <v>1456</v>
      </c>
      <c r="K51" s="148" t="s">
        <v>1456</v>
      </c>
      <c r="L51" s="148" t="s">
        <v>1456</v>
      </c>
      <c r="M51" s="148" t="s">
        <v>1456</v>
      </c>
      <c r="N51" s="148" t="s">
        <v>1456</v>
      </c>
      <c r="O51" s="148" t="s">
        <v>1456</v>
      </c>
      <c r="P51" s="134"/>
    </row>
    <row r="52" spans="1:16" ht="12.75">
      <c r="A52" s="143" t="s">
        <v>1176</v>
      </c>
      <c r="B52" s="160" t="s">
        <v>1177</v>
      </c>
      <c r="C52" s="40" t="str">
        <f>HYPERLINK("https://play.google.com/store/apps/details?id=com.google.android.apps.magazines",HYPERLINK("https://play.google.com/store/apps/details?id=com.google.android.apps.magazines","com.google.android.apps.magazines"))</f>
        <v>com.google.android.apps.magazines</v>
      </c>
      <c r="D52" s="203" t="s">
        <v>1458</v>
      </c>
      <c r="E52" s="203" t="s">
        <v>1458</v>
      </c>
      <c r="F52" s="203" t="s">
        <v>1424</v>
      </c>
      <c r="G52" s="145" t="s">
        <v>1195</v>
      </c>
      <c r="H52" s="146" t="s">
        <v>1195</v>
      </c>
      <c r="I52" s="146" t="s">
        <v>1195</v>
      </c>
      <c r="J52" s="146" t="s">
        <v>1195</v>
      </c>
      <c r="K52" s="146" t="s">
        <v>1195</v>
      </c>
      <c r="L52" s="146" t="s">
        <v>1196</v>
      </c>
      <c r="M52" s="146" t="s">
        <v>1196</v>
      </c>
      <c r="N52" s="146" t="s">
        <v>1178</v>
      </c>
      <c r="O52" s="146" t="s">
        <v>1178</v>
      </c>
      <c r="P52" s="134"/>
    </row>
    <row r="53" spans="1:16" ht="12.75">
      <c r="A53" s="143" t="s">
        <v>1180</v>
      </c>
      <c r="B53" s="160" t="s">
        <v>1181</v>
      </c>
      <c r="C53" s="40" t="str">
        <f>HYPERLINK("https://play.google.com/store/apps/details?id=com.google.android.apps.genie.geniewidget",HYPERLINK("https://play.google.com/store/apps/details?id=com.google.android.apps.genie.geniewidget","com.google.android.apps.genie.geniewidget"))</f>
        <v>com.google.android.apps.genie.geniewidget</v>
      </c>
      <c r="D53" s="203" t="s">
        <v>1459</v>
      </c>
      <c r="E53" s="203" t="s">
        <v>1459</v>
      </c>
      <c r="F53" s="203" t="s">
        <v>1182</v>
      </c>
      <c r="G53" s="145" t="s">
        <v>1182</v>
      </c>
      <c r="H53" s="146" t="s">
        <v>1182</v>
      </c>
      <c r="I53" s="146" t="s">
        <v>1182</v>
      </c>
      <c r="J53" s="146" t="s">
        <v>1182</v>
      </c>
      <c r="K53" s="146" t="s">
        <v>1182</v>
      </c>
      <c r="L53" s="146" t="s">
        <v>1182</v>
      </c>
      <c r="M53" s="146" t="s">
        <v>1182</v>
      </c>
      <c r="N53" s="146" t="s">
        <v>1182</v>
      </c>
      <c r="O53" s="146" t="s">
        <v>1182</v>
      </c>
      <c r="P53" s="134"/>
    </row>
    <row r="54" spans="1:16" ht="12.75">
      <c r="A54" s="143" t="s">
        <v>1162</v>
      </c>
      <c r="B54" s="160" t="s">
        <v>1163</v>
      </c>
      <c r="C54" s="40" t="str">
        <f>HYPERLINK("https://play.google.com/store/apps/details?id=com.google.android.play.games",HYPERLINK("https://play.google.com/store/apps/details?id=com.google.android.play.games","com.google.android.play.games"))</f>
        <v>com.google.android.play.games</v>
      </c>
      <c r="D54" s="203" t="s">
        <v>1440</v>
      </c>
      <c r="E54" s="203" t="s">
        <v>1440</v>
      </c>
      <c r="F54" s="203" t="s">
        <v>1441</v>
      </c>
      <c r="G54" s="145" t="s">
        <v>1442</v>
      </c>
      <c r="H54" s="146" t="s">
        <v>1188</v>
      </c>
      <c r="I54" s="146" t="s">
        <v>1188</v>
      </c>
      <c r="J54" s="146" t="s">
        <v>1189</v>
      </c>
      <c r="K54" s="146" t="s">
        <v>1189</v>
      </c>
      <c r="L54" s="146" t="s">
        <v>1189</v>
      </c>
      <c r="M54" s="146" t="s">
        <v>1189</v>
      </c>
      <c r="N54" s="146" t="s">
        <v>1164</v>
      </c>
      <c r="O54" s="146" t="s">
        <v>1164</v>
      </c>
      <c r="P54" s="134"/>
    </row>
    <row r="55" spans="1:16" ht="12.75">
      <c r="A55" s="143" t="s">
        <v>246</v>
      </c>
      <c r="B55" s="160" t="s">
        <v>1165</v>
      </c>
      <c r="C55" s="40" t="str">
        <f>HYPERLINK("https://play.google.com/store/apps/details?id=com.google.android.apps.plus",HYPERLINK("https://play.google.com/store/apps/details?id=com.google.android.apps.plus","com.google.android.apps.plus"))</f>
        <v>com.google.android.apps.plus</v>
      </c>
      <c r="D55" s="203" t="s">
        <v>1463</v>
      </c>
      <c r="E55" s="203" t="s">
        <v>1463</v>
      </c>
      <c r="F55" s="203" t="s">
        <v>1449</v>
      </c>
      <c r="G55" s="145" t="s">
        <v>1449</v>
      </c>
      <c r="H55" s="146" t="s">
        <v>1450</v>
      </c>
      <c r="I55" s="146" t="s">
        <v>1450</v>
      </c>
      <c r="J55" s="146" t="s">
        <v>1464</v>
      </c>
      <c r="K55" s="146" t="s">
        <v>1191</v>
      </c>
      <c r="L55" s="146" t="s">
        <v>1192</v>
      </c>
      <c r="M55" s="146" t="s">
        <v>1193</v>
      </c>
      <c r="N55" s="146" t="s">
        <v>1166</v>
      </c>
      <c r="O55" s="146" t="s">
        <v>1166</v>
      </c>
      <c r="P55" s="134"/>
    </row>
    <row r="56" spans="1:16" ht="12.75">
      <c r="A56" s="143" t="s">
        <v>356</v>
      </c>
      <c r="B56" s="160" t="s">
        <v>357</v>
      </c>
      <c r="C56" s="40" t="str">
        <f>HYPERLINK("https://play.google.com/store/apps/details?id=com.google.android.marvin.talkback",HYPERLINK("https://play.google.com/store/apps/details?id=com.google.android.marvin.talkback","com.google.android.marvin.talkback"))</f>
        <v>com.google.android.marvin.talkback</v>
      </c>
      <c r="D56" s="204" t="s">
        <v>1467</v>
      </c>
      <c r="E56" s="204" t="s">
        <v>1467</v>
      </c>
      <c r="F56" s="204" t="s">
        <v>1468</v>
      </c>
      <c r="G56" s="152" t="s">
        <v>1468</v>
      </c>
      <c r="H56" s="146" t="s">
        <v>1469</v>
      </c>
      <c r="I56" s="146" t="s">
        <v>1469</v>
      </c>
      <c r="J56" s="146" t="s">
        <v>1129</v>
      </c>
      <c r="K56" s="146" t="s">
        <v>1172</v>
      </c>
      <c r="L56" s="146" t="s">
        <v>1172</v>
      </c>
      <c r="M56" s="146" t="s">
        <v>1172</v>
      </c>
      <c r="N56" s="146" t="s">
        <v>1172</v>
      </c>
      <c r="O56" s="146" t="s">
        <v>1172</v>
      </c>
      <c r="P56" s="134"/>
    </row>
    <row r="57" spans="1:16" ht="12.75">
      <c r="A57" s="164" t="s">
        <v>1088</v>
      </c>
      <c r="B57" s="258" t="s">
        <v>1089</v>
      </c>
      <c r="C57" s="259" t="str">
        <f>HYPERLINK("https://play.google.com/store/apps/details?id=com.google.android.apps.walletnfcrel",HYPERLINK("https://play.google.com/store/apps/details?id=com.google.android.apps.walletnfcrel","com.google.android.apps.walletnfcrel"))</f>
        <v>com.google.android.apps.walletnfcrel</v>
      </c>
      <c r="D57" s="260" t="s">
        <v>1474</v>
      </c>
      <c r="E57" s="260" t="s">
        <v>1476</v>
      </c>
      <c r="F57" s="260" t="s">
        <v>1479</v>
      </c>
      <c r="G57" s="261" t="s">
        <v>1479</v>
      </c>
      <c r="H57" s="166" t="s">
        <v>1096</v>
      </c>
      <c r="I57" s="166" t="s">
        <v>1096</v>
      </c>
      <c r="J57" s="166" t="s">
        <v>1480</v>
      </c>
      <c r="K57" s="166" t="s">
        <v>1097</v>
      </c>
      <c r="L57" s="166" t="s">
        <v>1098</v>
      </c>
      <c r="M57" s="166" t="s">
        <v>1099</v>
      </c>
      <c r="N57" s="166" t="s">
        <v>1090</v>
      </c>
      <c r="O57" s="166" t="s">
        <v>1090</v>
      </c>
      <c r="P57" s="134"/>
    </row>
    <row r="58" spans="1:16" ht="12.75">
      <c r="A58" s="197"/>
      <c r="B58" s="198"/>
      <c r="C58" s="198"/>
      <c r="D58" s="198"/>
      <c r="E58" s="198"/>
      <c r="F58" s="134"/>
      <c r="G58" s="134"/>
      <c r="H58" s="134"/>
      <c r="I58" s="134"/>
      <c r="J58" s="134"/>
      <c r="K58" s="134"/>
      <c r="L58" s="134"/>
      <c r="M58" s="134"/>
      <c r="N58" s="134"/>
      <c r="O58" s="134"/>
      <c r="P58" s="134"/>
    </row>
  </sheetData>
  <mergeCells count="18">
    <mergeCell ref="A19:B19"/>
    <mergeCell ref="A3:B3"/>
    <mergeCell ref="L1:L2"/>
    <mergeCell ref="K1:K2"/>
    <mergeCell ref="E1:E2"/>
    <mergeCell ref="F1:F2"/>
    <mergeCell ref="H1:H2"/>
    <mergeCell ref="G1:G2"/>
    <mergeCell ref="J1:J2"/>
    <mergeCell ref="I1:I2"/>
    <mergeCell ref="C1:C2"/>
    <mergeCell ref="D1:D2"/>
    <mergeCell ref="B1:B2"/>
    <mergeCell ref="A1:A2"/>
    <mergeCell ref="A16:B16"/>
    <mergeCell ref="M1:M2"/>
    <mergeCell ref="N1:N2"/>
    <mergeCell ref="O1:O2"/>
  </mergeCells>
  <phoneticPr fontId="5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3</vt:i4>
      </vt:variant>
    </vt:vector>
  </HeadingPairs>
  <TitlesOfParts>
    <vt:vector size="21" baseType="lpstr">
      <vt:lpstr>Google Product Availability</vt:lpstr>
      <vt:lpstr>Legend</vt:lpstr>
      <vt:lpstr>Revision History</vt:lpstr>
      <vt:lpstr>Oreo 8.1</vt:lpstr>
      <vt:lpstr>Oreo 8.0</vt:lpstr>
      <vt:lpstr>ISO-3166-1 Country Codes</vt:lpstr>
      <vt:lpstr>Nougat 7.1</vt:lpstr>
      <vt:lpstr>Nougat 7.0</vt:lpstr>
      <vt:lpstr>Marshmallow 6.0</vt:lpstr>
      <vt:lpstr>App Icon URLs</vt:lpstr>
      <vt:lpstr>Lollipop 5.1</vt:lpstr>
      <vt:lpstr>Lollipop 5.0</vt:lpstr>
      <vt:lpstr>(KK MR1MR2)</vt:lpstr>
      <vt:lpstr>Jelly Bean 4.3.x (MR2)</vt:lpstr>
      <vt:lpstr>Jelly Bean MR1MR1.1 (4.2.x)</vt:lpstr>
      <vt:lpstr>Jelly Bean 4.1.x</vt:lpstr>
      <vt:lpstr>Ice Cream Sandwich 4.0.X</vt:lpstr>
      <vt:lpstr>Gingerbread 2.3</vt:lpstr>
      <vt:lpstr>CCTable</vt:lpstr>
      <vt:lpstr>GeoAvailabilityData</vt:lpstr>
      <vt:lpstr>GeoAvailabilityStatus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xiaodan.cheng</cp:lastModifiedBy>
  <dcterms:created xsi:type="dcterms:W3CDTF">2019-03-18T00:40:31Z</dcterms:created>
  <dcterms:modified xsi:type="dcterms:W3CDTF">2019-03-19T01:34:18Z</dcterms:modified>
</cp:coreProperties>
</file>