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33600" windowHeight="19380" tabRatio="500"/>
  </bookViews>
  <sheets>
    <sheet name="stats" sheetId="1" r:id="rId1"/>
    <sheet name="diagram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" i="1" l="1"/>
  <c r="N38" i="1"/>
  <c r="N37" i="1"/>
  <c r="N36" i="1"/>
  <c r="N34" i="1"/>
  <c r="N17" i="1"/>
  <c r="N33" i="1"/>
  <c r="N32" i="1"/>
  <c r="N31" i="1"/>
  <c r="N29" i="1"/>
  <c r="M29" i="1"/>
  <c r="M12" i="1"/>
  <c r="M38" i="1"/>
  <c r="M37" i="1"/>
  <c r="M36" i="1"/>
  <c r="M34" i="1"/>
  <c r="M17" i="1"/>
  <c r="M33" i="1"/>
  <c r="M32" i="1"/>
  <c r="M31" i="1"/>
  <c r="C34" i="1"/>
  <c r="C33" i="1"/>
  <c r="C31" i="1"/>
  <c r="C25" i="1"/>
  <c r="L12" i="1"/>
  <c r="L38" i="1"/>
  <c r="L37" i="1"/>
  <c r="L36" i="1"/>
  <c r="L34" i="1"/>
  <c r="L17" i="1"/>
  <c r="L33" i="1"/>
  <c r="L32" i="1"/>
  <c r="L31" i="1"/>
  <c r="L29" i="1"/>
  <c r="K12" i="1"/>
  <c r="K31" i="1"/>
  <c r="K34" i="1"/>
  <c r="K17" i="1"/>
  <c r="K33" i="1"/>
  <c r="K38" i="1"/>
  <c r="K37" i="1"/>
  <c r="K36" i="1"/>
  <c r="K32" i="1"/>
  <c r="K29" i="1"/>
  <c r="G38" i="1"/>
  <c r="G37" i="1"/>
  <c r="G36" i="1"/>
  <c r="H38" i="1"/>
  <c r="H37" i="1"/>
  <c r="H36" i="1"/>
  <c r="I38" i="1"/>
  <c r="I37" i="1"/>
  <c r="I36" i="1"/>
  <c r="J38" i="1"/>
  <c r="J37" i="1"/>
  <c r="J36" i="1"/>
  <c r="G12" i="1"/>
  <c r="G32" i="1"/>
  <c r="H12" i="1"/>
  <c r="H32" i="1"/>
  <c r="I12" i="1"/>
  <c r="I32" i="1"/>
  <c r="J12" i="1"/>
  <c r="J32" i="1"/>
  <c r="D34" i="1"/>
  <c r="E34" i="1"/>
  <c r="F34" i="1"/>
  <c r="G34" i="1"/>
  <c r="H34" i="1"/>
  <c r="I34" i="1"/>
  <c r="J34" i="1"/>
  <c r="D33" i="1"/>
  <c r="E33" i="1"/>
  <c r="F33" i="1"/>
  <c r="G17" i="1"/>
  <c r="G33" i="1"/>
  <c r="H17" i="1"/>
  <c r="H33" i="1"/>
  <c r="I17" i="1"/>
  <c r="I33" i="1"/>
  <c r="J17" i="1"/>
  <c r="J33" i="1"/>
  <c r="D31" i="1"/>
  <c r="E31" i="1"/>
  <c r="F31" i="1"/>
  <c r="G31" i="1"/>
  <c r="H31" i="1"/>
  <c r="I31" i="1"/>
  <c r="J31" i="1"/>
  <c r="I29" i="1"/>
  <c r="J29" i="1"/>
</calcChain>
</file>

<file path=xl/sharedStrings.xml><?xml version="1.0" encoding="utf-8"?>
<sst xmlns="http://schemas.openxmlformats.org/spreadsheetml/2006/main" count="46" uniqueCount="38">
  <si>
    <t>Zeitraum</t>
  </si>
  <si>
    <t>Review Datum</t>
  </si>
  <si>
    <t>work days</t>
  </si>
  <si>
    <t>man days</t>
  </si>
  <si>
    <t>bugs</t>
  </si>
  <si>
    <t>features</t>
  </si>
  <si>
    <t>infrastr. / ops</t>
  </si>
  <si>
    <t>In done column:</t>
  </si>
  <si>
    <t>number of tickets</t>
  </si>
  <si>
    <t xml:space="preserve">number of tickets </t>
  </si>
  <si>
    <t>number of bug issues</t>
  </si>
  <si>
    <t>open</t>
  </si>
  <si>
    <t>closed</t>
  </si>
  <si>
    <t>EVALUATION</t>
  </si>
  <si>
    <t>acc days / man day</t>
  </si>
  <si>
    <t>tickets done / man day</t>
  </si>
  <si>
    <t>tickets &gt; 4 tracked days</t>
  </si>
  <si>
    <t>tracked days on tickets</t>
  </si>
  <si>
    <t>29 OKT - 18 NOV</t>
  </si>
  <si>
    <t>17 SEP - 07 OKT</t>
  </si>
  <si>
    <t>08 OKT - 28 OKT</t>
  </si>
  <si>
    <t>tickets &gt; 1 day / all tickets</t>
  </si>
  <si>
    <t>tickets &gt; 1 tracked day</t>
  </si>
  <si>
    <t>23 SEP - 05 AUG</t>
  </si>
  <si>
    <t>20 AUG - 16 SEP</t>
  </si>
  <si>
    <t>09 JUL - 22 JUL</t>
  </si>
  <si>
    <t>25 JUL - 08 JUL</t>
  </si>
  <si>
    <t>MITTELWERTE</t>
  </si>
  <si>
    <t>tickets &gt; 4 day / all tickets</t>
  </si>
  <si>
    <t>Prozent Bugtickets</t>
  </si>
  <si>
    <t>Prozent Featuretickets</t>
  </si>
  <si>
    <t>Prozent Infras / Ops Tickets</t>
  </si>
  <si>
    <t>19 NOV - 09 DEZ</t>
  </si>
  <si>
    <t>10 DEZ - 13 JAN</t>
  </si>
  <si>
    <t>SUM</t>
  </si>
  <si>
    <t>14 JAN - 03 FEB</t>
  </si>
  <si>
    <t>Estimations</t>
  </si>
  <si>
    <t>04 FEB - 24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</si>
</sst>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3" fillId="0" borderId="0" xfId="0" applyNumberFormat="1" applyFont="1"/>
    <xf numFmtId="2" fontId="3" fillId="0" borderId="0" xfId="0" applyNumberFormat="1" applyFont="1"/>
    <xf numFmtId="0" fontId="0" fillId="0" borderId="0" xfId="0" applyAlignment="1">
      <alignment horizontal="right"/>
    </xf>
  </cellXfs>
  <cellStyles count="11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4924588508069"/>
          <c:y val="0.0600240096038415"/>
          <c:w val="0.688765524207433"/>
          <c:h val="0.783738503275326"/>
        </c:manualLayout>
      </c:layout>
      <c:lineChart>
        <c:grouping val="standard"/>
        <c:varyColors val="0"/>
        <c:ser>
          <c:idx val="2"/>
          <c:order val="0"/>
          <c:tx>
            <c:v>acc days / man days</c:v>
          </c:tx>
          <c:cat>
            <c:numRef>
              <c:f>stats!$D$1:$N$1</c:f>
              <c:numCache>
                <c:formatCode>dd/mm/yyyy</c:formatCode>
                <c:ptCount val="11"/>
                <c:pt idx="0">
                  <c:v>41828.0</c:v>
                </c:pt>
                <c:pt idx="1">
                  <c:v>41842.0</c:v>
                </c:pt>
                <c:pt idx="2">
                  <c:v>41856.0</c:v>
                </c:pt>
                <c:pt idx="3">
                  <c:v>41898.0</c:v>
                </c:pt>
                <c:pt idx="4">
                  <c:v>41919.0</c:v>
                </c:pt>
                <c:pt idx="5">
                  <c:v>41940.0</c:v>
                </c:pt>
                <c:pt idx="6">
                  <c:v>41961.0</c:v>
                </c:pt>
                <c:pt idx="7">
                  <c:v>41982.0</c:v>
                </c:pt>
                <c:pt idx="8">
                  <c:v>42017.0</c:v>
                </c:pt>
                <c:pt idx="9">
                  <c:v>42038.0</c:v>
                </c:pt>
                <c:pt idx="10">
                  <c:v>42059.0</c:v>
                </c:pt>
              </c:numCache>
            </c:numRef>
          </c:cat>
          <c:val>
            <c:numRef>
              <c:f>stats!$D$33:$N$33</c:f>
              <c:numCache>
                <c:formatCode>0.00</c:formatCode>
                <c:ptCount val="11"/>
                <c:pt idx="0">
                  <c:v>0.758620689655172</c:v>
                </c:pt>
                <c:pt idx="1">
                  <c:v>0.765306122448979</c:v>
                </c:pt>
                <c:pt idx="2">
                  <c:v>1.155172413793103</c:v>
                </c:pt>
                <c:pt idx="3">
                  <c:v>0.633720930232558</c:v>
                </c:pt>
                <c:pt idx="4">
                  <c:v>0.765306122448979</c:v>
                </c:pt>
                <c:pt idx="5">
                  <c:v>0.5</c:v>
                </c:pt>
                <c:pt idx="6">
                  <c:v>0.697916666666667</c:v>
                </c:pt>
                <c:pt idx="7">
                  <c:v>0.875</c:v>
                </c:pt>
                <c:pt idx="8">
                  <c:v>0.953488372093023</c:v>
                </c:pt>
                <c:pt idx="9">
                  <c:v>0.375</c:v>
                </c:pt>
                <c:pt idx="10">
                  <c:v>0.7</c:v>
                </c:pt>
              </c:numCache>
            </c:numRef>
          </c:val>
          <c:smooth val="0"/>
        </c:ser>
        <c:ser>
          <c:idx val="3"/>
          <c:order val="1"/>
          <c:tx>
            <c:v>tickets done / man days</c:v>
          </c:tx>
          <c:cat>
            <c:numRef>
              <c:f>stats!$D$1:$N$1</c:f>
              <c:numCache>
                <c:formatCode>dd/mm/yyyy</c:formatCode>
                <c:ptCount val="11"/>
                <c:pt idx="0">
                  <c:v>41828.0</c:v>
                </c:pt>
                <c:pt idx="1">
                  <c:v>41842.0</c:v>
                </c:pt>
                <c:pt idx="2">
                  <c:v>41856.0</c:v>
                </c:pt>
                <c:pt idx="3">
                  <c:v>41898.0</c:v>
                </c:pt>
                <c:pt idx="4">
                  <c:v>41919.0</c:v>
                </c:pt>
                <c:pt idx="5">
                  <c:v>41940.0</c:v>
                </c:pt>
                <c:pt idx="6">
                  <c:v>41961.0</c:v>
                </c:pt>
                <c:pt idx="7">
                  <c:v>41982.0</c:v>
                </c:pt>
                <c:pt idx="8">
                  <c:v>42017.0</c:v>
                </c:pt>
                <c:pt idx="9">
                  <c:v>42038.0</c:v>
                </c:pt>
                <c:pt idx="10">
                  <c:v>42059.0</c:v>
                </c:pt>
              </c:numCache>
            </c:numRef>
          </c:cat>
          <c:val>
            <c:numRef>
              <c:f>stats!$D$34:$N$34</c:f>
              <c:numCache>
                <c:formatCode>0.00</c:formatCode>
                <c:ptCount val="11"/>
                <c:pt idx="0">
                  <c:v>0.551724137931034</c:v>
                </c:pt>
                <c:pt idx="1">
                  <c:v>0.551020408163265</c:v>
                </c:pt>
                <c:pt idx="2">
                  <c:v>0.551724137931034</c:v>
                </c:pt>
                <c:pt idx="3">
                  <c:v>0.697674418604651</c:v>
                </c:pt>
                <c:pt idx="4">
                  <c:v>0.530612244897959</c:v>
                </c:pt>
                <c:pt idx="5">
                  <c:v>0.535714285714286</c:v>
                </c:pt>
                <c:pt idx="6">
                  <c:v>0.645833333333333</c:v>
                </c:pt>
                <c:pt idx="7">
                  <c:v>0.666666666666667</c:v>
                </c:pt>
                <c:pt idx="8">
                  <c:v>0.790697674418605</c:v>
                </c:pt>
                <c:pt idx="9">
                  <c:v>0.25</c:v>
                </c:pt>
                <c:pt idx="10">
                  <c:v>0.514285714285714</c:v>
                </c:pt>
              </c:numCache>
            </c:numRef>
          </c:val>
          <c:smooth val="0"/>
        </c:ser>
        <c:ser>
          <c:idx val="0"/>
          <c:order val="2"/>
          <c:tx>
            <c:v>misc. estimations</c:v>
          </c:tx>
          <c:cat>
            <c:numRef>
              <c:f>stats!$D$1:$N$1</c:f>
              <c:numCache>
                <c:formatCode>dd/mm/yyyy</c:formatCode>
                <c:ptCount val="11"/>
                <c:pt idx="0">
                  <c:v>41828.0</c:v>
                </c:pt>
                <c:pt idx="1">
                  <c:v>41842.0</c:v>
                </c:pt>
                <c:pt idx="2">
                  <c:v>41856.0</c:v>
                </c:pt>
                <c:pt idx="3">
                  <c:v>41898.0</c:v>
                </c:pt>
                <c:pt idx="4">
                  <c:v>41919.0</c:v>
                </c:pt>
                <c:pt idx="5">
                  <c:v>41940.0</c:v>
                </c:pt>
                <c:pt idx="6">
                  <c:v>41961.0</c:v>
                </c:pt>
                <c:pt idx="7">
                  <c:v>41982.0</c:v>
                </c:pt>
                <c:pt idx="8">
                  <c:v>42017.0</c:v>
                </c:pt>
                <c:pt idx="9">
                  <c:v>42038.0</c:v>
                </c:pt>
                <c:pt idx="10">
                  <c:v>42059.0</c:v>
                </c:pt>
              </c:numCache>
            </c:numRef>
          </c:cat>
          <c:val>
            <c:numRef>
              <c:f>stats!$D$25:$N$25</c:f>
              <c:numCache>
                <c:formatCode>0.00</c:formatCode>
                <c:ptCount val="11"/>
                <c:pt idx="0">
                  <c:v>1.3</c:v>
                </c:pt>
                <c:pt idx="1">
                  <c:v>1.6</c:v>
                </c:pt>
                <c:pt idx="2">
                  <c:v>1.9</c:v>
                </c:pt>
                <c:pt idx="3">
                  <c:v>3.2</c:v>
                </c:pt>
                <c:pt idx="4">
                  <c:v>1.5</c:v>
                </c:pt>
                <c:pt idx="5">
                  <c:v>1.6</c:v>
                </c:pt>
                <c:pt idx="6">
                  <c:v>1.9</c:v>
                </c:pt>
                <c:pt idx="7">
                  <c:v>1.1</c:v>
                </c:pt>
                <c:pt idx="8">
                  <c:v>1.8</c:v>
                </c:pt>
                <c:pt idx="9">
                  <c:v>2.75</c:v>
                </c:pt>
                <c:pt idx="10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041888648"/>
        <c:axId val="2041890680"/>
      </c:lineChart>
      <c:dateAx>
        <c:axId val="2041888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Datum / senkrechte Markierungen sind Auswertungszeitpunkte</a:t>
                </a:r>
              </a:p>
            </c:rich>
          </c:tx>
          <c:layout/>
          <c:overlay val="0"/>
        </c:title>
        <c:numFmt formatCode="dd/mm/yyyy" sourceLinked="1"/>
        <c:majorTickMark val="none"/>
        <c:minorTickMark val="none"/>
        <c:tickLblPos val="nextTo"/>
        <c:crossAx val="2041890680"/>
        <c:crosses val="autoZero"/>
        <c:auto val="1"/>
        <c:lblOffset val="100"/>
        <c:baseTimeUnit val="days"/>
      </c:dateAx>
      <c:valAx>
        <c:axId val="2041890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Quotient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418886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0"/>
      </a:pPr>
      <a:endParaRPr lang="de-DE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Bugs</c:v>
          </c:tx>
          <c:invertIfNegative val="0"/>
          <c:val>
            <c:numRef>
              <c:f>stats!$G$36:$N$36</c:f>
              <c:numCache>
                <c:formatCode>0.00</c:formatCode>
                <c:ptCount val="8"/>
                <c:pt idx="0">
                  <c:v>71.66666666666667</c:v>
                </c:pt>
                <c:pt idx="1">
                  <c:v>30.76923076923077</c:v>
                </c:pt>
                <c:pt idx="2">
                  <c:v>60.0</c:v>
                </c:pt>
                <c:pt idx="3">
                  <c:v>25.80645161290322</c:v>
                </c:pt>
                <c:pt idx="4">
                  <c:v>25.0</c:v>
                </c:pt>
                <c:pt idx="5">
                  <c:v>38.23529411764706</c:v>
                </c:pt>
                <c:pt idx="6">
                  <c:v>25.0</c:v>
                </c:pt>
                <c:pt idx="7">
                  <c:v>22.22222222222222</c:v>
                </c:pt>
              </c:numCache>
            </c:numRef>
          </c:val>
        </c:ser>
        <c:ser>
          <c:idx val="1"/>
          <c:order val="1"/>
          <c:tx>
            <c:v>Features</c:v>
          </c:tx>
          <c:invertIfNegative val="0"/>
          <c:val>
            <c:numRef>
              <c:f>stats!$G$37:$N$37</c:f>
              <c:numCache>
                <c:formatCode>0.00</c:formatCode>
                <c:ptCount val="8"/>
                <c:pt idx="0">
                  <c:v>26.66666666666667</c:v>
                </c:pt>
                <c:pt idx="1">
                  <c:v>34.61538461538461</c:v>
                </c:pt>
                <c:pt idx="2">
                  <c:v>13.33333333333333</c:v>
                </c:pt>
                <c:pt idx="3">
                  <c:v>67.74193548387096</c:v>
                </c:pt>
                <c:pt idx="4">
                  <c:v>53.125</c:v>
                </c:pt>
                <c:pt idx="5">
                  <c:v>38.23529411764706</c:v>
                </c:pt>
                <c:pt idx="6">
                  <c:v>75.0</c:v>
                </c:pt>
                <c:pt idx="7">
                  <c:v>77.77777777777779</c:v>
                </c:pt>
              </c:numCache>
            </c:numRef>
          </c:val>
        </c:ser>
        <c:ser>
          <c:idx val="2"/>
          <c:order val="2"/>
          <c:tx>
            <c:v>Infra / Ops</c:v>
          </c:tx>
          <c:invertIfNegative val="0"/>
          <c:val>
            <c:numRef>
              <c:f>stats!$G$38:$N$38</c:f>
              <c:numCache>
                <c:formatCode>0.00</c:formatCode>
                <c:ptCount val="8"/>
                <c:pt idx="0">
                  <c:v>1.666666666666667</c:v>
                </c:pt>
                <c:pt idx="1">
                  <c:v>34.61538461538461</c:v>
                </c:pt>
                <c:pt idx="2">
                  <c:v>26.66666666666667</c:v>
                </c:pt>
                <c:pt idx="3">
                  <c:v>6.451612903225806</c:v>
                </c:pt>
                <c:pt idx="4">
                  <c:v>21.875</c:v>
                </c:pt>
                <c:pt idx="5">
                  <c:v>23.52941176470588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1969944"/>
        <c:axId val="2041972920"/>
      </c:barChart>
      <c:catAx>
        <c:axId val="204196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72920"/>
        <c:crosses val="autoZero"/>
        <c:auto val="1"/>
        <c:lblAlgn val="ctr"/>
        <c:lblOffset val="100"/>
        <c:noMultiLvlLbl val="0"/>
      </c:catAx>
      <c:valAx>
        <c:axId val="20419729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41969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43</xdr:row>
      <xdr:rowOff>107950</xdr:rowOff>
    </xdr:from>
    <xdr:to>
      <xdr:col>7</xdr:col>
      <xdr:colOff>228600</xdr:colOff>
      <xdr:row>71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279400</xdr:colOff>
      <xdr:row>55</xdr:row>
      <xdr:rowOff>88900</xdr:rowOff>
    </xdr:from>
    <xdr:ext cx="441146" cy="261610"/>
    <xdr:sp macro="" textlink="C33">
      <xdr:nvSpPr>
        <xdr:cNvPr id="4" name="Textfeld 3"/>
        <xdr:cNvSpPr txBox="1"/>
      </xdr:nvSpPr>
      <xdr:spPr>
        <a:xfrm>
          <a:off x="7505700" y="10566400"/>
          <a:ext cx="44114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D984E82-241E-B040-9441-E77404260ED3}" type="TxLink">
            <a:rPr lang="de-DE" sz="1100" b="1"/>
            <a:pPr/>
            <a:t>0,79</a:t>
          </a:fld>
          <a:endParaRPr lang="de-DE" sz="1100" b="1"/>
        </a:p>
      </xdr:txBody>
    </xdr:sp>
    <xdr:clientData/>
  </xdr:oneCellAnchor>
  <xdr:oneCellAnchor>
    <xdr:from>
      <xdr:col>5</xdr:col>
      <xdr:colOff>279400</xdr:colOff>
      <xdr:row>56</xdr:row>
      <xdr:rowOff>139700</xdr:rowOff>
    </xdr:from>
    <xdr:ext cx="434352" cy="261610"/>
    <xdr:sp macro="" textlink="C34">
      <xdr:nvSpPr>
        <xdr:cNvPr id="5" name="Textfeld 4"/>
        <xdr:cNvSpPr txBox="1"/>
      </xdr:nvSpPr>
      <xdr:spPr>
        <a:xfrm>
          <a:off x="7505700" y="10807700"/>
          <a:ext cx="43435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5687BA9-F129-9348-BC57-1C2935757FF8}" type="TxLink">
            <a:rPr lang="de-DE" sz="1100" b="1"/>
            <a:pPr/>
            <a:t>0,61</a:t>
          </a:fld>
          <a:endParaRPr lang="de-DE" sz="1100" b="1"/>
        </a:p>
      </xdr:txBody>
    </xdr:sp>
    <xdr:clientData/>
  </xdr:oneCellAnchor>
  <xdr:oneCellAnchor>
    <xdr:from>
      <xdr:col>5</xdr:col>
      <xdr:colOff>266700</xdr:colOff>
      <xdr:row>58</xdr:row>
      <xdr:rowOff>12700</xdr:rowOff>
    </xdr:from>
    <xdr:ext cx="434352" cy="261610"/>
    <xdr:sp macro="" textlink="C25">
      <xdr:nvSpPr>
        <xdr:cNvPr id="7" name="Textfeld 6"/>
        <xdr:cNvSpPr txBox="1"/>
      </xdr:nvSpPr>
      <xdr:spPr>
        <a:xfrm>
          <a:off x="7493000" y="11061700"/>
          <a:ext cx="43435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5AB75BE-9053-C14B-966D-62C9AAE10ABF}" type="TxLink">
            <a:rPr lang="de-DE" sz="1100" b="1"/>
            <a:pPr/>
            <a:t>1,77</a:t>
          </a:fld>
          <a:endParaRPr lang="de-DE" sz="1100" b="1"/>
        </a:p>
      </xdr:txBody>
    </xdr:sp>
    <xdr:clientData/>
  </xdr:oneCellAnchor>
  <xdr:oneCellAnchor>
    <xdr:from>
      <xdr:col>0</xdr:col>
      <xdr:colOff>76200</xdr:colOff>
      <xdr:row>43</xdr:row>
      <xdr:rowOff>139700</xdr:rowOff>
    </xdr:from>
    <xdr:ext cx="1531188" cy="307777"/>
    <xdr:sp macro="" textlink="">
      <xdr:nvSpPr>
        <xdr:cNvPr id="9" name="Textfeld 8"/>
        <xdr:cNvSpPr txBox="1"/>
      </xdr:nvSpPr>
      <xdr:spPr>
        <a:xfrm>
          <a:off x="76200" y="8331200"/>
          <a:ext cx="1531188" cy="307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400" b="1"/>
            <a:t>Statistiken Hoccer</a:t>
          </a:r>
        </a:p>
      </xdr:txBody>
    </xdr:sp>
    <xdr:clientData/>
  </xdr:oneCellAnchor>
  <xdr:twoCellAnchor>
    <xdr:from>
      <xdr:col>7</xdr:col>
      <xdr:colOff>304800</xdr:colOff>
      <xdr:row>43</xdr:row>
      <xdr:rowOff>133350</xdr:rowOff>
    </xdr:from>
    <xdr:to>
      <xdr:col>11</xdr:col>
      <xdr:colOff>787400</xdr:colOff>
      <xdr:row>58</xdr:row>
      <xdr:rowOff>19050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J26" sqref="J26"/>
    </sheetView>
  </sheetViews>
  <sheetFormatPr baseColWidth="10" defaultRowHeight="15" x14ac:dyDescent="0"/>
  <cols>
    <col min="1" max="1" width="22.5" customWidth="1"/>
    <col min="2" max="3" width="21.6640625" style="5" customWidth="1"/>
    <col min="4" max="9" width="14.5" customWidth="1"/>
    <col min="10" max="10" width="13.83203125" style="2" customWidth="1"/>
    <col min="11" max="11" width="14.6640625" style="2" customWidth="1"/>
    <col min="12" max="14" width="13.83203125" style="2" customWidth="1"/>
  </cols>
  <sheetData>
    <row r="1" spans="1:14">
      <c r="A1" t="s">
        <v>1</v>
      </c>
      <c r="C1" s="5" t="s">
        <v>27</v>
      </c>
      <c r="D1" s="3">
        <v>41828</v>
      </c>
      <c r="E1" s="3">
        <v>41842</v>
      </c>
      <c r="F1" s="3">
        <v>41856</v>
      </c>
      <c r="G1" s="3">
        <v>41898</v>
      </c>
      <c r="H1" s="3">
        <v>41919</v>
      </c>
      <c r="I1" s="3">
        <v>41940</v>
      </c>
      <c r="J1" s="1">
        <v>41961</v>
      </c>
      <c r="K1" s="1">
        <v>41982</v>
      </c>
      <c r="L1" s="1">
        <v>42017</v>
      </c>
      <c r="M1" s="1">
        <v>42038</v>
      </c>
      <c r="N1" s="1">
        <v>42059</v>
      </c>
    </row>
    <row r="2" spans="1:14">
      <c r="A2" t="s">
        <v>0</v>
      </c>
      <c r="D2" s="4" t="s">
        <v>26</v>
      </c>
      <c r="E2" s="4" t="s">
        <v>25</v>
      </c>
      <c r="F2" s="4" t="s">
        <v>23</v>
      </c>
      <c r="G2" s="4" t="s">
        <v>24</v>
      </c>
      <c r="H2" s="4" t="s">
        <v>19</v>
      </c>
      <c r="I2" s="4" t="s">
        <v>20</v>
      </c>
      <c r="J2" s="2" t="s">
        <v>18</v>
      </c>
      <c r="K2" s="2" t="s">
        <v>32</v>
      </c>
      <c r="L2" s="2" t="s">
        <v>33</v>
      </c>
      <c r="M2" s="2" t="s">
        <v>35</v>
      </c>
      <c r="N2" s="2" t="s">
        <v>37</v>
      </c>
    </row>
    <row r="3" spans="1:14">
      <c r="D3" s="4"/>
      <c r="E3" s="4"/>
      <c r="F3" s="4"/>
      <c r="G3" s="4"/>
      <c r="H3" s="4"/>
      <c r="I3" s="4"/>
    </row>
    <row r="4" spans="1:14">
      <c r="A4" t="s">
        <v>2</v>
      </c>
      <c r="C4" s="2"/>
      <c r="D4" s="4">
        <v>10</v>
      </c>
      <c r="E4" s="4">
        <v>10</v>
      </c>
      <c r="F4" s="4">
        <v>10</v>
      </c>
      <c r="G4" s="4">
        <v>20</v>
      </c>
      <c r="H4" s="4">
        <v>15</v>
      </c>
      <c r="I4" s="4">
        <v>15</v>
      </c>
      <c r="J4" s="2">
        <v>15</v>
      </c>
      <c r="K4" s="2">
        <v>15</v>
      </c>
      <c r="L4" s="2">
        <v>17</v>
      </c>
      <c r="M4" s="2">
        <v>15</v>
      </c>
      <c r="N4" s="2">
        <v>15</v>
      </c>
    </row>
    <row r="5" spans="1:14">
      <c r="A5" t="s">
        <v>3</v>
      </c>
      <c r="C5" s="2"/>
      <c r="D5" s="4">
        <v>58</v>
      </c>
      <c r="E5" s="4">
        <v>49</v>
      </c>
      <c r="F5" s="4">
        <v>29</v>
      </c>
      <c r="G5" s="4">
        <v>86</v>
      </c>
      <c r="H5" s="4">
        <v>49</v>
      </c>
      <c r="I5" s="4">
        <v>28</v>
      </c>
      <c r="J5" s="2">
        <v>48</v>
      </c>
      <c r="K5" s="2">
        <v>48</v>
      </c>
      <c r="L5" s="2">
        <v>43</v>
      </c>
      <c r="M5" s="2">
        <v>32</v>
      </c>
      <c r="N5" s="2">
        <v>35</v>
      </c>
    </row>
    <row r="6" spans="1:14">
      <c r="D6" s="4"/>
      <c r="E6" s="4"/>
      <c r="F6" s="4"/>
      <c r="G6" s="4"/>
      <c r="H6" s="4"/>
      <c r="I6" s="4"/>
    </row>
    <row r="7" spans="1:14">
      <c r="A7" t="s">
        <v>7</v>
      </c>
      <c r="D7" s="4"/>
      <c r="E7" s="4"/>
      <c r="F7" s="4"/>
      <c r="G7" s="4"/>
      <c r="H7" s="4"/>
      <c r="I7" s="4"/>
    </row>
    <row r="8" spans="1:14">
      <c r="D8" s="4"/>
      <c r="E8" s="4"/>
      <c r="F8" s="4"/>
      <c r="G8" s="4"/>
      <c r="H8" s="4"/>
      <c r="I8" s="4"/>
    </row>
    <row r="9" spans="1:14">
      <c r="A9" t="s">
        <v>9</v>
      </c>
      <c r="B9" s="5" t="s">
        <v>4</v>
      </c>
      <c r="D9" s="4"/>
      <c r="E9" s="4"/>
      <c r="F9" s="4"/>
      <c r="G9" s="4">
        <v>43</v>
      </c>
      <c r="H9" s="4">
        <v>8</v>
      </c>
      <c r="I9" s="4">
        <v>9</v>
      </c>
      <c r="J9" s="2">
        <v>8</v>
      </c>
      <c r="K9" s="2">
        <v>8</v>
      </c>
      <c r="L9" s="2">
        <v>13</v>
      </c>
      <c r="M9" s="2">
        <v>2</v>
      </c>
      <c r="N9" s="2">
        <v>4</v>
      </c>
    </row>
    <row r="10" spans="1:14">
      <c r="B10" s="5" t="s">
        <v>5</v>
      </c>
      <c r="D10" s="4"/>
      <c r="E10" s="4"/>
      <c r="F10" s="4"/>
      <c r="G10" s="4">
        <v>16</v>
      </c>
      <c r="H10" s="4">
        <v>9</v>
      </c>
      <c r="I10" s="4">
        <v>2</v>
      </c>
      <c r="J10" s="2">
        <v>21</v>
      </c>
      <c r="K10" s="2">
        <v>17</v>
      </c>
      <c r="L10" s="2">
        <v>13</v>
      </c>
      <c r="M10" s="2">
        <v>6</v>
      </c>
      <c r="N10" s="2">
        <v>14</v>
      </c>
    </row>
    <row r="11" spans="1:14">
      <c r="B11" s="5" t="s">
        <v>6</v>
      </c>
      <c r="D11" s="4"/>
      <c r="E11" s="4"/>
      <c r="F11" s="4"/>
      <c r="G11" s="4">
        <v>1</v>
      </c>
      <c r="H11" s="4">
        <v>9</v>
      </c>
      <c r="I11" s="4">
        <v>4</v>
      </c>
      <c r="J11" s="2">
        <v>2</v>
      </c>
      <c r="K11" s="2">
        <v>7</v>
      </c>
      <c r="L11" s="2">
        <v>8</v>
      </c>
      <c r="M11" s="2">
        <v>0</v>
      </c>
      <c r="N11" s="2">
        <v>0</v>
      </c>
    </row>
    <row r="12" spans="1:14">
      <c r="B12" s="5" t="s">
        <v>34</v>
      </c>
      <c r="D12" s="2">
        <v>32</v>
      </c>
      <c r="E12" s="2">
        <v>27</v>
      </c>
      <c r="F12" s="2">
        <v>16</v>
      </c>
      <c r="G12" s="2">
        <f t="shared" ref="G12:M12" si="0">SUM(G9:G11)</f>
        <v>60</v>
      </c>
      <c r="H12" s="2">
        <f t="shared" si="0"/>
        <v>26</v>
      </c>
      <c r="I12" s="2">
        <f t="shared" si="0"/>
        <v>15</v>
      </c>
      <c r="J12" s="2">
        <f t="shared" si="0"/>
        <v>31</v>
      </c>
      <c r="K12" s="2">
        <f t="shared" si="0"/>
        <v>32</v>
      </c>
      <c r="L12" s="2">
        <f t="shared" si="0"/>
        <v>34</v>
      </c>
      <c r="M12" s="2">
        <f t="shared" si="0"/>
        <v>8</v>
      </c>
      <c r="N12" s="2">
        <f t="shared" ref="N12" si="1">SUM(N9:N11)</f>
        <v>18</v>
      </c>
    </row>
    <row r="13" spans="1:14">
      <c r="D13" s="4"/>
      <c r="E13" s="4"/>
      <c r="F13" s="4"/>
      <c r="G13" s="4"/>
      <c r="H13" s="4"/>
      <c r="I13" s="4"/>
    </row>
    <row r="14" spans="1:14">
      <c r="A14" t="s">
        <v>17</v>
      </c>
      <c r="B14" s="5" t="s">
        <v>4</v>
      </c>
      <c r="D14" s="4"/>
      <c r="E14" s="4"/>
      <c r="F14" s="4"/>
      <c r="G14" s="4">
        <v>27.5</v>
      </c>
      <c r="H14" s="4">
        <v>4.5</v>
      </c>
      <c r="I14" s="4">
        <v>7.5</v>
      </c>
      <c r="J14" s="2">
        <v>3.5</v>
      </c>
      <c r="K14" s="2">
        <v>8</v>
      </c>
      <c r="L14" s="2">
        <v>17.5</v>
      </c>
      <c r="M14" s="2">
        <v>0</v>
      </c>
      <c r="N14" s="2">
        <v>2</v>
      </c>
    </row>
    <row r="15" spans="1:14">
      <c r="B15" s="5" t="s">
        <v>5</v>
      </c>
      <c r="D15" s="4"/>
      <c r="E15" s="4"/>
      <c r="F15" s="4"/>
      <c r="G15" s="4">
        <v>23</v>
      </c>
      <c r="H15" s="4">
        <v>17.5</v>
      </c>
      <c r="I15" s="4">
        <v>1</v>
      </c>
      <c r="J15" s="2">
        <v>28</v>
      </c>
      <c r="K15" s="2">
        <v>32</v>
      </c>
      <c r="L15" s="2">
        <v>20.5</v>
      </c>
      <c r="M15" s="2">
        <v>12</v>
      </c>
      <c r="N15" s="2">
        <v>22.5</v>
      </c>
    </row>
    <row r="16" spans="1:14">
      <c r="B16" s="5" t="s">
        <v>6</v>
      </c>
      <c r="D16" s="4"/>
      <c r="E16" s="4"/>
      <c r="F16" s="4"/>
      <c r="G16" s="4">
        <v>4</v>
      </c>
      <c r="H16" s="4">
        <v>15.5</v>
      </c>
      <c r="I16" s="4">
        <v>5.5</v>
      </c>
      <c r="J16" s="2">
        <v>2</v>
      </c>
      <c r="K16" s="2">
        <v>2</v>
      </c>
      <c r="L16" s="2">
        <v>3</v>
      </c>
      <c r="M16" s="2">
        <v>0</v>
      </c>
      <c r="N16" s="2">
        <v>0</v>
      </c>
    </row>
    <row r="17" spans="1:14">
      <c r="B17" s="5" t="s">
        <v>34</v>
      </c>
      <c r="D17" s="2">
        <v>44</v>
      </c>
      <c r="E17" s="2">
        <v>37.5</v>
      </c>
      <c r="F17" s="2">
        <v>33.5</v>
      </c>
      <c r="G17" s="2">
        <f t="shared" ref="G17:M17" si="2">SUM(G14:G16)</f>
        <v>54.5</v>
      </c>
      <c r="H17" s="2">
        <f t="shared" si="2"/>
        <v>37.5</v>
      </c>
      <c r="I17" s="2">
        <f t="shared" si="2"/>
        <v>14</v>
      </c>
      <c r="J17" s="2">
        <f t="shared" si="2"/>
        <v>33.5</v>
      </c>
      <c r="K17" s="2">
        <f t="shared" si="2"/>
        <v>42</v>
      </c>
      <c r="L17" s="2">
        <f t="shared" si="2"/>
        <v>41</v>
      </c>
      <c r="M17" s="2">
        <f t="shared" si="2"/>
        <v>12</v>
      </c>
      <c r="N17" s="2">
        <f t="shared" ref="N17" si="3">SUM(N14:N16)</f>
        <v>24.5</v>
      </c>
    </row>
    <row r="18" spans="1:14">
      <c r="B18" s="5" t="s">
        <v>22</v>
      </c>
      <c r="D18" s="2">
        <v>13</v>
      </c>
      <c r="E18" s="2">
        <v>11</v>
      </c>
      <c r="F18" s="2">
        <v>6</v>
      </c>
      <c r="G18" s="2">
        <v>7</v>
      </c>
      <c r="H18" s="2">
        <v>10</v>
      </c>
      <c r="I18" s="2">
        <v>4</v>
      </c>
      <c r="J18" s="2">
        <v>7</v>
      </c>
      <c r="K18" s="2">
        <v>12</v>
      </c>
      <c r="L18" s="2">
        <v>9</v>
      </c>
      <c r="M18" s="2">
        <v>4</v>
      </c>
      <c r="N18" s="2">
        <v>7</v>
      </c>
    </row>
    <row r="19" spans="1:14">
      <c r="B19" s="5" t="s">
        <v>16</v>
      </c>
      <c r="D19" s="2"/>
      <c r="E19" s="2"/>
      <c r="F19" s="2"/>
      <c r="G19" s="2">
        <v>3</v>
      </c>
      <c r="H19" s="2">
        <v>3</v>
      </c>
      <c r="I19" s="2">
        <v>0</v>
      </c>
      <c r="J19" s="2">
        <v>2</v>
      </c>
      <c r="K19" s="2">
        <v>3</v>
      </c>
      <c r="L19" s="2">
        <v>2</v>
      </c>
      <c r="M19" s="2">
        <v>1</v>
      </c>
      <c r="N19" s="2">
        <v>2</v>
      </c>
    </row>
    <row r="20" spans="1:14">
      <c r="D20" s="2"/>
      <c r="E20" s="2"/>
      <c r="F20" s="2"/>
      <c r="G20" s="2"/>
      <c r="H20" s="2"/>
      <c r="I20" s="2"/>
    </row>
    <row r="21" spans="1:14">
      <c r="A21" t="s">
        <v>36</v>
      </c>
      <c r="B21" s="5" t="s">
        <v>8</v>
      </c>
      <c r="D21" s="4">
        <v>13</v>
      </c>
      <c r="E21" s="4">
        <v>11</v>
      </c>
      <c r="F21" s="4">
        <v>8</v>
      </c>
      <c r="G21" s="4">
        <v>7</v>
      </c>
      <c r="H21" s="4">
        <v>3</v>
      </c>
      <c r="I21" s="4">
        <v>3</v>
      </c>
      <c r="J21" s="2">
        <v>4</v>
      </c>
      <c r="K21" s="2">
        <v>3</v>
      </c>
      <c r="L21" s="2">
        <v>6</v>
      </c>
      <c r="M21" s="2">
        <v>2</v>
      </c>
      <c r="N21" s="2">
        <v>4</v>
      </c>
    </row>
    <row r="22" spans="1:14">
      <c r="B22" s="5" t="s">
        <v>4</v>
      </c>
      <c r="D22" s="4"/>
      <c r="E22" s="4"/>
      <c r="F22" s="4"/>
      <c r="G22" s="4">
        <v>3.6</v>
      </c>
      <c r="H22" s="4">
        <v>1.5</v>
      </c>
      <c r="I22" s="4">
        <v>1.7</v>
      </c>
    </row>
    <row r="23" spans="1:14">
      <c r="B23" s="5" t="s">
        <v>5</v>
      </c>
      <c r="D23" s="4"/>
      <c r="E23" s="4"/>
      <c r="F23" s="4"/>
      <c r="G23" s="4">
        <v>2.7</v>
      </c>
      <c r="H23" s="4">
        <v>1.35</v>
      </c>
      <c r="I23" s="4">
        <v>1.5</v>
      </c>
    </row>
    <row r="24" spans="1:14">
      <c r="B24" s="5" t="s">
        <v>6</v>
      </c>
      <c r="D24" s="4"/>
      <c r="E24" s="4"/>
      <c r="F24" s="4"/>
      <c r="G24" s="4"/>
      <c r="H24" s="4">
        <v>2.5</v>
      </c>
      <c r="I24" s="4"/>
      <c r="J24" s="2">
        <v>1.9</v>
      </c>
    </row>
    <row r="25" spans="1:14">
      <c r="B25" s="5" t="s">
        <v>34</v>
      </c>
      <c r="C25" s="2">
        <f>AVERAGE(D25:L25)</f>
        <v>1.7666666666666666</v>
      </c>
      <c r="D25" s="2">
        <v>1.3</v>
      </c>
      <c r="E25" s="2">
        <v>1.6</v>
      </c>
      <c r="F25" s="2">
        <v>1.9</v>
      </c>
      <c r="G25" s="2">
        <v>3.2</v>
      </c>
      <c r="H25" s="2">
        <v>1.5</v>
      </c>
      <c r="I25" s="2">
        <v>1.6</v>
      </c>
      <c r="J25" s="2">
        <v>1.9</v>
      </c>
      <c r="K25" s="2">
        <v>1.1000000000000001</v>
      </c>
      <c r="L25" s="2">
        <v>1.8</v>
      </c>
      <c r="M25" s="2">
        <v>2.75</v>
      </c>
      <c r="N25" s="2">
        <v>1.9</v>
      </c>
    </row>
    <row r="26" spans="1:14">
      <c r="D26" s="4"/>
      <c r="E26" s="4"/>
      <c r="F26" s="4"/>
      <c r="G26" s="4"/>
      <c r="H26" s="4"/>
      <c r="I26" s="4"/>
    </row>
    <row r="27" spans="1:14">
      <c r="A27" t="s">
        <v>10</v>
      </c>
      <c r="B27" s="5" t="s">
        <v>11</v>
      </c>
      <c r="D27" s="4"/>
      <c r="E27" s="4"/>
      <c r="F27" s="4"/>
      <c r="G27" s="4"/>
      <c r="H27" s="4"/>
      <c r="I27" s="4">
        <v>43</v>
      </c>
      <c r="J27" s="2">
        <v>36</v>
      </c>
      <c r="K27" s="2">
        <v>40</v>
      </c>
      <c r="L27" s="2">
        <v>40</v>
      </c>
      <c r="M27" s="2">
        <v>26</v>
      </c>
      <c r="N27" s="2">
        <v>41</v>
      </c>
    </row>
    <row r="28" spans="1:14">
      <c r="B28" s="5" t="s">
        <v>12</v>
      </c>
      <c r="D28" s="4"/>
      <c r="E28" s="4"/>
      <c r="F28" s="4"/>
      <c r="G28" s="4"/>
      <c r="H28" s="4"/>
      <c r="I28" s="4">
        <v>274</v>
      </c>
      <c r="J28" s="2">
        <v>289</v>
      </c>
      <c r="K28" s="2">
        <v>298</v>
      </c>
      <c r="L28" s="2">
        <v>298</v>
      </c>
      <c r="M28" s="2">
        <v>343</v>
      </c>
      <c r="N28" s="2">
        <v>346</v>
      </c>
    </row>
    <row r="29" spans="1:14">
      <c r="D29" s="2"/>
      <c r="E29" s="2"/>
      <c r="F29" s="2"/>
      <c r="G29" s="2"/>
      <c r="H29" s="2"/>
      <c r="I29" s="2">
        <f t="shared" ref="I29:N29" si="4">SUM(I27:I28)</f>
        <v>317</v>
      </c>
      <c r="J29" s="2">
        <f t="shared" si="4"/>
        <v>325</v>
      </c>
      <c r="K29" s="2">
        <f t="shared" si="4"/>
        <v>338</v>
      </c>
      <c r="L29" s="2">
        <f t="shared" si="4"/>
        <v>338</v>
      </c>
      <c r="M29" s="2">
        <f t="shared" si="4"/>
        <v>369</v>
      </c>
      <c r="N29" s="2">
        <f t="shared" si="4"/>
        <v>387</v>
      </c>
    </row>
    <row r="30" spans="1:14">
      <c r="D30" s="4"/>
      <c r="E30" s="4"/>
      <c r="F30" s="4"/>
      <c r="G30" s="4"/>
      <c r="H30" s="4"/>
      <c r="I30" s="4"/>
    </row>
    <row r="31" spans="1:14">
      <c r="A31" t="s">
        <v>13</v>
      </c>
      <c r="B31" s="5" t="s">
        <v>21</v>
      </c>
      <c r="C31" s="2">
        <f>AVERAGE(D31:L31)</f>
        <v>0.31356871770244105</v>
      </c>
      <c r="D31" s="2">
        <f t="shared" ref="D31:J31" si="5">(D18/D12)</f>
        <v>0.40625</v>
      </c>
      <c r="E31" s="2">
        <f t="shared" si="5"/>
        <v>0.40740740740740738</v>
      </c>
      <c r="F31" s="2">
        <f t="shared" si="5"/>
        <v>0.375</v>
      </c>
      <c r="G31" s="2">
        <f t="shared" si="5"/>
        <v>0.11666666666666667</v>
      </c>
      <c r="H31" s="2">
        <f t="shared" si="5"/>
        <v>0.38461538461538464</v>
      </c>
      <c r="I31" s="2">
        <f t="shared" si="5"/>
        <v>0.26666666666666666</v>
      </c>
      <c r="J31" s="2">
        <f t="shared" si="5"/>
        <v>0.22580645161290322</v>
      </c>
      <c r="K31" s="2">
        <f t="shared" ref="K31:L31" si="6">(K18/K12)</f>
        <v>0.375</v>
      </c>
      <c r="L31" s="2">
        <f t="shared" si="6"/>
        <v>0.26470588235294118</v>
      </c>
      <c r="M31" s="2">
        <f t="shared" ref="M31:N31" si="7">(M18/M12)</f>
        <v>0.5</v>
      </c>
      <c r="N31" s="2">
        <f t="shared" si="7"/>
        <v>0.3888888888888889</v>
      </c>
    </row>
    <row r="32" spans="1:14">
      <c r="B32" s="5" t="s">
        <v>28</v>
      </c>
      <c r="D32" s="2"/>
      <c r="E32" s="2"/>
      <c r="F32" s="2"/>
      <c r="G32" s="2">
        <f t="shared" ref="G32:J32" si="8">(G19/G12)</f>
        <v>0.05</v>
      </c>
      <c r="H32" s="2">
        <f t="shared" si="8"/>
        <v>0.11538461538461539</v>
      </c>
      <c r="I32" s="2">
        <f t="shared" si="8"/>
        <v>0</v>
      </c>
      <c r="J32" s="2">
        <f t="shared" si="8"/>
        <v>6.4516129032258063E-2</v>
      </c>
      <c r="K32" s="2">
        <f t="shared" ref="K32:L32" si="9">(K19/K12)</f>
        <v>9.375E-2</v>
      </c>
      <c r="L32" s="2">
        <f t="shared" si="9"/>
        <v>5.8823529411764705E-2</v>
      </c>
      <c r="M32" s="2">
        <f t="shared" ref="M32:N32" si="10">(M19/M12)</f>
        <v>0.125</v>
      </c>
      <c r="N32" s="2">
        <f t="shared" si="10"/>
        <v>0.1111111111111111</v>
      </c>
    </row>
    <row r="33" spans="2:14">
      <c r="B33" s="5" t="s">
        <v>14</v>
      </c>
      <c r="C33" s="2">
        <f>AVERAGE(D33:L33)</f>
        <v>0.78939236859316475</v>
      </c>
      <c r="D33" s="2">
        <f t="shared" ref="D33:J33" si="11">D17/D5</f>
        <v>0.75862068965517238</v>
      </c>
      <c r="E33" s="2">
        <f t="shared" si="11"/>
        <v>0.76530612244897955</v>
      </c>
      <c r="F33" s="2">
        <f t="shared" si="11"/>
        <v>1.1551724137931034</v>
      </c>
      <c r="G33" s="2">
        <f t="shared" si="11"/>
        <v>0.63372093023255816</v>
      </c>
      <c r="H33" s="2">
        <f t="shared" si="11"/>
        <v>0.76530612244897955</v>
      </c>
      <c r="I33" s="2">
        <f t="shared" si="11"/>
        <v>0.5</v>
      </c>
      <c r="J33" s="2">
        <f t="shared" si="11"/>
        <v>0.69791666666666663</v>
      </c>
      <c r="K33" s="2">
        <f t="shared" ref="K33:L33" si="12">K17/K5</f>
        <v>0.875</v>
      </c>
      <c r="L33" s="2">
        <f t="shared" si="12"/>
        <v>0.95348837209302328</v>
      </c>
      <c r="M33" s="2">
        <f t="shared" ref="M33:N33" si="13">M17/M5</f>
        <v>0.375</v>
      </c>
      <c r="N33" s="2">
        <f t="shared" si="13"/>
        <v>0.7</v>
      </c>
    </row>
    <row r="34" spans="2:14">
      <c r="B34" s="5" t="s">
        <v>15</v>
      </c>
      <c r="C34" s="2">
        <f>AVERAGE(D34:L34)</f>
        <v>0.61351858974009277</v>
      </c>
      <c r="D34" s="2">
        <f t="shared" ref="D34:J34" si="14">D12/D5</f>
        <v>0.55172413793103448</v>
      </c>
      <c r="E34" s="2">
        <f t="shared" si="14"/>
        <v>0.55102040816326525</v>
      </c>
      <c r="F34" s="2">
        <f t="shared" si="14"/>
        <v>0.55172413793103448</v>
      </c>
      <c r="G34" s="2">
        <f t="shared" si="14"/>
        <v>0.69767441860465118</v>
      </c>
      <c r="H34" s="2">
        <f t="shared" si="14"/>
        <v>0.53061224489795922</v>
      </c>
      <c r="I34" s="2">
        <f t="shared" si="14"/>
        <v>0.5357142857142857</v>
      </c>
      <c r="J34" s="2">
        <f t="shared" si="14"/>
        <v>0.64583333333333337</v>
      </c>
      <c r="K34" s="2">
        <f t="shared" ref="K34:L34" si="15">K12/K5</f>
        <v>0.66666666666666663</v>
      </c>
      <c r="L34" s="2">
        <f t="shared" si="15"/>
        <v>0.79069767441860461</v>
      </c>
      <c r="M34" s="2">
        <f t="shared" ref="M34:N34" si="16">M12/M5</f>
        <v>0.25</v>
      </c>
      <c r="N34" s="2">
        <f t="shared" si="16"/>
        <v>0.51428571428571423</v>
      </c>
    </row>
    <row r="36" spans="2:14">
      <c r="B36" s="5" t="s">
        <v>29</v>
      </c>
      <c r="G36" s="2">
        <f t="shared" ref="G36:L36" si="17">(G9/G12*100)</f>
        <v>71.666666666666671</v>
      </c>
      <c r="H36" s="2">
        <f t="shared" si="17"/>
        <v>30.76923076923077</v>
      </c>
      <c r="I36" s="2">
        <f t="shared" si="17"/>
        <v>60</v>
      </c>
      <c r="J36" s="2">
        <f t="shared" si="17"/>
        <v>25.806451612903224</v>
      </c>
      <c r="K36" s="2">
        <f t="shared" si="17"/>
        <v>25</v>
      </c>
      <c r="L36" s="2">
        <f t="shared" si="17"/>
        <v>38.235294117647058</v>
      </c>
      <c r="M36" s="2">
        <f t="shared" ref="M36:N36" si="18">(M9/M12*100)</f>
        <v>25</v>
      </c>
      <c r="N36" s="2">
        <f t="shared" si="18"/>
        <v>22.222222222222221</v>
      </c>
    </row>
    <row r="37" spans="2:14">
      <c r="B37" s="5" t="s">
        <v>30</v>
      </c>
      <c r="G37" s="2">
        <f t="shared" ref="G37:L37" si="19">(G10/G12*100)</f>
        <v>26.666666666666668</v>
      </c>
      <c r="H37" s="2">
        <f t="shared" si="19"/>
        <v>34.615384615384613</v>
      </c>
      <c r="I37" s="2">
        <f t="shared" si="19"/>
        <v>13.333333333333334</v>
      </c>
      <c r="J37" s="2">
        <f t="shared" si="19"/>
        <v>67.741935483870961</v>
      </c>
      <c r="K37" s="2">
        <f t="shared" si="19"/>
        <v>53.125</v>
      </c>
      <c r="L37" s="2">
        <f t="shared" si="19"/>
        <v>38.235294117647058</v>
      </c>
      <c r="M37" s="2">
        <f t="shared" ref="M37:N37" si="20">(M10/M12*100)</f>
        <v>75</v>
      </c>
      <c r="N37" s="2">
        <f t="shared" si="20"/>
        <v>77.777777777777786</v>
      </c>
    </row>
    <row r="38" spans="2:14">
      <c r="B38" s="5" t="s">
        <v>31</v>
      </c>
      <c r="G38" s="2">
        <f t="shared" ref="G38:L38" si="21">(G11/G12*100)</f>
        <v>1.6666666666666667</v>
      </c>
      <c r="H38" s="2">
        <f t="shared" si="21"/>
        <v>34.615384615384613</v>
      </c>
      <c r="I38" s="2">
        <f t="shared" si="21"/>
        <v>26.666666666666668</v>
      </c>
      <c r="J38" s="2">
        <f t="shared" si="21"/>
        <v>6.4516129032258061</v>
      </c>
      <c r="K38" s="2">
        <f t="shared" si="21"/>
        <v>21.875</v>
      </c>
      <c r="L38" s="2">
        <f t="shared" si="21"/>
        <v>23.52941176470588</v>
      </c>
      <c r="M38" s="2">
        <f t="shared" ref="M38:N38" si="22">(M11/M12*100)</f>
        <v>0</v>
      </c>
      <c r="N38" s="2">
        <f t="shared" si="22"/>
        <v>0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stats</vt:lpstr>
      <vt:lpstr>diagrams</vt:lpstr>
    </vt:vector>
  </TitlesOfParts>
  <Company>ART+COM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Bützow</dc:creator>
  <cp:lastModifiedBy>Fabian Bützow</cp:lastModifiedBy>
  <cp:lastPrinted>2014-11-20T11:42:53Z</cp:lastPrinted>
  <dcterms:created xsi:type="dcterms:W3CDTF">2014-11-19T14:40:25Z</dcterms:created>
  <dcterms:modified xsi:type="dcterms:W3CDTF">2015-03-18T10:28:31Z</dcterms:modified>
</cp:coreProperties>
</file>