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1" i="1"/>
  <c r="C25" i="1"/>
  <c r="Q12" i="1"/>
  <c r="Q39" i="1"/>
  <c r="Q38" i="1"/>
  <c r="Q37" i="1"/>
  <c r="Q34" i="1"/>
  <c r="Q17" i="1"/>
  <c r="Q33" i="1"/>
  <c r="Q32" i="1"/>
  <c r="Q31" i="1"/>
  <c r="Q29" i="1"/>
  <c r="P12" i="1"/>
  <c r="P39" i="1"/>
  <c r="P38" i="1"/>
  <c r="P37" i="1"/>
  <c r="P34" i="1"/>
  <c r="P17" i="1"/>
  <c r="P33" i="1"/>
  <c r="P32" i="1"/>
  <c r="P31" i="1"/>
  <c r="P29" i="1"/>
  <c r="O17" i="1"/>
  <c r="O33" i="1"/>
  <c r="O12" i="1"/>
  <c r="O39" i="1"/>
  <c r="O38" i="1"/>
  <c r="O37" i="1"/>
  <c r="O34" i="1"/>
  <c r="O32" i="1"/>
  <c r="O31" i="1"/>
  <c r="O29" i="1"/>
  <c r="N12" i="1"/>
  <c r="N39" i="1"/>
  <c r="N38" i="1"/>
  <c r="N37" i="1"/>
  <c r="N34" i="1"/>
  <c r="N17" i="1"/>
  <c r="N33" i="1"/>
  <c r="N32" i="1"/>
  <c r="N31" i="1"/>
  <c r="N29" i="1"/>
  <c r="M29" i="1"/>
  <c r="M12" i="1"/>
  <c r="M39" i="1"/>
  <c r="M38" i="1"/>
  <c r="M37" i="1"/>
  <c r="M34" i="1"/>
  <c r="M17" i="1"/>
  <c r="M33" i="1"/>
  <c r="M32" i="1"/>
  <c r="M31" i="1"/>
  <c r="L12" i="1"/>
  <c r="L39" i="1"/>
  <c r="L38" i="1"/>
  <c r="L37" i="1"/>
  <c r="L34" i="1"/>
  <c r="L17" i="1"/>
  <c r="L33" i="1"/>
  <c r="L32" i="1"/>
  <c r="L31" i="1"/>
  <c r="L29" i="1"/>
  <c r="K12" i="1"/>
  <c r="K31" i="1"/>
  <c r="K34" i="1"/>
  <c r="K17" i="1"/>
  <c r="K33" i="1"/>
  <c r="K39" i="1"/>
  <c r="K38" i="1"/>
  <c r="K37" i="1"/>
  <c r="K32" i="1"/>
  <c r="K29" i="1"/>
  <c r="G39" i="1"/>
  <c r="G38" i="1"/>
  <c r="G37" i="1"/>
  <c r="H39" i="1"/>
  <c r="H38" i="1"/>
  <c r="H37" i="1"/>
  <c r="I39" i="1"/>
  <c r="I38" i="1"/>
  <c r="I37" i="1"/>
  <c r="J39" i="1"/>
  <c r="J38" i="1"/>
  <c r="J37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<sst xmlns="http://schemas.openxmlformats.org/spreadsheetml/2006/main" count="50" uniqueCount="42">
  <si>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</si>
  <si>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</si>
  <si>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</si>
  <si>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</si>
  <si>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</si>
  <si>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</si>
  <si>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</si>
  <si>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</si>
  <si>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</si>
  <si>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</si>
  <si>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</si>
  <si>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</si>
  <si>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</si>
  <si>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</si>
  <si>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</si>
  <si>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</si>
  <si>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</si>
  <si>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</si>
  <si>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</si>
  <si>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</si>
  <si>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</si>
  <si>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</si>
  <si>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</si>
  <si>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</si>
  <si>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</si>
  <si>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</si>
  <si>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</si>
  <si>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</si>
  <si>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</si>
  <si>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</si>
  <si>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</si>
  <si>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</si>
  <si>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</si>
  <si>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</si>
  <si>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</si>
  <si>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</si>
  <si>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</si>
  <si>
    <t>04 FEB - 24 FEB</t>
  </si>
  <si>
    <t>25 FEB - 17 MAR</t>
  </si>
  <si>
    <t>tracked pairing time in days</t>
  </si>
  <si>
    <t>18 MAR - 07 APR</t>
  </si>
  <si>
    <t>08 APR - 28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</si>
</sst>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stats!$D$33:$Q$33</c:f>
              <c:numCache>
                <c:formatCode>0.00</c:formatCode>
                <c:ptCount val="14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  <c:pt idx="10">
                  <c:v>0.7</c:v>
                </c:pt>
                <c:pt idx="11">
                  <c:v>1.017241379310345</c:v>
                </c:pt>
                <c:pt idx="12">
                  <c:v>0.825</c:v>
                </c:pt>
                <c:pt idx="13">
                  <c:v>0.833333333333333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stats!$D$34:$Q$34</c:f>
              <c:numCache>
                <c:formatCode>0.00</c:formatCode>
                <c:ptCount val="14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  <c:pt idx="10">
                  <c:v>0.514285714285714</c:v>
                </c:pt>
                <c:pt idx="11">
                  <c:v>1.137931034482759</c:v>
                </c:pt>
                <c:pt idx="12">
                  <c:v>0.35</c:v>
                </c:pt>
                <c:pt idx="13">
                  <c:v>0.259259259259259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stats!$D$1:$Q$1</c:f>
              <c:numCache>
                <c:formatCode>dd/mm/yyyy</c:formatCode>
                <c:ptCount val="14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  <c:pt idx="13">
                  <c:v>42123.0</c:v>
                </c:pt>
              </c:numCache>
            </c:numRef>
          </c:cat>
          <c:val>
            <c:numRef>
              <c:f>stats!$D$25:$Q$25</c:f>
              <c:numCache>
                <c:formatCode>0.00</c:formatCode>
                <c:ptCount val="14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  <c:pt idx="10">
                  <c:v>1.9</c:v>
                </c:pt>
                <c:pt idx="11">
                  <c:v>1.5</c:v>
                </c:pt>
                <c:pt idx="12">
                  <c:v>2.2</c:v>
                </c:pt>
                <c:pt idx="13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24147016"/>
        <c:axId val="2124152040"/>
      </c:lineChart>
      <c:dateAx>
        <c:axId val="212414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124152040"/>
        <c:crosses val="autoZero"/>
        <c:auto val="1"/>
        <c:lblOffset val="100"/>
        <c:baseTimeUnit val="days"/>
      </c:dateAx>
      <c:valAx>
        <c:axId val="212415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4147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stats!$G$37:$Q$37</c:f>
              <c:numCache>
                <c:formatCode>0.00</c:formatCode>
                <c:ptCount val="11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  <c:pt idx="7">
                  <c:v>22.22222222222222</c:v>
                </c:pt>
                <c:pt idx="8">
                  <c:v>66.66666666666665</c:v>
                </c:pt>
                <c:pt idx="9">
                  <c:v>71.42857142857143</c:v>
                </c:pt>
                <c:pt idx="10">
                  <c:v>28.57142857142857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stats!$G$38:$Q$38</c:f>
              <c:numCache>
                <c:formatCode>0.00</c:formatCode>
                <c:ptCount val="11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  <c:pt idx="7">
                  <c:v>77.77777777777779</c:v>
                </c:pt>
                <c:pt idx="8">
                  <c:v>27.27272727272727</c:v>
                </c:pt>
                <c:pt idx="9">
                  <c:v>28.57142857142857</c:v>
                </c:pt>
                <c:pt idx="10">
                  <c:v>71.42857142857143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stats!$G$39:$Q$39</c:f>
              <c:numCache>
                <c:formatCode>0.00</c:formatCode>
                <c:ptCount val="11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  <c:pt idx="7">
                  <c:v>0.0</c:v>
                </c:pt>
                <c:pt idx="8">
                  <c:v>6.060606060606061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91208"/>
        <c:axId val="2124194088"/>
      </c:barChart>
      <c:catAx>
        <c:axId val="212419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94088"/>
        <c:crosses val="autoZero"/>
        <c:auto val="1"/>
        <c:lblAlgn val="ctr"/>
        <c:lblOffset val="100"/>
        <c:noMultiLvlLbl val="0"/>
      </c:catAx>
      <c:valAx>
        <c:axId val="2124194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419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107950</xdr:rowOff>
    </xdr:from>
    <xdr:to>
      <xdr:col>7</xdr:col>
      <xdr:colOff>228600</xdr:colOff>
      <xdr:row>72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56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0,78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57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0,57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59</xdr:row>
      <xdr:rowOff>12700</xdr:rowOff>
    </xdr:from>
    <xdr:ext cx="441146" cy="261610"/>
    <xdr:sp macro="" textlink="C25">
      <xdr:nvSpPr>
        <xdr:cNvPr id="7" name="Textfeld 6"/>
        <xdr:cNvSpPr txBox="1"/>
      </xdr:nvSpPr>
      <xdr:spPr>
        <a:xfrm>
          <a:off x="7493000" y="112522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1,95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44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596900</xdr:colOff>
      <xdr:row>44</xdr:row>
      <xdr:rowOff>95250</xdr:rowOff>
    </xdr:from>
    <xdr:to>
      <xdr:col>12</xdr:col>
      <xdr:colOff>25400</xdr:colOff>
      <xdr:row>58</xdr:row>
      <xdr:rowOff>171450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12" workbookViewId="0">
      <selection activeCell="C35" sqref="C35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  <col min="11" max="11" width="14.6640625" style="2" customWidth="1"/>
    <col min="12" max="14" width="13.83203125" style="2" customWidth="1"/>
    <col min="15" max="17" width="14.33203125" style="2" customWidth="1"/>
  </cols>
  <sheetData>
    <row r="1" spans="1:17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  <c r="N1" s="1">
        <v>42059</v>
      </c>
      <c r="O1" s="1">
        <v>42080</v>
      </c>
      <c r="P1" s="1">
        <v>42101</v>
      </c>
      <c r="Q1" s="1">
        <v>42123</v>
      </c>
    </row>
    <row r="2" spans="1:17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  <c r="N2" s="2" t="s">
        <v>37</v>
      </c>
      <c r="O2" s="2" t="s">
        <v>38</v>
      </c>
      <c r="P2" s="2" t="s">
        <v>40</v>
      </c>
      <c r="Q2" s="2" t="s">
        <v>41</v>
      </c>
    </row>
    <row r="3" spans="1:17">
      <c r="D3" s="4"/>
      <c r="E3" s="4"/>
      <c r="F3" s="4"/>
      <c r="G3" s="4"/>
      <c r="H3" s="4"/>
      <c r="I3" s="4"/>
    </row>
    <row r="4" spans="1:17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  <c r="N4" s="2">
        <v>15</v>
      </c>
      <c r="O4" s="2">
        <v>15</v>
      </c>
      <c r="P4" s="2">
        <v>13</v>
      </c>
      <c r="Q4" s="2">
        <v>15</v>
      </c>
    </row>
    <row r="5" spans="1:17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  <c r="N5" s="2">
        <v>35</v>
      </c>
      <c r="O5" s="2">
        <v>29</v>
      </c>
      <c r="P5" s="2">
        <v>20</v>
      </c>
      <c r="Q5" s="2">
        <v>27</v>
      </c>
    </row>
    <row r="6" spans="1:17">
      <c r="D6" s="4"/>
      <c r="E6" s="4"/>
      <c r="F6" s="4"/>
      <c r="G6" s="4"/>
      <c r="H6" s="4"/>
      <c r="I6" s="4"/>
    </row>
    <row r="7" spans="1:17">
      <c r="A7" t="s">
        <v>7</v>
      </c>
      <c r="D7" s="4"/>
      <c r="E7" s="4"/>
      <c r="F7" s="4"/>
      <c r="G7" s="4"/>
      <c r="H7" s="4"/>
      <c r="I7" s="4"/>
    </row>
    <row r="8" spans="1:17">
      <c r="D8" s="4"/>
      <c r="E8" s="4"/>
      <c r="F8" s="4"/>
      <c r="G8" s="4"/>
      <c r="H8" s="4"/>
      <c r="I8" s="4"/>
    </row>
    <row r="9" spans="1:17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  <c r="N9" s="2">
        <v>4</v>
      </c>
      <c r="O9" s="2">
        <v>22</v>
      </c>
      <c r="P9" s="2">
        <v>5</v>
      </c>
      <c r="Q9" s="2">
        <v>2</v>
      </c>
    </row>
    <row r="10" spans="1:17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  <c r="N10" s="2">
        <v>14</v>
      </c>
      <c r="O10" s="2">
        <v>9</v>
      </c>
      <c r="P10" s="2">
        <v>2</v>
      </c>
      <c r="Q10" s="2">
        <v>5</v>
      </c>
    </row>
    <row r="11" spans="1:17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  <c r="N11" s="2">
        <v>0</v>
      </c>
      <c r="O11" s="2">
        <v>2</v>
      </c>
      <c r="P11" s="2">
        <v>0</v>
      </c>
      <c r="Q11" s="2">
        <v>0</v>
      </c>
    </row>
    <row r="12" spans="1:17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  <c r="N12" s="2">
        <f t="shared" ref="N12:O12" si="1">SUM(N9:N11)</f>
        <v>18</v>
      </c>
      <c r="O12" s="2">
        <f t="shared" si="1"/>
        <v>33</v>
      </c>
      <c r="P12" s="2">
        <f t="shared" ref="P12:Q12" si="2">SUM(P9:P11)</f>
        <v>7</v>
      </c>
      <c r="Q12" s="2">
        <f t="shared" si="2"/>
        <v>7</v>
      </c>
    </row>
    <row r="13" spans="1:17">
      <c r="D13" s="4"/>
      <c r="E13" s="4"/>
      <c r="F13" s="4"/>
      <c r="G13" s="4"/>
      <c r="H13" s="4"/>
      <c r="I13" s="4"/>
    </row>
    <row r="14" spans="1:17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  <c r="N14" s="2">
        <v>2</v>
      </c>
      <c r="O14" s="2">
        <v>12</v>
      </c>
      <c r="P14" s="2">
        <v>7</v>
      </c>
      <c r="Q14" s="2">
        <v>4</v>
      </c>
    </row>
    <row r="15" spans="1:17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  <c r="N15" s="2">
        <v>22.5</v>
      </c>
      <c r="O15" s="2">
        <v>17</v>
      </c>
      <c r="P15" s="2">
        <v>9.5</v>
      </c>
      <c r="Q15" s="2">
        <v>18.5</v>
      </c>
    </row>
    <row r="16" spans="1:17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  <c r="N16" s="2">
        <v>0</v>
      </c>
      <c r="O16" s="2">
        <v>0.5</v>
      </c>
      <c r="P16" s="2">
        <v>0</v>
      </c>
      <c r="Q16" s="2">
        <v>0</v>
      </c>
    </row>
    <row r="17" spans="1:17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3">SUM(G14:G16)</f>
        <v>54.5</v>
      </c>
      <c r="H17" s="2">
        <f t="shared" si="3"/>
        <v>37.5</v>
      </c>
      <c r="I17" s="2">
        <f t="shared" si="3"/>
        <v>14</v>
      </c>
      <c r="J17" s="2">
        <f t="shared" si="3"/>
        <v>33.5</v>
      </c>
      <c r="K17" s="2">
        <f t="shared" si="3"/>
        <v>42</v>
      </c>
      <c r="L17" s="2">
        <f t="shared" si="3"/>
        <v>41</v>
      </c>
      <c r="M17" s="2">
        <f t="shared" si="3"/>
        <v>12</v>
      </c>
      <c r="N17" s="2">
        <f t="shared" ref="N17:O17" si="4">SUM(N14:N16)</f>
        <v>24.5</v>
      </c>
      <c r="O17" s="2">
        <f t="shared" si="4"/>
        <v>29.5</v>
      </c>
      <c r="P17" s="2">
        <f t="shared" ref="P17:Q17" si="5">SUM(P14:P16)</f>
        <v>16.5</v>
      </c>
      <c r="Q17" s="2">
        <f t="shared" si="5"/>
        <v>22.5</v>
      </c>
    </row>
    <row r="18" spans="1:17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  <c r="N18" s="2">
        <v>7</v>
      </c>
      <c r="O18" s="2">
        <v>5</v>
      </c>
      <c r="P18" s="2">
        <v>4</v>
      </c>
      <c r="Q18" s="2">
        <v>4</v>
      </c>
    </row>
    <row r="19" spans="1:17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  <c r="O19" s="2">
        <v>1</v>
      </c>
      <c r="P19" s="2">
        <v>1</v>
      </c>
      <c r="Q19" s="2">
        <v>2</v>
      </c>
    </row>
    <row r="20" spans="1:17">
      <c r="D20" s="2"/>
      <c r="E20" s="2"/>
      <c r="F20" s="2"/>
      <c r="G20" s="2"/>
      <c r="H20" s="2"/>
      <c r="I20" s="2"/>
    </row>
    <row r="21" spans="1:17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  <c r="N21" s="2">
        <v>4</v>
      </c>
      <c r="O21" s="2">
        <v>2</v>
      </c>
      <c r="P21" s="2">
        <v>4</v>
      </c>
      <c r="Q21" s="2">
        <v>3</v>
      </c>
    </row>
    <row r="22" spans="1:17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7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7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7">
      <c r="B25" s="5" t="s">
        <v>34</v>
      </c>
      <c r="C25" s="2">
        <f>AVERAGE(D25:Q25)</f>
        <v>1.9535714285714285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  <c r="N25" s="2">
        <v>1.9</v>
      </c>
      <c r="O25" s="2">
        <v>1.5</v>
      </c>
      <c r="P25" s="2">
        <v>2.2000000000000002</v>
      </c>
      <c r="Q25" s="2">
        <v>3.1</v>
      </c>
    </row>
    <row r="26" spans="1:17">
      <c r="D26" s="4"/>
      <c r="E26" s="4"/>
      <c r="F26" s="4"/>
      <c r="G26" s="4"/>
      <c r="H26" s="4"/>
      <c r="I26" s="4"/>
    </row>
    <row r="27" spans="1:17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  <c r="N27" s="2">
        <v>41</v>
      </c>
      <c r="O27" s="2">
        <v>36</v>
      </c>
      <c r="P27" s="2">
        <v>34</v>
      </c>
      <c r="Q27" s="2">
        <v>38</v>
      </c>
    </row>
    <row r="28" spans="1:17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  <c r="N28" s="2">
        <v>346</v>
      </c>
      <c r="O28" s="2">
        <v>373</v>
      </c>
      <c r="P28" s="2">
        <v>381</v>
      </c>
      <c r="Q28" s="2">
        <v>382</v>
      </c>
    </row>
    <row r="29" spans="1:17">
      <c r="D29" s="2"/>
      <c r="E29" s="2"/>
      <c r="F29" s="2"/>
      <c r="G29" s="2"/>
      <c r="H29" s="2"/>
      <c r="I29" s="2">
        <f t="shared" ref="I29:N29" si="6">SUM(I27:I28)</f>
        <v>317</v>
      </c>
      <c r="J29" s="2">
        <f t="shared" si="6"/>
        <v>325</v>
      </c>
      <c r="K29" s="2">
        <f t="shared" si="6"/>
        <v>338</v>
      </c>
      <c r="L29" s="2">
        <f t="shared" si="6"/>
        <v>338</v>
      </c>
      <c r="M29" s="2">
        <f t="shared" si="6"/>
        <v>369</v>
      </c>
      <c r="N29" s="2">
        <f t="shared" si="6"/>
        <v>387</v>
      </c>
      <c r="O29" s="2">
        <f t="shared" ref="O29:P29" si="7">SUM(O27:O28)</f>
        <v>409</v>
      </c>
      <c r="P29" s="2">
        <f t="shared" si="7"/>
        <v>415</v>
      </c>
      <c r="Q29" s="2">
        <f t="shared" ref="Q29" si="8">SUM(Q27:Q28)</f>
        <v>420</v>
      </c>
    </row>
    <row r="30" spans="1:17">
      <c r="D30" s="4"/>
      <c r="E30" s="4"/>
      <c r="F30" s="4"/>
      <c r="G30" s="4"/>
      <c r="H30" s="4"/>
      <c r="I30" s="4"/>
    </row>
    <row r="31" spans="1:17">
      <c r="A31" t="s">
        <v>13</v>
      </c>
      <c r="B31" s="5" t="s">
        <v>21</v>
      </c>
      <c r="C31" s="2">
        <f>AVERAGE(D31:Q31)</f>
        <v>0.35752711732736803</v>
      </c>
      <c r="D31" s="2">
        <f t="shared" ref="D31:J31" si="9">(D18/D12)</f>
        <v>0.40625</v>
      </c>
      <c r="E31" s="2">
        <f t="shared" si="9"/>
        <v>0.40740740740740738</v>
      </c>
      <c r="F31" s="2">
        <f t="shared" si="9"/>
        <v>0.375</v>
      </c>
      <c r="G31" s="2">
        <f t="shared" si="9"/>
        <v>0.11666666666666667</v>
      </c>
      <c r="H31" s="2">
        <f t="shared" si="9"/>
        <v>0.38461538461538464</v>
      </c>
      <c r="I31" s="2">
        <f t="shared" si="9"/>
        <v>0.26666666666666666</v>
      </c>
      <c r="J31" s="2">
        <f t="shared" si="9"/>
        <v>0.22580645161290322</v>
      </c>
      <c r="K31" s="2">
        <f t="shared" ref="K31:L31" si="10">(K18/K12)</f>
        <v>0.375</v>
      </c>
      <c r="L31" s="2">
        <f t="shared" si="10"/>
        <v>0.26470588235294118</v>
      </c>
      <c r="M31" s="2">
        <f t="shared" ref="M31:N31" si="11">(M18/M12)</f>
        <v>0.5</v>
      </c>
      <c r="N31" s="2">
        <f t="shared" si="11"/>
        <v>0.3888888888888889</v>
      </c>
      <c r="O31" s="2">
        <f t="shared" ref="O31:P31" si="12">(O18/O12)</f>
        <v>0.15151515151515152</v>
      </c>
      <c r="P31" s="2">
        <f t="shared" si="12"/>
        <v>0.5714285714285714</v>
      </c>
      <c r="Q31" s="2">
        <f t="shared" ref="Q31" si="13">(Q18/Q12)</f>
        <v>0.5714285714285714</v>
      </c>
    </row>
    <row r="32" spans="1:17">
      <c r="B32" s="5" t="s">
        <v>28</v>
      </c>
      <c r="D32" s="2"/>
      <c r="E32" s="2"/>
      <c r="F32" s="2"/>
      <c r="G32" s="2">
        <f t="shared" ref="G32:J32" si="14">(G19/G12)</f>
        <v>0.05</v>
      </c>
      <c r="H32" s="2">
        <f t="shared" si="14"/>
        <v>0.11538461538461539</v>
      </c>
      <c r="I32" s="2">
        <f t="shared" si="14"/>
        <v>0</v>
      </c>
      <c r="J32" s="2">
        <f t="shared" si="14"/>
        <v>6.4516129032258063E-2</v>
      </c>
      <c r="K32" s="2">
        <f t="shared" ref="K32:L32" si="15">(K19/K12)</f>
        <v>9.375E-2</v>
      </c>
      <c r="L32" s="2">
        <f t="shared" si="15"/>
        <v>5.8823529411764705E-2</v>
      </c>
      <c r="M32" s="2">
        <f t="shared" ref="M32:N32" si="16">(M19/M12)</f>
        <v>0.125</v>
      </c>
      <c r="N32" s="2">
        <f t="shared" si="16"/>
        <v>0.1111111111111111</v>
      </c>
      <c r="O32" s="2">
        <f t="shared" ref="O32:P32" si="17">(O19/O12)</f>
        <v>3.0303030303030304E-2</v>
      </c>
      <c r="P32" s="2">
        <f t="shared" si="17"/>
        <v>0.14285714285714285</v>
      </c>
      <c r="Q32" s="2">
        <f t="shared" ref="Q32" si="18">(Q19/Q12)</f>
        <v>0.2857142857142857</v>
      </c>
    </row>
    <row r="33" spans="2:17">
      <c r="B33" s="5" t="s">
        <v>14</v>
      </c>
      <c r="C33" s="2">
        <f>AVERAGE(D33:Q33)</f>
        <v>0.77536471642729732</v>
      </c>
      <c r="D33" s="2">
        <f t="shared" ref="D33:J33" si="19">D17/D5</f>
        <v>0.75862068965517238</v>
      </c>
      <c r="E33" s="2">
        <f t="shared" si="19"/>
        <v>0.76530612244897955</v>
      </c>
      <c r="F33" s="2">
        <f t="shared" si="19"/>
        <v>1.1551724137931034</v>
      </c>
      <c r="G33" s="2">
        <f t="shared" si="19"/>
        <v>0.63372093023255816</v>
      </c>
      <c r="H33" s="2">
        <f t="shared" si="19"/>
        <v>0.76530612244897955</v>
      </c>
      <c r="I33" s="2">
        <f t="shared" si="19"/>
        <v>0.5</v>
      </c>
      <c r="J33" s="2">
        <f t="shared" si="19"/>
        <v>0.69791666666666663</v>
      </c>
      <c r="K33" s="2">
        <f t="shared" ref="K33:L33" si="20">K17/K5</f>
        <v>0.875</v>
      </c>
      <c r="L33" s="2">
        <f t="shared" si="20"/>
        <v>0.95348837209302328</v>
      </c>
      <c r="M33" s="2">
        <f t="shared" ref="M33:N33" si="21">M17/M5</f>
        <v>0.375</v>
      </c>
      <c r="N33" s="2">
        <f t="shared" si="21"/>
        <v>0.7</v>
      </c>
      <c r="O33" s="2">
        <f t="shared" ref="O33:P33" si="22">O17/O5</f>
        <v>1.0172413793103448</v>
      </c>
      <c r="P33" s="2">
        <f t="shared" si="22"/>
        <v>0.82499999999999996</v>
      </c>
      <c r="Q33" s="2">
        <f t="shared" ref="Q33" si="23">Q17/Q5</f>
        <v>0.83333333333333337</v>
      </c>
    </row>
    <row r="34" spans="2:17">
      <c r="B34" s="5" t="s">
        <v>15</v>
      </c>
      <c r="C34" s="2">
        <f>AVERAGE(D34:Q34)</f>
        <v>0.57379595112061188</v>
      </c>
      <c r="D34" s="2">
        <f t="shared" ref="D34:J34" si="24">D12/D5</f>
        <v>0.55172413793103448</v>
      </c>
      <c r="E34" s="2">
        <f t="shared" si="24"/>
        <v>0.55102040816326525</v>
      </c>
      <c r="F34" s="2">
        <f t="shared" si="24"/>
        <v>0.55172413793103448</v>
      </c>
      <c r="G34" s="2">
        <f t="shared" si="24"/>
        <v>0.69767441860465118</v>
      </c>
      <c r="H34" s="2">
        <f t="shared" si="24"/>
        <v>0.53061224489795922</v>
      </c>
      <c r="I34" s="2">
        <f t="shared" si="24"/>
        <v>0.5357142857142857</v>
      </c>
      <c r="J34" s="2">
        <f t="shared" si="24"/>
        <v>0.64583333333333337</v>
      </c>
      <c r="K34" s="2">
        <f t="shared" ref="K34:L34" si="25">K12/K5</f>
        <v>0.66666666666666663</v>
      </c>
      <c r="L34" s="2">
        <f t="shared" si="25"/>
        <v>0.79069767441860461</v>
      </c>
      <c r="M34" s="2">
        <f t="shared" ref="M34:N34" si="26">M12/M5</f>
        <v>0.25</v>
      </c>
      <c r="N34" s="2">
        <f t="shared" si="26"/>
        <v>0.51428571428571423</v>
      </c>
      <c r="O34" s="2">
        <f t="shared" ref="O34:P34" si="27">O12/O5</f>
        <v>1.1379310344827587</v>
      </c>
      <c r="P34" s="2">
        <f t="shared" si="27"/>
        <v>0.35</v>
      </c>
      <c r="Q34" s="2">
        <f t="shared" ref="Q34" si="28">Q12/Q5</f>
        <v>0.25925925925925924</v>
      </c>
    </row>
    <row r="35" spans="2:17">
      <c r="B35" s="5" t="s">
        <v>39</v>
      </c>
      <c r="C35" s="2"/>
      <c r="D35" s="2"/>
      <c r="E35" s="2"/>
      <c r="F35" s="2"/>
      <c r="G35" s="2"/>
      <c r="H35" s="2"/>
      <c r="I35" s="2"/>
      <c r="O35" s="2">
        <v>5.5</v>
      </c>
      <c r="P35" s="2">
        <v>1.5</v>
      </c>
      <c r="Q35" s="2">
        <v>3</v>
      </c>
    </row>
    <row r="37" spans="2:17">
      <c r="B37" s="5" t="s">
        <v>29</v>
      </c>
      <c r="G37" s="2">
        <f t="shared" ref="G37:L37" si="29">(G9/G12*100)</f>
        <v>71.666666666666671</v>
      </c>
      <c r="H37" s="2">
        <f t="shared" si="29"/>
        <v>30.76923076923077</v>
      </c>
      <c r="I37" s="2">
        <f t="shared" si="29"/>
        <v>60</v>
      </c>
      <c r="J37" s="2">
        <f t="shared" si="29"/>
        <v>25.806451612903224</v>
      </c>
      <c r="K37" s="2">
        <f t="shared" si="29"/>
        <v>25</v>
      </c>
      <c r="L37" s="2">
        <f t="shared" si="29"/>
        <v>38.235294117647058</v>
      </c>
      <c r="M37" s="2">
        <f t="shared" ref="M37:N37" si="30">(M9/M12*100)</f>
        <v>25</v>
      </c>
      <c r="N37" s="2">
        <f t="shared" si="30"/>
        <v>22.222222222222221</v>
      </c>
      <c r="O37" s="2">
        <f t="shared" ref="O37:P37" si="31">(O9/O12*100)</f>
        <v>66.666666666666657</v>
      </c>
      <c r="P37" s="2">
        <f t="shared" si="31"/>
        <v>71.428571428571431</v>
      </c>
      <c r="Q37" s="2">
        <f t="shared" ref="Q37" si="32">(Q9/Q12*100)</f>
        <v>28.571428571428569</v>
      </c>
    </row>
    <row r="38" spans="2:17">
      <c r="B38" s="5" t="s">
        <v>30</v>
      </c>
      <c r="G38" s="2">
        <f t="shared" ref="G38:L38" si="33">(G10/G12*100)</f>
        <v>26.666666666666668</v>
      </c>
      <c r="H38" s="2">
        <f t="shared" si="33"/>
        <v>34.615384615384613</v>
      </c>
      <c r="I38" s="2">
        <f t="shared" si="33"/>
        <v>13.333333333333334</v>
      </c>
      <c r="J38" s="2">
        <f t="shared" si="33"/>
        <v>67.741935483870961</v>
      </c>
      <c r="K38" s="2">
        <f t="shared" si="33"/>
        <v>53.125</v>
      </c>
      <c r="L38" s="2">
        <f t="shared" si="33"/>
        <v>38.235294117647058</v>
      </c>
      <c r="M38" s="2">
        <f t="shared" ref="M38:N38" si="34">(M10/M12*100)</f>
        <v>75</v>
      </c>
      <c r="N38" s="2">
        <f t="shared" si="34"/>
        <v>77.777777777777786</v>
      </c>
      <c r="O38" s="2">
        <f t="shared" ref="O38:P38" si="35">(O10/O12*100)</f>
        <v>27.27272727272727</v>
      </c>
      <c r="P38" s="2">
        <f t="shared" si="35"/>
        <v>28.571428571428569</v>
      </c>
      <c r="Q38" s="2">
        <f t="shared" ref="Q38" si="36">(Q10/Q12*100)</f>
        <v>71.428571428571431</v>
      </c>
    </row>
    <row r="39" spans="2:17">
      <c r="B39" s="5" t="s">
        <v>31</v>
      </c>
      <c r="G39" s="2">
        <f t="shared" ref="G39:L39" si="37">(G11/G12*100)</f>
        <v>1.6666666666666667</v>
      </c>
      <c r="H39" s="2">
        <f t="shared" si="37"/>
        <v>34.615384615384613</v>
      </c>
      <c r="I39" s="2">
        <f t="shared" si="37"/>
        <v>26.666666666666668</v>
      </c>
      <c r="J39" s="2">
        <f t="shared" si="37"/>
        <v>6.4516129032258061</v>
      </c>
      <c r="K39" s="2">
        <f t="shared" si="37"/>
        <v>21.875</v>
      </c>
      <c r="L39" s="2">
        <f t="shared" si="37"/>
        <v>23.52941176470588</v>
      </c>
      <c r="M39" s="2">
        <f t="shared" ref="M39:N39" si="38">(M11/M12*100)</f>
        <v>0</v>
      </c>
      <c r="N39" s="2">
        <f t="shared" si="38"/>
        <v>0</v>
      </c>
      <c r="O39" s="2">
        <f t="shared" ref="O39:P39" si="39">(O11/O12*100)</f>
        <v>6.0606060606060606</v>
      </c>
      <c r="P39" s="2">
        <f t="shared" si="39"/>
        <v>0</v>
      </c>
      <c r="Q39" s="2">
        <f t="shared" ref="Q39" si="40">(Q11/Q12*100)</f>
        <v>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2015-04-29T07:38:19Z</dcterms:modified>
</cp:coreProperties>
</file>