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1" i="1"/>
  <c r="C25" i="1"/>
  <c r="L12" i="1"/>
  <c r="L38" i="1"/>
  <c r="L37" i="1"/>
  <c r="L36" i="1"/>
  <c r="L34" i="1"/>
  <c r="L17" i="1"/>
  <c r="L33" i="1"/>
  <c r="L32" i="1"/>
  <c r="L31" i="1"/>
  <c r="L29" i="1"/>
  <c r="K12" i="1"/>
  <c r="K31" i="1"/>
  <c r="K34" i="1"/>
  <c r="K17" i="1"/>
  <c r="K33" i="1"/>
  <c r="K38" i="1"/>
  <c r="K37" i="1"/>
  <c r="K36" i="1"/>
  <c r="K32" i="1"/>
  <c r="K29" i="1"/>
  <c r="G38" i="1"/>
  <c r="G37" i="1"/>
  <c r="G36" i="1"/>
  <c r="H38" i="1"/>
  <c r="H37" i="1"/>
  <c r="H36" i="1"/>
  <c r="I38" i="1"/>
  <c r="I37" i="1"/>
  <c r="I36" i="1"/>
  <c r="J38" i="1"/>
  <c r="J37" i="1"/>
  <c r="J36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<sst xmlns="http://schemas.openxmlformats.org/spreadsheetml/2006/main" count="44" uniqueCount="36">
  <si>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</si>
  <si>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</si>
  <si>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</si>
  <si>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</si>
  <si>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</si>
  <si>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</si>
  <si>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</si>
  <si>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</si>
  <si>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miscalculated estimations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</si>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</sst>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0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stats!$D$1:$L$1</c:f>
              <c:numCache>
                <c:formatCode>dd/mm/yyyy</c:formatCode>
                <c:ptCount val="9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</c:numCache>
            </c:numRef>
          </c:cat>
          <c:val>
            <c:numRef>
              <c:f>stats!$D$33:$L$33</c:f>
              <c:numCache>
                <c:formatCode>0.00</c:formatCode>
                <c:ptCount val="9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stats!$D$1:$L$1</c:f>
              <c:numCache>
                <c:formatCode>dd/mm/yyyy</c:formatCode>
                <c:ptCount val="9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</c:numCache>
            </c:numRef>
          </c:cat>
          <c:val>
            <c:numRef>
              <c:f>stats!$D$34:$L$34</c:f>
              <c:numCache>
                <c:formatCode>0.00</c:formatCode>
                <c:ptCount val="9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stats!$D$1:$L$1</c:f>
              <c:numCache>
                <c:formatCode>dd/mm/yyyy</c:formatCode>
                <c:ptCount val="9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</c:numCache>
            </c:numRef>
          </c:cat>
          <c:val>
            <c:numRef>
              <c:f>stats!$D$25:$L$25</c:f>
              <c:numCache>
                <c:formatCode>0.00</c:formatCode>
                <c:ptCount val="9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36668840"/>
        <c:axId val="-2136672088"/>
      </c:lineChart>
      <c:dateAx>
        <c:axId val="-213666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-2136672088"/>
        <c:crosses val="autoZero"/>
        <c:auto val="1"/>
        <c:lblOffset val="100"/>
        <c:baseTimeUnit val="days"/>
      </c:dateAx>
      <c:valAx>
        <c:axId val="-2136672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6668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Bugs</c:v>
          </c:tx>
          <c:invertIfNegative val="0"/>
          <c:val>
            <c:numRef>
              <c:f>stats!$G$36:$L$36</c:f>
              <c:numCache>
                <c:formatCode>0.00</c:formatCode>
                <c:ptCount val="6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</c:numCache>
            </c:numRef>
          </c:val>
        </c:ser>
        <c:ser>
          <c:idx val="1"/>
          <c:order val="1"/>
          <c:tx>
            <c:v>Features</c:v>
          </c:tx>
          <c:invertIfNegative val="0"/>
          <c:val>
            <c:numRef>
              <c:f>stats!$G$37:$L$37</c:f>
              <c:numCache>
                <c:formatCode>0.00</c:formatCode>
                <c:ptCount val="6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</c:numCache>
            </c:numRef>
          </c:val>
        </c:ser>
        <c:ser>
          <c:idx val="2"/>
          <c:order val="2"/>
          <c:tx>
            <c:v>Infra / Ops</c:v>
          </c:tx>
          <c:invertIfNegative val="0"/>
          <c:val>
            <c:numRef>
              <c:f>stats!$G$38:$L$38</c:f>
              <c:numCache>
                <c:formatCode>0.00</c:formatCode>
                <c:ptCount val="6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183400"/>
        <c:axId val="-2063186392"/>
      </c:barChart>
      <c:catAx>
        <c:axId val="-206318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86392"/>
        <c:crosses val="autoZero"/>
        <c:auto val="1"/>
        <c:lblAlgn val="ctr"/>
        <c:lblOffset val="100"/>
        <c:noMultiLvlLbl val="0"/>
      </c:catAx>
      <c:valAx>
        <c:axId val="-2063186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18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107950</xdr:rowOff>
    </xdr:from>
    <xdr:to>
      <xdr:col>7</xdr:col>
      <xdr:colOff>228600</xdr:colOff>
      <xdr:row>71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55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0,79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56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0,61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58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1,77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43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43</xdr:row>
      <xdr:rowOff>133350</xdr:rowOff>
    </xdr:from>
    <xdr:to>
      <xdr:col>11</xdr:col>
      <xdr:colOff>787400</xdr:colOff>
      <xdr:row>58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1" workbookViewId="0">
      <selection activeCell="I64" sqref="I64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2" width="13.83203125" style="2" customWidth="1"/>
  </cols>
  <sheetData>
    <row r="1" spans="1:13">
      <c r="A1" t="s">
        <v>1</v>
      </c>
      <c r="C1" s="5" t="s">
        <v>28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</row>
    <row r="2" spans="1:13">
      <c r="A2" t="s">
        <v>0</v>
      </c>
      <c r="D2" s="4" t="s">
        <v>27</v>
      </c>
      <c r="E2" s="4" t="s">
        <v>26</v>
      </c>
      <c r="F2" s="4" t="s">
        <v>24</v>
      </c>
      <c r="G2" s="4" t="s">
        <v>25</v>
      </c>
      <c r="H2" s="4" t="s">
        <v>20</v>
      </c>
      <c r="I2" s="4" t="s">
        <v>21</v>
      </c>
      <c r="J2" s="2" t="s">
        <v>19</v>
      </c>
      <c r="K2" s="2" t="s">
        <v>33</v>
      </c>
      <c r="L2" s="2" t="s">
        <v>34</v>
      </c>
    </row>
    <row r="3" spans="1:13">
      <c r="D3" s="4"/>
      <c r="E3" s="4"/>
      <c r="F3" s="4"/>
      <c r="G3" s="4"/>
      <c r="H3" s="4"/>
      <c r="I3" s="4"/>
    </row>
    <row r="4" spans="1:13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</row>
    <row r="5" spans="1:13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</row>
    <row r="6" spans="1:13">
      <c r="D6" s="4"/>
      <c r="E6" s="4"/>
      <c r="F6" s="4"/>
      <c r="G6" s="4"/>
      <c r="H6" s="4"/>
      <c r="I6" s="4"/>
    </row>
    <row r="7" spans="1:13">
      <c r="A7" t="s">
        <v>7</v>
      </c>
      <c r="D7" s="4"/>
      <c r="E7" s="4"/>
      <c r="F7" s="4"/>
      <c r="G7" s="4"/>
      <c r="H7" s="4"/>
      <c r="I7" s="4"/>
    </row>
    <row r="8" spans="1:13">
      <c r="D8" s="4"/>
      <c r="E8" s="4"/>
      <c r="F8" s="4"/>
      <c r="G8" s="4"/>
      <c r="H8" s="4"/>
      <c r="I8" s="4"/>
    </row>
    <row r="9" spans="1:13">
      <c r="A9" t="s">
        <v>10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</row>
    <row r="10" spans="1:13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</row>
    <row r="11" spans="1:13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</row>
    <row r="12" spans="1:13">
      <c r="B12" s="5" t="s">
        <v>35</v>
      </c>
      <c r="D12" s="2">
        <v>32</v>
      </c>
      <c r="E12" s="2">
        <v>27</v>
      </c>
      <c r="F12" s="2">
        <v>16</v>
      </c>
      <c r="G12" s="2">
        <f>SUM(G9:G11)</f>
        <v>60</v>
      </c>
      <c r="H12" s="2">
        <f>SUM(H9:H11)</f>
        <v>26</v>
      </c>
      <c r="I12" s="2">
        <f>SUM(I9:I11)</f>
        <v>15</v>
      </c>
      <c r="J12" s="2">
        <f>SUM(J9:J11)</f>
        <v>31</v>
      </c>
      <c r="K12" s="2">
        <f>SUM(K9:K11)</f>
        <v>32</v>
      </c>
      <c r="L12" s="2">
        <f>SUM(L9:L11)</f>
        <v>34</v>
      </c>
    </row>
    <row r="13" spans="1:13">
      <c r="D13" s="4"/>
      <c r="E13" s="4"/>
      <c r="F13" s="4"/>
      <c r="G13" s="4"/>
      <c r="H13" s="4"/>
      <c r="I13" s="4"/>
    </row>
    <row r="14" spans="1:13">
      <c r="A14" t="s">
        <v>18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/>
    </row>
    <row r="15" spans="1:13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</row>
    <row r="16" spans="1:13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</row>
    <row r="17" spans="1:12">
      <c r="B17" s="5" t="s">
        <v>35</v>
      </c>
      <c r="D17" s="2">
        <v>44</v>
      </c>
      <c r="E17" s="2">
        <v>37.5</v>
      </c>
      <c r="F17" s="2">
        <v>33.5</v>
      </c>
      <c r="G17" s="2">
        <f>SUM(G14:G16)</f>
        <v>54.5</v>
      </c>
      <c r="H17" s="2">
        <f>SUM(H14:H16)</f>
        <v>37.5</v>
      </c>
      <c r="I17" s="2">
        <f>SUM(I14:I16)</f>
        <v>14</v>
      </c>
      <c r="J17" s="2">
        <f>SUM(J14:J16)</f>
        <v>33.5</v>
      </c>
      <c r="K17" s="2">
        <f>SUM(K14:K16)</f>
        <v>42</v>
      </c>
      <c r="L17" s="2">
        <f>SUM(L14:L16)</f>
        <v>41</v>
      </c>
    </row>
    <row r="18" spans="1:12">
      <c r="B18" s="5" t="s">
        <v>23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</row>
    <row r="19" spans="1:12">
      <c r="B19" s="5" t="s">
        <v>17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</row>
    <row r="20" spans="1:12">
      <c r="D20" s="2"/>
      <c r="E20" s="2"/>
      <c r="F20" s="2"/>
      <c r="G20" s="2"/>
      <c r="H20" s="2"/>
      <c r="I20" s="2"/>
    </row>
    <row r="21" spans="1:12">
      <c r="A21" t="s">
        <v>8</v>
      </c>
      <c r="B21" s="5" t="s">
        <v>9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</row>
    <row r="22" spans="1:12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2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2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2">
      <c r="B25" s="5" t="s">
        <v>35</v>
      </c>
      <c r="C25" s="2">
        <f>AVERAGE(D25:L25)</f>
        <v>1.7666666666666666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</row>
    <row r="26" spans="1:12">
      <c r="D26" s="4"/>
      <c r="E26" s="4"/>
      <c r="F26" s="4"/>
      <c r="G26" s="4"/>
      <c r="H26" s="4"/>
      <c r="I26" s="4"/>
    </row>
    <row r="27" spans="1:12">
      <c r="A27" t="s">
        <v>11</v>
      </c>
      <c r="B27" s="5" t="s">
        <v>12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</row>
    <row r="28" spans="1:12">
      <c r="B28" s="5" t="s">
        <v>13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</row>
    <row r="29" spans="1:12">
      <c r="D29" s="2"/>
      <c r="E29" s="2"/>
      <c r="F29" s="2"/>
      <c r="G29" s="2"/>
      <c r="H29" s="2"/>
      <c r="I29" s="2">
        <f>SUM(I27:I28)</f>
        <v>317</v>
      </c>
      <c r="J29" s="2">
        <f>SUM(J27:J28)</f>
        <v>325</v>
      </c>
      <c r="K29" s="2">
        <f>SUM(K27:K28)</f>
        <v>338</v>
      </c>
      <c r="L29" s="2">
        <f>SUM(L27:L28)</f>
        <v>338</v>
      </c>
    </row>
    <row r="30" spans="1:12">
      <c r="D30" s="4"/>
      <c r="E30" s="4"/>
      <c r="F30" s="4"/>
      <c r="G30" s="4"/>
      <c r="H30" s="4"/>
      <c r="I30" s="4"/>
    </row>
    <row r="31" spans="1:12">
      <c r="A31" t="s">
        <v>14</v>
      </c>
      <c r="B31" s="5" t="s">
        <v>22</v>
      </c>
      <c r="C31" s="2">
        <f>AVERAGE(D31:L31)</f>
        <v>0.31356871770244105</v>
      </c>
      <c r="D31" s="2">
        <f t="shared" ref="D31:J31" si="0">(D18/D12)</f>
        <v>0.40625</v>
      </c>
      <c r="E31" s="2">
        <f t="shared" si="0"/>
        <v>0.40740740740740738</v>
      </c>
      <c r="F31" s="2">
        <f t="shared" si="0"/>
        <v>0.375</v>
      </c>
      <c r="G31" s="2">
        <f t="shared" si="0"/>
        <v>0.11666666666666667</v>
      </c>
      <c r="H31" s="2">
        <f t="shared" si="0"/>
        <v>0.38461538461538464</v>
      </c>
      <c r="I31" s="2">
        <f t="shared" si="0"/>
        <v>0.26666666666666666</v>
      </c>
      <c r="J31" s="2">
        <f t="shared" si="0"/>
        <v>0.22580645161290322</v>
      </c>
      <c r="K31" s="2">
        <f t="shared" ref="K31:L31" si="1">(K18/K12)</f>
        <v>0.375</v>
      </c>
      <c r="L31" s="2">
        <f t="shared" si="1"/>
        <v>0.26470588235294118</v>
      </c>
    </row>
    <row r="32" spans="1:12">
      <c r="B32" s="5" t="s">
        <v>29</v>
      </c>
      <c r="D32" s="2"/>
      <c r="E32" s="2"/>
      <c r="F32" s="2"/>
      <c r="G32" s="2">
        <f t="shared" ref="G32:J32" si="2">(G19/G12)</f>
        <v>0.05</v>
      </c>
      <c r="H32" s="2">
        <f t="shared" si="2"/>
        <v>0.11538461538461539</v>
      </c>
      <c r="I32" s="2">
        <f t="shared" si="2"/>
        <v>0</v>
      </c>
      <c r="J32" s="2">
        <f t="shared" si="2"/>
        <v>6.4516129032258063E-2</v>
      </c>
      <c r="K32" s="2">
        <f t="shared" ref="K32:L32" si="3">(K19/K12)</f>
        <v>9.375E-2</v>
      </c>
      <c r="L32" s="2">
        <f t="shared" si="3"/>
        <v>5.8823529411764705E-2</v>
      </c>
    </row>
    <row r="33" spans="2:12">
      <c r="B33" s="5" t="s">
        <v>15</v>
      </c>
      <c r="C33" s="2">
        <f>AVERAGE(D33:L33)</f>
        <v>0.78939236859316475</v>
      </c>
      <c r="D33" s="2">
        <f t="shared" ref="D33:J33" si="4">D17/D5</f>
        <v>0.75862068965517238</v>
      </c>
      <c r="E33" s="2">
        <f t="shared" si="4"/>
        <v>0.76530612244897955</v>
      </c>
      <c r="F33" s="2">
        <f t="shared" si="4"/>
        <v>1.1551724137931034</v>
      </c>
      <c r="G33" s="2">
        <f t="shared" si="4"/>
        <v>0.63372093023255816</v>
      </c>
      <c r="H33" s="2">
        <f t="shared" si="4"/>
        <v>0.76530612244897955</v>
      </c>
      <c r="I33" s="2">
        <f t="shared" si="4"/>
        <v>0.5</v>
      </c>
      <c r="J33" s="2">
        <f t="shared" si="4"/>
        <v>0.69791666666666663</v>
      </c>
      <c r="K33" s="2">
        <f t="shared" ref="K33:L33" si="5">K17/K5</f>
        <v>0.875</v>
      </c>
      <c r="L33" s="2">
        <f t="shared" si="5"/>
        <v>0.95348837209302328</v>
      </c>
    </row>
    <row r="34" spans="2:12">
      <c r="B34" s="5" t="s">
        <v>16</v>
      </c>
      <c r="C34" s="2">
        <f>AVERAGE(D34:L34)</f>
        <v>0.61351858974009277</v>
      </c>
      <c r="D34" s="2">
        <f t="shared" ref="D34:J34" si="6">D12/D5</f>
        <v>0.55172413793103448</v>
      </c>
      <c r="E34" s="2">
        <f t="shared" si="6"/>
        <v>0.55102040816326525</v>
      </c>
      <c r="F34" s="2">
        <f t="shared" si="6"/>
        <v>0.55172413793103448</v>
      </c>
      <c r="G34" s="2">
        <f t="shared" si="6"/>
        <v>0.69767441860465118</v>
      </c>
      <c r="H34" s="2">
        <f t="shared" si="6"/>
        <v>0.53061224489795922</v>
      </c>
      <c r="I34" s="2">
        <f t="shared" si="6"/>
        <v>0.5357142857142857</v>
      </c>
      <c r="J34" s="2">
        <f t="shared" si="6"/>
        <v>0.64583333333333337</v>
      </c>
      <c r="K34" s="2">
        <f t="shared" ref="K34:L34" si="7">K12/K5</f>
        <v>0.66666666666666663</v>
      </c>
      <c r="L34" s="2">
        <f t="shared" si="7"/>
        <v>0.79069767441860461</v>
      </c>
    </row>
    <row r="36" spans="2:12">
      <c r="B36" s="5" t="s">
        <v>30</v>
      </c>
      <c r="G36" s="2">
        <f>(G9/G12*100)</f>
        <v>71.666666666666671</v>
      </c>
      <c r="H36" s="2">
        <f>(H9/H12*100)</f>
        <v>30.76923076923077</v>
      </c>
      <c r="I36" s="2">
        <f>(I9/I12*100)</f>
        <v>60</v>
      </c>
      <c r="J36" s="2">
        <f>(J9/J12*100)</f>
        <v>25.806451612903224</v>
      </c>
      <c r="K36" s="2">
        <f>(K9/K12*100)</f>
        <v>25</v>
      </c>
      <c r="L36" s="2">
        <f>(L9/L12*100)</f>
        <v>38.235294117647058</v>
      </c>
    </row>
    <row r="37" spans="2:12">
      <c r="B37" s="5" t="s">
        <v>31</v>
      </c>
      <c r="G37" s="2">
        <f>(G10/G12*100)</f>
        <v>26.666666666666668</v>
      </c>
      <c r="H37" s="2">
        <f>(H10/H12*100)</f>
        <v>34.615384615384613</v>
      </c>
      <c r="I37" s="2">
        <f>(I10/I12*100)</f>
        <v>13.333333333333334</v>
      </c>
      <c r="J37" s="2">
        <f>(J10/J12*100)</f>
        <v>67.741935483870961</v>
      </c>
      <c r="K37" s="2">
        <f>(K10/K12*100)</f>
        <v>53.125</v>
      </c>
      <c r="L37" s="2">
        <f>(L10/L12*100)</f>
        <v>38.235294117647058</v>
      </c>
    </row>
    <row r="38" spans="2:12">
      <c r="B38" s="5" t="s">
        <v>32</v>
      </c>
      <c r="G38" s="2">
        <f>(G11/G12*100)</f>
        <v>1.6666666666666667</v>
      </c>
      <c r="H38" s="2">
        <f>(H11/H12*100)</f>
        <v>34.615384615384613</v>
      </c>
      <c r="I38" s="2">
        <f>(I11/I12*100)</f>
        <v>26.666666666666668</v>
      </c>
      <c r="J38" s="2">
        <f>(J11/J12*100)</f>
        <v>6.4516129032258061</v>
      </c>
      <c r="K38" s="2">
        <f>(K11/K12*100)</f>
        <v>21.875</v>
      </c>
      <c r="L38" s="2">
        <f>(L11/L12*100)</f>
        <v>23.52941176470588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2015-01-14T15:49:37Z</dcterms:modified>
</cp:coreProperties>
</file>