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Nodes_faults\"/>
    </mc:Choice>
  </mc:AlternateContent>
  <xr:revisionPtr revIDLastSave="0" documentId="13_ncr:1_{CA9F98B8-1992-4E45-978A-CCFEB455BF92}" xr6:coauthVersionLast="47" xr6:coauthVersionMax="47" xr10:uidLastSave="{00000000-0000-0000-0000-000000000000}"/>
  <bookViews>
    <workbookView xWindow="-108" yWindow="-108" windowWidth="23256" windowHeight="12576" activeTab="1" xr2:uid="{0941886E-62DC-494F-8D3F-16A1562FE0E1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1" i="2"/>
  <c r="E9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3" i="2"/>
  <c r="H3" i="2"/>
  <c r="H4" i="2" s="1"/>
  <c r="H5" i="2" s="1"/>
  <c r="H6" i="2" s="1"/>
  <c r="H7" i="2" s="1"/>
  <c r="H8" i="2" s="1"/>
  <c r="E4" i="2"/>
  <c r="E5" i="2"/>
  <c r="E6" i="2"/>
  <c r="E7" i="2"/>
  <c r="E8" i="2"/>
  <c r="E2" i="2"/>
  <c r="H2" i="2" s="1"/>
  <c r="H1" i="2"/>
  <c r="E1" i="2"/>
  <c r="C104" i="1" l="1"/>
  <c r="C105" i="1" s="1"/>
  <c r="F103" i="1"/>
  <c r="F101" i="1"/>
  <c r="F99" i="1"/>
  <c r="F98" i="1"/>
  <c r="F63" i="1"/>
  <c r="F64" i="1"/>
  <c r="F65" i="1"/>
  <c r="F96" i="1"/>
  <c r="F94" i="1"/>
  <c r="F9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8" i="1"/>
  <c r="F72" i="1"/>
  <c r="F73" i="1"/>
  <c r="F74" i="1"/>
  <c r="F75" i="1"/>
  <c r="F76" i="1"/>
  <c r="F71" i="1"/>
  <c r="F68" i="1"/>
  <c r="F69" i="1"/>
  <c r="F67" i="1"/>
  <c r="F61" i="1"/>
  <c r="F62" i="1"/>
  <c r="F60" i="1"/>
  <c r="F54" i="1"/>
  <c r="F55" i="1"/>
  <c r="F56" i="1"/>
  <c r="F57" i="1"/>
  <c r="F58" i="1"/>
  <c r="F53" i="1"/>
  <c r="F47" i="1"/>
  <c r="F48" i="1"/>
  <c r="F49" i="1"/>
  <c r="F50" i="1"/>
  <c r="F51" i="1"/>
  <c r="F46" i="1"/>
  <c r="F43" i="1"/>
  <c r="F44" i="1"/>
  <c r="F4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5" i="1"/>
  <c r="F20" i="1"/>
  <c r="F21" i="1"/>
  <c r="F22" i="1"/>
  <c r="F23" i="1"/>
  <c r="F19" i="1"/>
  <c r="F7" i="1"/>
  <c r="F14" i="1"/>
  <c r="F15" i="1"/>
  <c r="F16" i="1"/>
  <c r="F17" i="1"/>
  <c r="F5" i="1"/>
  <c r="F8" i="1"/>
  <c r="F9" i="1"/>
  <c r="F10" i="1"/>
  <c r="F11" i="1"/>
  <c r="F13" i="1"/>
  <c r="F104" i="1" l="1"/>
  <c r="C106" i="1"/>
  <c r="C107" i="1" s="1"/>
  <c r="F105" i="1"/>
  <c r="F106" i="1" l="1"/>
  <c r="C108" i="1"/>
  <c r="F107" i="1"/>
  <c r="C109" i="1" l="1"/>
  <c r="F108" i="1"/>
  <c r="C110" i="1" l="1"/>
  <c r="F109" i="1"/>
  <c r="C111" i="1" l="1"/>
  <c r="F110" i="1"/>
  <c r="C112" i="1" l="1"/>
  <c r="F111" i="1"/>
  <c r="C113" i="1" l="1"/>
  <c r="F112" i="1"/>
  <c r="F113" i="1" l="1"/>
  <c r="C114" i="1"/>
  <c r="C115" i="1" l="1"/>
  <c r="F114" i="1"/>
  <c r="C116" i="1" l="1"/>
  <c r="F115" i="1"/>
  <c r="F116" i="1" l="1"/>
  <c r="C117" i="1"/>
  <c r="F117" i="1" s="1"/>
</calcChain>
</file>

<file path=xl/sharedStrings.xml><?xml version="1.0" encoding="utf-8"?>
<sst xmlns="http://schemas.openxmlformats.org/spreadsheetml/2006/main" count="412" uniqueCount="129">
  <si>
    <t>*priority might be changed during integration</t>
  </si>
  <si>
    <t>Task ID</t>
  </si>
  <si>
    <t>Task</t>
  </si>
  <si>
    <t>Error bit</t>
  </si>
  <si>
    <t>Priority</t>
  </si>
  <si>
    <t>Description</t>
  </si>
  <si>
    <t>Code</t>
  </si>
  <si>
    <t>LIGHTS CONTROL</t>
  </si>
  <si>
    <t>At least one lights pin error</t>
  </si>
  <si>
    <t>EEPROM</t>
  </si>
  <si>
    <t>CRC</t>
  </si>
  <si>
    <t>Hardware</t>
  </si>
  <si>
    <t>Nullptr</t>
  </si>
  <si>
    <t>Init timeout</t>
  </si>
  <si>
    <t>Verification</t>
  </si>
  <si>
    <t>FRONT STEERING</t>
  </si>
  <si>
    <t>Offline</t>
  </si>
  <si>
    <t>Overheat</t>
  </si>
  <si>
    <t>Stator high current</t>
  </si>
  <si>
    <t>Supply voltage low</t>
  </si>
  <si>
    <t>Supply voltage high</t>
  </si>
  <si>
    <t>REAR STEERING</t>
  </si>
  <si>
    <t>ABS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</si>
  <si>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</si>
  <si>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</si>
  <si>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</si>
  <si>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</si>
  <si>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</si>
  <si>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</si>
  <si>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</si>
  <si>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</si>
  <si>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</si>
  <si>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</si>
  <si>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</si>
  <si>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</si>
  <si>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</si>
  <si>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</si>
  <si>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</si>
  <si>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</si>
  <si>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DISCRETE INPUTS</t>
  </si>
  <si>
    <t>Red button</t>
  </si>
  <si>
    <t>Antifreeze sensor</t>
  </si>
  <si>
    <t>Brake fluid sensor</t>
  </si>
  <si>
    <t>IOLIB ERRORS</t>
  </si>
  <si>
    <t>ERROR_FATAL</t>
  </si>
  <si>
    <t>ERROR_NON_FATAL</t>
  </si>
  <si>
    <t>ERROR_FPU</t>
  </si>
  <si>
    <t>WARNING_CFG_FLASH</t>
  </si>
  <si>
    <t>WARNING_FLASH</t>
  </si>
  <si>
    <t>WARNING_RAM</t>
  </si>
  <si>
    <t>CHARGING</t>
  </si>
  <si>
    <t>HYDRAULIC BRAKES</t>
  </si>
  <si>
    <t>Accumulator</t>
  </si>
  <si>
    <t>Contour L</t>
  </si>
  <si>
    <t>Contour R</t>
  </si>
  <si>
    <t xml:space="preserve">GRACEFUL_DRIVER </t>
  </si>
  <si>
    <t xml:space="preserve">NON_ZERO_STARTUP_VELOCITY </t>
  </si>
  <si>
    <t xml:space="preserve">CALIBRATOR_UNIT_CHECK_ERROR </t>
  </si>
  <si>
    <t>SUSPENSION</t>
  </si>
  <si>
    <t>Hardware fault</t>
  </si>
  <si>
    <t>Pressure limit warning</t>
  </si>
  <si>
    <t>Height timeout warning</t>
  </si>
  <si>
    <t>VOLTAGE MONITORING</t>
  </si>
  <si>
    <t>V24 undervoltage</t>
  </si>
  <si>
    <t>V24 overvoltage</t>
  </si>
  <si>
    <t>V12 undervoltage</t>
  </si>
  <si>
    <t>V12 overvoltage</t>
  </si>
  <si>
    <t>IOLIB_24V</t>
  </si>
  <si>
    <t>IOLIB_12V</t>
  </si>
  <si>
    <t>PSTED</t>
  </si>
  <si>
    <t>Emergency stop</t>
  </si>
  <si>
    <t>Phys limits</t>
  </si>
  <si>
    <t>Contactor fault</t>
  </si>
  <si>
    <t>Software and config</t>
  </si>
  <si>
    <t>Precharge fault</t>
  </si>
  <si>
    <t>Other errors</t>
  </si>
  <si>
    <t>Contactor warning</t>
  </si>
  <si>
    <t>Overheat warning</t>
  </si>
  <si>
    <t>Sensor warning</t>
  </si>
  <si>
    <t>High voltage warning</t>
  </si>
  <si>
    <t>Other warning</t>
  </si>
  <si>
    <t>POWER MANAGEMENT</t>
  </si>
  <si>
    <t>Mass relay pin</t>
  </si>
  <si>
    <t>BKU turnoff pin</t>
  </si>
  <si>
    <t>COOLING_FAN</t>
  </si>
  <si>
    <t>HARDWARE_ERROR</t>
  </si>
  <si>
    <t>WRONG_SETTINGS</t>
  </si>
  <si>
    <t>BKU_LOST_IN_ARMED</t>
  </si>
  <si>
    <t>MAINFSM</t>
  </si>
  <si>
    <t>T15_CONTROL</t>
  </si>
  <si>
    <t>HARDWARE</t>
  </si>
  <si>
    <t>DISCRETE_OUTPUT</t>
  </si>
  <si>
    <t>PARKING_BRAKE_PIN_ERROR</t>
  </si>
  <si>
    <t>CHARGE_CP_PIN_ERROR</t>
  </si>
  <si>
    <t>START_PSTED_PIN_ERROR</t>
  </si>
  <si>
    <t>BZU_OFFLINE</t>
  </si>
  <si>
    <t>BMS_OFFLINE</t>
  </si>
  <si>
    <t>BZU_HARDWARE_FAILURE</t>
  </si>
  <si>
    <t>BZU_OVERHEAT</t>
  </si>
  <si>
    <t>BZU_INPUT_VOLTAGE_ERROR</t>
  </si>
  <si>
    <t>BZU_COMMUNICATION_ERROR</t>
  </si>
  <si>
    <t>SUSP_VALVE_UP_1_PIN_ERROR</t>
  </si>
  <si>
    <t>SUSP_VALVE_UP_2_PIN_ERROR</t>
  </si>
  <si>
    <t>SUSP_VALVE_UP_3_PIN_ERROR</t>
  </si>
  <si>
    <t>SUSP_VALVE_UP_4_PIN_ERROR</t>
  </si>
  <si>
    <t>SUSP_VALVE_DOWN_1_PIN_ERROR</t>
  </si>
  <si>
    <t>SUSP_VALVE_DOWN_2_PIN_ERROR</t>
  </si>
  <si>
    <t>SUSP_VALVE_DOWN_3_PIN_ERROR</t>
  </si>
  <si>
    <t>SUSP_VALVE_DOWN_4_PIN_ERROR</t>
  </si>
  <si>
    <t>DISCRETE_BRAKE_PUMP_PIN_ERROR</t>
  </si>
  <si>
    <t>DISCRETE_BRAKE_VALVE_1_8_PIN_ERROR</t>
  </si>
  <si>
    <t>DISCRETE_BRAKE_VALVE_2_9_PIN_ERROR</t>
  </si>
  <si>
    <t>CHARGE_STATE_LED_PIN_ERROR</t>
  </si>
  <si>
    <t>PARKING BRAKE</t>
  </si>
  <si>
    <t>Pin hardware error</t>
  </si>
  <si>
    <t>CP pin error</t>
  </si>
  <si>
    <t>PSTED pin error</t>
  </si>
  <si>
    <t>BZU offline</t>
  </si>
  <si>
    <t>BMS offline</t>
  </si>
  <si>
    <t>BZU hardware  error</t>
  </si>
  <si>
    <t>BZU overheat</t>
  </si>
  <si>
    <t>BZU input voltage error</t>
  </si>
  <si>
    <t>BZU communication error</t>
  </si>
  <si>
    <t>SMC1</t>
  </si>
  <si>
    <t>SMC2</t>
  </si>
  <si>
    <t>Graceful driver</t>
  </si>
  <si>
    <t>Non-zero startup velocity</t>
  </si>
  <si>
    <t>Hardwsre fault</t>
  </si>
  <si>
    <t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30722: 'VOLTAGE MONITORING V12 undervoltage', 30723: 'VOLTAGE MONITORING V12 overvoltage', 30724: 'VOLTAGE MONITORING IOLIB_24V', 30725: 'VOLTAGE MONITORING IOLIB_12V',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</si>
</sst>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7" xfId="0" applyNumberFormat="1" applyBorder="1"/>
    <xf numFmtId="1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9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1" fontId="0" fillId="0" borderId="12" xfId="0" applyNumberFormat="1" applyBorder="1"/>
    <xf numFmtId="0" fontId="5" fillId="0" borderId="0" xfId="0" applyFont="1"/>
    <xf numFmtId="1" fontId="1" fillId="0" borderId="1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4" xfId="0" applyNumberFormat="1" applyBorder="1"/>
    <xf numFmtId="1" fontId="0" fillId="0" borderId="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0" fontId="0" fillId="0" borderId="5" xfId="0" applyFill="1" applyBorder="1"/>
    <xf numFmtId="0" fontId="0" fillId="0" borderId="13" xfId="0" applyBorder="1"/>
    <xf numFmtId="0" fontId="0" fillId="0" borderId="8" xfId="0" applyBorder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L123"/>
  <sheetViews>
    <sheetView workbookViewId="0">
      <selection activeCell="B5" sqref="B5:F117"/>
    </sheetView>
  </sheetViews>
  <sheetFormatPr defaultRowHeight="14.4"/>
  <cols>
    <col min="1" max="1" width="9.5546875" customWidth="1"/>
    <col min="2" max="2" width="23.6640625" customWidth="1"/>
    <col min="3" max="3" width="8.33203125" customWidth="1"/>
    <col min="4" max="4" width="12.88671875" customWidth="1"/>
    <col min="5" max="5" width="37.6640625" customWidth="1"/>
    <col min="6" max="6" width="22.109375" customWidth="1"/>
    <col min="8" max="8" width="31.109375" style="12" customWidth="1"/>
    <col min="11" max="11" width="21.44140625" customWidth="1"/>
  </cols>
  <sheetData>
    <row r="1" spans="1:12">
      <c r="D1" t="s">
        <v>0</v>
      </c>
      <c r="H1" s="13"/>
    </row>
    <row r="2" spans="1:12" ht="15" thickBot="1"/>
    <row r="3" spans="1:12" ht="15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</row>
    <row r="4" spans="1:12">
      <c r="B4" s="4"/>
      <c r="E4" s="4"/>
    </row>
    <row r="5" spans="1:12">
      <c r="A5" s="23">
        <v>2</v>
      </c>
      <c r="B5" s="24" t="s">
        <v>7</v>
      </c>
      <c r="C5" s="28">
        <v>0</v>
      </c>
      <c r="D5" s="28">
        <v>0</v>
      </c>
      <c r="E5" s="38" t="s">
        <v>8</v>
      </c>
      <c r="F5" s="30">
        <f>_xlfn.BITLSHIFT($A$5,11)+_xlfn.BITLSHIFT(D5,8)+C5</f>
        <v>4096</v>
      </c>
      <c r="H5" s="12" t="s">
        <v>7</v>
      </c>
      <c r="I5">
        <v>0</v>
      </c>
      <c r="J5">
        <v>0</v>
      </c>
      <c r="K5" t="s">
        <v>8</v>
      </c>
      <c r="L5">
        <v>4096</v>
      </c>
    </row>
    <row r="6" spans="1:12">
      <c r="A6" s="1"/>
      <c r="B6" s="3"/>
      <c r="E6" s="2"/>
    </row>
    <row r="7" spans="1:12">
      <c r="A7" s="16">
        <v>3</v>
      </c>
      <c r="B7" s="8" t="s">
        <v>9</v>
      </c>
      <c r="C7" s="9">
        <v>0</v>
      </c>
      <c r="D7" s="9">
        <v>0</v>
      </c>
      <c r="E7" s="10" t="s">
        <v>10</v>
      </c>
      <c r="F7" s="17">
        <f>_xlfn.BITLSHIFT($A$7,11)+_xlfn.BITLSHIFT(D7,8)+C7</f>
        <v>6144</v>
      </c>
      <c r="H7" s="12" t="s">
        <v>9</v>
      </c>
      <c r="I7">
        <v>0</v>
      </c>
      <c r="J7">
        <v>0</v>
      </c>
      <c r="K7" t="s">
        <v>10</v>
      </c>
      <c r="L7">
        <v>6144</v>
      </c>
    </row>
    <row r="8" spans="1:12">
      <c r="A8" s="32"/>
      <c r="B8" s="33"/>
      <c r="C8" s="34">
        <v>1</v>
      </c>
      <c r="D8" s="34">
        <v>0</v>
      </c>
      <c r="E8" s="35" t="s">
        <v>11</v>
      </c>
      <c r="F8" s="36">
        <f t="shared" ref="F8:F11" si="0">_xlfn.BITLSHIFT($A$7,11)+_xlfn.BITLSHIFT(D8,8)+C8</f>
        <v>6145</v>
      </c>
      <c r="I8">
        <v>1</v>
      </c>
      <c r="J8">
        <v>0</v>
      </c>
      <c r="K8" t="s">
        <v>11</v>
      </c>
      <c r="L8">
        <v>6145</v>
      </c>
    </row>
    <row r="9" spans="1:12">
      <c r="A9" s="32"/>
      <c r="B9" s="33"/>
      <c r="C9" s="34">
        <v>2</v>
      </c>
      <c r="D9" s="34">
        <v>0</v>
      </c>
      <c r="E9" s="35" t="s">
        <v>12</v>
      </c>
      <c r="F9" s="36">
        <f t="shared" si="0"/>
        <v>6146</v>
      </c>
      <c r="I9">
        <v>2</v>
      </c>
      <c r="J9">
        <v>0</v>
      </c>
      <c r="K9" t="s">
        <v>12</v>
      </c>
      <c r="L9">
        <v>6146</v>
      </c>
    </row>
    <row r="10" spans="1:12">
      <c r="A10" s="32"/>
      <c r="B10" s="33"/>
      <c r="C10" s="34">
        <v>3</v>
      </c>
      <c r="D10" s="34">
        <v>1</v>
      </c>
      <c r="E10" s="35" t="s">
        <v>13</v>
      </c>
      <c r="F10" s="36">
        <f t="shared" si="0"/>
        <v>6403</v>
      </c>
      <c r="I10">
        <v>3</v>
      </c>
      <c r="J10">
        <v>1</v>
      </c>
      <c r="K10" t="s">
        <v>13</v>
      </c>
      <c r="L10">
        <v>6403</v>
      </c>
    </row>
    <row r="11" spans="1:12">
      <c r="A11" s="18"/>
      <c r="B11" s="19"/>
      <c r="C11" s="20">
        <v>4</v>
      </c>
      <c r="D11" s="20">
        <v>0</v>
      </c>
      <c r="E11" s="37" t="s">
        <v>14</v>
      </c>
      <c r="F11" s="22">
        <f t="shared" si="0"/>
        <v>6148</v>
      </c>
      <c r="I11">
        <v>4</v>
      </c>
      <c r="J11">
        <v>0</v>
      </c>
      <c r="K11" t="s">
        <v>14</v>
      </c>
      <c r="L11">
        <v>6148</v>
      </c>
    </row>
    <row r="12" spans="1:12">
      <c r="A12" s="1"/>
      <c r="B12" s="3"/>
      <c r="E12" s="2"/>
    </row>
    <row r="13" spans="1:12">
      <c r="A13" s="16">
        <v>5</v>
      </c>
      <c r="B13" s="8" t="s">
        <v>15</v>
      </c>
      <c r="C13" s="9">
        <v>0</v>
      </c>
      <c r="D13" s="9">
        <v>1</v>
      </c>
      <c r="E13" s="10" t="s">
        <v>16</v>
      </c>
      <c r="F13" s="17">
        <f>_xlfn.BITLSHIFT($A$13,11)+_xlfn.BITLSHIFT(D13,8)+C13</f>
        <v>10496</v>
      </c>
      <c r="H13" s="12" t="s">
        <v>15</v>
      </c>
      <c r="I13">
        <v>0</v>
      </c>
      <c r="J13">
        <v>1</v>
      </c>
      <c r="K13" t="s">
        <v>16</v>
      </c>
      <c r="L13">
        <v>10496</v>
      </c>
    </row>
    <row r="14" spans="1:12">
      <c r="A14" s="32"/>
      <c r="B14" s="33"/>
      <c r="C14" s="34">
        <v>3</v>
      </c>
      <c r="D14" s="34">
        <v>0</v>
      </c>
      <c r="E14" s="35" t="s">
        <v>17</v>
      </c>
      <c r="F14" s="36">
        <f t="shared" ref="F14:F17" si="1">_xlfn.BITLSHIFT($A$13,11)+_xlfn.BITLSHIFT(D14,8)+C14</f>
        <v>10243</v>
      </c>
      <c r="I14">
        <v>3</v>
      </c>
      <c r="J14">
        <v>0</v>
      </c>
      <c r="K14" t="s">
        <v>17</v>
      </c>
      <c r="L14">
        <v>10243</v>
      </c>
    </row>
    <row r="15" spans="1:12">
      <c r="A15" s="32"/>
      <c r="B15" s="33"/>
      <c r="C15" s="34">
        <v>4</v>
      </c>
      <c r="D15" s="34">
        <v>0</v>
      </c>
      <c r="E15" s="35" t="s">
        <v>18</v>
      </c>
      <c r="F15" s="36">
        <f t="shared" si="1"/>
        <v>10244</v>
      </c>
      <c r="I15">
        <v>4</v>
      </c>
      <c r="J15">
        <v>0</v>
      </c>
      <c r="K15" t="s">
        <v>18</v>
      </c>
      <c r="L15">
        <v>10244</v>
      </c>
    </row>
    <row r="16" spans="1:12">
      <c r="A16" s="32"/>
      <c r="B16" s="33"/>
      <c r="C16" s="34">
        <v>5</v>
      </c>
      <c r="D16" s="34">
        <v>0</v>
      </c>
      <c r="E16" s="35" t="s">
        <v>19</v>
      </c>
      <c r="F16" s="36">
        <f t="shared" si="1"/>
        <v>10245</v>
      </c>
      <c r="I16">
        <v>5</v>
      </c>
      <c r="J16">
        <v>0</v>
      </c>
      <c r="K16" t="s">
        <v>19</v>
      </c>
      <c r="L16">
        <v>10245</v>
      </c>
    </row>
    <row r="17" spans="1:12">
      <c r="A17" s="18"/>
      <c r="B17" s="19"/>
      <c r="C17" s="20">
        <v>6</v>
      </c>
      <c r="D17" s="20">
        <v>0</v>
      </c>
      <c r="E17" s="37" t="s">
        <v>20</v>
      </c>
      <c r="F17" s="22">
        <f t="shared" si="1"/>
        <v>10246</v>
      </c>
      <c r="I17">
        <v>6</v>
      </c>
      <c r="J17">
        <v>0</v>
      </c>
      <c r="K17" t="s">
        <v>20</v>
      </c>
      <c r="L17">
        <v>10246</v>
      </c>
    </row>
    <row r="18" spans="1:12">
      <c r="A18" s="1"/>
      <c r="B18" s="3"/>
      <c r="E18" s="2"/>
    </row>
    <row r="19" spans="1:12">
      <c r="A19" s="16">
        <v>6</v>
      </c>
      <c r="B19" s="8" t="s">
        <v>21</v>
      </c>
      <c r="C19" s="9">
        <v>0</v>
      </c>
      <c r="D19" s="9">
        <v>1</v>
      </c>
      <c r="E19" s="10" t="s">
        <v>16</v>
      </c>
      <c r="F19" s="17">
        <f>_xlfn.BITLSHIFT($A$19,11)+_xlfn.BITLSHIFT(D19,8)+C19</f>
        <v>12544</v>
      </c>
      <c r="H19" s="12" t="s">
        <v>21</v>
      </c>
      <c r="I19">
        <v>0</v>
      </c>
      <c r="J19">
        <v>1</v>
      </c>
      <c r="K19" t="s">
        <v>16</v>
      </c>
      <c r="L19">
        <v>12544</v>
      </c>
    </row>
    <row r="20" spans="1:12">
      <c r="A20" s="32"/>
      <c r="B20" s="33"/>
      <c r="C20" s="34">
        <v>3</v>
      </c>
      <c r="D20" s="34">
        <v>0</v>
      </c>
      <c r="E20" s="35" t="s">
        <v>17</v>
      </c>
      <c r="F20" s="36">
        <f t="shared" ref="F20:F23" si="2">_xlfn.BITLSHIFT($A$19,11)+_xlfn.BITLSHIFT(D20,8)+C20</f>
        <v>12291</v>
      </c>
      <c r="I20">
        <v>3</v>
      </c>
      <c r="J20">
        <v>0</v>
      </c>
      <c r="K20" t="s">
        <v>17</v>
      </c>
      <c r="L20">
        <v>12291</v>
      </c>
    </row>
    <row r="21" spans="1:12">
      <c r="A21" s="32"/>
      <c r="B21" s="33"/>
      <c r="C21" s="34">
        <v>4</v>
      </c>
      <c r="D21" s="34">
        <v>0</v>
      </c>
      <c r="E21" s="35" t="s">
        <v>18</v>
      </c>
      <c r="F21" s="36">
        <f t="shared" si="2"/>
        <v>12292</v>
      </c>
      <c r="I21">
        <v>4</v>
      </c>
      <c r="J21">
        <v>0</v>
      </c>
      <c r="K21" t="s">
        <v>18</v>
      </c>
      <c r="L21">
        <v>12292</v>
      </c>
    </row>
    <row r="22" spans="1:12">
      <c r="A22" s="32"/>
      <c r="B22" s="33"/>
      <c r="C22" s="34">
        <v>5</v>
      </c>
      <c r="D22" s="34">
        <v>0</v>
      </c>
      <c r="E22" s="35" t="s">
        <v>19</v>
      </c>
      <c r="F22" s="36">
        <f t="shared" si="2"/>
        <v>12293</v>
      </c>
      <c r="I22">
        <v>5</v>
      </c>
      <c r="J22">
        <v>0</v>
      </c>
      <c r="K22" t="s">
        <v>19</v>
      </c>
      <c r="L22">
        <v>12293</v>
      </c>
    </row>
    <row r="23" spans="1:12">
      <c r="A23" s="18"/>
      <c r="B23" s="19"/>
      <c r="C23" s="20">
        <v>6</v>
      </c>
      <c r="D23" s="20">
        <v>0</v>
      </c>
      <c r="E23" s="37" t="s">
        <v>20</v>
      </c>
      <c r="F23" s="22">
        <f t="shared" si="2"/>
        <v>12294</v>
      </c>
      <c r="I23">
        <v>6</v>
      </c>
      <c r="J23">
        <v>0</v>
      </c>
      <c r="K23" t="s">
        <v>20</v>
      </c>
      <c r="L23">
        <v>12294</v>
      </c>
    </row>
    <row r="24" spans="1:12">
      <c r="A24" s="1"/>
      <c r="B24" s="3"/>
      <c r="E24" s="2"/>
    </row>
    <row r="25" spans="1:12">
      <c r="A25" s="16">
        <v>9</v>
      </c>
      <c r="B25" s="8" t="s">
        <v>22</v>
      </c>
      <c r="C25" s="9">
        <v>0</v>
      </c>
      <c r="D25" s="9">
        <v>0</v>
      </c>
      <c r="E25" s="10" t="s">
        <v>23</v>
      </c>
      <c r="F25" s="17">
        <f>_xlfn.BITLSHIFT($A$25,11)+_xlfn.BITLSHIFT(D25,8)+C25</f>
        <v>18432</v>
      </c>
      <c r="H25" s="12" t="s">
        <v>22</v>
      </c>
      <c r="I25">
        <v>0</v>
      </c>
      <c r="J25">
        <v>0</v>
      </c>
      <c r="K25" t="s">
        <v>23</v>
      </c>
      <c r="L25">
        <v>18432</v>
      </c>
    </row>
    <row r="26" spans="1:12">
      <c r="A26" s="32"/>
      <c r="B26" s="33"/>
      <c r="C26" s="34">
        <v>1</v>
      </c>
      <c r="D26" s="34">
        <v>0</v>
      </c>
      <c r="E26" s="35" t="s">
        <v>24</v>
      </c>
      <c r="F26" s="36">
        <f t="shared" ref="F26:F40" si="3">_xlfn.BITLSHIFT($A$25,11)+_xlfn.BITLSHIFT(D26,8)+C26</f>
        <v>18433</v>
      </c>
      <c r="I26">
        <v>1</v>
      </c>
      <c r="J26">
        <v>0</v>
      </c>
      <c r="K26" t="s">
        <v>24</v>
      </c>
      <c r="L26">
        <v>18433</v>
      </c>
    </row>
    <row r="27" spans="1:12">
      <c r="A27" s="32"/>
      <c r="B27" s="33"/>
      <c r="C27" s="34">
        <v>2</v>
      </c>
      <c r="D27" s="34">
        <v>0</v>
      </c>
      <c r="E27" s="35" t="s">
        <v>25</v>
      </c>
      <c r="F27" s="36">
        <f t="shared" si="3"/>
        <v>18434</v>
      </c>
      <c r="I27">
        <v>2</v>
      </c>
      <c r="J27">
        <v>0</v>
      </c>
      <c r="K27" t="s">
        <v>25</v>
      </c>
      <c r="L27">
        <v>18434</v>
      </c>
    </row>
    <row r="28" spans="1:12">
      <c r="A28" s="32"/>
      <c r="B28" s="33"/>
      <c r="C28" s="34">
        <v>3</v>
      </c>
      <c r="D28" s="34">
        <v>0</v>
      </c>
      <c r="E28" s="35" t="s">
        <v>26</v>
      </c>
      <c r="F28" s="36">
        <f t="shared" si="3"/>
        <v>18435</v>
      </c>
      <c r="I28">
        <v>3</v>
      </c>
      <c r="J28">
        <v>0</v>
      </c>
      <c r="K28" t="s">
        <v>26</v>
      </c>
      <c r="L28">
        <v>18435</v>
      </c>
    </row>
    <row r="29" spans="1:12">
      <c r="A29" s="32"/>
      <c r="B29" s="33"/>
      <c r="C29" s="34">
        <v>4</v>
      </c>
      <c r="D29" s="34">
        <v>0</v>
      </c>
      <c r="E29" s="35" t="s">
        <v>27</v>
      </c>
      <c r="F29" s="36">
        <f t="shared" si="3"/>
        <v>18436</v>
      </c>
      <c r="I29">
        <v>4</v>
      </c>
      <c r="J29">
        <v>0</v>
      </c>
      <c r="K29" t="s">
        <v>27</v>
      </c>
      <c r="L29">
        <v>18436</v>
      </c>
    </row>
    <row r="30" spans="1:12">
      <c r="A30" s="32"/>
      <c r="B30" s="33"/>
      <c r="C30" s="34">
        <v>5</v>
      </c>
      <c r="D30" s="34">
        <v>0</v>
      </c>
      <c r="E30" s="35" t="s">
        <v>28</v>
      </c>
      <c r="F30" s="36">
        <f t="shared" si="3"/>
        <v>18437</v>
      </c>
      <c r="I30">
        <v>5</v>
      </c>
      <c r="J30">
        <v>0</v>
      </c>
      <c r="K30" t="s">
        <v>28</v>
      </c>
      <c r="L30">
        <v>18437</v>
      </c>
    </row>
    <row r="31" spans="1:12">
      <c r="A31" s="32"/>
      <c r="B31" s="33"/>
      <c r="C31" s="34">
        <v>6</v>
      </c>
      <c r="D31" s="34">
        <v>0</v>
      </c>
      <c r="E31" s="35" t="s">
        <v>29</v>
      </c>
      <c r="F31" s="36">
        <f t="shared" si="3"/>
        <v>18438</v>
      </c>
      <c r="I31">
        <v>6</v>
      </c>
      <c r="J31">
        <v>0</v>
      </c>
      <c r="K31" t="s">
        <v>29</v>
      </c>
      <c r="L31">
        <v>18438</v>
      </c>
    </row>
    <row r="32" spans="1:12">
      <c r="A32" s="32"/>
      <c r="B32" s="33"/>
      <c r="C32" s="34">
        <v>7</v>
      </c>
      <c r="D32" s="34">
        <v>0</v>
      </c>
      <c r="E32" s="35" t="s">
        <v>30</v>
      </c>
      <c r="F32" s="36">
        <f t="shared" si="3"/>
        <v>18439</v>
      </c>
      <c r="I32">
        <v>7</v>
      </c>
      <c r="J32">
        <v>0</v>
      </c>
      <c r="K32" t="s">
        <v>30</v>
      </c>
      <c r="L32">
        <v>18439</v>
      </c>
    </row>
    <row r="33" spans="1:12">
      <c r="A33" s="32"/>
      <c r="B33" s="33"/>
      <c r="C33" s="34">
        <v>8</v>
      </c>
      <c r="D33" s="34">
        <v>0</v>
      </c>
      <c r="E33" s="35" t="s">
        <v>31</v>
      </c>
      <c r="F33" s="36">
        <f t="shared" si="3"/>
        <v>18440</v>
      </c>
      <c r="I33">
        <v>8</v>
      </c>
      <c r="J33">
        <v>0</v>
      </c>
      <c r="K33" t="s">
        <v>31</v>
      </c>
      <c r="L33">
        <v>18440</v>
      </c>
    </row>
    <row r="34" spans="1:12">
      <c r="A34" s="32"/>
      <c r="B34" s="33"/>
      <c r="C34" s="34">
        <v>9</v>
      </c>
      <c r="D34" s="34">
        <v>0</v>
      </c>
      <c r="E34" s="35" t="s">
        <v>32</v>
      </c>
      <c r="F34" s="36">
        <f t="shared" si="3"/>
        <v>18441</v>
      </c>
      <c r="I34">
        <v>9</v>
      </c>
      <c r="J34">
        <v>0</v>
      </c>
      <c r="K34" t="s">
        <v>32</v>
      </c>
      <c r="L34">
        <v>18441</v>
      </c>
    </row>
    <row r="35" spans="1:12">
      <c r="A35" s="32"/>
      <c r="B35" s="33"/>
      <c r="C35" s="34">
        <v>10</v>
      </c>
      <c r="D35" s="34">
        <v>0</v>
      </c>
      <c r="E35" s="35" t="s">
        <v>33</v>
      </c>
      <c r="F35" s="36">
        <f t="shared" si="3"/>
        <v>18442</v>
      </c>
      <c r="I35" s="12">
        <v>10</v>
      </c>
      <c r="J35">
        <v>0</v>
      </c>
      <c r="K35" t="s">
        <v>33</v>
      </c>
      <c r="L35">
        <v>18442</v>
      </c>
    </row>
    <row r="36" spans="1:12">
      <c r="A36" s="32"/>
      <c r="B36" s="33"/>
      <c r="C36" s="34">
        <v>11</v>
      </c>
      <c r="D36" s="34">
        <v>0</v>
      </c>
      <c r="E36" s="35" t="s">
        <v>34</v>
      </c>
      <c r="F36" s="36">
        <f t="shared" si="3"/>
        <v>18443</v>
      </c>
      <c r="I36">
        <v>11</v>
      </c>
      <c r="J36">
        <v>0</v>
      </c>
      <c r="K36" t="s">
        <v>34</v>
      </c>
      <c r="L36">
        <v>18443</v>
      </c>
    </row>
    <row r="37" spans="1:12">
      <c r="A37" s="32"/>
      <c r="B37" s="33"/>
      <c r="C37" s="34">
        <v>12</v>
      </c>
      <c r="D37" s="34">
        <v>0</v>
      </c>
      <c r="E37" s="35" t="s">
        <v>35</v>
      </c>
      <c r="F37" s="36">
        <f t="shared" si="3"/>
        <v>18444</v>
      </c>
      <c r="I37">
        <v>12</v>
      </c>
      <c r="J37">
        <v>0</v>
      </c>
      <c r="K37" t="s">
        <v>35</v>
      </c>
      <c r="L37">
        <v>18444</v>
      </c>
    </row>
    <row r="38" spans="1:12">
      <c r="A38" s="32"/>
      <c r="B38" s="33"/>
      <c r="C38" s="34">
        <v>13</v>
      </c>
      <c r="D38" s="34">
        <v>0</v>
      </c>
      <c r="E38" s="35" t="s">
        <v>36</v>
      </c>
      <c r="F38" s="36">
        <f t="shared" si="3"/>
        <v>18445</v>
      </c>
      <c r="I38">
        <v>13</v>
      </c>
      <c r="J38">
        <v>0</v>
      </c>
      <c r="K38" t="s">
        <v>36</v>
      </c>
      <c r="L38">
        <v>18445</v>
      </c>
    </row>
    <row r="39" spans="1:12">
      <c r="A39" s="32"/>
      <c r="B39" s="33"/>
      <c r="C39" s="34">
        <v>14</v>
      </c>
      <c r="D39" s="34">
        <v>0</v>
      </c>
      <c r="E39" s="35" t="s">
        <v>37</v>
      </c>
      <c r="F39" s="36">
        <f t="shared" si="3"/>
        <v>18446</v>
      </c>
      <c r="I39">
        <v>14</v>
      </c>
      <c r="J39">
        <v>0</v>
      </c>
      <c r="K39" t="s">
        <v>37</v>
      </c>
      <c r="L39">
        <v>18446</v>
      </c>
    </row>
    <row r="40" spans="1:12">
      <c r="A40" s="18"/>
      <c r="B40" s="19"/>
      <c r="C40" s="20">
        <v>15</v>
      </c>
      <c r="D40" s="20">
        <v>0</v>
      </c>
      <c r="E40" s="37" t="s">
        <v>38</v>
      </c>
      <c r="F40" s="22">
        <f t="shared" si="3"/>
        <v>18447</v>
      </c>
      <c r="I40">
        <v>15</v>
      </c>
      <c r="J40">
        <v>0</v>
      </c>
      <c r="K40" t="s">
        <v>38</v>
      </c>
      <c r="L40">
        <v>18447</v>
      </c>
    </row>
    <row r="41" spans="1:12">
      <c r="A41" s="1"/>
      <c r="B41" s="3"/>
      <c r="E41" s="2"/>
    </row>
    <row r="42" spans="1:12">
      <c r="A42" s="16">
        <v>10</v>
      </c>
      <c r="B42" s="8" t="s">
        <v>39</v>
      </c>
      <c r="C42" s="9">
        <v>0</v>
      </c>
      <c r="D42" s="9">
        <v>1</v>
      </c>
      <c r="E42" s="10" t="s">
        <v>40</v>
      </c>
      <c r="F42" s="17">
        <f>_xlfn.BITLSHIFT($A$42,11)+_xlfn.BITLSHIFT(D42,8)+C42</f>
        <v>20736</v>
      </c>
      <c r="H42" s="12" t="s">
        <v>39</v>
      </c>
      <c r="I42">
        <v>0</v>
      </c>
      <c r="J42">
        <v>1</v>
      </c>
      <c r="K42" t="s">
        <v>40</v>
      </c>
      <c r="L42">
        <v>20736</v>
      </c>
    </row>
    <row r="43" spans="1:12">
      <c r="A43" s="32"/>
      <c r="B43" s="33"/>
      <c r="C43" s="34">
        <v>1</v>
      </c>
      <c r="D43" s="34">
        <v>0</v>
      </c>
      <c r="E43" s="35" t="s">
        <v>41</v>
      </c>
      <c r="F43" s="36">
        <f t="shared" ref="F43:F44" si="4">_xlfn.BITLSHIFT($A$42,11)+_xlfn.BITLSHIFT(D43,8)+C43</f>
        <v>20481</v>
      </c>
      <c r="I43">
        <v>1</v>
      </c>
      <c r="J43">
        <v>0</v>
      </c>
      <c r="K43" t="s">
        <v>41</v>
      </c>
      <c r="L43">
        <v>20481</v>
      </c>
    </row>
    <row r="44" spans="1:12">
      <c r="A44" s="18"/>
      <c r="B44" s="19"/>
      <c r="C44" s="20">
        <v>2</v>
      </c>
      <c r="D44" s="20">
        <v>1</v>
      </c>
      <c r="E44" s="37" t="s">
        <v>42</v>
      </c>
      <c r="F44" s="22">
        <f t="shared" si="4"/>
        <v>20738</v>
      </c>
      <c r="I44">
        <v>2</v>
      </c>
      <c r="J44">
        <v>1</v>
      </c>
      <c r="K44" t="s">
        <v>42</v>
      </c>
      <c r="L44">
        <v>20738</v>
      </c>
    </row>
    <row r="45" spans="1:12">
      <c r="A45" s="1"/>
      <c r="B45" s="3"/>
      <c r="E45" s="2"/>
    </row>
    <row r="46" spans="1:12">
      <c r="A46" s="16">
        <v>11</v>
      </c>
      <c r="B46" s="8" t="s">
        <v>43</v>
      </c>
      <c r="C46" s="9">
        <v>0</v>
      </c>
      <c r="D46" s="9">
        <v>1</v>
      </c>
      <c r="E46" s="10" t="s">
        <v>44</v>
      </c>
      <c r="F46" s="17">
        <f>_xlfn.BITLSHIFT($A$46,11)+_xlfn.BITLSHIFT(D46,8)+C46</f>
        <v>22784</v>
      </c>
      <c r="H46" s="12" t="s">
        <v>43</v>
      </c>
      <c r="I46">
        <v>0</v>
      </c>
      <c r="J46">
        <v>1</v>
      </c>
      <c r="K46" t="s">
        <v>44</v>
      </c>
      <c r="L46">
        <v>22784</v>
      </c>
    </row>
    <row r="47" spans="1:12">
      <c r="A47" s="32"/>
      <c r="B47" s="33"/>
      <c r="C47" s="34">
        <v>1</v>
      </c>
      <c r="D47" s="34">
        <v>0</v>
      </c>
      <c r="E47" s="35" t="s">
        <v>45</v>
      </c>
      <c r="F47" s="36">
        <f t="shared" ref="F47:F51" si="5">_xlfn.BITLSHIFT($A$46,11)+_xlfn.BITLSHIFT(D47,8)+C47</f>
        <v>22529</v>
      </c>
      <c r="I47">
        <v>1</v>
      </c>
      <c r="J47">
        <v>0</v>
      </c>
      <c r="K47" t="s">
        <v>45</v>
      </c>
      <c r="L47">
        <v>22529</v>
      </c>
    </row>
    <row r="48" spans="1:12">
      <c r="A48" s="32"/>
      <c r="B48" s="33"/>
      <c r="C48" s="34">
        <v>2</v>
      </c>
      <c r="D48" s="34">
        <v>1</v>
      </c>
      <c r="E48" s="35" t="s">
        <v>46</v>
      </c>
      <c r="F48" s="36">
        <f t="shared" si="5"/>
        <v>22786</v>
      </c>
      <c r="I48">
        <v>2</v>
      </c>
      <c r="J48">
        <v>1</v>
      </c>
      <c r="K48" t="s">
        <v>46</v>
      </c>
      <c r="L48">
        <v>22786</v>
      </c>
    </row>
    <row r="49" spans="1:12">
      <c r="A49" s="32"/>
      <c r="B49" s="33"/>
      <c r="C49" s="34">
        <v>3</v>
      </c>
      <c r="D49" s="34">
        <v>0</v>
      </c>
      <c r="E49" s="35" t="s">
        <v>47</v>
      </c>
      <c r="F49" s="36">
        <f t="shared" si="5"/>
        <v>22531</v>
      </c>
      <c r="I49">
        <v>3</v>
      </c>
      <c r="J49">
        <v>0</v>
      </c>
      <c r="K49" t="s">
        <v>47</v>
      </c>
      <c r="L49">
        <v>22531</v>
      </c>
    </row>
    <row r="50" spans="1:12">
      <c r="A50" s="32"/>
      <c r="B50" s="33"/>
      <c r="C50" s="34">
        <v>4</v>
      </c>
      <c r="D50" s="34">
        <v>0</v>
      </c>
      <c r="E50" s="35" t="s">
        <v>48</v>
      </c>
      <c r="F50" s="36">
        <f t="shared" si="5"/>
        <v>22532</v>
      </c>
      <c r="I50">
        <v>4</v>
      </c>
      <c r="J50">
        <v>0</v>
      </c>
      <c r="K50" t="s">
        <v>48</v>
      </c>
      <c r="L50">
        <v>22532</v>
      </c>
    </row>
    <row r="51" spans="1:12">
      <c r="A51" s="18"/>
      <c r="B51" s="19"/>
      <c r="C51" s="20">
        <v>5</v>
      </c>
      <c r="D51" s="20">
        <v>0</v>
      </c>
      <c r="E51" s="37" t="s">
        <v>49</v>
      </c>
      <c r="F51" s="22">
        <f t="shared" si="5"/>
        <v>22533</v>
      </c>
      <c r="I51">
        <v>5</v>
      </c>
      <c r="J51">
        <v>0</v>
      </c>
      <c r="K51" t="s">
        <v>49</v>
      </c>
      <c r="L51">
        <v>22533</v>
      </c>
    </row>
    <row r="52" spans="1:12">
      <c r="A52" s="1"/>
      <c r="B52" s="3"/>
      <c r="E52" s="2"/>
    </row>
    <row r="53" spans="1:12">
      <c r="A53" s="16">
        <v>12</v>
      </c>
      <c r="B53" s="8" t="s">
        <v>50</v>
      </c>
      <c r="C53" s="9">
        <v>0</v>
      </c>
      <c r="D53" s="9">
        <v>1</v>
      </c>
      <c r="E53" s="10" t="s">
        <v>95</v>
      </c>
      <c r="F53" s="17">
        <f>_xlfn.BITLSHIFT($A$53,11)+_xlfn.BITLSHIFT(D53,8)+C53</f>
        <v>24832</v>
      </c>
      <c r="H53" s="12" t="s">
        <v>50</v>
      </c>
      <c r="I53">
        <v>0</v>
      </c>
      <c r="J53">
        <v>1</v>
      </c>
      <c r="K53" t="s">
        <v>115</v>
      </c>
      <c r="L53">
        <v>24832</v>
      </c>
    </row>
    <row r="54" spans="1:12">
      <c r="A54" s="32"/>
      <c r="B54" s="33"/>
      <c r="C54" s="34">
        <v>3</v>
      </c>
      <c r="D54" s="34">
        <v>0</v>
      </c>
      <c r="E54" s="35" t="s">
        <v>96</v>
      </c>
      <c r="F54" s="36">
        <f t="shared" ref="F54:F58" si="6">_xlfn.BITLSHIFT($A$53,11)+_xlfn.BITLSHIFT(D54,8)+C54</f>
        <v>24579</v>
      </c>
      <c r="I54">
        <v>1</v>
      </c>
      <c r="J54">
        <v>1</v>
      </c>
      <c r="K54" t="s">
        <v>116</v>
      </c>
      <c r="L54">
        <v>24833</v>
      </c>
    </row>
    <row r="55" spans="1:12">
      <c r="A55" s="32"/>
      <c r="B55" s="33"/>
      <c r="C55" s="34">
        <v>4</v>
      </c>
      <c r="D55" s="34">
        <v>0</v>
      </c>
      <c r="E55" s="35" t="s">
        <v>97</v>
      </c>
      <c r="F55" s="36">
        <f t="shared" si="6"/>
        <v>24580</v>
      </c>
      <c r="I55">
        <v>2</v>
      </c>
      <c r="J55">
        <v>1</v>
      </c>
      <c r="K55" t="s">
        <v>117</v>
      </c>
      <c r="L55">
        <v>24834</v>
      </c>
    </row>
    <row r="56" spans="1:12">
      <c r="A56" s="32"/>
      <c r="B56" s="33"/>
      <c r="C56" s="34">
        <v>5</v>
      </c>
      <c r="D56" s="34">
        <v>0</v>
      </c>
      <c r="E56" s="35" t="s">
        <v>98</v>
      </c>
      <c r="F56" s="36">
        <f t="shared" si="6"/>
        <v>24581</v>
      </c>
      <c r="I56">
        <v>3</v>
      </c>
      <c r="J56">
        <v>0</v>
      </c>
      <c r="K56" t="s">
        <v>118</v>
      </c>
      <c r="L56">
        <v>24579</v>
      </c>
    </row>
    <row r="57" spans="1:12">
      <c r="A57" s="32"/>
      <c r="B57" s="33"/>
      <c r="C57" s="34">
        <v>6</v>
      </c>
      <c r="D57" s="34">
        <v>0</v>
      </c>
      <c r="E57" s="35" t="s">
        <v>99</v>
      </c>
      <c r="F57" s="36">
        <f t="shared" si="6"/>
        <v>24582</v>
      </c>
      <c r="I57">
        <v>4</v>
      </c>
      <c r="J57">
        <v>0</v>
      </c>
      <c r="K57" t="s">
        <v>119</v>
      </c>
      <c r="L57">
        <v>24580</v>
      </c>
    </row>
    <row r="58" spans="1:12">
      <c r="A58" s="18"/>
      <c r="B58" s="19"/>
      <c r="C58" s="20">
        <v>7</v>
      </c>
      <c r="D58" s="20">
        <v>0</v>
      </c>
      <c r="E58" s="37" t="s">
        <v>100</v>
      </c>
      <c r="F58" s="22">
        <f t="shared" si="6"/>
        <v>24583</v>
      </c>
      <c r="I58">
        <v>5</v>
      </c>
      <c r="J58">
        <v>0</v>
      </c>
      <c r="K58" t="s">
        <v>120</v>
      </c>
      <c r="L58">
        <v>24581</v>
      </c>
    </row>
    <row r="59" spans="1:12">
      <c r="A59" s="15"/>
      <c r="B59" s="33"/>
      <c r="C59" s="34"/>
      <c r="D59" s="34"/>
      <c r="E59" s="34"/>
      <c r="F59" s="41"/>
      <c r="I59">
        <v>6</v>
      </c>
      <c r="J59">
        <v>0</v>
      </c>
      <c r="K59" t="s">
        <v>121</v>
      </c>
      <c r="L59">
        <v>24582</v>
      </c>
    </row>
    <row r="60" spans="1:12">
      <c r="A60" s="16">
        <v>13</v>
      </c>
      <c r="B60" s="8" t="s">
        <v>51</v>
      </c>
      <c r="C60" s="9">
        <v>0</v>
      </c>
      <c r="D60" s="9">
        <v>1</v>
      </c>
      <c r="E60" s="10" t="s">
        <v>52</v>
      </c>
      <c r="F60" s="17">
        <f t="shared" ref="F60:F65" si="7">_xlfn.BITLSHIFT($A$60,11)+_xlfn.BITLSHIFT(D60,8)+C60</f>
        <v>26880</v>
      </c>
      <c r="I60">
        <v>7</v>
      </c>
      <c r="J60">
        <v>0</v>
      </c>
      <c r="K60" t="s">
        <v>122</v>
      </c>
      <c r="L60">
        <v>24583</v>
      </c>
    </row>
    <row r="61" spans="1:12">
      <c r="A61" s="32"/>
      <c r="B61" s="33"/>
      <c r="C61" s="34">
        <v>1</v>
      </c>
      <c r="D61" s="34">
        <v>1</v>
      </c>
      <c r="E61" s="35" t="s">
        <v>53</v>
      </c>
      <c r="F61" s="36">
        <f t="shared" si="7"/>
        <v>26881</v>
      </c>
    </row>
    <row r="62" spans="1:12">
      <c r="A62" s="32"/>
      <c r="B62" s="33"/>
      <c r="C62" s="34">
        <v>2</v>
      </c>
      <c r="D62" s="34">
        <v>1</v>
      </c>
      <c r="E62" s="35" t="s">
        <v>54</v>
      </c>
      <c r="F62" s="36">
        <f t="shared" si="7"/>
        <v>26882</v>
      </c>
      <c r="H62" s="12" t="s">
        <v>51</v>
      </c>
      <c r="I62">
        <v>0</v>
      </c>
      <c r="J62">
        <v>1</v>
      </c>
      <c r="K62" t="s">
        <v>52</v>
      </c>
      <c r="L62">
        <v>26880</v>
      </c>
    </row>
    <row r="63" spans="1:12">
      <c r="A63" s="32"/>
      <c r="B63" s="33"/>
      <c r="C63" s="34">
        <v>8</v>
      </c>
      <c r="D63" s="34">
        <v>1</v>
      </c>
      <c r="E63" s="39" t="s">
        <v>55</v>
      </c>
      <c r="F63" s="36">
        <f t="shared" si="7"/>
        <v>26888</v>
      </c>
      <c r="I63">
        <v>1</v>
      </c>
      <c r="J63">
        <v>1</v>
      </c>
      <c r="K63" t="s">
        <v>123</v>
      </c>
      <c r="L63">
        <v>26881</v>
      </c>
    </row>
    <row r="64" spans="1:12">
      <c r="A64" s="32"/>
      <c r="B64" s="33"/>
      <c r="C64" s="34">
        <v>9</v>
      </c>
      <c r="D64" s="34">
        <v>0</v>
      </c>
      <c r="E64" s="39" t="s">
        <v>56</v>
      </c>
      <c r="F64" s="36">
        <f t="shared" si="7"/>
        <v>26633</v>
      </c>
      <c r="I64">
        <v>2</v>
      </c>
      <c r="J64">
        <v>1</v>
      </c>
      <c r="K64" t="s">
        <v>124</v>
      </c>
      <c r="L64">
        <v>26882</v>
      </c>
    </row>
    <row r="65" spans="1:12">
      <c r="A65" s="18"/>
      <c r="B65" s="19"/>
      <c r="C65" s="20">
        <v>10</v>
      </c>
      <c r="D65" s="20">
        <v>1</v>
      </c>
      <c r="E65" s="21" t="s">
        <v>57</v>
      </c>
      <c r="F65" s="22">
        <f t="shared" si="7"/>
        <v>26890</v>
      </c>
      <c r="I65">
        <v>3</v>
      </c>
      <c r="J65">
        <v>1</v>
      </c>
      <c r="K65" t="s">
        <v>53</v>
      </c>
      <c r="L65">
        <v>26883</v>
      </c>
    </row>
    <row r="66" spans="1:12">
      <c r="A66" s="1"/>
      <c r="B66" s="3"/>
      <c r="E66" s="2"/>
      <c r="I66">
        <v>4</v>
      </c>
      <c r="J66">
        <v>1</v>
      </c>
      <c r="K66" t="s">
        <v>54</v>
      </c>
      <c r="L66">
        <v>26884</v>
      </c>
    </row>
    <row r="67" spans="1:12">
      <c r="A67" s="16">
        <v>14</v>
      </c>
      <c r="B67" s="8" t="s">
        <v>58</v>
      </c>
      <c r="C67" s="9">
        <v>0</v>
      </c>
      <c r="D67" s="9">
        <v>0</v>
      </c>
      <c r="E67" s="10" t="s">
        <v>59</v>
      </c>
      <c r="F67" s="17">
        <f>_xlfn.BITLSHIFT($A$67,11)+_xlfn.BITLSHIFT(D67,8)+C67</f>
        <v>28672</v>
      </c>
      <c r="I67">
        <v>5</v>
      </c>
      <c r="J67">
        <v>0</v>
      </c>
      <c r="K67" t="s">
        <v>125</v>
      </c>
      <c r="L67">
        <v>26629</v>
      </c>
    </row>
    <row r="68" spans="1:12">
      <c r="A68" s="32"/>
      <c r="B68" s="33"/>
      <c r="C68" s="34">
        <v>1</v>
      </c>
      <c r="D68" s="34">
        <v>0</v>
      </c>
      <c r="E68" s="35" t="s">
        <v>60</v>
      </c>
      <c r="F68" s="36">
        <f>_xlfn.BITLSHIFT($A$67,11)+_xlfn.BITLSHIFT(D68,8)+C68</f>
        <v>28673</v>
      </c>
      <c r="I68">
        <v>6</v>
      </c>
      <c r="J68">
        <v>0</v>
      </c>
      <c r="K68" t="s">
        <v>126</v>
      </c>
      <c r="L68">
        <v>26630</v>
      </c>
    </row>
    <row r="69" spans="1:12">
      <c r="A69" s="18"/>
      <c r="B69" s="19"/>
      <c r="C69" s="20">
        <v>2</v>
      </c>
      <c r="D69" s="20">
        <v>0</v>
      </c>
      <c r="E69" s="37" t="s">
        <v>61</v>
      </c>
      <c r="F69" s="22">
        <f>_xlfn.BITLSHIFT($A$67,11)+_xlfn.BITLSHIFT(D69,8)+C69</f>
        <v>28674</v>
      </c>
    </row>
    <row r="70" spans="1:12">
      <c r="A70" s="1"/>
      <c r="B70" s="3"/>
      <c r="E70" s="2"/>
      <c r="H70" s="12" t="s">
        <v>58</v>
      </c>
      <c r="I70">
        <v>0</v>
      </c>
      <c r="J70">
        <v>0</v>
      </c>
      <c r="K70" t="s">
        <v>59</v>
      </c>
      <c r="L70">
        <v>28672</v>
      </c>
    </row>
    <row r="71" spans="1:12">
      <c r="A71" s="16">
        <v>15</v>
      </c>
      <c r="B71" s="8" t="s">
        <v>62</v>
      </c>
      <c r="C71" s="9">
        <v>0</v>
      </c>
      <c r="D71" s="9">
        <v>0</v>
      </c>
      <c r="E71" s="10" t="s">
        <v>63</v>
      </c>
      <c r="F71" s="17">
        <f t="shared" ref="F71:F76" si="8">_xlfn.BITLSHIFT($A$71,11)+_xlfn.BITLSHIFT(D71,8)+C71</f>
        <v>30720</v>
      </c>
      <c r="I71">
        <v>1</v>
      </c>
      <c r="J71">
        <v>0</v>
      </c>
      <c r="K71" t="s">
        <v>60</v>
      </c>
      <c r="L71">
        <v>28673</v>
      </c>
    </row>
    <row r="72" spans="1:12">
      <c r="A72" s="32"/>
      <c r="B72" s="33"/>
      <c r="C72" s="34">
        <v>1</v>
      </c>
      <c r="D72" s="34">
        <v>0</v>
      </c>
      <c r="E72" s="35" t="s">
        <v>64</v>
      </c>
      <c r="F72" s="36">
        <f t="shared" si="8"/>
        <v>30721</v>
      </c>
      <c r="I72">
        <v>2</v>
      </c>
      <c r="J72">
        <v>0</v>
      </c>
      <c r="K72" t="s">
        <v>61</v>
      </c>
      <c r="L72">
        <v>28674</v>
      </c>
    </row>
    <row r="73" spans="1:12">
      <c r="A73" s="32"/>
      <c r="B73" s="33"/>
      <c r="C73" s="34">
        <v>2</v>
      </c>
      <c r="D73" s="34">
        <v>0</v>
      </c>
      <c r="E73" s="35" t="s">
        <v>65</v>
      </c>
      <c r="F73" s="36">
        <f t="shared" si="8"/>
        <v>30722</v>
      </c>
    </row>
    <row r="74" spans="1:12">
      <c r="A74" s="32"/>
      <c r="B74" s="33"/>
      <c r="C74" s="34">
        <v>3</v>
      </c>
      <c r="D74" s="34">
        <v>0</v>
      </c>
      <c r="E74" s="35" t="s">
        <v>66</v>
      </c>
      <c r="F74" s="36">
        <f t="shared" si="8"/>
        <v>30723</v>
      </c>
      <c r="H74" s="12" t="s">
        <v>62</v>
      </c>
      <c r="I74">
        <v>0</v>
      </c>
      <c r="J74">
        <v>0</v>
      </c>
      <c r="K74" t="s">
        <v>63</v>
      </c>
      <c r="L74">
        <v>30720</v>
      </c>
    </row>
    <row r="75" spans="1:12">
      <c r="A75" s="32"/>
      <c r="B75" s="33"/>
      <c r="C75" s="34">
        <v>4</v>
      </c>
      <c r="D75" s="34">
        <v>0</v>
      </c>
      <c r="E75" s="35" t="s">
        <v>67</v>
      </c>
      <c r="F75" s="36">
        <f t="shared" si="8"/>
        <v>30724</v>
      </c>
      <c r="I75">
        <v>1</v>
      </c>
      <c r="J75">
        <v>0</v>
      </c>
      <c r="K75" t="s">
        <v>64</v>
      </c>
      <c r="L75">
        <v>30721</v>
      </c>
    </row>
    <row r="76" spans="1:12">
      <c r="A76" s="18"/>
      <c r="B76" s="19"/>
      <c r="C76" s="20">
        <v>5</v>
      </c>
      <c r="D76" s="20">
        <v>0</v>
      </c>
      <c r="E76" s="37" t="s">
        <v>68</v>
      </c>
      <c r="F76" s="22">
        <f t="shared" si="8"/>
        <v>30725</v>
      </c>
      <c r="I76">
        <v>2</v>
      </c>
      <c r="J76">
        <v>0</v>
      </c>
      <c r="K76" t="s">
        <v>65</v>
      </c>
      <c r="L76">
        <v>30722</v>
      </c>
    </row>
    <row r="77" spans="1:12">
      <c r="A77" s="1"/>
      <c r="B77" s="3"/>
      <c r="E77" s="2"/>
      <c r="I77">
        <v>3</v>
      </c>
      <c r="J77">
        <v>0</v>
      </c>
      <c r="K77" t="s">
        <v>66</v>
      </c>
      <c r="L77">
        <v>30723</v>
      </c>
    </row>
    <row r="78" spans="1:12">
      <c r="A78" s="16">
        <v>16</v>
      </c>
      <c r="B78" s="8" t="s">
        <v>69</v>
      </c>
      <c r="C78" s="9">
        <v>0</v>
      </c>
      <c r="D78" s="9">
        <v>1</v>
      </c>
      <c r="E78" s="10" t="s">
        <v>16</v>
      </c>
      <c r="F78" s="17">
        <f t="shared" ref="F78:F91" si="9">_xlfn.BITLSHIFT($A$78,11)+_xlfn.BITLSHIFT(D78,8)+C78</f>
        <v>33024</v>
      </c>
      <c r="I78">
        <v>4</v>
      </c>
      <c r="J78">
        <v>0</v>
      </c>
      <c r="K78" t="s">
        <v>67</v>
      </c>
      <c r="L78">
        <v>30724</v>
      </c>
    </row>
    <row r="79" spans="1:12">
      <c r="A79" s="32"/>
      <c r="B79" s="33"/>
      <c r="C79" s="34">
        <v>1</v>
      </c>
      <c r="D79" s="34">
        <v>1</v>
      </c>
      <c r="E79" s="35" t="s">
        <v>59</v>
      </c>
      <c r="F79" s="36">
        <f t="shared" si="9"/>
        <v>33025</v>
      </c>
      <c r="I79">
        <v>5</v>
      </c>
      <c r="J79">
        <v>0</v>
      </c>
      <c r="K79" t="s">
        <v>68</v>
      </c>
      <c r="L79">
        <v>30725</v>
      </c>
    </row>
    <row r="80" spans="1:12">
      <c r="A80" s="32"/>
      <c r="B80" s="33"/>
      <c r="C80" s="34">
        <v>2</v>
      </c>
      <c r="D80" s="34">
        <v>1</v>
      </c>
      <c r="E80" s="35" t="s">
        <v>70</v>
      </c>
      <c r="F80" s="36">
        <f t="shared" si="9"/>
        <v>33026</v>
      </c>
    </row>
    <row r="81" spans="1:12">
      <c r="A81" s="32"/>
      <c r="B81" s="33"/>
      <c r="C81" s="34">
        <v>3</v>
      </c>
      <c r="D81" s="34">
        <v>1</v>
      </c>
      <c r="E81" s="35" t="s">
        <v>17</v>
      </c>
      <c r="F81" s="36">
        <f t="shared" si="9"/>
        <v>33027</v>
      </c>
      <c r="H81" s="12" t="s">
        <v>69</v>
      </c>
      <c r="I81">
        <v>0</v>
      </c>
      <c r="J81">
        <v>1</v>
      </c>
      <c r="K81" t="s">
        <v>16</v>
      </c>
      <c r="L81">
        <v>33024</v>
      </c>
    </row>
    <row r="82" spans="1:12">
      <c r="A82" s="32"/>
      <c r="B82" s="33"/>
      <c r="C82" s="34">
        <v>4</v>
      </c>
      <c r="D82" s="34">
        <v>1</v>
      </c>
      <c r="E82" s="35" t="s">
        <v>71</v>
      </c>
      <c r="F82" s="36">
        <f t="shared" si="9"/>
        <v>33028</v>
      </c>
      <c r="I82">
        <v>1</v>
      </c>
      <c r="J82">
        <v>1</v>
      </c>
      <c r="K82" t="s">
        <v>127</v>
      </c>
      <c r="L82">
        <v>33025</v>
      </c>
    </row>
    <row r="83" spans="1:12">
      <c r="A83" s="32"/>
      <c r="B83" s="33"/>
      <c r="C83" s="34">
        <v>5</v>
      </c>
      <c r="D83" s="34">
        <v>1</v>
      </c>
      <c r="E83" s="35" t="s">
        <v>72</v>
      </c>
      <c r="F83" s="36">
        <f t="shared" si="9"/>
        <v>33029</v>
      </c>
      <c r="I83">
        <v>2</v>
      </c>
      <c r="J83">
        <v>1</v>
      </c>
      <c r="K83" t="s">
        <v>70</v>
      </c>
      <c r="L83">
        <v>33026</v>
      </c>
    </row>
    <row r="84" spans="1:12">
      <c r="A84" s="32"/>
      <c r="B84" s="33"/>
      <c r="C84" s="34">
        <v>6</v>
      </c>
      <c r="D84" s="34">
        <v>1</v>
      </c>
      <c r="E84" s="35" t="s">
        <v>73</v>
      </c>
      <c r="F84" s="36">
        <f t="shared" si="9"/>
        <v>33030</v>
      </c>
      <c r="I84">
        <v>3</v>
      </c>
      <c r="J84">
        <v>1</v>
      </c>
      <c r="K84" t="s">
        <v>17</v>
      </c>
      <c r="L84">
        <v>33027</v>
      </c>
    </row>
    <row r="85" spans="1:12">
      <c r="A85" s="32"/>
      <c r="B85" s="33"/>
      <c r="C85" s="34">
        <v>7</v>
      </c>
      <c r="D85" s="34">
        <v>1</v>
      </c>
      <c r="E85" s="35" t="s">
        <v>74</v>
      </c>
      <c r="F85" s="36">
        <f t="shared" si="9"/>
        <v>33031</v>
      </c>
      <c r="I85">
        <v>4</v>
      </c>
      <c r="J85">
        <v>1</v>
      </c>
      <c r="K85" t="s">
        <v>71</v>
      </c>
      <c r="L85">
        <v>33028</v>
      </c>
    </row>
    <row r="86" spans="1:12">
      <c r="A86" s="32"/>
      <c r="B86" s="33"/>
      <c r="C86" s="34">
        <v>10</v>
      </c>
      <c r="D86" s="34">
        <v>1</v>
      </c>
      <c r="E86" s="35" t="s">
        <v>75</v>
      </c>
      <c r="F86" s="36">
        <f t="shared" si="9"/>
        <v>33034</v>
      </c>
      <c r="I86">
        <v>5</v>
      </c>
      <c r="J86">
        <v>1</v>
      </c>
      <c r="K86" t="s">
        <v>72</v>
      </c>
      <c r="L86">
        <v>33029</v>
      </c>
    </row>
    <row r="87" spans="1:12">
      <c r="A87" s="32"/>
      <c r="B87" s="33"/>
      <c r="C87" s="34">
        <v>16</v>
      </c>
      <c r="D87" s="34">
        <v>0</v>
      </c>
      <c r="E87" s="35" t="s">
        <v>76</v>
      </c>
      <c r="F87" s="36">
        <f t="shared" si="9"/>
        <v>32784</v>
      </c>
      <c r="I87">
        <v>6</v>
      </c>
      <c r="J87">
        <v>1</v>
      </c>
      <c r="K87" t="s">
        <v>73</v>
      </c>
      <c r="L87">
        <v>33030</v>
      </c>
    </row>
    <row r="88" spans="1:12">
      <c r="A88" s="32"/>
      <c r="B88" s="33"/>
      <c r="C88" s="34">
        <v>17</v>
      </c>
      <c r="D88" s="34">
        <v>0</v>
      </c>
      <c r="E88" s="35" t="s">
        <v>77</v>
      </c>
      <c r="F88" s="36">
        <f t="shared" si="9"/>
        <v>32785</v>
      </c>
      <c r="I88">
        <v>7</v>
      </c>
      <c r="J88">
        <v>1</v>
      </c>
      <c r="K88" t="s">
        <v>74</v>
      </c>
      <c r="L88">
        <v>33031</v>
      </c>
    </row>
    <row r="89" spans="1:12">
      <c r="A89" s="32"/>
      <c r="B89" s="33"/>
      <c r="C89" s="34">
        <v>18</v>
      </c>
      <c r="D89" s="34">
        <v>0</v>
      </c>
      <c r="E89" s="35" t="s">
        <v>78</v>
      </c>
      <c r="F89" s="36">
        <f t="shared" si="9"/>
        <v>32786</v>
      </c>
      <c r="H89" s="14"/>
      <c r="I89">
        <v>10</v>
      </c>
      <c r="J89">
        <v>1</v>
      </c>
      <c r="K89" t="s">
        <v>75</v>
      </c>
      <c r="L89">
        <v>33034</v>
      </c>
    </row>
    <row r="90" spans="1:12">
      <c r="A90" s="32"/>
      <c r="B90" s="33"/>
      <c r="C90" s="34">
        <v>19</v>
      </c>
      <c r="D90" s="34">
        <v>0</v>
      </c>
      <c r="E90" s="35" t="s">
        <v>79</v>
      </c>
      <c r="F90" s="36">
        <f t="shared" si="9"/>
        <v>32787</v>
      </c>
      <c r="I90">
        <v>16</v>
      </c>
      <c r="J90">
        <v>0</v>
      </c>
      <c r="K90" t="s">
        <v>76</v>
      </c>
      <c r="L90">
        <v>32784</v>
      </c>
    </row>
    <row r="91" spans="1:12">
      <c r="A91" s="18"/>
      <c r="B91" s="19"/>
      <c r="C91" s="20">
        <v>20</v>
      </c>
      <c r="D91" s="20">
        <v>0</v>
      </c>
      <c r="E91" s="37" t="s">
        <v>80</v>
      </c>
      <c r="F91" s="22">
        <f t="shared" si="9"/>
        <v>32788</v>
      </c>
      <c r="I91">
        <v>17</v>
      </c>
      <c r="J91">
        <v>0</v>
      </c>
      <c r="K91" t="s">
        <v>77</v>
      </c>
      <c r="L91">
        <v>32785</v>
      </c>
    </row>
    <row r="92" spans="1:12">
      <c r="A92" s="1"/>
      <c r="B92" s="3"/>
      <c r="E92" s="2"/>
      <c r="H92" s="31"/>
      <c r="I92">
        <v>18</v>
      </c>
      <c r="J92">
        <v>0</v>
      </c>
      <c r="K92" t="s">
        <v>78</v>
      </c>
      <c r="L92">
        <v>32786</v>
      </c>
    </row>
    <row r="93" spans="1:12">
      <c r="A93" s="16">
        <v>17</v>
      </c>
      <c r="B93" s="8" t="s">
        <v>81</v>
      </c>
      <c r="C93" s="9">
        <v>0</v>
      </c>
      <c r="D93" s="9">
        <v>1</v>
      </c>
      <c r="E93" s="11" t="s">
        <v>82</v>
      </c>
      <c r="F93" s="17">
        <f>_xlfn.BITLSHIFT($A$93,11)+_xlfn.BITLSHIFT(D93,8)+C93</f>
        <v>35072</v>
      </c>
      <c r="I93">
        <v>19</v>
      </c>
      <c r="J93">
        <v>0</v>
      </c>
      <c r="K93" t="s">
        <v>79</v>
      </c>
      <c r="L93">
        <v>32787</v>
      </c>
    </row>
    <row r="94" spans="1:12">
      <c r="A94" s="18"/>
      <c r="B94" s="19"/>
      <c r="C94" s="20">
        <v>1</v>
      </c>
      <c r="D94" s="20">
        <v>1</v>
      </c>
      <c r="E94" s="21" t="s">
        <v>83</v>
      </c>
      <c r="F94" s="22">
        <f>_xlfn.BITLSHIFT($A$93,11)+_xlfn.BITLSHIFT(D94,8)+C94</f>
        <v>35073</v>
      </c>
      <c r="I94">
        <v>20</v>
      </c>
      <c r="J94">
        <v>0</v>
      </c>
      <c r="K94" t="s">
        <v>80</v>
      </c>
      <c r="L94">
        <v>32788</v>
      </c>
    </row>
    <row r="95" spans="1:12">
      <c r="A95" s="15"/>
      <c r="B95" s="3"/>
      <c r="E95" s="4"/>
    </row>
    <row r="96" spans="1:12">
      <c r="A96" s="23">
        <v>18</v>
      </c>
      <c r="B96" s="24" t="s">
        <v>88</v>
      </c>
      <c r="C96" s="25">
        <v>0</v>
      </c>
      <c r="D96" s="25">
        <v>1</v>
      </c>
      <c r="E96" s="26" t="s">
        <v>87</v>
      </c>
      <c r="F96" s="27">
        <f>_xlfn.BITLSHIFT(18,11)+_xlfn.BITLSHIFT(D96,8)+C96</f>
        <v>37120</v>
      </c>
      <c r="H96" s="12" t="s">
        <v>81</v>
      </c>
      <c r="I96">
        <v>0</v>
      </c>
      <c r="J96">
        <v>1</v>
      </c>
      <c r="K96" t="s">
        <v>82</v>
      </c>
      <c r="L96">
        <v>35072</v>
      </c>
    </row>
    <row r="97" spans="1:12">
      <c r="I97">
        <v>1</v>
      </c>
      <c r="J97">
        <v>1</v>
      </c>
      <c r="K97" t="s">
        <v>83</v>
      </c>
      <c r="L97">
        <v>35073</v>
      </c>
    </row>
    <row r="98" spans="1:12">
      <c r="A98" s="16">
        <v>21</v>
      </c>
      <c r="B98" s="8" t="s">
        <v>84</v>
      </c>
      <c r="C98" s="9">
        <v>0</v>
      </c>
      <c r="D98" s="9">
        <v>0</v>
      </c>
      <c r="E98" s="11" t="s">
        <v>85</v>
      </c>
      <c r="F98" s="17">
        <f>_xlfn.BITLSHIFT($A$98,11)+_xlfn.BITLSHIFT(D98,8)+C98</f>
        <v>43008</v>
      </c>
    </row>
    <row r="99" spans="1:12">
      <c r="A99" s="18"/>
      <c r="B99" s="19"/>
      <c r="C99" s="20">
        <v>1</v>
      </c>
      <c r="D99" s="20">
        <v>0</v>
      </c>
      <c r="E99" s="21" t="s">
        <v>86</v>
      </c>
      <c r="F99" s="22">
        <f>_xlfn.BITLSHIFT($A$98,11)+_xlfn.BITLSHIFT(D99,8)+C99</f>
        <v>43009</v>
      </c>
    </row>
    <row r="101" spans="1:12">
      <c r="A101" s="23">
        <v>23</v>
      </c>
      <c r="B101" s="24" t="s">
        <v>89</v>
      </c>
      <c r="C101" s="28">
        <v>0</v>
      </c>
      <c r="D101" s="28">
        <v>1</v>
      </c>
      <c r="E101" s="29" t="s">
        <v>90</v>
      </c>
      <c r="F101" s="30">
        <f>_xlfn.BITLSHIFT($A$101,11)+_xlfn.BITLSHIFT(D101,8)+C101</f>
        <v>47360</v>
      </c>
    </row>
    <row r="102" spans="1:12">
      <c r="A102" s="1"/>
      <c r="B102" s="3"/>
      <c r="E102" s="4"/>
    </row>
    <row r="103" spans="1:12">
      <c r="A103" s="16">
        <v>24</v>
      </c>
      <c r="B103" s="8" t="s">
        <v>91</v>
      </c>
      <c r="C103" s="9">
        <v>0</v>
      </c>
      <c r="D103" s="9">
        <v>1</v>
      </c>
      <c r="E103" s="11" t="s">
        <v>92</v>
      </c>
      <c r="F103" s="17">
        <f>_xlfn.BITLSHIFT($A$103,11)+_xlfn.BITLSHIFT(D103,8)+C103</f>
        <v>49408</v>
      </c>
    </row>
    <row r="104" spans="1:12">
      <c r="A104" s="32"/>
      <c r="B104" s="33"/>
      <c r="C104" s="42">
        <f>1+C103</f>
        <v>1</v>
      </c>
      <c r="D104" s="34">
        <v>1</v>
      </c>
      <c r="E104" s="35" t="s">
        <v>93</v>
      </c>
      <c r="F104" s="36">
        <f>_xlfn.BITLSHIFT($A$103,11)+_xlfn.BITLSHIFT(D104,8)+C104</f>
        <v>49409</v>
      </c>
    </row>
    <row r="105" spans="1:12">
      <c r="A105" s="32"/>
      <c r="B105" s="33"/>
      <c r="C105" s="42">
        <f t="shared" ref="C105:C117" si="10">1+C104</f>
        <v>2</v>
      </c>
      <c r="D105" s="42">
        <v>1</v>
      </c>
      <c r="E105" s="35" t="s">
        <v>94</v>
      </c>
      <c r="F105" s="36">
        <f>_xlfn.BITLSHIFT($A$103,11)+_xlfn.BITLSHIFT(D105,8)+C105</f>
        <v>49410</v>
      </c>
    </row>
    <row r="106" spans="1:12">
      <c r="A106" s="44"/>
      <c r="B106" s="34"/>
      <c r="C106" s="42">
        <f t="shared" si="10"/>
        <v>3</v>
      </c>
      <c r="D106" s="42">
        <v>0</v>
      </c>
      <c r="E106" s="35" t="s">
        <v>101</v>
      </c>
      <c r="F106" s="36">
        <f t="shared" ref="F106:F113" si="11">_xlfn.BITLSHIFT($A$103,11)+_xlfn.BITLSHIFT(D106,8)+C106</f>
        <v>49155</v>
      </c>
    </row>
    <row r="107" spans="1:12">
      <c r="A107" s="44"/>
      <c r="B107" s="34"/>
      <c r="C107" s="42">
        <f t="shared" si="10"/>
        <v>4</v>
      </c>
      <c r="D107" s="42">
        <v>0</v>
      </c>
      <c r="E107" s="35" t="s">
        <v>102</v>
      </c>
      <c r="F107" s="36">
        <f t="shared" si="11"/>
        <v>49156</v>
      </c>
    </row>
    <row r="108" spans="1:12">
      <c r="A108" s="32"/>
      <c r="B108" s="33"/>
      <c r="C108" s="42">
        <f t="shared" si="10"/>
        <v>5</v>
      </c>
      <c r="D108" s="42">
        <v>0</v>
      </c>
      <c r="E108" s="35" t="s">
        <v>103</v>
      </c>
      <c r="F108" s="36">
        <f t="shared" si="11"/>
        <v>49157</v>
      </c>
    </row>
    <row r="109" spans="1:12">
      <c r="A109" s="44"/>
      <c r="B109" s="40"/>
      <c r="C109" s="42">
        <f t="shared" si="10"/>
        <v>6</v>
      </c>
      <c r="D109" s="42">
        <v>0</v>
      </c>
      <c r="E109" s="35" t="s">
        <v>104</v>
      </c>
      <c r="F109" s="36">
        <f t="shared" si="11"/>
        <v>49158</v>
      </c>
    </row>
    <row r="110" spans="1:12">
      <c r="A110" s="44"/>
      <c r="B110" s="40"/>
      <c r="C110" s="42">
        <f t="shared" si="10"/>
        <v>7</v>
      </c>
      <c r="D110" s="42">
        <v>0</v>
      </c>
      <c r="E110" s="35" t="s">
        <v>105</v>
      </c>
      <c r="F110" s="36">
        <f t="shared" si="11"/>
        <v>49159</v>
      </c>
    </row>
    <row r="111" spans="1:12">
      <c r="A111" s="44"/>
      <c r="B111" s="40"/>
      <c r="C111" s="42">
        <f t="shared" si="10"/>
        <v>8</v>
      </c>
      <c r="D111" s="42">
        <v>0</v>
      </c>
      <c r="E111" s="35" t="s">
        <v>106</v>
      </c>
      <c r="F111" s="36">
        <f t="shared" si="11"/>
        <v>49160</v>
      </c>
    </row>
    <row r="112" spans="1:12">
      <c r="A112" s="44"/>
      <c r="B112" s="40"/>
      <c r="C112" s="42">
        <f t="shared" si="10"/>
        <v>9</v>
      </c>
      <c r="D112" s="42">
        <v>0</v>
      </c>
      <c r="E112" s="35" t="s">
        <v>107</v>
      </c>
      <c r="F112" s="36">
        <f t="shared" si="11"/>
        <v>49161</v>
      </c>
    </row>
    <row r="113" spans="1:12">
      <c r="A113" s="44"/>
      <c r="B113" s="40"/>
      <c r="C113" s="42">
        <f t="shared" si="10"/>
        <v>10</v>
      </c>
      <c r="D113" s="42">
        <v>0</v>
      </c>
      <c r="E113" s="35" t="s">
        <v>108</v>
      </c>
      <c r="F113" s="36">
        <f t="shared" si="11"/>
        <v>49162</v>
      </c>
    </row>
    <row r="114" spans="1:12">
      <c r="A114" s="44"/>
      <c r="B114" s="40"/>
      <c r="C114" s="42">
        <f t="shared" si="10"/>
        <v>11</v>
      </c>
      <c r="D114" s="42">
        <v>1</v>
      </c>
      <c r="E114" s="35" t="s">
        <v>109</v>
      </c>
      <c r="F114" s="36">
        <f t="shared" ref="F114:F116" si="12">_xlfn.BITLSHIFT($A$103,11)+_xlfn.BITLSHIFT(D114,8)+C114</f>
        <v>49419</v>
      </c>
    </row>
    <row r="115" spans="1:12">
      <c r="A115" s="44"/>
      <c r="B115" s="40"/>
      <c r="C115" s="42">
        <f t="shared" si="10"/>
        <v>12</v>
      </c>
      <c r="D115" s="42">
        <v>1</v>
      </c>
      <c r="E115" s="35" t="s">
        <v>110</v>
      </c>
      <c r="F115" s="36">
        <f t="shared" si="12"/>
        <v>49420</v>
      </c>
      <c r="H115" s="12" t="s">
        <v>113</v>
      </c>
      <c r="I115">
        <v>0</v>
      </c>
      <c r="J115">
        <v>1</v>
      </c>
      <c r="K115" t="s">
        <v>114</v>
      </c>
      <c r="L115">
        <v>14592</v>
      </c>
    </row>
    <row r="116" spans="1:12">
      <c r="A116" s="44"/>
      <c r="B116" s="40"/>
      <c r="C116" s="42">
        <f t="shared" si="10"/>
        <v>13</v>
      </c>
      <c r="D116" s="42">
        <v>1</v>
      </c>
      <c r="E116" s="35" t="s">
        <v>111</v>
      </c>
      <c r="F116" s="36">
        <f t="shared" si="12"/>
        <v>49421</v>
      </c>
    </row>
    <row r="117" spans="1:12">
      <c r="A117" s="45"/>
      <c r="B117" s="21"/>
      <c r="C117" s="43">
        <f t="shared" si="10"/>
        <v>14</v>
      </c>
      <c r="D117" s="43">
        <v>0</v>
      </c>
      <c r="E117" s="37" t="s">
        <v>112</v>
      </c>
      <c r="F117" s="22">
        <f t="shared" ref="F117" si="13">_xlfn.BITLSHIFT($A$103,11)+_xlfn.BITLSHIFT(D117,8)+C117</f>
        <v>49166</v>
      </c>
    </row>
    <row r="118" spans="1:12">
      <c r="A118" s="34"/>
      <c r="B118" s="40"/>
      <c r="C118" s="34"/>
      <c r="D118" s="34"/>
      <c r="E118" s="40"/>
      <c r="F118" s="41"/>
    </row>
    <row r="119" spans="1:12">
      <c r="A119" s="34"/>
      <c r="B119" s="40"/>
      <c r="C119" s="34"/>
      <c r="D119" s="34"/>
      <c r="E119" s="40"/>
      <c r="F119" s="41"/>
    </row>
    <row r="120" spans="1:12">
      <c r="A120" s="34"/>
      <c r="B120" s="40"/>
      <c r="C120" s="34"/>
      <c r="D120" s="34"/>
      <c r="E120" s="40"/>
      <c r="F120" s="41"/>
    </row>
    <row r="121" spans="1:12">
      <c r="A121" s="34"/>
      <c r="B121" s="40"/>
      <c r="C121" s="34"/>
      <c r="D121" s="34"/>
      <c r="E121" s="40"/>
      <c r="F121" s="41"/>
    </row>
    <row r="122" spans="1:12">
      <c r="A122" s="34"/>
      <c r="B122" s="40"/>
      <c r="C122" s="34"/>
      <c r="D122" s="34"/>
      <c r="E122" s="40"/>
      <c r="F122" s="41"/>
    </row>
    <row r="123" spans="1:12">
      <c r="A123" s="34"/>
      <c r="B123" s="34"/>
      <c r="C123" s="34"/>
      <c r="D123" s="34"/>
      <c r="E123" s="40"/>
      <c r="F123" s="41"/>
    </row>
  </sheetData>
  <conditionalFormatting sqref="D1:D96 D102 D98:D99 D124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C86F-40E0-4CC4-BC85-383E56BF6277}">
  <dimension ref="A1:H99"/>
  <sheetViews>
    <sheetView tabSelected="1" workbookViewId="0">
      <selection activeCell="C1" sqref="C1:D97"/>
    </sheetView>
  </sheetViews>
  <sheetFormatPr defaultRowHeight="14.4"/>
  <sheetData>
    <row r="1" spans="1:8">
      <c r="A1" t="s">
        <v>22</v>
      </c>
      <c r="B1" t="s">
        <v>23</v>
      </c>
      <c r="C1">
        <v>18432</v>
      </c>
      <c r="D1" t="str">
        <f>"'"&amp;A1&amp;" "&amp;B1&amp;"'"</f>
        <v>'ABS FL Hardware'</v>
      </c>
      <c r="E1" s="46" t="str">
        <f>C1&amp;": '"&amp;A1&amp;" "&amp;B1&amp;"', "</f>
        <v xml:space="preserve">18432: 'ABS FL Hardware', </v>
      </c>
      <c r="H1" t="str">
        <f>"{"&amp;E1</f>
        <v xml:space="preserve">{18432: 'ABS FL Hardware', </v>
      </c>
    </row>
    <row r="2" spans="1:8">
      <c r="A2" t="s">
        <v>22</v>
      </c>
      <c r="B2" t="s">
        <v>24</v>
      </c>
      <c r="C2">
        <v>18433</v>
      </c>
      <c r="D2" t="str">
        <f t="shared" ref="D2:D65" si="0">"'"&amp;A2&amp;" "&amp;B2&amp;"'"</f>
        <v>'ABS FL Wiring'</v>
      </c>
      <c r="E2" s="46" t="str">
        <f>C2&amp;": '"&amp;A2&amp;" "&amp;B2&amp;"', "</f>
        <v xml:space="preserve">18433: 'ABS FL Wiring', </v>
      </c>
      <c r="H2" t="str">
        <f>H1&amp;E2</f>
        <v xml:space="preserve">{18432: 'ABS FL Hardware', 18433: 'ABS FL Wiring', </v>
      </c>
    </row>
    <row r="3" spans="1:8">
      <c r="A3" t="s">
        <v>22</v>
      </c>
      <c r="B3" t="s">
        <v>25</v>
      </c>
      <c r="C3">
        <v>18434</v>
      </c>
      <c r="D3" t="str">
        <f t="shared" si="0"/>
        <v>'ABS FL Warning'</v>
      </c>
      <c r="E3" s="46" t="str">
        <f t="shared" ref="E3:E9" si="1">C3&amp;": '"&amp;A3&amp;" "&amp;B3&amp;"', "</f>
        <v xml:space="preserve">18434: 'ABS FL Warning', </v>
      </c>
      <c r="H3" t="str">
        <f t="shared" ref="H3:H9" si="2">H2&amp;E3</f>
        <v xml:space="preserve">{18432: 'ABS FL Hardware', 18433: 'ABS FL Wiring', 18434: 'ABS FL Warning', </v>
      </c>
    </row>
    <row r="4" spans="1:8">
      <c r="A4" t="s">
        <v>22</v>
      </c>
      <c r="B4" t="s">
        <v>26</v>
      </c>
      <c r="C4">
        <v>18435</v>
      </c>
      <c r="D4" t="str">
        <f t="shared" si="0"/>
        <v>'ABS FL Failure'</v>
      </c>
      <c r="E4" s="46" t="str">
        <f t="shared" si="1"/>
        <v xml:space="preserve">18435: 'ABS FL Failure', </v>
      </c>
      <c r="H4" t="str">
        <f t="shared" si="2"/>
        <v xml:space="preserve">{18432: 'ABS FL Hardware', 18433: 'ABS FL Wiring', 18434: 'ABS FL Warning', 18435: 'ABS FL Failure', </v>
      </c>
    </row>
    <row r="5" spans="1:8">
      <c r="A5" t="s">
        <v>22</v>
      </c>
      <c r="B5" t="s">
        <v>27</v>
      </c>
      <c r="C5">
        <v>18436</v>
      </c>
      <c r="D5" t="str">
        <f t="shared" si="0"/>
        <v>'ABS FR Hardware'</v>
      </c>
      <c r="E5" s="46" t="str">
        <f t="shared" si="1"/>
        <v xml:space="preserve">18436: 'ABS FR Hardware', </v>
      </c>
      <c r="H5" t="str">
        <f t="shared" si="2"/>
        <v xml:space="preserve">{18432: 'ABS FL Hardware', 18433: 'ABS FL Wiring', 18434: 'ABS FL Warning', 18435: 'ABS FL Failure', 18436: 'ABS FR Hardware', </v>
      </c>
    </row>
    <row r="6" spans="1:8">
      <c r="A6" t="s">
        <v>22</v>
      </c>
      <c r="B6" t="s">
        <v>28</v>
      </c>
      <c r="C6">
        <v>18437</v>
      </c>
      <c r="D6" t="str">
        <f t="shared" si="0"/>
        <v>'ABS FR Wiring'</v>
      </c>
      <c r="E6" s="46" t="str">
        <f t="shared" si="1"/>
        <v xml:space="preserve">18437: 'ABS FR Wiring', </v>
      </c>
      <c r="H6" t="str">
        <f t="shared" si="2"/>
        <v xml:space="preserve">{18432: 'ABS FL Hardware', 18433: 'ABS FL Wiring', 18434: 'ABS FL Warning', 18435: 'ABS FL Failure', 18436: 'ABS FR Hardware', 18437: 'ABS FR Wiring', </v>
      </c>
    </row>
    <row r="7" spans="1:8">
      <c r="A7" t="s">
        <v>22</v>
      </c>
      <c r="B7" t="s">
        <v>29</v>
      </c>
      <c r="C7">
        <v>18438</v>
      </c>
      <c r="D7" t="str">
        <f t="shared" si="0"/>
        <v>'ABS FR Warning'</v>
      </c>
      <c r="E7" s="46" t="str">
        <f t="shared" si="1"/>
        <v xml:space="preserve">18438: 'ABS FR Warning', </v>
      </c>
      <c r="H7" t="str">
        <f t="shared" si="2"/>
        <v xml:space="preserve">{18432: 'ABS FL Hardware', 18433: 'ABS FL Wiring', 18434: 'ABS FL Warning', 18435: 'ABS FL Failure', 18436: 'ABS FR Hardware', 18437: 'ABS FR Wiring', 18438: 'ABS FR Warning', </v>
      </c>
    </row>
    <row r="8" spans="1:8">
      <c r="A8" t="s">
        <v>22</v>
      </c>
      <c r="B8" t="s">
        <v>30</v>
      </c>
      <c r="C8">
        <v>18439</v>
      </c>
      <c r="D8" t="str">
        <f t="shared" si="0"/>
        <v>'ABS FR Failure'</v>
      </c>
      <c r="E8" s="46" t="str">
        <f t="shared" si="1"/>
        <v xml:space="preserve">18439: 'ABS FR Failure', </v>
      </c>
      <c r="H8" t="str">
        <f t="shared" si="2"/>
        <v xml:space="preserve">{18432: 'ABS FL Hardware', 18433: 'ABS FL Wiring', 18434: 'ABS FL Warning', 18435: 'ABS FL Failure', 18436: 'ABS FR Hardware', 18437: 'ABS FR Wiring', 18438: 'ABS FR Warning', 18439: 'ABS FR Failure', </v>
      </c>
    </row>
    <row r="9" spans="1:8">
      <c r="A9" t="s">
        <v>22</v>
      </c>
      <c r="B9" t="s">
        <v>31</v>
      </c>
      <c r="C9">
        <v>18440</v>
      </c>
      <c r="D9" t="str">
        <f t="shared" si="0"/>
        <v>'ABS RL Hardware'</v>
      </c>
      <c r="E9" s="46" t="str">
        <f t="shared" si="1"/>
        <v xml:space="preserve">18440: 'ABS RL Hardware', </v>
      </c>
      <c r="H9" t="str">
        <f t="shared" si="2"/>
        <v xml:space="preserve">{18432: 'ABS FL Hardware', 18433: 'ABS FL Wiring', 18434: 'ABS FL Warning', 18435: 'ABS FL Failure', 18436: 'ABS FR Hardware', 18437: 'ABS FR Wiring', 18438: 'ABS FR Warning', 18439: 'ABS FR Failure', 18440: 'ABS RL Hardware', </v>
      </c>
    </row>
    <row r="10" spans="1:8">
      <c r="A10" t="s">
        <v>22</v>
      </c>
      <c r="B10" t="s">
        <v>32</v>
      </c>
      <c r="C10">
        <v>18441</v>
      </c>
      <c r="D10" t="str">
        <f t="shared" si="0"/>
        <v>'ABS RL Wiring'</v>
      </c>
      <c r="E10" s="46" t="str">
        <f t="shared" ref="E10:E73" si="3">C10&amp;": '"&amp;A10&amp;" "&amp;B10&amp;"', "</f>
        <v xml:space="preserve">18441: 'ABS RL Wiring', </v>
      </c>
      <c r="H10" t="str">
        <f t="shared" ref="H10:H73" si="4">H9&amp;E10</f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</v>
      </c>
    </row>
    <row r="11" spans="1:8">
      <c r="A11" t="s">
        <v>22</v>
      </c>
      <c r="B11" t="s">
        <v>33</v>
      </c>
      <c r="C11">
        <v>18442</v>
      </c>
      <c r="D11" t="str">
        <f t="shared" si="0"/>
        <v>'ABS RL Warning'</v>
      </c>
      <c r="E11" s="46" t="str">
        <f t="shared" si="3"/>
        <v xml:space="preserve">18442: 'ABS RL Warning', </v>
      </c>
      <c r="H1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</v>
      </c>
    </row>
    <row r="12" spans="1:8">
      <c r="A12" t="s">
        <v>22</v>
      </c>
      <c r="B12" t="s">
        <v>34</v>
      </c>
      <c r="C12">
        <v>18443</v>
      </c>
      <c r="D12" t="str">
        <f t="shared" si="0"/>
        <v>'ABS RL Failure'</v>
      </c>
      <c r="E12" s="46" t="str">
        <f t="shared" si="3"/>
        <v xml:space="preserve">18443: 'ABS RL Failure', </v>
      </c>
      <c r="H1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</v>
      </c>
    </row>
    <row r="13" spans="1:8">
      <c r="A13" t="s">
        <v>22</v>
      </c>
      <c r="B13" t="s">
        <v>35</v>
      </c>
      <c r="C13">
        <v>18444</v>
      </c>
      <c r="D13" t="str">
        <f t="shared" si="0"/>
        <v>'ABS RR Hardware'</v>
      </c>
      <c r="E13" s="46" t="str">
        <f t="shared" si="3"/>
        <v xml:space="preserve">18444: 'ABS RR Hardware', </v>
      </c>
      <c r="H1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</v>
      </c>
    </row>
    <row r="14" spans="1:8">
      <c r="A14" t="s">
        <v>22</v>
      </c>
      <c r="B14" t="s">
        <v>36</v>
      </c>
      <c r="C14">
        <v>18445</v>
      </c>
      <c r="D14" t="str">
        <f t="shared" si="0"/>
        <v>'ABS RR Wiring'</v>
      </c>
      <c r="E14" s="46" t="str">
        <f t="shared" si="3"/>
        <v xml:space="preserve">18445: 'ABS RR Wiring', </v>
      </c>
      <c r="H1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</v>
      </c>
    </row>
    <row r="15" spans="1:8">
      <c r="A15" t="s">
        <v>22</v>
      </c>
      <c r="B15" t="s">
        <v>37</v>
      </c>
      <c r="C15">
        <v>18446</v>
      </c>
      <c r="D15" t="str">
        <f t="shared" si="0"/>
        <v>'ABS RR Warning'</v>
      </c>
      <c r="E15" s="46" t="str">
        <f t="shared" si="3"/>
        <v xml:space="preserve">18446: 'ABS RR Warning', </v>
      </c>
      <c r="H1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</v>
      </c>
    </row>
    <row r="16" spans="1:8">
      <c r="A16" t="s">
        <v>22</v>
      </c>
      <c r="B16" t="s">
        <v>38</v>
      </c>
      <c r="C16">
        <v>18447</v>
      </c>
      <c r="D16" t="str">
        <f t="shared" si="0"/>
        <v>'ABS RR Failure'</v>
      </c>
      <c r="E16" s="46" t="str">
        <f t="shared" si="3"/>
        <v xml:space="preserve">18447: 'ABS RR Failure', </v>
      </c>
      <c r="H1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</v>
      </c>
    </row>
    <row r="17" spans="1:8">
      <c r="A17" t="s">
        <v>50</v>
      </c>
      <c r="B17" t="s">
        <v>95</v>
      </c>
      <c r="C17">
        <v>24832</v>
      </c>
      <c r="D17" t="str">
        <f t="shared" si="0"/>
        <v>'CHARGING BZU_OFFLINE'</v>
      </c>
      <c r="E17" s="46" t="str">
        <f t="shared" si="3"/>
        <v xml:space="preserve">24832: 'CHARGING BZU_OFFLINE', </v>
      </c>
      <c r="H1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</v>
      </c>
    </row>
    <row r="18" spans="1:8">
      <c r="A18" t="s">
        <v>50</v>
      </c>
      <c r="B18" t="s">
        <v>96</v>
      </c>
      <c r="C18">
        <v>24579</v>
      </c>
      <c r="D18" t="str">
        <f t="shared" si="0"/>
        <v>'CHARGING BMS_OFFLINE'</v>
      </c>
      <c r="E18" s="46" t="str">
        <f t="shared" si="3"/>
        <v xml:space="preserve">24579: 'CHARGING BMS_OFFLINE', </v>
      </c>
      <c r="H1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</v>
      </c>
    </row>
    <row r="19" spans="1:8">
      <c r="A19" t="s">
        <v>50</v>
      </c>
      <c r="B19" t="s">
        <v>97</v>
      </c>
      <c r="C19">
        <v>24580</v>
      </c>
      <c r="D19" t="str">
        <f t="shared" si="0"/>
        <v>'CHARGING BZU_HARDWARE_FAILURE'</v>
      </c>
      <c r="E19" s="46" t="str">
        <f t="shared" si="3"/>
        <v xml:space="preserve">24580: 'CHARGING BZU_HARDWARE_FAILURE', </v>
      </c>
      <c r="H1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</v>
      </c>
    </row>
    <row r="20" spans="1:8">
      <c r="A20" t="s">
        <v>50</v>
      </c>
      <c r="B20" t="s">
        <v>98</v>
      </c>
      <c r="C20">
        <v>24581</v>
      </c>
      <c r="D20" t="str">
        <f t="shared" si="0"/>
        <v>'CHARGING BZU_OVERHEAT'</v>
      </c>
      <c r="E20" s="46" t="str">
        <f t="shared" si="3"/>
        <v xml:space="preserve">24581: 'CHARGING BZU_OVERHEAT', </v>
      </c>
      <c r="H2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</v>
      </c>
    </row>
    <row r="21" spans="1:8">
      <c r="A21" t="s">
        <v>50</v>
      </c>
      <c r="B21" t="s">
        <v>99</v>
      </c>
      <c r="C21">
        <v>24582</v>
      </c>
      <c r="D21" t="str">
        <f t="shared" si="0"/>
        <v>'CHARGING BZU_INPUT_VOLTAGE_ERROR'</v>
      </c>
      <c r="E21" s="46" t="str">
        <f t="shared" si="3"/>
        <v xml:space="preserve">24582: 'CHARGING BZU_INPUT_VOLTAGE_ERROR', </v>
      </c>
      <c r="H2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</v>
      </c>
    </row>
    <row r="22" spans="1:8">
      <c r="A22" t="s">
        <v>50</v>
      </c>
      <c r="B22" t="s">
        <v>100</v>
      </c>
      <c r="C22">
        <v>24583</v>
      </c>
      <c r="D22" t="str">
        <f t="shared" si="0"/>
        <v>'CHARGING BZU_COMMUNICATION_ERROR'</v>
      </c>
      <c r="E22" s="46" t="str">
        <f t="shared" si="3"/>
        <v xml:space="preserve">24583: 'CHARGING BZU_COMMUNICATION_ERROR', </v>
      </c>
      <c r="H2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</v>
      </c>
    </row>
    <row r="23" spans="1:8">
      <c r="A23" t="s">
        <v>84</v>
      </c>
      <c r="B23" t="s">
        <v>85</v>
      </c>
      <c r="C23">
        <v>43008</v>
      </c>
      <c r="D23" t="str">
        <f t="shared" si="0"/>
        <v>'COOLING_FAN HARDWARE_ERROR'</v>
      </c>
      <c r="E23" s="46" t="str">
        <f t="shared" si="3"/>
        <v xml:space="preserve">43008: 'COOLING_FAN HARDWARE_ERROR', </v>
      </c>
      <c r="H2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</v>
      </c>
    </row>
    <row r="24" spans="1:8">
      <c r="A24" t="s">
        <v>84</v>
      </c>
      <c r="B24" t="s">
        <v>86</v>
      </c>
      <c r="C24">
        <v>43009</v>
      </c>
      <c r="D24" t="str">
        <f t="shared" si="0"/>
        <v>'COOLING_FAN WRONG_SETTINGS'</v>
      </c>
      <c r="E24" s="46" t="str">
        <f t="shared" si="3"/>
        <v xml:space="preserve">43009: 'COOLING_FAN WRONG_SETTINGS', </v>
      </c>
      <c r="H2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</v>
      </c>
    </row>
    <row r="25" spans="1:8">
      <c r="A25" t="s">
        <v>39</v>
      </c>
      <c r="B25" t="s">
        <v>40</v>
      </c>
      <c r="C25">
        <v>20736</v>
      </c>
      <c r="D25" t="str">
        <f t="shared" si="0"/>
        <v>'DISCRETE INPUTS Red button'</v>
      </c>
      <c r="E25" s="46" t="str">
        <f t="shared" si="3"/>
        <v xml:space="preserve">20736: 'DISCRETE INPUTS Red button', </v>
      </c>
      <c r="H2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</v>
      </c>
    </row>
    <row r="26" spans="1:8">
      <c r="A26" t="s">
        <v>39</v>
      </c>
      <c r="B26" t="s">
        <v>41</v>
      </c>
      <c r="C26">
        <v>20481</v>
      </c>
      <c r="D26" t="str">
        <f t="shared" si="0"/>
        <v>'DISCRETE INPUTS Antifreeze sensor'</v>
      </c>
      <c r="E26" s="46" t="str">
        <f t="shared" si="3"/>
        <v xml:space="preserve">20481: 'DISCRETE INPUTS Antifreeze sensor', </v>
      </c>
      <c r="H2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</v>
      </c>
    </row>
    <row r="27" spans="1:8">
      <c r="A27" t="s">
        <v>39</v>
      </c>
      <c r="B27" t="s">
        <v>42</v>
      </c>
      <c r="C27">
        <v>20738</v>
      </c>
      <c r="D27" t="str">
        <f t="shared" si="0"/>
        <v>'DISCRETE INPUTS Brake fluid sensor'</v>
      </c>
      <c r="E27" s="46" t="str">
        <f t="shared" si="3"/>
        <v xml:space="preserve">20738: 'DISCRETE INPUTS Brake fluid sensor', </v>
      </c>
      <c r="H2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</v>
      </c>
    </row>
    <row r="28" spans="1:8">
      <c r="A28" t="s">
        <v>91</v>
      </c>
      <c r="B28" t="s">
        <v>92</v>
      </c>
      <c r="C28">
        <v>49408</v>
      </c>
      <c r="D28" t="str">
        <f t="shared" si="0"/>
        <v>'DISCRETE_OUTPUT PARKING_BRAKE_PIN_ERROR'</v>
      </c>
      <c r="E28" s="46" t="str">
        <f t="shared" si="3"/>
        <v xml:space="preserve">49408: 'DISCRETE_OUTPUT PARKING_BRAKE_PIN_ERROR', </v>
      </c>
      <c r="H2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</v>
      </c>
    </row>
    <row r="29" spans="1:8">
      <c r="A29" t="s">
        <v>91</v>
      </c>
      <c r="B29" t="s">
        <v>93</v>
      </c>
      <c r="C29">
        <v>49409</v>
      </c>
      <c r="D29" t="str">
        <f t="shared" si="0"/>
        <v>'DISCRETE_OUTPUT CHARGE_CP_PIN_ERROR'</v>
      </c>
      <c r="E29" s="46" t="str">
        <f t="shared" si="3"/>
        <v xml:space="preserve">49409: 'DISCRETE_OUTPUT CHARGE_CP_PIN_ERROR', </v>
      </c>
      <c r="H2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</v>
      </c>
    </row>
    <row r="30" spans="1:8">
      <c r="A30" t="s">
        <v>91</v>
      </c>
      <c r="B30" t="s">
        <v>94</v>
      </c>
      <c r="C30">
        <v>49410</v>
      </c>
      <c r="D30" t="str">
        <f t="shared" si="0"/>
        <v>'DISCRETE_OUTPUT START_PSTED_PIN_ERROR'</v>
      </c>
      <c r="E30" s="46" t="str">
        <f t="shared" si="3"/>
        <v xml:space="preserve">49410: 'DISCRETE_OUTPUT START_PSTED_PIN_ERROR', </v>
      </c>
      <c r="H3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</v>
      </c>
    </row>
    <row r="31" spans="1:8">
      <c r="A31" t="s">
        <v>91</v>
      </c>
      <c r="B31" t="s">
        <v>101</v>
      </c>
      <c r="C31">
        <v>49155</v>
      </c>
      <c r="D31" t="str">
        <f t="shared" si="0"/>
        <v>'DISCRETE_OUTPUT SUSP_VALVE_UP_1_PIN_ERROR'</v>
      </c>
      <c r="E31" s="46" t="str">
        <f t="shared" si="3"/>
        <v xml:space="preserve">49155: 'DISCRETE_OUTPUT SUSP_VALVE_UP_1_PIN_ERROR', </v>
      </c>
      <c r="H3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</v>
      </c>
    </row>
    <row r="32" spans="1:8">
      <c r="A32" t="s">
        <v>91</v>
      </c>
      <c r="B32" t="s">
        <v>102</v>
      </c>
      <c r="C32">
        <v>49156</v>
      </c>
      <c r="D32" t="str">
        <f t="shared" si="0"/>
        <v>'DISCRETE_OUTPUT SUSP_VALVE_UP_2_PIN_ERROR'</v>
      </c>
      <c r="E32" s="46" t="str">
        <f t="shared" si="3"/>
        <v xml:space="preserve">49156: 'DISCRETE_OUTPUT SUSP_VALVE_UP_2_PIN_ERROR', </v>
      </c>
      <c r="H3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</v>
      </c>
    </row>
    <row r="33" spans="1:8">
      <c r="A33" t="s">
        <v>91</v>
      </c>
      <c r="B33" t="s">
        <v>103</v>
      </c>
      <c r="C33">
        <v>49157</v>
      </c>
      <c r="D33" t="str">
        <f t="shared" si="0"/>
        <v>'DISCRETE_OUTPUT SUSP_VALVE_UP_3_PIN_ERROR'</v>
      </c>
      <c r="E33" s="46" t="str">
        <f t="shared" si="3"/>
        <v xml:space="preserve">49157: 'DISCRETE_OUTPUT SUSP_VALVE_UP_3_PIN_ERROR', </v>
      </c>
      <c r="H3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</v>
      </c>
    </row>
    <row r="34" spans="1:8">
      <c r="A34" t="s">
        <v>91</v>
      </c>
      <c r="B34" t="s">
        <v>104</v>
      </c>
      <c r="C34">
        <v>49158</v>
      </c>
      <c r="D34" t="str">
        <f t="shared" si="0"/>
        <v>'DISCRETE_OUTPUT SUSP_VALVE_UP_4_PIN_ERROR'</v>
      </c>
      <c r="E34" s="46" t="str">
        <f t="shared" si="3"/>
        <v xml:space="preserve">49158: 'DISCRETE_OUTPUT SUSP_VALVE_UP_4_PIN_ERROR', </v>
      </c>
      <c r="H3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</v>
      </c>
    </row>
    <row r="35" spans="1:8">
      <c r="A35" t="s">
        <v>91</v>
      </c>
      <c r="B35" t="s">
        <v>105</v>
      </c>
      <c r="C35">
        <v>49159</v>
      </c>
      <c r="D35" t="str">
        <f t="shared" si="0"/>
        <v>'DISCRETE_OUTPUT SUSP_VALVE_DOWN_1_PIN_ERROR'</v>
      </c>
      <c r="E35" s="46" t="str">
        <f t="shared" si="3"/>
        <v xml:space="preserve">49159: 'DISCRETE_OUTPUT SUSP_VALVE_DOWN_1_PIN_ERROR', </v>
      </c>
      <c r="H3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</v>
      </c>
    </row>
    <row r="36" spans="1:8">
      <c r="A36" t="s">
        <v>91</v>
      </c>
      <c r="B36" t="s">
        <v>106</v>
      </c>
      <c r="C36">
        <v>49160</v>
      </c>
      <c r="D36" t="str">
        <f t="shared" si="0"/>
        <v>'DISCRETE_OUTPUT SUSP_VALVE_DOWN_2_PIN_ERROR'</v>
      </c>
      <c r="E36" s="46" t="str">
        <f t="shared" si="3"/>
        <v xml:space="preserve">49160: 'DISCRETE_OUTPUT SUSP_VALVE_DOWN_2_PIN_ERROR', </v>
      </c>
      <c r="H3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</v>
      </c>
    </row>
    <row r="37" spans="1:8">
      <c r="A37" t="s">
        <v>91</v>
      </c>
      <c r="B37" t="s">
        <v>107</v>
      </c>
      <c r="C37">
        <v>49161</v>
      </c>
      <c r="D37" t="str">
        <f t="shared" si="0"/>
        <v>'DISCRETE_OUTPUT SUSP_VALVE_DOWN_3_PIN_ERROR'</v>
      </c>
      <c r="E37" s="46" t="str">
        <f t="shared" si="3"/>
        <v xml:space="preserve">49161: 'DISCRETE_OUTPUT SUSP_VALVE_DOWN_3_PIN_ERROR', </v>
      </c>
      <c r="H3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</v>
      </c>
    </row>
    <row r="38" spans="1:8">
      <c r="A38" t="s">
        <v>91</v>
      </c>
      <c r="B38" t="s">
        <v>108</v>
      </c>
      <c r="C38">
        <v>49162</v>
      </c>
      <c r="D38" t="str">
        <f t="shared" si="0"/>
        <v>'DISCRETE_OUTPUT SUSP_VALVE_DOWN_4_PIN_ERROR'</v>
      </c>
      <c r="E38" s="46" t="str">
        <f t="shared" si="3"/>
        <v xml:space="preserve">49162: 'DISCRETE_OUTPUT SUSP_VALVE_DOWN_4_PIN_ERROR', </v>
      </c>
      <c r="H3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</v>
      </c>
    </row>
    <row r="39" spans="1:8">
      <c r="A39" t="s">
        <v>91</v>
      </c>
      <c r="B39" t="s">
        <v>109</v>
      </c>
      <c r="C39">
        <v>49419</v>
      </c>
      <c r="D39" t="str">
        <f t="shared" si="0"/>
        <v>'DISCRETE_OUTPUT DISCRETE_BRAKE_PUMP_PIN_ERROR'</v>
      </c>
      <c r="E39" s="46" t="str">
        <f t="shared" si="3"/>
        <v xml:space="preserve">49419: 'DISCRETE_OUTPUT DISCRETE_BRAKE_PUMP_PIN_ERROR', </v>
      </c>
      <c r="H3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</v>
      </c>
    </row>
    <row r="40" spans="1:8">
      <c r="A40" t="s">
        <v>91</v>
      </c>
      <c r="B40" t="s">
        <v>110</v>
      </c>
      <c r="C40">
        <v>49420</v>
      </c>
      <c r="D40" t="str">
        <f t="shared" si="0"/>
        <v>'DISCRETE_OUTPUT DISCRETE_BRAKE_VALVE_1_8_PIN_ERROR'</v>
      </c>
      <c r="E40" s="46" t="str">
        <f t="shared" si="3"/>
        <v xml:space="preserve">49420: 'DISCRETE_OUTPUT DISCRETE_BRAKE_VALVE_1_8_PIN_ERROR', </v>
      </c>
      <c r="H4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</v>
      </c>
    </row>
    <row r="41" spans="1:8">
      <c r="A41" t="s">
        <v>91</v>
      </c>
      <c r="B41" t="s">
        <v>111</v>
      </c>
      <c r="C41">
        <v>49421</v>
      </c>
      <c r="D41" t="str">
        <f t="shared" si="0"/>
        <v>'DISCRETE_OUTPUT DISCRETE_BRAKE_VALVE_2_9_PIN_ERROR'</v>
      </c>
      <c r="E41" s="46" t="str">
        <f t="shared" si="3"/>
        <v xml:space="preserve">49421: 'DISCRETE_OUTPUT DISCRETE_BRAKE_VALVE_2_9_PIN_ERROR', </v>
      </c>
      <c r="H4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</v>
      </c>
    </row>
    <row r="42" spans="1:8">
      <c r="A42" t="s">
        <v>91</v>
      </c>
      <c r="B42" t="s">
        <v>112</v>
      </c>
      <c r="C42">
        <v>49166</v>
      </c>
      <c r="D42" t="str">
        <f t="shared" si="0"/>
        <v>'DISCRETE_OUTPUT CHARGE_STATE_LED_PIN_ERROR'</v>
      </c>
      <c r="E42" s="46" t="str">
        <f t="shared" si="3"/>
        <v xml:space="preserve">49166: 'DISCRETE_OUTPUT CHARGE_STATE_LED_PIN_ERROR', </v>
      </c>
      <c r="H4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</v>
      </c>
    </row>
    <row r="43" spans="1:8">
      <c r="A43" t="s">
        <v>9</v>
      </c>
      <c r="B43" t="s">
        <v>10</v>
      </c>
      <c r="C43">
        <v>6144</v>
      </c>
      <c r="D43" t="str">
        <f t="shared" si="0"/>
        <v>'EEPROM CRC'</v>
      </c>
      <c r="E43" s="46" t="str">
        <f t="shared" si="3"/>
        <v xml:space="preserve">6144: 'EEPROM CRC', </v>
      </c>
      <c r="H4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</v>
      </c>
    </row>
    <row r="44" spans="1:8">
      <c r="A44" t="s">
        <v>9</v>
      </c>
      <c r="B44" t="s">
        <v>11</v>
      </c>
      <c r="C44">
        <v>6145</v>
      </c>
      <c r="D44" t="str">
        <f t="shared" si="0"/>
        <v>'EEPROM Hardware'</v>
      </c>
      <c r="E44" s="46" t="str">
        <f t="shared" si="3"/>
        <v xml:space="preserve">6145: 'EEPROM Hardware', </v>
      </c>
      <c r="H4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</v>
      </c>
    </row>
    <row r="45" spans="1:8">
      <c r="A45" t="s">
        <v>9</v>
      </c>
      <c r="B45" t="s">
        <v>12</v>
      </c>
      <c r="C45">
        <v>6146</v>
      </c>
      <c r="D45" t="str">
        <f t="shared" si="0"/>
        <v>'EEPROM Nullptr'</v>
      </c>
      <c r="E45" s="46" t="str">
        <f t="shared" si="3"/>
        <v xml:space="preserve">6146: 'EEPROM Nullptr', </v>
      </c>
      <c r="H4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</v>
      </c>
    </row>
    <row r="46" spans="1:8">
      <c r="A46" t="s">
        <v>9</v>
      </c>
      <c r="B46" t="s">
        <v>13</v>
      </c>
      <c r="C46">
        <v>6403</v>
      </c>
      <c r="D46" t="str">
        <f t="shared" si="0"/>
        <v>'EEPROM Init timeout'</v>
      </c>
      <c r="E46" s="46" t="str">
        <f t="shared" si="3"/>
        <v xml:space="preserve">6403: 'EEPROM Init timeout', </v>
      </c>
      <c r="H4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</v>
      </c>
    </row>
    <row r="47" spans="1:8">
      <c r="A47" t="s">
        <v>9</v>
      </c>
      <c r="B47" t="s">
        <v>14</v>
      </c>
      <c r="C47">
        <v>6148</v>
      </c>
      <c r="D47" t="str">
        <f t="shared" si="0"/>
        <v>'EEPROM Verification'</v>
      </c>
      <c r="E47" s="46" t="str">
        <f t="shared" si="3"/>
        <v xml:space="preserve">6148: 'EEPROM Verification', </v>
      </c>
      <c r="H4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</v>
      </c>
    </row>
    <row r="48" spans="1:8">
      <c r="A48" t="s">
        <v>15</v>
      </c>
      <c r="B48" t="s">
        <v>16</v>
      </c>
      <c r="C48">
        <v>10496</v>
      </c>
      <c r="D48" t="str">
        <f t="shared" si="0"/>
        <v>'FRONT STEERING Offline'</v>
      </c>
      <c r="E48" s="46" t="str">
        <f t="shared" si="3"/>
        <v xml:space="preserve">10496: 'FRONT STEERING Offline', </v>
      </c>
      <c r="H4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</v>
      </c>
    </row>
    <row r="49" spans="1:8">
      <c r="A49" t="s">
        <v>15</v>
      </c>
      <c r="B49" t="s">
        <v>17</v>
      </c>
      <c r="C49">
        <v>10243</v>
      </c>
      <c r="D49" t="str">
        <f t="shared" si="0"/>
        <v>'FRONT STEERING Overheat'</v>
      </c>
      <c r="E49" s="46" t="str">
        <f t="shared" si="3"/>
        <v xml:space="preserve">10243: 'FRONT STEERING Overheat', </v>
      </c>
      <c r="H4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</v>
      </c>
    </row>
    <row r="50" spans="1:8">
      <c r="A50" t="s">
        <v>15</v>
      </c>
      <c r="B50" t="s">
        <v>18</v>
      </c>
      <c r="C50">
        <v>10244</v>
      </c>
      <c r="D50" t="str">
        <f t="shared" si="0"/>
        <v>'FRONT STEERING Stator high current'</v>
      </c>
      <c r="E50" s="46" t="str">
        <f t="shared" si="3"/>
        <v xml:space="preserve">10244: 'FRONT STEERING Stator high current', </v>
      </c>
      <c r="H5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</v>
      </c>
    </row>
    <row r="51" spans="1:8">
      <c r="A51" t="s">
        <v>15</v>
      </c>
      <c r="B51" t="s">
        <v>19</v>
      </c>
      <c r="C51">
        <v>10245</v>
      </c>
      <c r="D51" t="str">
        <f t="shared" si="0"/>
        <v>'FRONT STEERING Supply voltage low'</v>
      </c>
      <c r="E51" s="46" t="str">
        <f t="shared" si="3"/>
        <v xml:space="preserve">10245: 'FRONT STEERING Supply voltage low', </v>
      </c>
      <c r="H5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</v>
      </c>
    </row>
    <row r="52" spans="1:8">
      <c r="A52" t="s">
        <v>15</v>
      </c>
      <c r="B52" t="s">
        <v>20</v>
      </c>
      <c r="C52">
        <v>10246</v>
      </c>
      <c r="D52" t="str">
        <f t="shared" si="0"/>
        <v>'FRONT STEERING Supply voltage high'</v>
      </c>
      <c r="E52" s="46" t="str">
        <f t="shared" si="3"/>
        <v xml:space="preserve">10246: 'FRONT STEERING Supply voltage high', </v>
      </c>
      <c r="H5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</v>
      </c>
    </row>
    <row r="53" spans="1:8">
      <c r="A53" t="s">
        <v>51</v>
      </c>
      <c r="B53" t="s">
        <v>52</v>
      </c>
      <c r="C53">
        <v>26880</v>
      </c>
      <c r="D53" t="str">
        <f t="shared" si="0"/>
        <v>'HYDRAULIC BRAKES Accumulator'</v>
      </c>
      <c r="E53" s="46" t="str">
        <f t="shared" si="3"/>
        <v xml:space="preserve">26880: 'HYDRAULIC BRAKES Accumulator', </v>
      </c>
      <c r="H5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</v>
      </c>
    </row>
    <row r="54" spans="1:8">
      <c r="A54" t="s">
        <v>51</v>
      </c>
      <c r="B54" t="s">
        <v>53</v>
      </c>
      <c r="C54">
        <v>26881</v>
      </c>
      <c r="D54" t="str">
        <f t="shared" si="0"/>
        <v>'HYDRAULIC BRAKES Contour L'</v>
      </c>
      <c r="E54" s="46" t="str">
        <f t="shared" si="3"/>
        <v xml:space="preserve">26881: 'HYDRAULIC BRAKES Contour L', </v>
      </c>
      <c r="H5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</v>
      </c>
    </row>
    <row r="55" spans="1:8">
      <c r="A55" t="s">
        <v>51</v>
      </c>
      <c r="B55" t="s">
        <v>54</v>
      </c>
      <c r="C55">
        <v>26882</v>
      </c>
      <c r="D55" t="str">
        <f t="shared" si="0"/>
        <v>'HYDRAULIC BRAKES Contour R'</v>
      </c>
      <c r="E55" s="46" t="str">
        <f t="shared" si="3"/>
        <v xml:space="preserve">26882: 'HYDRAULIC BRAKES Contour R', </v>
      </c>
      <c r="H5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</v>
      </c>
    </row>
    <row r="56" spans="1:8">
      <c r="A56" t="s">
        <v>51</v>
      </c>
      <c r="B56" t="s">
        <v>55</v>
      </c>
      <c r="C56">
        <v>26888</v>
      </c>
      <c r="D56" t="str">
        <f t="shared" si="0"/>
        <v>'HYDRAULIC BRAKES GRACEFUL_DRIVER '</v>
      </c>
      <c r="E56" s="46" t="str">
        <f t="shared" si="3"/>
        <v xml:space="preserve">26888: 'HYDRAULIC BRAKES GRACEFUL_DRIVER ', </v>
      </c>
      <c r="H5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</v>
      </c>
    </row>
    <row r="57" spans="1:8">
      <c r="A57" t="s">
        <v>51</v>
      </c>
      <c r="B57" t="s">
        <v>56</v>
      </c>
      <c r="C57">
        <v>26633</v>
      </c>
      <c r="D57" t="str">
        <f t="shared" si="0"/>
        <v>'HYDRAULIC BRAKES NON_ZERO_STARTUP_VELOCITY '</v>
      </c>
      <c r="E57" s="46" t="str">
        <f t="shared" si="3"/>
        <v xml:space="preserve">26633: 'HYDRAULIC BRAKES NON_ZERO_STARTUP_VELOCITY ', </v>
      </c>
      <c r="H5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</v>
      </c>
    </row>
    <row r="58" spans="1:8">
      <c r="A58" t="s">
        <v>51</v>
      </c>
      <c r="B58" t="s">
        <v>57</v>
      </c>
      <c r="C58">
        <v>26890</v>
      </c>
      <c r="D58" t="str">
        <f t="shared" si="0"/>
        <v>'HYDRAULIC BRAKES CALIBRATOR_UNIT_CHECK_ERROR '</v>
      </c>
      <c r="E58" s="46" t="str">
        <f t="shared" si="3"/>
        <v xml:space="preserve">26890: 'HYDRAULIC BRAKES CALIBRATOR_UNIT_CHECK_ERROR ', </v>
      </c>
      <c r="H5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</v>
      </c>
    </row>
    <row r="59" spans="1:8">
      <c r="A59" t="s">
        <v>43</v>
      </c>
      <c r="B59" t="s">
        <v>44</v>
      </c>
      <c r="C59">
        <v>22784</v>
      </c>
      <c r="D59" t="str">
        <f t="shared" si="0"/>
        <v>'IOLIB ERRORS ERROR_FATAL'</v>
      </c>
      <c r="E59" s="46" t="str">
        <f t="shared" si="3"/>
        <v xml:space="preserve">22784: 'IOLIB ERRORS ERROR_FATAL', </v>
      </c>
      <c r="H5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</v>
      </c>
    </row>
    <row r="60" spans="1:8">
      <c r="A60" t="s">
        <v>43</v>
      </c>
      <c r="B60" t="s">
        <v>45</v>
      </c>
      <c r="C60">
        <v>22529</v>
      </c>
      <c r="D60" t="str">
        <f t="shared" si="0"/>
        <v>'IOLIB ERRORS ERROR_NON_FATAL'</v>
      </c>
      <c r="E60" s="46" t="str">
        <f t="shared" si="3"/>
        <v xml:space="preserve">22529: 'IOLIB ERRORS ERROR_NON_FATAL', </v>
      </c>
      <c r="H6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</v>
      </c>
    </row>
    <row r="61" spans="1:8">
      <c r="A61" t="s">
        <v>43</v>
      </c>
      <c r="B61" t="s">
        <v>46</v>
      </c>
      <c r="C61">
        <v>22786</v>
      </c>
      <c r="D61" t="str">
        <f t="shared" si="0"/>
        <v>'IOLIB ERRORS ERROR_FPU'</v>
      </c>
      <c r="E61" s="46" t="str">
        <f t="shared" si="3"/>
        <v xml:space="preserve">22786: 'IOLIB ERRORS ERROR_FPU', </v>
      </c>
      <c r="H6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</v>
      </c>
    </row>
    <row r="62" spans="1:8">
      <c r="A62" t="s">
        <v>43</v>
      </c>
      <c r="B62" t="s">
        <v>47</v>
      </c>
      <c r="C62">
        <v>22531</v>
      </c>
      <c r="D62" t="str">
        <f t="shared" si="0"/>
        <v>'IOLIB ERRORS WARNING_CFG_FLASH'</v>
      </c>
      <c r="E62" s="46" t="str">
        <f t="shared" si="3"/>
        <v xml:space="preserve">22531: 'IOLIB ERRORS WARNING_CFG_FLASH', </v>
      </c>
      <c r="H6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</v>
      </c>
    </row>
    <row r="63" spans="1:8">
      <c r="A63" t="s">
        <v>43</v>
      </c>
      <c r="B63" t="s">
        <v>48</v>
      </c>
      <c r="C63">
        <v>22532</v>
      </c>
      <c r="D63" t="str">
        <f t="shared" si="0"/>
        <v>'IOLIB ERRORS WARNING_FLASH'</v>
      </c>
      <c r="E63" s="46" t="str">
        <f t="shared" si="3"/>
        <v xml:space="preserve">22532: 'IOLIB ERRORS WARNING_FLASH', </v>
      </c>
      <c r="H6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</v>
      </c>
    </row>
    <row r="64" spans="1:8">
      <c r="A64" t="s">
        <v>43</v>
      </c>
      <c r="B64" t="s">
        <v>49</v>
      </c>
      <c r="C64">
        <v>22533</v>
      </c>
      <c r="D64" t="str">
        <f t="shared" si="0"/>
        <v>'IOLIB ERRORS WARNING_RAM'</v>
      </c>
      <c r="E64" s="46" t="str">
        <f t="shared" si="3"/>
        <v xml:space="preserve">22533: 'IOLIB ERRORS WARNING_RAM', </v>
      </c>
      <c r="H64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</v>
      </c>
    </row>
    <row r="65" spans="1:8">
      <c r="A65" t="s">
        <v>7</v>
      </c>
      <c r="B65" t="s">
        <v>8</v>
      </c>
      <c r="C65">
        <v>4096</v>
      </c>
      <c r="D65" t="str">
        <f t="shared" si="0"/>
        <v>'LIGHTS CONTROL At least one lights pin error'</v>
      </c>
      <c r="E65" s="46" t="str">
        <f t="shared" si="3"/>
        <v xml:space="preserve">4096: 'LIGHTS CONTROL At least one lights pin error', </v>
      </c>
      <c r="H65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</v>
      </c>
    </row>
    <row r="66" spans="1:8">
      <c r="A66" t="s">
        <v>88</v>
      </c>
      <c r="B66" t="s">
        <v>87</v>
      </c>
      <c r="C66">
        <v>37120</v>
      </c>
      <c r="D66" t="str">
        <f t="shared" ref="D66:D97" si="5">"'"&amp;A66&amp;" "&amp;B66&amp;"'"</f>
        <v>'MAINFSM BKU_LOST_IN_ARMED'</v>
      </c>
      <c r="E66" s="46" t="str">
        <f t="shared" si="3"/>
        <v xml:space="preserve">37120: 'MAINFSM BKU_LOST_IN_ARMED', </v>
      </c>
      <c r="H66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</v>
      </c>
    </row>
    <row r="67" spans="1:8">
      <c r="A67" t="s">
        <v>81</v>
      </c>
      <c r="B67" t="s">
        <v>82</v>
      </c>
      <c r="C67">
        <v>35072</v>
      </c>
      <c r="D67" t="str">
        <f t="shared" si="5"/>
        <v>'POWER MANAGEMENT Mass relay pin'</v>
      </c>
      <c r="E67" s="46" t="str">
        <f t="shared" si="3"/>
        <v xml:space="preserve">35072: 'POWER MANAGEMENT Mass relay pin', </v>
      </c>
      <c r="H67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</v>
      </c>
    </row>
    <row r="68" spans="1:8">
      <c r="A68" t="s">
        <v>81</v>
      </c>
      <c r="B68" t="s">
        <v>83</v>
      </c>
      <c r="C68">
        <v>35073</v>
      </c>
      <c r="D68" t="str">
        <f t="shared" si="5"/>
        <v>'POWER MANAGEMENT BKU turnoff pin'</v>
      </c>
      <c r="E68" s="46" t="str">
        <f t="shared" si="3"/>
        <v xml:space="preserve">35073: 'POWER MANAGEMENT BKU turnoff pin', </v>
      </c>
      <c r="H68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</v>
      </c>
    </row>
    <row r="69" spans="1:8">
      <c r="A69" t="s">
        <v>69</v>
      </c>
      <c r="B69" t="s">
        <v>16</v>
      </c>
      <c r="C69">
        <v>33024</v>
      </c>
      <c r="D69" t="str">
        <f t="shared" si="5"/>
        <v>'PSTED Offline'</v>
      </c>
      <c r="E69" s="46" t="str">
        <f t="shared" si="3"/>
        <v xml:space="preserve">33024: 'PSTED Offline', </v>
      </c>
      <c r="H69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</v>
      </c>
    </row>
    <row r="70" spans="1:8">
      <c r="A70" t="s">
        <v>69</v>
      </c>
      <c r="B70" t="s">
        <v>59</v>
      </c>
      <c r="C70">
        <v>33025</v>
      </c>
      <c r="D70" t="str">
        <f t="shared" si="5"/>
        <v>'PSTED Hardware fault'</v>
      </c>
      <c r="E70" s="46" t="str">
        <f t="shared" si="3"/>
        <v xml:space="preserve">33025: 'PSTED Hardware fault', </v>
      </c>
      <c r="H70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</v>
      </c>
    </row>
    <row r="71" spans="1:8">
      <c r="A71" t="s">
        <v>69</v>
      </c>
      <c r="B71" t="s">
        <v>70</v>
      </c>
      <c r="C71">
        <v>33026</v>
      </c>
      <c r="D71" t="str">
        <f t="shared" si="5"/>
        <v>'PSTED Emergency stop'</v>
      </c>
      <c r="E71" s="46" t="str">
        <f t="shared" si="3"/>
        <v xml:space="preserve">33026: 'PSTED Emergency stop', </v>
      </c>
      <c r="H71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</v>
      </c>
    </row>
    <row r="72" spans="1:8">
      <c r="A72" t="s">
        <v>69</v>
      </c>
      <c r="B72" t="s">
        <v>17</v>
      </c>
      <c r="C72">
        <v>33027</v>
      </c>
      <c r="D72" t="str">
        <f t="shared" si="5"/>
        <v>'PSTED Overheat'</v>
      </c>
      <c r="E72" s="46" t="str">
        <f t="shared" si="3"/>
        <v xml:space="preserve">33027: 'PSTED Overheat', </v>
      </c>
      <c r="H72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</v>
      </c>
    </row>
    <row r="73" spans="1:8">
      <c r="A73" t="s">
        <v>69</v>
      </c>
      <c r="B73" t="s">
        <v>71</v>
      </c>
      <c r="C73">
        <v>33028</v>
      </c>
      <c r="D73" t="str">
        <f t="shared" si="5"/>
        <v>'PSTED Phys limits'</v>
      </c>
      <c r="E73" s="46" t="str">
        <f t="shared" si="3"/>
        <v xml:space="preserve">33028: 'PSTED Phys limits', </v>
      </c>
      <c r="H73" t="str">
        <f t="shared" si="4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</v>
      </c>
    </row>
    <row r="74" spans="1:8">
      <c r="A74" t="s">
        <v>69</v>
      </c>
      <c r="B74" t="s">
        <v>72</v>
      </c>
      <c r="C74">
        <v>33029</v>
      </c>
      <c r="D74" t="str">
        <f t="shared" si="5"/>
        <v>'PSTED Contactor fault'</v>
      </c>
      <c r="E74" s="46" t="str">
        <f t="shared" ref="E74:E97" si="6">C74&amp;": '"&amp;A74&amp;" "&amp;B74&amp;"', "</f>
        <v xml:space="preserve">33029: 'PSTED Contactor fault', </v>
      </c>
      <c r="H74" t="str">
        <f t="shared" ref="H74:H97" si="7">H73&amp;E74</f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</v>
      </c>
    </row>
    <row r="75" spans="1:8">
      <c r="A75" t="s">
        <v>69</v>
      </c>
      <c r="B75" t="s">
        <v>73</v>
      </c>
      <c r="C75">
        <v>33030</v>
      </c>
      <c r="D75" t="str">
        <f t="shared" si="5"/>
        <v>'PSTED Software and config'</v>
      </c>
      <c r="E75" s="46" t="str">
        <f t="shared" si="6"/>
        <v xml:space="preserve">33030: 'PSTED Software and config', </v>
      </c>
      <c r="H75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</v>
      </c>
    </row>
    <row r="76" spans="1:8">
      <c r="A76" t="s">
        <v>69</v>
      </c>
      <c r="B76" t="s">
        <v>74</v>
      </c>
      <c r="C76">
        <v>33031</v>
      </c>
      <c r="D76" t="str">
        <f t="shared" si="5"/>
        <v>'PSTED Precharge fault'</v>
      </c>
      <c r="E76" s="46" t="str">
        <f t="shared" si="6"/>
        <v xml:space="preserve">33031: 'PSTED Precharge fault', </v>
      </c>
      <c r="H76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</v>
      </c>
    </row>
    <row r="77" spans="1:8">
      <c r="A77" t="s">
        <v>69</v>
      </c>
      <c r="B77" t="s">
        <v>75</v>
      </c>
      <c r="C77">
        <v>33034</v>
      </c>
      <c r="D77" t="str">
        <f t="shared" si="5"/>
        <v>'PSTED Other errors'</v>
      </c>
      <c r="E77" s="46" t="str">
        <f t="shared" si="6"/>
        <v xml:space="preserve">33034: 'PSTED Other errors', </v>
      </c>
      <c r="H77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</v>
      </c>
    </row>
    <row r="78" spans="1:8">
      <c r="A78" t="s">
        <v>69</v>
      </c>
      <c r="B78" t="s">
        <v>76</v>
      </c>
      <c r="C78">
        <v>32784</v>
      </c>
      <c r="D78" t="str">
        <f t="shared" si="5"/>
        <v>'PSTED Contactor warning'</v>
      </c>
      <c r="E78" s="46" t="str">
        <f t="shared" si="6"/>
        <v xml:space="preserve">32784: 'PSTED Contactor warning', </v>
      </c>
      <c r="H78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</v>
      </c>
    </row>
    <row r="79" spans="1:8">
      <c r="A79" t="s">
        <v>69</v>
      </c>
      <c r="B79" t="s">
        <v>77</v>
      </c>
      <c r="C79">
        <v>32785</v>
      </c>
      <c r="D79" t="str">
        <f t="shared" si="5"/>
        <v>'PSTED Overheat warning'</v>
      </c>
      <c r="E79" s="46" t="str">
        <f t="shared" si="6"/>
        <v xml:space="preserve">32785: 'PSTED Overheat warning', </v>
      </c>
      <c r="H79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</v>
      </c>
    </row>
    <row r="80" spans="1:8">
      <c r="A80" t="s">
        <v>69</v>
      </c>
      <c r="B80" t="s">
        <v>78</v>
      </c>
      <c r="C80">
        <v>32786</v>
      </c>
      <c r="D80" t="str">
        <f t="shared" si="5"/>
        <v>'PSTED Sensor warning'</v>
      </c>
      <c r="E80" s="46" t="str">
        <f t="shared" si="6"/>
        <v xml:space="preserve">32786: 'PSTED Sensor warning', </v>
      </c>
      <c r="H80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</v>
      </c>
    </row>
    <row r="81" spans="1:8">
      <c r="A81" t="s">
        <v>69</v>
      </c>
      <c r="B81" t="s">
        <v>79</v>
      </c>
      <c r="C81">
        <v>32787</v>
      </c>
      <c r="D81" t="str">
        <f t="shared" si="5"/>
        <v>'PSTED High voltage warning'</v>
      </c>
      <c r="E81" s="46" t="str">
        <f t="shared" si="6"/>
        <v xml:space="preserve">32787: 'PSTED High voltage warning', </v>
      </c>
      <c r="H81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</v>
      </c>
    </row>
    <row r="82" spans="1:8">
      <c r="A82" t="s">
        <v>69</v>
      </c>
      <c r="B82" t="s">
        <v>80</v>
      </c>
      <c r="C82">
        <v>32788</v>
      </c>
      <c r="D82" t="str">
        <f t="shared" si="5"/>
        <v>'PSTED Other warning'</v>
      </c>
      <c r="E82" s="46" t="str">
        <f t="shared" si="6"/>
        <v xml:space="preserve">32788: 'PSTED Other warning', </v>
      </c>
      <c r="H82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</v>
      </c>
    </row>
    <row r="83" spans="1:8">
      <c r="A83" t="s">
        <v>21</v>
      </c>
      <c r="B83" t="s">
        <v>16</v>
      </c>
      <c r="C83">
        <v>12544</v>
      </c>
      <c r="D83" t="str">
        <f t="shared" si="5"/>
        <v>'REAR STEERING Offline'</v>
      </c>
      <c r="E83" s="46" t="str">
        <f t="shared" si="6"/>
        <v xml:space="preserve">12544: 'REAR STEERING Offline', </v>
      </c>
      <c r="H83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</v>
      </c>
    </row>
    <row r="84" spans="1:8">
      <c r="A84" t="s">
        <v>21</v>
      </c>
      <c r="B84" t="s">
        <v>17</v>
      </c>
      <c r="C84">
        <v>12291</v>
      </c>
      <c r="D84" t="str">
        <f t="shared" si="5"/>
        <v>'REAR STEERING Overheat'</v>
      </c>
      <c r="E84" s="46" t="str">
        <f t="shared" si="6"/>
        <v xml:space="preserve">12291: 'REAR STEERING Overheat', </v>
      </c>
      <c r="H84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</v>
      </c>
    </row>
    <row r="85" spans="1:8">
      <c r="A85" t="s">
        <v>21</v>
      </c>
      <c r="B85" t="s">
        <v>18</v>
      </c>
      <c r="C85">
        <v>12292</v>
      </c>
      <c r="D85" t="str">
        <f t="shared" si="5"/>
        <v>'REAR STEERING Stator high current'</v>
      </c>
      <c r="E85" s="46" t="str">
        <f t="shared" si="6"/>
        <v xml:space="preserve">12292: 'REAR STEERING Stator high current', </v>
      </c>
      <c r="H85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</v>
      </c>
    </row>
    <row r="86" spans="1:8">
      <c r="A86" t="s">
        <v>21</v>
      </c>
      <c r="B86" t="s">
        <v>19</v>
      </c>
      <c r="C86">
        <v>12293</v>
      </c>
      <c r="D86" t="str">
        <f t="shared" si="5"/>
        <v>'REAR STEERING Supply voltage low'</v>
      </c>
      <c r="E86" s="46" t="str">
        <f t="shared" si="6"/>
        <v xml:space="preserve">12293: 'REAR STEERING Supply voltage low', </v>
      </c>
      <c r="H86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</v>
      </c>
    </row>
    <row r="87" spans="1:8">
      <c r="A87" t="s">
        <v>21</v>
      </c>
      <c r="B87" t="s">
        <v>20</v>
      </c>
      <c r="C87">
        <v>12294</v>
      </c>
      <c r="D87" t="str">
        <f t="shared" si="5"/>
        <v>'REAR STEERING Supply voltage high'</v>
      </c>
      <c r="E87" s="46" t="str">
        <f t="shared" si="6"/>
        <v xml:space="preserve">12294: 'REAR STEERING Supply voltage high', </v>
      </c>
      <c r="H87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</v>
      </c>
    </row>
    <row r="88" spans="1:8">
      <c r="A88" t="s">
        <v>58</v>
      </c>
      <c r="B88" t="s">
        <v>59</v>
      </c>
      <c r="C88">
        <v>28672</v>
      </c>
      <c r="D88" t="str">
        <f t="shared" si="5"/>
        <v>'SUSPENSION Hardware fault'</v>
      </c>
      <c r="E88" s="46" t="str">
        <f t="shared" si="6"/>
        <v xml:space="preserve">28672: 'SUSPENSION Hardware fault', </v>
      </c>
      <c r="H88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</v>
      </c>
    </row>
    <row r="89" spans="1:8">
      <c r="A89" t="s">
        <v>58</v>
      </c>
      <c r="B89" t="s">
        <v>60</v>
      </c>
      <c r="C89">
        <v>28673</v>
      </c>
      <c r="D89" t="str">
        <f t="shared" si="5"/>
        <v>'SUSPENSION Pressure limit warning'</v>
      </c>
      <c r="E89" s="46" t="str">
        <f t="shared" si="6"/>
        <v xml:space="preserve">28673: 'SUSPENSION Pressure limit warning', </v>
      </c>
      <c r="H89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</v>
      </c>
    </row>
    <row r="90" spans="1:8">
      <c r="A90" t="s">
        <v>58</v>
      </c>
      <c r="B90" t="s">
        <v>61</v>
      </c>
      <c r="C90">
        <v>28674</v>
      </c>
      <c r="D90" t="str">
        <f t="shared" si="5"/>
        <v>'SUSPENSION Height timeout warning'</v>
      </c>
      <c r="E90" s="46" t="str">
        <f t="shared" si="6"/>
        <v xml:space="preserve">28674: 'SUSPENSION Height timeout warning', </v>
      </c>
      <c r="H90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</v>
      </c>
    </row>
    <row r="91" spans="1:8">
      <c r="A91" t="s">
        <v>89</v>
      </c>
      <c r="B91" t="s">
        <v>90</v>
      </c>
      <c r="C91">
        <v>47360</v>
      </c>
      <c r="D91" t="str">
        <f t="shared" si="5"/>
        <v>'T15_CONTROL HARDWARE'</v>
      </c>
      <c r="E91" s="46" t="str">
        <f t="shared" si="6"/>
        <v xml:space="preserve">47360: 'T15_CONTROL HARDWARE', </v>
      </c>
      <c r="H91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</v>
      </c>
    </row>
    <row r="92" spans="1:8">
      <c r="A92" t="s">
        <v>62</v>
      </c>
      <c r="B92" t="s">
        <v>63</v>
      </c>
      <c r="C92">
        <v>30720</v>
      </c>
      <c r="D92" t="str">
        <f t="shared" si="5"/>
        <v>'VOLTAGE MONITORING V24 undervoltage'</v>
      </c>
      <c r="E92" s="46" t="str">
        <f t="shared" si="6"/>
        <v xml:space="preserve">30720: 'VOLTAGE MONITORING V24 undervoltage', </v>
      </c>
      <c r="H92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</v>
      </c>
    </row>
    <row r="93" spans="1:8">
      <c r="A93" t="s">
        <v>62</v>
      </c>
      <c r="B93" t="s">
        <v>64</v>
      </c>
      <c r="C93">
        <v>30721</v>
      </c>
      <c r="D93" t="str">
        <f t="shared" si="5"/>
        <v>'VOLTAGE MONITORING V24 overvoltage'</v>
      </c>
      <c r="E93" s="46" t="str">
        <f t="shared" si="6"/>
        <v xml:space="preserve">30721: 'VOLTAGE MONITORING V24 overvoltage', </v>
      </c>
      <c r="H93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</v>
      </c>
    </row>
    <row r="94" spans="1:8">
      <c r="A94" t="s">
        <v>62</v>
      </c>
      <c r="B94" t="s">
        <v>65</v>
      </c>
      <c r="C94">
        <v>30722</v>
      </c>
      <c r="D94" t="str">
        <f t="shared" si="5"/>
        <v>'VOLTAGE MONITORING V12 undervoltage'</v>
      </c>
      <c r="E94" s="46" t="str">
        <f t="shared" si="6"/>
        <v xml:space="preserve">30722: 'VOLTAGE MONITORING V12 undervoltage', </v>
      </c>
      <c r="H94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30722: 'VOLTAGE MONITORING V12 undervoltage', </v>
      </c>
    </row>
    <row r="95" spans="1:8">
      <c r="A95" t="s">
        <v>62</v>
      </c>
      <c r="B95" t="s">
        <v>66</v>
      </c>
      <c r="C95">
        <v>30723</v>
      </c>
      <c r="D95" t="str">
        <f t="shared" si="5"/>
        <v>'VOLTAGE MONITORING V12 overvoltage'</v>
      </c>
      <c r="E95" s="46" t="str">
        <f t="shared" si="6"/>
        <v xml:space="preserve">30723: 'VOLTAGE MONITORING V12 overvoltage', </v>
      </c>
      <c r="H95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30722: 'VOLTAGE MONITORING V12 undervoltage', 30723: 'VOLTAGE MONITORING V12 overvoltage', </v>
      </c>
    </row>
    <row r="96" spans="1:8">
      <c r="A96" t="s">
        <v>62</v>
      </c>
      <c r="B96" t="s">
        <v>67</v>
      </c>
      <c r="C96">
        <v>30724</v>
      </c>
      <c r="D96" t="str">
        <f t="shared" si="5"/>
        <v>'VOLTAGE MONITORING IOLIB_24V'</v>
      </c>
      <c r="E96" s="46" t="str">
        <f t="shared" si="6"/>
        <v xml:space="preserve">30724: 'VOLTAGE MONITORING IOLIB_24V', </v>
      </c>
      <c r="H96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30722: 'VOLTAGE MONITORING V12 undervoltage', 30723: 'VOLTAGE MONITORING V12 overvoltage', 30724: 'VOLTAGE MONITORING IOLIB_24V', </v>
      </c>
    </row>
    <row r="97" spans="1:8">
      <c r="A97" t="s">
        <v>62</v>
      </c>
      <c r="B97" t="s">
        <v>68</v>
      </c>
      <c r="C97">
        <v>30725</v>
      </c>
      <c r="D97" t="str">
        <f t="shared" si="5"/>
        <v>'VOLTAGE MONITORING IOLIB_12V'</v>
      </c>
      <c r="E97" s="46" t="str">
        <f t="shared" si="6"/>
        <v xml:space="preserve">30725: 'VOLTAGE MONITORING IOLIB_12V', </v>
      </c>
      <c r="H97" t="str">
        <f t="shared" si="7"/>
        <v xml:space="preserve">{18432: 'ABS FL Hardware', 18433: 'ABS FL Wiring', 18434: 'ABS FL Warning', 18435: 'ABS FL Failure', 18436: 'ABS FR Hardware', 18437: 'ABS FR Wiring', 18438: 'ABS FR Warning', 18439: 'ABS FR Failure', 18440: 'ABS RL Hardware', 18441: 'ABS RL Wiring', 18442: 'ABS RL Warning', 18443: 'ABS RL Failure', 18444: 'ABS RR Hardware', 18445: 'ABS RR Wiring', 18446: 'ABS RR Warning', 18447: 'ABS RR Failure', 24832: 'CHARGING BZU_OFFLINE', 24579: 'CHARGING BMS_OFFLINE', 24580: 'CHARGING BZU_HARDWARE_FAILURE', 24581: 'CHARGING BZU_OVERHEAT', 24582: 'CHARGING BZU_INPUT_VOLTAGE_ERROR', 24583: 'CHARGING BZU_COMMUNICATION_ERROR', 43008: 'COOLING_FAN HARDWARE_ERROR', 43009: 'COOLING_FAN WRONG_SETTINGS', 20736: 'DISCRETE INPUTS Red button', 20481: 'DISCRETE INPUTS Antifreeze sensor', 20738: 'DISCRETE INPUTS Brake fluid sensor', 49408: 'DISCRETE_OUTPUT PARKING_BRAKE_PIN_ERROR', 49409: 'DISCRETE_OUTPUT CHARGE_CP_PIN_ERROR', 49410: 'DISCRETE_OUTPUT START_PSTED_PIN_ERROR', 49155: 'DISCRETE_OUTPUT SUSP_VALVE_UP_1_PIN_ERROR', 49156: 'DISCRETE_OUTPUT SUSP_VALVE_UP_2_PIN_ERROR', 49157: 'DISCRETE_OUTPUT SUSP_VALVE_UP_3_PIN_ERROR', 49158: 'DISCRETE_OUTPUT SUSP_VALVE_UP_4_PIN_ERROR', 49159: 'DISCRETE_OUTPUT SUSP_VALVE_DOWN_1_PIN_ERROR', 49160: 'DISCRETE_OUTPUT SUSP_VALVE_DOWN_2_PIN_ERROR', 49161: 'DISCRETE_OUTPUT SUSP_VALVE_DOWN_3_PIN_ERROR', 49162: 'DISCRETE_OUTPUT SUSP_VALVE_DOWN_4_PIN_ERROR', 49419: 'DISCRETE_OUTPUT DISCRETE_BRAKE_PUMP_PIN_ERROR', 49420: 'DISCRETE_OUTPUT DISCRETE_BRAKE_VALVE_1_8_PIN_ERROR', 49421: 'DISCRETE_OUTPUT DISCRETE_BRAKE_VALVE_2_9_PIN_ERROR', 49166: 'DISCRETE_OUTPUT CHARGE_STATE_LED_PIN_ERROR', 6144: 'EEPROM CRC', 6145: 'EEPROM Hardware', 6146: 'EEPROM Nullptr', 6403: 'EEPROM Init timeout', 6148: 'EEPROM Verification', 10496: 'FRONT STEERING Offline', 10243: 'FRONT STEERING Overheat', 10244: 'FRONT STEERING Stator high current', 10245: 'FRONT STEERING Supply voltage low', 10246: 'FRONT STEERING Supply voltage high', 26880: 'HYDRAULIC BRAKES Accumulator', 26881: 'HYDRAULIC BRAKES Contour L', 26882: 'HYDRAULIC BRAKES Contour R', 26888: 'HYDRAULIC BRAKES GRACEFUL_DRIVER ', 26633: 'HYDRAULIC BRAKES NON_ZERO_STARTUP_VELOCITY ', 26890: 'HYDRAULIC BRAKES CALIBRATOR_UNIT_CHECK_ERROR ', 22784: 'IOLIB ERRORS ERROR_FATAL', 22529: 'IOLIB ERRORS ERROR_NON_FATAL', 22786: 'IOLIB ERRORS ERROR_FPU', 22531: 'IOLIB ERRORS WARNING_CFG_FLASH', 22532: 'IOLIB ERRORS WARNING_FLASH', 22533: 'IOLIB ERRORS WARNING_RAM', 4096: 'LIGHTS CONTROL At least one lights pin error', 37120: 'MAINFSM BKU_LOST_IN_ARMED', 35072: 'POWER MANAGEMENT Mass relay pin', 35073: 'POWER MANAGEMENT BKU turnoff pin', 33024: 'PSTED Offline', 33025: 'PSTED Hardware fault', 33026: 'PSTED Emergency stop', 33027: 'PSTED Overheat', 33028: 'PSTED Phys limits', 33029: 'PSTED Contactor fault', 33030: 'PSTED Software and config', 33031: 'PSTED Precharge fault', 33034: 'PSTED Other errors', 32784: 'PSTED Contactor warning', 32785: 'PSTED Overheat warning', 32786: 'PSTED Sensor warning', 32787: 'PSTED High voltage warning', 32788: 'PSTED Other warning', 12544: 'REAR STEERING Offline', 12291: 'REAR STEERING Overheat', 12292: 'REAR STEERING Stator high current', 12293: 'REAR STEERING Supply voltage low', 12294: 'REAR STEERING Supply voltage high', 28672: 'SUSPENSION Hardware fault', 28673: 'SUSPENSION Pressure limit warning', 28674: 'SUSPENSION Height timeout warning', 47360: 'T15_CONTROL HARDWARE', 30720: 'VOLTAGE MONITORING V24 undervoltage', 30721: 'VOLTAGE MONITORING V24 overvoltage', 30722: 'VOLTAGE MONITORING V12 undervoltage', 30723: 'VOLTAGE MONITORING V12 overvoltage', 30724: 'VOLTAGE MONITORING IOLIB_24V', 30725: 'VOLTAGE MONITORING IOLIB_12V', </v>
      </c>
    </row>
    <row r="99" spans="1:8">
      <c r="B99" t="s">
        <v>128</v>
      </c>
    </row>
  </sheetData>
  <sortState xmlns:xlrd2="http://schemas.microsoft.com/office/spreadsheetml/2017/richdata2" ref="A1:C113">
    <sortCondition ref="A1:A113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5af1a2-4bd2-4bf9-baf9-56a81d0f89db" xsi:nil="true"/>
    <lcf76f155ced4ddcb4097134ff3c332f xmlns="7edca5b7-3f5d-44d3-8bc0-49af9b5f946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A8115E89E01E4DB27A9C27974C87AE" ma:contentTypeVersion="10" ma:contentTypeDescription="Create a new document." ma:contentTypeScope="" ma:versionID="a6f0c507ca65b1fdfbfdf092c233c58e">
  <xsd:schema xmlns:xsd="http://www.w3.org/2001/XMLSchema" xmlns:xs="http://www.w3.org/2001/XMLSchema" xmlns:p="http://schemas.microsoft.com/office/2006/metadata/properties" xmlns:ns2="7edca5b7-3f5d-44d3-8bc0-49af9b5f9467" xmlns:ns3="c45af1a2-4bd2-4bf9-baf9-56a81d0f89db" targetNamespace="http://schemas.microsoft.com/office/2006/metadata/properties" ma:root="true" ma:fieldsID="ce16749769146c0165b38ce14f60a45b" ns2:_="" ns3:_="">
    <xsd:import namespace="7edca5b7-3f5d-44d3-8bc0-49af9b5f9467"/>
    <xsd:import namespace="c45af1a2-4bd2-4bf9-baf9-56a81d0f8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ca5b7-3f5d-44d3-8bc0-49af9b5f9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8b7b162-797a-4eac-a988-04fa31ef4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af1a2-4bd2-4bf9-baf9-56a81d0f89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36efef7-4f2e-404f-a82f-ff8f83235304}" ma:internalName="TaxCatchAll" ma:showField="CatchAllData" ma:web="c45af1a2-4bd2-4bf9-baf9-56a81d0f8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3C427-2F7D-4A40-8B42-ED33759A4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0034A0-2DDB-4D47-9F15-E10CF353D31B}">
  <ds:schemaRefs>
    <ds:schemaRef ds:uri="http://schemas.microsoft.com/office/2006/metadata/properties"/>
    <ds:schemaRef ds:uri="http://schemas.microsoft.com/office/infopath/2007/PartnerControls"/>
    <ds:schemaRef ds:uri="c45af1a2-4bd2-4bf9-baf9-56a81d0f89db"/>
    <ds:schemaRef ds:uri="7edca5b7-3f5d-44d3-8bc0-49af9b5f9467"/>
  </ds:schemaRefs>
</ds:datastoreItem>
</file>

<file path=customXml/itemProps3.xml><?xml version="1.0" encoding="utf-8"?>
<ds:datastoreItem xmlns:ds="http://schemas.openxmlformats.org/officeDocument/2006/customXml" ds:itemID="{5F805C0E-C8C3-465E-B714-69F629FDD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ca5b7-3f5d-44d3-8bc0-49af9b5f9467"/>
    <ds:schemaRef ds:uri="c45af1a2-4bd2-4bf9-baf9-56a81d0f89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Pomazanov</dc:creator>
  <cp:keywords/>
  <dc:description/>
  <cp:lastModifiedBy>Timofey Inozemtsev</cp:lastModifiedBy>
  <cp:revision/>
  <dcterms:created xsi:type="dcterms:W3CDTF">2022-01-10T13:49:12Z</dcterms:created>
  <dcterms:modified xsi:type="dcterms:W3CDTF">2022-10-14T17:23:57Z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0x01010077A8115E89E01E4DB27A9C27974C87AE</vt:lpwstr>
  </property>
  <property fmtid="{D5CDD505-2E9C-101B-9397-08002B2CF9AE}" pid="3" name="MediaServiceImageTags">
    <vt:lpwstr/>
  </property>
</Properties>
</file>