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essdaten" sheetId="1" r:id="rId1"/>
    <sheet name="Poly.Koeffizenten" sheetId="3" r:id="rId2"/>
    <sheet name="Mittelwer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54" i="1"/>
  <c r="B55" i="1"/>
  <c r="B56" i="1"/>
  <c r="B57" i="1"/>
  <c r="B58" i="1"/>
  <c r="B59" i="1"/>
  <c r="B60" i="1"/>
  <c r="B61" i="1"/>
  <c r="B62" i="1"/>
  <c r="B63" i="1"/>
  <c r="B6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S3" i="1"/>
  <c r="R3" i="1"/>
  <c r="Q3" i="1"/>
</calcChain>
</file>

<file path=xl/sharedStrings.xml><?xml version="1.0" encoding="utf-8"?>
<sst xmlns="http://schemas.openxmlformats.org/spreadsheetml/2006/main" count="12" uniqueCount="11">
  <si>
    <t>Abstand in mm</t>
  </si>
  <si>
    <t>Nummer der Messung (Spannung in Volt)</t>
  </si>
  <si>
    <t>Mittelwert</t>
  </si>
  <si>
    <t>Minimum</t>
  </si>
  <si>
    <t>Maximum</t>
  </si>
  <si>
    <t>Standardabweichung (S)</t>
  </si>
  <si>
    <t>Unsicherheit</t>
  </si>
  <si>
    <t>Mittel</t>
  </si>
  <si>
    <t>S</t>
  </si>
  <si>
    <t>Sym. MU</t>
  </si>
  <si>
    <t>Bereich=Mittel +- 2*S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</si>
</sst>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9.4683071007091672E-3"/>
                  <c:y val="-0.48942493232048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Messdaten!$Q$3:$Q$30</c:f>
              <c:numCache>
                <c:formatCode>0.0000;[Red]0.0000</c:formatCode>
                <c:ptCount val="28"/>
                <c:pt idx="0">
                  <c:v>2.7787599999999992</c:v>
                </c:pt>
                <c:pt idx="1">
                  <c:v>2.2678266666666667</c:v>
                </c:pt>
                <c:pt idx="2">
                  <c:v>2.0087999999999999</c:v>
                </c:pt>
                <c:pt idx="3">
                  <c:v>1.7321466666666667</c:v>
                </c:pt>
                <c:pt idx="4">
                  <c:v>1.549366666666667</c:v>
                </c:pt>
                <c:pt idx="5">
                  <c:v>1.3861266666666665</c:v>
                </c:pt>
                <c:pt idx="6">
                  <c:v>1.2339466666666667</c:v>
                </c:pt>
                <c:pt idx="7">
                  <c:v>1.1208933333333335</c:v>
                </c:pt>
                <c:pt idx="8">
                  <c:v>1.0244133333333334</c:v>
                </c:pt>
                <c:pt idx="9">
                  <c:v>0.95014666666666669</c:v>
                </c:pt>
                <c:pt idx="10">
                  <c:v>0.87911333333333341</c:v>
                </c:pt>
                <c:pt idx="11">
                  <c:v>0.83122000000000018</c:v>
                </c:pt>
                <c:pt idx="12">
                  <c:v>0.76898000000000022</c:v>
                </c:pt>
                <c:pt idx="13">
                  <c:v>0.71457999999999999</c:v>
                </c:pt>
                <c:pt idx="14">
                  <c:v>0.67123333333333313</c:v>
                </c:pt>
                <c:pt idx="15">
                  <c:v>0.63082666666666654</c:v>
                </c:pt>
                <c:pt idx="16">
                  <c:v>0.59627333333333321</c:v>
                </c:pt>
                <c:pt idx="17">
                  <c:v>0.57086666666666663</c:v>
                </c:pt>
                <c:pt idx="18">
                  <c:v>0.53372666666666657</c:v>
                </c:pt>
                <c:pt idx="19">
                  <c:v>0.50863333333333338</c:v>
                </c:pt>
                <c:pt idx="20">
                  <c:v>0.49000666666666665</c:v>
                </c:pt>
                <c:pt idx="21">
                  <c:v>0.4796333333333333</c:v>
                </c:pt>
                <c:pt idx="22">
                  <c:v>0.44508666666666669</c:v>
                </c:pt>
                <c:pt idx="23">
                  <c:v>0.43825333333333333</c:v>
                </c:pt>
                <c:pt idx="24">
                  <c:v>0.41251333333333334</c:v>
                </c:pt>
                <c:pt idx="25">
                  <c:v>0.40501333333333339</c:v>
                </c:pt>
                <c:pt idx="26">
                  <c:v>0.3928733333333333</c:v>
                </c:pt>
                <c:pt idx="27">
                  <c:v>0.36948666666666663</c:v>
                </c:pt>
              </c:numCache>
            </c:numRef>
          </c:xVal>
          <c:yVal>
            <c:numRef>
              <c:f>Messdaten!$U$3:$U$30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FC1-A7A0-0EEA5F55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07032"/>
        <c:axId val="394804736"/>
      </c:scatterChart>
      <c:valAx>
        <c:axId val="3948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04736"/>
        <c:crosses val="autoZero"/>
        <c:crossBetween val="midCat"/>
      </c:valAx>
      <c:valAx>
        <c:axId val="394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/>
              <a:t>Mittelwert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Messdaten!$Q$3:$Q$30</c:f>
              <c:numCache>
                <c:formatCode>0.0000;[Red]0.0000</c:formatCode>
                <c:ptCount val="28"/>
                <c:pt idx="0">
                  <c:v>2.7787599999999992</c:v>
                </c:pt>
                <c:pt idx="1">
                  <c:v>2.2678266666666667</c:v>
                </c:pt>
                <c:pt idx="2">
                  <c:v>2.0087999999999999</c:v>
                </c:pt>
                <c:pt idx="3">
                  <c:v>1.7321466666666667</c:v>
                </c:pt>
                <c:pt idx="4">
                  <c:v>1.549366666666667</c:v>
                </c:pt>
                <c:pt idx="5">
                  <c:v>1.3861266666666665</c:v>
                </c:pt>
                <c:pt idx="6">
                  <c:v>1.2339466666666667</c:v>
                </c:pt>
                <c:pt idx="7">
                  <c:v>1.1208933333333335</c:v>
                </c:pt>
                <c:pt idx="8">
                  <c:v>1.0244133333333334</c:v>
                </c:pt>
                <c:pt idx="9">
                  <c:v>0.95014666666666669</c:v>
                </c:pt>
                <c:pt idx="10">
                  <c:v>0.87911333333333341</c:v>
                </c:pt>
                <c:pt idx="11">
                  <c:v>0.83122000000000018</c:v>
                </c:pt>
                <c:pt idx="12">
                  <c:v>0.76898000000000022</c:v>
                </c:pt>
                <c:pt idx="13">
                  <c:v>0.71457999999999999</c:v>
                </c:pt>
                <c:pt idx="14">
                  <c:v>0.67123333333333313</c:v>
                </c:pt>
                <c:pt idx="15">
                  <c:v>0.63082666666666654</c:v>
                </c:pt>
                <c:pt idx="16">
                  <c:v>0.59627333333333321</c:v>
                </c:pt>
                <c:pt idx="17">
                  <c:v>0.57086666666666663</c:v>
                </c:pt>
                <c:pt idx="18">
                  <c:v>0.53372666666666657</c:v>
                </c:pt>
                <c:pt idx="19">
                  <c:v>0.50863333333333338</c:v>
                </c:pt>
                <c:pt idx="20">
                  <c:v>0.49000666666666665</c:v>
                </c:pt>
                <c:pt idx="21">
                  <c:v>0.4796333333333333</c:v>
                </c:pt>
                <c:pt idx="22">
                  <c:v>0.44508666666666669</c:v>
                </c:pt>
                <c:pt idx="23">
                  <c:v>0.43825333333333333</c:v>
                </c:pt>
                <c:pt idx="24">
                  <c:v>0.41251333333333334</c:v>
                </c:pt>
                <c:pt idx="25">
                  <c:v>0.40501333333333339</c:v>
                </c:pt>
                <c:pt idx="26">
                  <c:v>0.3928733333333333</c:v>
                </c:pt>
                <c:pt idx="27">
                  <c:v>0.36948666666666663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F-434E-910C-C09BAF01F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8814616"/>
        <c:axId val="348819864"/>
      </c:scatterChart>
      <c:valAx>
        <c:axId val="3488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19864"/>
        <c:crosses val="autoZero"/>
        <c:crossBetween val="midCat"/>
      </c:valAx>
      <c:valAx>
        <c:axId val="3488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Spannung</a:t>
                </a:r>
                <a:r>
                  <a:rPr lang="de-DE" sz="1800" baseline="0"/>
                  <a:t> in Volt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324970</xdr:colOff>
      <xdr:row>25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CF340C-8930-4908-A553-D15282FDA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51955</xdr:rowOff>
    </xdr:from>
    <xdr:to>
      <xdr:col>15</xdr:col>
      <xdr:colOff>658091</xdr:colOff>
      <xdr:row>39</xdr:row>
      <xdr:rowOff>103909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2E3F22-C3BD-48AD-B7B6-3589CDE8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33" zoomScale="70" zoomScaleNormal="70" workbookViewId="0">
      <selection activeCell="R35" sqref="R35:T35"/>
    </sheetView>
  </sheetViews>
  <sheetFormatPr baseColWidth="10" defaultColWidth="9" defaultRowHeight="15" x14ac:dyDescent="0.25"/>
  <cols>
    <col min="1" max="1" width="13.5703125" customWidth="1"/>
    <col min="2" max="2" width="13.42578125" bestFit="1" customWidth="1"/>
    <col min="19" max="19" width="9" customWidth="1"/>
    <col min="20" max="20" width="20.42578125" customWidth="1"/>
    <col min="21" max="21" width="13.5703125" customWidth="1"/>
  </cols>
  <sheetData>
    <row r="1" spans="1:23" x14ac:dyDescent="0.25">
      <c r="A1" s="3"/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  <c r="U1" s="3"/>
    </row>
    <row r="2" spans="1:23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  <c r="W2" t="s">
        <v>6</v>
      </c>
    </row>
    <row r="3" spans="1:23" ht="15.75" thickBot="1" x14ac:dyDescent="0.3">
      <c r="A3" s="1">
        <v>40</v>
      </c>
      <c r="B3" s="7">
        <v>2.7614999999999998</v>
      </c>
      <c r="C3" s="7">
        <v>2.7664</v>
      </c>
      <c r="D3" s="7">
        <v>2.7810000000000001</v>
      </c>
      <c r="E3" s="7">
        <v>2.7614999999999998</v>
      </c>
      <c r="F3" s="8">
        <v>2.7614999999999998</v>
      </c>
      <c r="G3" s="7">
        <v>2.7664</v>
      </c>
      <c r="H3" s="7">
        <v>2.8298999999999999</v>
      </c>
      <c r="I3" s="7">
        <v>2.8006000000000002</v>
      </c>
      <c r="J3" s="7">
        <v>2.7664</v>
      </c>
      <c r="K3" s="7">
        <v>2.7614999999999998</v>
      </c>
      <c r="L3" s="9">
        <v>2.7907999999999999</v>
      </c>
      <c r="M3" s="7">
        <v>2.8298999999999999</v>
      </c>
      <c r="N3" s="7">
        <v>2.7614999999999998</v>
      </c>
      <c r="O3" s="7">
        <v>2.7810000000000001</v>
      </c>
      <c r="P3" s="7">
        <v>2.7614999999999998</v>
      </c>
      <c r="Q3" s="12">
        <f>AVERAGE(B3:P3)</f>
        <v>2.7787599999999992</v>
      </c>
      <c r="R3" s="12">
        <f>MIN(B3:P3)</f>
        <v>2.7614999999999998</v>
      </c>
      <c r="S3" s="7">
        <f>MAX(B3:P3)</f>
        <v>2.8298999999999999</v>
      </c>
      <c r="T3" s="13">
        <f>_xlfn.STDEV.S(B3:P3)</f>
        <v>2.4065885754379752E-2</v>
      </c>
      <c r="U3" s="1">
        <v>40</v>
      </c>
      <c r="W3">
        <f>T3/SQRT(15)</f>
        <v>6.2137849825628731E-3</v>
      </c>
    </row>
    <row r="4" spans="1:23" ht="15.75" thickBot="1" x14ac:dyDescent="0.3">
      <c r="A4" s="1">
        <v>50</v>
      </c>
      <c r="B4" s="7">
        <v>2.2532000000000001</v>
      </c>
      <c r="C4" s="7">
        <v>2.2433999999999998</v>
      </c>
      <c r="D4" s="7">
        <v>2.3069000000000002</v>
      </c>
      <c r="E4" s="7">
        <v>2.2385000000000002</v>
      </c>
      <c r="F4" s="8">
        <v>2.2923</v>
      </c>
      <c r="G4" s="7">
        <v>2.2385000000000002</v>
      </c>
      <c r="H4" s="7">
        <v>2.2385000000000002</v>
      </c>
      <c r="I4" s="7">
        <v>2.2433999999999998</v>
      </c>
      <c r="J4" s="7">
        <v>2.2776000000000001</v>
      </c>
      <c r="K4" s="7">
        <v>2.3509000000000002</v>
      </c>
      <c r="L4" s="9">
        <v>2.2677999999999998</v>
      </c>
      <c r="M4" s="7">
        <v>2.2336</v>
      </c>
      <c r="N4" s="7">
        <v>2.3117999999999999</v>
      </c>
      <c r="O4" s="7">
        <v>2.2433999999999998</v>
      </c>
      <c r="P4" s="7">
        <v>2.2776000000000001</v>
      </c>
      <c r="Q4" s="12">
        <f t="shared" ref="Q4:Q30" si="0">AVERAGE(B4:P4)</f>
        <v>2.2678266666666667</v>
      </c>
      <c r="R4" s="12">
        <f t="shared" ref="R4:R30" si="1">MIN(B4:P4)</f>
        <v>2.2336</v>
      </c>
      <c r="S4" s="7">
        <f t="shared" ref="S4:S30" si="2">MAX(B4:P4)</f>
        <v>2.3509000000000002</v>
      </c>
      <c r="T4" s="13">
        <f t="shared" ref="T4:T30" si="3">_xlfn.STDEV.S(B4:P4)</f>
        <v>3.4751248007736935E-2</v>
      </c>
      <c r="U4" s="1">
        <v>50</v>
      </c>
      <c r="W4">
        <f t="shared" ref="W4:W30" si="4">T4/SQRT(15)</f>
        <v>8.9727336529259218E-3</v>
      </c>
    </row>
    <row r="5" spans="1:23" ht="15.75" thickBot="1" x14ac:dyDescent="0.3">
      <c r="A5" s="1">
        <v>60</v>
      </c>
      <c r="B5" s="7">
        <v>1.9745999999999999</v>
      </c>
      <c r="C5" s="7">
        <v>2.0087999999999999</v>
      </c>
      <c r="D5" s="7">
        <v>1.9795</v>
      </c>
      <c r="E5" s="7">
        <v>2.0038999999999998</v>
      </c>
      <c r="F5" s="8">
        <v>2.0137</v>
      </c>
      <c r="G5" s="7">
        <v>1.9990000000000001</v>
      </c>
      <c r="H5" s="7">
        <v>2.0186000000000002</v>
      </c>
      <c r="I5" s="7">
        <v>1.9990000000000001</v>
      </c>
      <c r="J5" s="7">
        <v>2.0478999999999998</v>
      </c>
      <c r="K5" s="7">
        <v>2.0137</v>
      </c>
      <c r="L5" s="9">
        <v>1.9941</v>
      </c>
      <c r="M5" s="7">
        <v>1.9941</v>
      </c>
      <c r="N5" s="7">
        <v>2.0234999999999999</v>
      </c>
      <c r="O5" s="7">
        <v>1.9990000000000001</v>
      </c>
      <c r="P5" s="7">
        <v>2.0626000000000002</v>
      </c>
      <c r="Q5" s="12">
        <f t="shared" si="0"/>
        <v>2.0087999999999999</v>
      </c>
      <c r="R5" s="12">
        <f t="shared" si="1"/>
        <v>1.9745999999999999</v>
      </c>
      <c r="S5" s="7">
        <f t="shared" si="2"/>
        <v>2.0626000000000002</v>
      </c>
      <c r="T5" s="13">
        <f t="shared" si="3"/>
        <v>2.3231505701156303E-2</v>
      </c>
      <c r="U5" s="1">
        <v>60</v>
      </c>
      <c r="W5">
        <f t="shared" si="4"/>
        <v>5.9983489791934014E-3</v>
      </c>
    </row>
    <row r="6" spans="1:23" ht="15.75" thickBot="1" x14ac:dyDescent="0.3">
      <c r="A6" s="1">
        <v>70</v>
      </c>
      <c r="B6" s="7">
        <v>1.7203999999999999</v>
      </c>
      <c r="C6" s="7">
        <v>1.7545999999999999</v>
      </c>
      <c r="D6" s="7">
        <v>1.7302</v>
      </c>
      <c r="E6" s="7">
        <v>1.7742</v>
      </c>
      <c r="F6" s="8">
        <v>1.7203999999999999</v>
      </c>
      <c r="G6" s="7">
        <v>1.7203999999999999</v>
      </c>
      <c r="H6" s="7">
        <v>1.7253000000000001</v>
      </c>
      <c r="I6" s="7">
        <v>1.7302</v>
      </c>
      <c r="J6" s="7">
        <v>1.7203999999999999</v>
      </c>
      <c r="K6" s="7">
        <v>1.7203999999999999</v>
      </c>
      <c r="L6" s="9">
        <v>1.7302</v>
      </c>
      <c r="M6" s="7">
        <v>1.7203999999999999</v>
      </c>
      <c r="N6" s="7">
        <v>1.7498</v>
      </c>
      <c r="O6" s="7">
        <v>1.74</v>
      </c>
      <c r="P6" s="7">
        <v>1.7253000000000001</v>
      </c>
      <c r="Q6" s="12">
        <f t="shared" si="0"/>
        <v>1.7321466666666667</v>
      </c>
      <c r="R6" s="12">
        <f t="shared" si="1"/>
        <v>1.7203999999999999</v>
      </c>
      <c r="S6" s="7">
        <f t="shared" si="2"/>
        <v>1.7742</v>
      </c>
      <c r="T6" s="13">
        <f t="shared" si="3"/>
        <v>1.5988784759800808E-2</v>
      </c>
      <c r="U6" s="1">
        <v>70</v>
      </c>
      <c r="W6">
        <f t="shared" si="4"/>
        <v>4.1282864733868984E-3</v>
      </c>
    </row>
    <row r="7" spans="1:23" ht="15.75" thickBot="1" x14ac:dyDescent="0.3">
      <c r="A7" s="1">
        <v>80</v>
      </c>
      <c r="B7" s="7">
        <v>1.5396000000000001</v>
      </c>
      <c r="C7" s="7">
        <v>1.5640000000000001</v>
      </c>
      <c r="D7" s="7">
        <v>1.5347</v>
      </c>
      <c r="E7" s="7">
        <v>1.5396000000000001</v>
      </c>
      <c r="F7" s="8">
        <v>1.5396000000000001</v>
      </c>
      <c r="G7" s="7">
        <v>1.5347</v>
      </c>
      <c r="H7" s="7">
        <v>1.5347</v>
      </c>
      <c r="I7" s="7">
        <v>1.5445</v>
      </c>
      <c r="J7" s="7">
        <v>1.5590999999999999</v>
      </c>
      <c r="K7" s="7">
        <v>1.5982000000000001</v>
      </c>
      <c r="L7" s="9">
        <v>1.5640000000000001</v>
      </c>
      <c r="M7" s="7">
        <v>1.5396000000000001</v>
      </c>
      <c r="N7" s="7">
        <v>1.5543</v>
      </c>
      <c r="O7" s="7">
        <v>1.5396000000000001</v>
      </c>
      <c r="P7" s="7">
        <v>1.5543</v>
      </c>
      <c r="Q7" s="12">
        <f t="shared" si="0"/>
        <v>1.549366666666667</v>
      </c>
      <c r="R7" s="12">
        <f t="shared" si="1"/>
        <v>1.5347</v>
      </c>
      <c r="S7" s="7">
        <f t="shared" si="2"/>
        <v>1.5982000000000001</v>
      </c>
      <c r="T7" s="13">
        <f t="shared" si="3"/>
        <v>1.7117938238111793E-2</v>
      </c>
      <c r="U7" s="1">
        <v>80</v>
      </c>
      <c r="W7">
        <f t="shared" si="4"/>
        <v>4.41983264784094E-3</v>
      </c>
    </row>
    <row r="8" spans="1:23" ht="15.75" thickBot="1" x14ac:dyDescent="0.3">
      <c r="A8" s="1">
        <v>90</v>
      </c>
      <c r="B8" s="7">
        <v>1.3783000000000001</v>
      </c>
      <c r="C8" s="7">
        <v>1.3539000000000001</v>
      </c>
      <c r="D8" s="7">
        <v>1.3685</v>
      </c>
      <c r="E8" s="7">
        <v>1.4027000000000001</v>
      </c>
      <c r="F8" s="8">
        <v>1.3734</v>
      </c>
      <c r="G8" s="7">
        <v>1.393</v>
      </c>
      <c r="H8" s="7">
        <v>1.349</v>
      </c>
      <c r="I8" s="7">
        <v>1.3734</v>
      </c>
      <c r="J8" s="7">
        <v>1.4222999999999999</v>
      </c>
      <c r="K8" s="7">
        <v>1.4370000000000001</v>
      </c>
      <c r="L8" s="9">
        <v>1.3685</v>
      </c>
      <c r="M8" s="7">
        <v>1.4370000000000001</v>
      </c>
      <c r="N8" s="7">
        <v>1.3783000000000001</v>
      </c>
      <c r="O8" s="7">
        <v>1.3734</v>
      </c>
      <c r="P8" s="7">
        <v>1.3832</v>
      </c>
      <c r="Q8" s="12">
        <f t="shared" si="0"/>
        <v>1.3861266666666665</v>
      </c>
      <c r="R8" s="12">
        <f t="shared" si="1"/>
        <v>1.349</v>
      </c>
      <c r="S8" s="7">
        <f t="shared" si="2"/>
        <v>1.4370000000000001</v>
      </c>
      <c r="T8" s="13">
        <f t="shared" si="3"/>
        <v>2.7336460912819258E-2</v>
      </c>
      <c r="U8" s="1">
        <v>90</v>
      </c>
      <c r="W8">
        <f t="shared" si="4"/>
        <v>7.0582438573065986E-3</v>
      </c>
    </row>
    <row r="9" spans="1:23" ht="15.75" thickBot="1" x14ac:dyDescent="0.3">
      <c r="A9" s="1">
        <v>100</v>
      </c>
      <c r="B9" s="7">
        <v>1.2170000000000001</v>
      </c>
      <c r="C9" s="7">
        <v>1.2267999999999999</v>
      </c>
      <c r="D9" s="7">
        <v>1.2219</v>
      </c>
      <c r="E9" s="7">
        <v>1.2414000000000001</v>
      </c>
      <c r="F9" s="8">
        <v>1.2170000000000001</v>
      </c>
      <c r="G9" s="7">
        <v>1.2170000000000001</v>
      </c>
      <c r="H9" s="7">
        <v>1.2317</v>
      </c>
      <c r="I9" s="7">
        <v>1.1828000000000001</v>
      </c>
      <c r="J9" s="7">
        <v>1.2463</v>
      </c>
      <c r="K9" s="7">
        <v>1.2267999999999999</v>
      </c>
      <c r="L9" s="9">
        <v>1.2170000000000001</v>
      </c>
      <c r="M9" s="7">
        <v>1.2219</v>
      </c>
      <c r="N9" s="7">
        <v>1.2805</v>
      </c>
      <c r="O9" s="7">
        <v>1.2463</v>
      </c>
      <c r="P9" s="7">
        <v>1.3148</v>
      </c>
      <c r="Q9" s="12">
        <f t="shared" si="0"/>
        <v>1.2339466666666667</v>
      </c>
      <c r="R9" s="12">
        <f t="shared" si="1"/>
        <v>1.1828000000000001</v>
      </c>
      <c r="S9" s="7">
        <f t="shared" si="2"/>
        <v>1.3148</v>
      </c>
      <c r="T9" s="13">
        <f t="shared" si="3"/>
        <v>3.0737851645967745E-2</v>
      </c>
      <c r="U9" s="1">
        <v>100</v>
      </c>
      <c r="W9">
        <f t="shared" si="4"/>
        <v>7.9364791682018203E-3</v>
      </c>
    </row>
    <row r="10" spans="1:23" ht="15.75" thickBot="1" x14ac:dyDescent="0.3">
      <c r="A10" s="1">
        <v>110</v>
      </c>
      <c r="B10" s="7">
        <v>1.1680999999999999</v>
      </c>
      <c r="C10" s="7">
        <v>1.0752999999999999</v>
      </c>
      <c r="D10" s="7">
        <v>1.0996999999999999</v>
      </c>
      <c r="E10" s="7">
        <v>1.1144000000000001</v>
      </c>
      <c r="F10" s="8">
        <v>1.2170000000000001</v>
      </c>
      <c r="G10" s="7">
        <v>1.1046</v>
      </c>
      <c r="H10" s="7">
        <v>1.1046</v>
      </c>
      <c r="I10" s="7">
        <v>1.1046</v>
      </c>
      <c r="J10" s="7">
        <v>1.1046</v>
      </c>
      <c r="K10" s="7">
        <v>1.1094999999999999</v>
      </c>
      <c r="L10" s="9">
        <v>1.1338999999999999</v>
      </c>
      <c r="M10" s="7">
        <v>1.1094999999999999</v>
      </c>
      <c r="N10" s="7">
        <v>1.1046</v>
      </c>
      <c r="O10" s="7">
        <v>1.1584000000000001</v>
      </c>
      <c r="P10" s="7">
        <v>1.1046</v>
      </c>
      <c r="Q10" s="12">
        <f t="shared" si="0"/>
        <v>1.1208933333333335</v>
      </c>
      <c r="R10" s="12">
        <f t="shared" si="1"/>
        <v>1.0752999999999999</v>
      </c>
      <c r="S10" s="7">
        <f t="shared" si="2"/>
        <v>1.2170000000000001</v>
      </c>
      <c r="T10" s="13">
        <f t="shared" si="3"/>
        <v>3.5318357563063188E-2</v>
      </c>
      <c r="U10" s="1">
        <v>110</v>
      </c>
      <c r="W10">
        <f t="shared" si="4"/>
        <v>9.1191607104761669E-3</v>
      </c>
    </row>
    <row r="11" spans="1:23" ht="15.75" thickBot="1" x14ac:dyDescent="0.3">
      <c r="A11" s="1">
        <v>120</v>
      </c>
      <c r="B11" s="7">
        <v>1.0117</v>
      </c>
      <c r="C11" s="7">
        <v>1.0117</v>
      </c>
      <c r="D11" s="7">
        <v>1.085</v>
      </c>
      <c r="E11" s="7">
        <v>1.0215000000000001</v>
      </c>
      <c r="F11" s="8">
        <v>1.0165999999999999</v>
      </c>
      <c r="G11" s="7">
        <v>1.0459000000000001</v>
      </c>
      <c r="H11" s="7">
        <v>1.0165999999999999</v>
      </c>
      <c r="I11" s="7">
        <v>1.0117</v>
      </c>
      <c r="J11" s="7">
        <v>1.0067999999999999</v>
      </c>
      <c r="K11" s="7">
        <v>1.0117</v>
      </c>
      <c r="L11" s="9">
        <v>1.0067999999999999</v>
      </c>
      <c r="M11" s="7">
        <v>1.0264</v>
      </c>
      <c r="N11" s="7">
        <v>0.97750000000000004</v>
      </c>
      <c r="O11" s="7">
        <v>1.0654999999999999</v>
      </c>
      <c r="P11" s="7">
        <v>1.0508</v>
      </c>
      <c r="Q11" s="12">
        <f t="shared" si="0"/>
        <v>1.0244133333333334</v>
      </c>
      <c r="R11" s="12">
        <f t="shared" si="1"/>
        <v>0.97750000000000004</v>
      </c>
      <c r="S11" s="7">
        <f t="shared" si="2"/>
        <v>1.085</v>
      </c>
      <c r="T11" s="13">
        <f t="shared" si="3"/>
        <v>2.6884883343264696E-2</v>
      </c>
      <c r="U11" s="1">
        <v>120</v>
      </c>
      <c r="W11">
        <f t="shared" si="4"/>
        <v>6.9416470302128899E-3</v>
      </c>
    </row>
    <row r="12" spans="1:23" ht="15.75" thickBot="1" x14ac:dyDescent="0.3">
      <c r="A12" s="1">
        <v>130</v>
      </c>
      <c r="B12" s="7">
        <v>0.94820000000000004</v>
      </c>
      <c r="C12" s="7">
        <v>0.93840000000000001</v>
      </c>
      <c r="D12" s="7">
        <v>0.99219999999999997</v>
      </c>
      <c r="E12" s="7">
        <v>0.93840000000000001</v>
      </c>
      <c r="F12" s="8">
        <v>0.97260000000000002</v>
      </c>
      <c r="G12" s="7">
        <v>0.93840000000000001</v>
      </c>
      <c r="H12" s="7">
        <v>0.94330000000000003</v>
      </c>
      <c r="I12" s="7">
        <v>0.94820000000000004</v>
      </c>
      <c r="J12" s="7">
        <v>0.94820000000000004</v>
      </c>
      <c r="K12" s="7">
        <v>0.94820000000000004</v>
      </c>
      <c r="L12" s="9">
        <v>0.93840000000000001</v>
      </c>
      <c r="M12" s="7">
        <v>0.99219999999999997</v>
      </c>
      <c r="N12" s="7">
        <v>0.89929999999999999</v>
      </c>
      <c r="O12" s="7">
        <v>0.96289999999999998</v>
      </c>
      <c r="P12" s="7">
        <v>0.94330000000000003</v>
      </c>
      <c r="Q12" s="12">
        <f t="shared" si="0"/>
        <v>0.95014666666666669</v>
      </c>
      <c r="R12" s="12">
        <f t="shared" si="1"/>
        <v>0.89929999999999999</v>
      </c>
      <c r="S12" s="7">
        <f t="shared" si="2"/>
        <v>0.99219999999999997</v>
      </c>
      <c r="T12" s="13">
        <f t="shared" si="3"/>
        <v>2.3068217674251868E-2</v>
      </c>
      <c r="U12" s="1">
        <v>130</v>
      </c>
      <c r="W12">
        <f t="shared" si="4"/>
        <v>5.9561881919376718E-3</v>
      </c>
    </row>
    <row r="13" spans="1:23" ht="15.75" thickBot="1" x14ac:dyDescent="0.3">
      <c r="A13" s="1">
        <v>140</v>
      </c>
      <c r="B13" s="7">
        <v>0.86019999999999996</v>
      </c>
      <c r="C13" s="7">
        <v>0.88949999999999996</v>
      </c>
      <c r="D13" s="7">
        <v>0.87490000000000001</v>
      </c>
      <c r="E13" s="7">
        <v>0.86509999999999998</v>
      </c>
      <c r="F13" s="8">
        <v>0.9042</v>
      </c>
      <c r="G13" s="7">
        <v>0.86019999999999996</v>
      </c>
      <c r="H13" s="7">
        <v>0.87980000000000003</v>
      </c>
      <c r="I13" s="7">
        <v>0.88470000000000004</v>
      </c>
      <c r="J13" s="7">
        <v>0.89439999999999997</v>
      </c>
      <c r="K13" s="7">
        <v>0.87</v>
      </c>
      <c r="L13" s="9">
        <v>0.85040000000000004</v>
      </c>
      <c r="M13" s="7">
        <v>0.87980000000000003</v>
      </c>
      <c r="N13" s="7">
        <v>0.9335</v>
      </c>
      <c r="O13" s="7">
        <v>0.87980000000000003</v>
      </c>
      <c r="P13" s="7">
        <v>0.86019999999999996</v>
      </c>
      <c r="Q13" s="12">
        <f t="shared" si="0"/>
        <v>0.87911333333333341</v>
      </c>
      <c r="R13" s="12">
        <f t="shared" si="1"/>
        <v>0.85040000000000004</v>
      </c>
      <c r="S13" s="7">
        <f t="shared" si="2"/>
        <v>0.9335</v>
      </c>
      <c r="T13" s="13">
        <f t="shared" si="3"/>
        <v>2.0969735561609013E-2</v>
      </c>
      <c r="U13" s="1">
        <v>140</v>
      </c>
      <c r="W13">
        <f t="shared" si="4"/>
        <v>5.4143624402990089E-3</v>
      </c>
    </row>
    <row r="14" spans="1:23" ht="15.75" thickBot="1" x14ac:dyDescent="0.3">
      <c r="A14" s="1">
        <v>150</v>
      </c>
      <c r="B14" s="7">
        <v>0.82110000000000005</v>
      </c>
      <c r="C14" s="7">
        <v>0.82599999999999996</v>
      </c>
      <c r="D14" s="7">
        <v>0.82599999999999996</v>
      </c>
      <c r="E14" s="7">
        <v>0.82599999999999996</v>
      </c>
      <c r="F14" s="8">
        <v>0.82599999999999996</v>
      </c>
      <c r="G14" s="7">
        <v>0.83089999999999997</v>
      </c>
      <c r="H14" s="7">
        <v>0.87980000000000003</v>
      </c>
      <c r="I14" s="7">
        <v>0.82110000000000005</v>
      </c>
      <c r="J14" s="7">
        <v>0.83579999999999999</v>
      </c>
      <c r="K14" s="7">
        <v>0.8407</v>
      </c>
      <c r="L14" s="9">
        <v>0.82599999999999996</v>
      </c>
      <c r="M14" s="7">
        <v>0.82599999999999996</v>
      </c>
      <c r="N14" s="7">
        <v>0.82599999999999996</v>
      </c>
      <c r="O14" s="7">
        <v>0.82599999999999996</v>
      </c>
      <c r="P14" s="7">
        <v>0.83089999999999997</v>
      </c>
      <c r="Q14" s="12">
        <f t="shared" si="0"/>
        <v>0.83122000000000018</v>
      </c>
      <c r="R14" s="12">
        <f t="shared" si="1"/>
        <v>0.82110000000000005</v>
      </c>
      <c r="S14" s="7">
        <f t="shared" si="2"/>
        <v>0.87980000000000003</v>
      </c>
      <c r="T14" s="13">
        <f t="shared" si="3"/>
        <v>1.4377273733222175E-2</v>
      </c>
      <c r="U14" s="1">
        <v>150</v>
      </c>
      <c r="W14">
        <f t="shared" si="4"/>
        <v>3.7121961155089879E-3</v>
      </c>
    </row>
    <row r="15" spans="1:23" ht="15.75" thickBot="1" x14ac:dyDescent="0.3">
      <c r="A15" s="1">
        <v>160</v>
      </c>
      <c r="B15" s="7">
        <v>0.76739999999999997</v>
      </c>
      <c r="C15" s="7">
        <v>0.73309999999999997</v>
      </c>
      <c r="D15" s="7">
        <v>0.7722</v>
      </c>
      <c r="E15" s="7">
        <v>0.79179999999999995</v>
      </c>
      <c r="F15" s="8">
        <v>0.73309999999999997</v>
      </c>
      <c r="G15" s="7">
        <v>0.76739999999999997</v>
      </c>
      <c r="H15" s="7">
        <v>0.81620000000000004</v>
      </c>
      <c r="I15" s="7">
        <v>0.70379999999999998</v>
      </c>
      <c r="J15" s="7">
        <v>0.76739999999999997</v>
      </c>
      <c r="K15" s="7">
        <v>0.76739999999999997</v>
      </c>
      <c r="L15" s="9">
        <v>0.7722</v>
      </c>
      <c r="M15" s="7">
        <v>0.76739999999999997</v>
      </c>
      <c r="N15" s="7">
        <v>0.77710000000000001</v>
      </c>
      <c r="O15" s="7">
        <v>0.82110000000000005</v>
      </c>
      <c r="P15" s="7">
        <v>0.77710000000000001</v>
      </c>
      <c r="Q15" s="12">
        <f t="shared" si="0"/>
        <v>0.76898000000000022</v>
      </c>
      <c r="R15" s="12">
        <f t="shared" si="1"/>
        <v>0.70379999999999998</v>
      </c>
      <c r="S15" s="7">
        <f t="shared" si="2"/>
        <v>0.82110000000000005</v>
      </c>
      <c r="T15" s="13">
        <f t="shared" si="3"/>
        <v>2.9827173612568234E-2</v>
      </c>
      <c r="U15" s="1">
        <v>160</v>
      </c>
      <c r="W15">
        <f t="shared" si="4"/>
        <v>7.7013431110609385E-3</v>
      </c>
    </row>
    <row r="16" spans="1:23" ht="15.75" thickBot="1" x14ac:dyDescent="0.3">
      <c r="A16" s="1">
        <v>170</v>
      </c>
      <c r="B16" s="7">
        <v>0.66959999999999997</v>
      </c>
      <c r="C16" s="7">
        <v>0.72829999999999995</v>
      </c>
      <c r="D16" s="7">
        <v>0.72340000000000004</v>
      </c>
      <c r="E16" s="7">
        <v>0.7087</v>
      </c>
      <c r="F16" s="8">
        <v>0.76249999999999996</v>
      </c>
      <c r="G16" s="7">
        <v>0.7087</v>
      </c>
      <c r="H16" s="7">
        <v>0.7087</v>
      </c>
      <c r="I16" s="7">
        <v>0.72340000000000004</v>
      </c>
      <c r="J16" s="7">
        <v>0.7087</v>
      </c>
      <c r="K16" s="7">
        <v>0.72829999999999995</v>
      </c>
      <c r="L16" s="9">
        <v>0.7087</v>
      </c>
      <c r="M16" s="7">
        <v>0.7087</v>
      </c>
      <c r="N16" s="7">
        <v>0.71360000000000001</v>
      </c>
      <c r="O16" s="7">
        <v>0.7087</v>
      </c>
      <c r="P16" s="7">
        <v>0.7087</v>
      </c>
      <c r="Q16" s="12">
        <f t="shared" si="0"/>
        <v>0.71457999999999999</v>
      </c>
      <c r="R16" s="12">
        <f t="shared" si="1"/>
        <v>0.66959999999999997</v>
      </c>
      <c r="S16" s="7">
        <f t="shared" si="2"/>
        <v>0.76249999999999996</v>
      </c>
      <c r="T16" s="13">
        <f t="shared" si="3"/>
        <v>1.9140726960369826E-2</v>
      </c>
      <c r="U16" s="1">
        <v>170</v>
      </c>
      <c r="W16">
        <f t="shared" si="4"/>
        <v>4.9421144501210429E-3</v>
      </c>
    </row>
    <row r="17" spans="1:23" ht="15.75" thickBot="1" x14ac:dyDescent="0.3">
      <c r="A17" s="1">
        <v>180</v>
      </c>
      <c r="B17" s="7">
        <v>0.66959999999999997</v>
      </c>
      <c r="C17" s="7">
        <v>0.66959999999999997</v>
      </c>
      <c r="D17" s="7">
        <v>0.66959999999999997</v>
      </c>
      <c r="E17" s="7">
        <v>0.71850000000000003</v>
      </c>
      <c r="F17" s="8">
        <v>0.66469999999999996</v>
      </c>
      <c r="G17" s="7">
        <v>0.67449999999999999</v>
      </c>
      <c r="H17" s="7">
        <v>0.66469999999999996</v>
      </c>
      <c r="I17" s="7">
        <v>0.63539999999999996</v>
      </c>
      <c r="J17" s="7">
        <v>0.66959999999999997</v>
      </c>
      <c r="K17" s="7">
        <v>0.66959999999999997</v>
      </c>
      <c r="L17" s="9">
        <v>0.66959999999999997</v>
      </c>
      <c r="M17" s="7">
        <v>0.67449999999999999</v>
      </c>
      <c r="N17" s="7">
        <v>0.6794</v>
      </c>
      <c r="O17" s="7">
        <v>0.66959999999999997</v>
      </c>
      <c r="P17" s="7">
        <v>0.66959999999999997</v>
      </c>
      <c r="Q17" s="12">
        <f t="shared" si="0"/>
        <v>0.67123333333333313</v>
      </c>
      <c r="R17" s="12">
        <f t="shared" si="1"/>
        <v>0.63539999999999996</v>
      </c>
      <c r="S17" s="7">
        <f t="shared" si="2"/>
        <v>0.71850000000000003</v>
      </c>
      <c r="T17" s="13">
        <f t="shared" si="3"/>
        <v>1.6285210936248132E-2</v>
      </c>
      <c r="U17" s="1">
        <v>180</v>
      </c>
      <c r="W17">
        <f t="shared" si="4"/>
        <v>4.2048233830375937E-3</v>
      </c>
    </row>
    <row r="18" spans="1:23" ht="15.75" thickBot="1" x14ac:dyDescent="0.3">
      <c r="A18" s="1">
        <v>190</v>
      </c>
      <c r="B18" s="7">
        <v>0.63539999999999996</v>
      </c>
      <c r="C18" s="7">
        <v>0.59140000000000004</v>
      </c>
      <c r="D18" s="7">
        <v>0.63049999999999995</v>
      </c>
      <c r="E18" s="7">
        <v>0.58650000000000002</v>
      </c>
      <c r="F18" s="8">
        <v>0.63539999999999996</v>
      </c>
      <c r="G18" s="7">
        <v>0.64029999999999998</v>
      </c>
      <c r="H18" s="7">
        <v>0.63539999999999996</v>
      </c>
      <c r="I18" s="7">
        <v>0.63539999999999996</v>
      </c>
      <c r="J18" s="7">
        <v>0.63539999999999996</v>
      </c>
      <c r="K18" s="7">
        <v>0.63049999999999995</v>
      </c>
      <c r="L18" s="9">
        <v>0.63049999999999995</v>
      </c>
      <c r="M18" s="7">
        <v>0.63049999999999995</v>
      </c>
      <c r="N18" s="7">
        <v>0.63049999999999995</v>
      </c>
      <c r="O18" s="7">
        <v>0.62560000000000004</v>
      </c>
      <c r="P18" s="7">
        <v>0.68910000000000005</v>
      </c>
      <c r="Q18" s="12">
        <f t="shared" si="0"/>
        <v>0.63082666666666654</v>
      </c>
      <c r="R18" s="12">
        <f t="shared" si="1"/>
        <v>0.58650000000000002</v>
      </c>
      <c r="S18" s="7">
        <f t="shared" si="2"/>
        <v>0.68910000000000005</v>
      </c>
      <c r="T18" s="13">
        <f t="shared" si="3"/>
        <v>2.2578860741431402E-2</v>
      </c>
      <c r="U18" s="1">
        <v>190</v>
      </c>
      <c r="W18">
        <f t="shared" si="4"/>
        <v>5.829836775193351E-3</v>
      </c>
    </row>
    <row r="19" spans="1:23" ht="15.75" thickBot="1" x14ac:dyDescent="0.3">
      <c r="A19" s="1">
        <v>200</v>
      </c>
      <c r="B19" s="7">
        <v>0.58650000000000002</v>
      </c>
      <c r="C19" s="7">
        <v>0.59140000000000004</v>
      </c>
      <c r="D19" s="7">
        <v>0.62070000000000003</v>
      </c>
      <c r="E19" s="7">
        <v>0.62070000000000003</v>
      </c>
      <c r="F19" s="8">
        <v>0.59140000000000004</v>
      </c>
      <c r="G19" s="7">
        <v>0.59630000000000005</v>
      </c>
      <c r="H19" s="7">
        <v>0.57669999999999999</v>
      </c>
      <c r="I19" s="7">
        <v>0.58650000000000002</v>
      </c>
      <c r="J19" s="7">
        <v>0.62070000000000003</v>
      </c>
      <c r="K19" s="7">
        <v>0.5474</v>
      </c>
      <c r="L19" s="9">
        <v>0.59140000000000004</v>
      </c>
      <c r="M19" s="7">
        <v>0.58650000000000002</v>
      </c>
      <c r="N19" s="7">
        <v>0.58650000000000002</v>
      </c>
      <c r="O19" s="7">
        <v>0.65490000000000004</v>
      </c>
      <c r="P19" s="7">
        <v>0.58650000000000002</v>
      </c>
      <c r="Q19" s="12">
        <f t="shared" si="0"/>
        <v>0.59627333333333321</v>
      </c>
      <c r="R19" s="12">
        <f t="shared" si="1"/>
        <v>0.5474</v>
      </c>
      <c r="S19" s="7">
        <f t="shared" si="2"/>
        <v>0.65490000000000004</v>
      </c>
      <c r="T19" s="13">
        <f t="shared" si="3"/>
        <v>2.4709207846083468E-2</v>
      </c>
      <c r="U19" s="1">
        <v>200</v>
      </c>
      <c r="W19">
        <f t="shared" si="4"/>
        <v>6.3798900323905937E-3</v>
      </c>
    </row>
    <row r="20" spans="1:23" ht="15.75" thickBot="1" x14ac:dyDescent="0.3">
      <c r="A20" s="1">
        <v>210</v>
      </c>
      <c r="B20" s="7">
        <v>0.57179999999999997</v>
      </c>
      <c r="C20" s="7">
        <v>0.56699999999999995</v>
      </c>
      <c r="D20" s="7">
        <v>0.58160000000000001</v>
      </c>
      <c r="E20" s="7">
        <v>0.56699999999999995</v>
      </c>
      <c r="F20" s="8">
        <v>0.56699999999999995</v>
      </c>
      <c r="G20" s="7">
        <v>0.56699999999999995</v>
      </c>
      <c r="H20" s="7">
        <v>0.56699999999999995</v>
      </c>
      <c r="I20" s="7">
        <v>0.56699999999999995</v>
      </c>
      <c r="J20" s="7">
        <v>0.57179999999999997</v>
      </c>
      <c r="K20" s="7">
        <v>0.57179999999999997</v>
      </c>
      <c r="L20" s="9">
        <v>0.58160000000000001</v>
      </c>
      <c r="M20" s="7">
        <v>0.57179999999999997</v>
      </c>
      <c r="N20" s="7">
        <v>0.56699999999999995</v>
      </c>
      <c r="O20" s="7">
        <v>0.57179999999999997</v>
      </c>
      <c r="P20" s="7">
        <v>0.57179999999999997</v>
      </c>
      <c r="Q20" s="12">
        <f t="shared" si="0"/>
        <v>0.57086666666666663</v>
      </c>
      <c r="R20" s="12">
        <f t="shared" si="1"/>
        <v>0.56699999999999995</v>
      </c>
      <c r="S20" s="7">
        <f t="shared" si="2"/>
        <v>0.58160000000000001</v>
      </c>
      <c r="T20" s="13">
        <f t="shared" si="3"/>
        <v>4.9301791718625058E-3</v>
      </c>
      <c r="U20" s="1">
        <v>210</v>
      </c>
      <c r="W20">
        <f t="shared" si="4"/>
        <v>1.2729667884294772E-3</v>
      </c>
    </row>
    <row r="21" spans="1:23" ht="15.75" thickBot="1" x14ac:dyDescent="0.3">
      <c r="A21" s="1">
        <v>220</v>
      </c>
      <c r="B21" s="7">
        <v>0.5474</v>
      </c>
      <c r="C21" s="7">
        <v>0.44969999999999999</v>
      </c>
      <c r="D21" s="7">
        <v>0.55720000000000003</v>
      </c>
      <c r="E21" s="7">
        <v>0.56210000000000004</v>
      </c>
      <c r="F21" s="8">
        <v>0.50339999999999996</v>
      </c>
      <c r="G21" s="7">
        <v>0.5181</v>
      </c>
      <c r="H21" s="7">
        <v>0.55230000000000001</v>
      </c>
      <c r="I21" s="7">
        <v>0.55230000000000001</v>
      </c>
      <c r="J21" s="7">
        <v>0.5474</v>
      </c>
      <c r="K21" s="7">
        <v>0.5474</v>
      </c>
      <c r="L21" s="9">
        <v>0.55230000000000001</v>
      </c>
      <c r="M21" s="7">
        <v>0.50829999999999997</v>
      </c>
      <c r="N21" s="7">
        <v>0.5474</v>
      </c>
      <c r="O21" s="7">
        <v>0.50829999999999997</v>
      </c>
      <c r="P21" s="7">
        <v>0.55230000000000001</v>
      </c>
      <c r="Q21" s="12">
        <f t="shared" si="0"/>
        <v>0.53372666666666657</v>
      </c>
      <c r="R21" s="12">
        <f t="shared" si="1"/>
        <v>0.44969999999999999</v>
      </c>
      <c r="S21" s="7">
        <f t="shared" si="2"/>
        <v>0.56210000000000004</v>
      </c>
      <c r="T21" s="13">
        <f t="shared" si="3"/>
        <v>3.0473840459990489E-2</v>
      </c>
      <c r="U21" s="1">
        <v>220</v>
      </c>
      <c r="W21">
        <f t="shared" si="4"/>
        <v>7.8683117731016619E-3</v>
      </c>
    </row>
    <row r="22" spans="1:23" ht="15.75" thickBot="1" x14ac:dyDescent="0.3">
      <c r="A22" s="1">
        <v>230</v>
      </c>
      <c r="B22" s="7">
        <v>0.47410000000000002</v>
      </c>
      <c r="C22" s="7">
        <v>0.47410000000000002</v>
      </c>
      <c r="D22" s="7">
        <v>0.51319999999999999</v>
      </c>
      <c r="E22" s="7">
        <v>0.54249999999999998</v>
      </c>
      <c r="F22" s="8">
        <v>0.51319999999999999</v>
      </c>
      <c r="G22" s="7">
        <v>0.50829999999999997</v>
      </c>
      <c r="H22" s="7">
        <v>0.5181</v>
      </c>
      <c r="I22" s="7">
        <v>0.46920000000000001</v>
      </c>
      <c r="J22" s="7">
        <v>0.51319999999999999</v>
      </c>
      <c r="K22" s="7">
        <v>0.57669999999999999</v>
      </c>
      <c r="L22" s="9">
        <v>0.50829999999999997</v>
      </c>
      <c r="M22" s="7">
        <v>0.52300000000000002</v>
      </c>
      <c r="N22" s="7">
        <v>0.51319999999999999</v>
      </c>
      <c r="O22" s="7">
        <v>0.46920000000000001</v>
      </c>
      <c r="P22" s="7">
        <v>0.51319999999999999</v>
      </c>
      <c r="Q22" s="12">
        <f t="shared" si="0"/>
        <v>0.50863333333333338</v>
      </c>
      <c r="R22" s="12">
        <f t="shared" si="1"/>
        <v>0.46920000000000001</v>
      </c>
      <c r="S22" s="7">
        <f t="shared" si="2"/>
        <v>0.57669999999999999</v>
      </c>
      <c r="T22" s="13">
        <f t="shared" si="3"/>
        <v>2.8878579967726605E-2</v>
      </c>
      <c r="U22" s="1">
        <v>230</v>
      </c>
      <c r="W22">
        <f t="shared" si="4"/>
        <v>7.4564172851416177E-3</v>
      </c>
    </row>
    <row r="23" spans="1:23" ht="15.75" thickBot="1" x14ac:dyDescent="0.3">
      <c r="A23" s="1">
        <v>240</v>
      </c>
      <c r="B23" s="7">
        <v>0.48880000000000001</v>
      </c>
      <c r="C23" s="7">
        <v>0.49359999999999998</v>
      </c>
      <c r="D23" s="7">
        <v>0.49359999999999998</v>
      </c>
      <c r="E23" s="7">
        <v>0.48880000000000001</v>
      </c>
      <c r="F23" s="8">
        <v>0.48880000000000001</v>
      </c>
      <c r="G23" s="7">
        <v>0.49359999999999998</v>
      </c>
      <c r="H23" s="7">
        <v>0.46920000000000001</v>
      </c>
      <c r="I23" s="7">
        <v>0.46920000000000001</v>
      </c>
      <c r="J23" s="7">
        <v>0.48880000000000001</v>
      </c>
      <c r="K23" s="7">
        <v>0.4985</v>
      </c>
      <c r="L23" s="9">
        <v>0.48880000000000001</v>
      </c>
      <c r="M23" s="7">
        <v>0.4985</v>
      </c>
      <c r="N23" s="7">
        <v>0.50270000000000004</v>
      </c>
      <c r="O23" s="7">
        <v>0.49359999999999998</v>
      </c>
      <c r="P23" s="7">
        <v>0.49359999999999998</v>
      </c>
      <c r="Q23" s="12">
        <f t="shared" si="0"/>
        <v>0.49000666666666665</v>
      </c>
      <c r="R23" s="12">
        <f t="shared" si="1"/>
        <v>0.46920000000000001</v>
      </c>
      <c r="S23" s="7">
        <f t="shared" si="2"/>
        <v>0.50270000000000004</v>
      </c>
      <c r="T23" s="13">
        <f t="shared" si="3"/>
        <v>9.4228799560785361E-3</v>
      </c>
      <c r="U23" s="1">
        <v>240</v>
      </c>
      <c r="W23">
        <f t="shared" si="4"/>
        <v>2.4329771428802565E-3</v>
      </c>
    </row>
    <row r="24" spans="1:23" ht="15.75" thickBot="1" x14ac:dyDescent="0.3">
      <c r="A24" s="1">
        <v>250</v>
      </c>
      <c r="B24" s="7">
        <v>0.43009999999999998</v>
      </c>
      <c r="C24" s="7">
        <v>0.46920000000000001</v>
      </c>
      <c r="D24" s="7">
        <v>0.47410000000000002</v>
      </c>
      <c r="E24" s="7">
        <v>0.52300000000000002</v>
      </c>
      <c r="F24" s="8">
        <v>0.47410000000000002</v>
      </c>
      <c r="G24" s="7">
        <v>0.54249999999999998</v>
      </c>
      <c r="H24" s="7">
        <v>0.44969999999999999</v>
      </c>
      <c r="I24" s="7">
        <v>0.46920000000000001</v>
      </c>
      <c r="J24" s="7">
        <v>0.46920000000000001</v>
      </c>
      <c r="K24" s="7">
        <v>0.53269999999999995</v>
      </c>
      <c r="L24" s="9">
        <v>0.46920000000000001</v>
      </c>
      <c r="M24" s="7">
        <v>0.47410000000000002</v>
      </c>
      <c r="N24" s="7">
        <v>0.47899999999999998</v>
      </c>
      <c r="O24" s="7">
        <v>0.46920000000000001</v>
      </c>
      <c r="P24" s="7">
        <v>0.46920000000000001</v>
      </c>
      <c r="Q24" s="12">
        <f t="shared" si="0"/>
        <v>0.4796333333333333</v>
      </c>
      <c r="R24" s="12">
        <f t="shared" si="1"/>
        <v>0.43009999999999998</v>
      </c>
      <c r="S24" s="7">
        <f t="shared" si="2"/>
        <v>0.54249999999999998</v>
      </c>
      <c r="T24" s="13">
        <f t="shared" si="3"/>
        <v>3.0170815289582327E-2</v>
      </c>
      <c r="U24" s="1">
        <v>250</v>
      </c>
      <c r="W24">
        <f t="shared" si="4"/>
        <v>7.7900710105368301E-3</v>
      </c>
    </row>
    <row r="25" spans="1:23" ht="15.75" thickBot="1" x14ac:dyDescent="0.3">
      <c r="A25" s="1">
        <v>260</v>
      </c>
      <c r="B25" s="7">
        <v>0.45450000000000002</v>
      </c>
      <c r="C25" s="7">
        <v>0.40079999999999999</v>
      </c>
      <c r="D25" s="7">
        <v>0.44969999999999999</v>
      </c>
      <c r="E25" s="7">
        <v>0.44969999999999999</v>
      </c>
      <c r="F25" s="8">
        <v>0.46429999999999999</v>
      </c>
      <c r="G25" s="7">
        <v>0.41060000000000002</v>
      </c>
      <c r="H25" s="7">
        <v>0.41539999999999999</v>
      </c>
      <c r="I25" s="7">
        <v>0.45450000000000002</v>
      </c>
      <c r="J25" s="7">
        <v>0.45450000000000002</v>
      </c>
      <c r="K25" s="7">
        <v>0.45450000000000002</v>
      </c>
      <c r="L25" s="9">
        <v>0.45939999999999998</v>
      </c>
      <c r="M25" s="7">
        <v>0.44969999999999999</v>
      </c>
      <c r="N25" s="7">
        <v>0.45450000000000002</v>
      </c>
      <c r="O25" s="7">
        <v>0.45450000000000002</v>
      </c>
      <c r="P25" s="7">
        <v>0.44969999999999999</v>
      </c>
      <c r="Q25" s="12">
        <f t="shared" si="0"/>
        <v>0.44508666666666669</v>
      </c>
      <c r="R25" s="12">
        <f t="shared" si="1"/>
        <v>0.40079999999999999</v>
      </c>
      <c r="S25" s="7">
        <f t="shared" si="2"/>
        <v>0.46429999999999999</v>
      </c>
      <c r="T25" s="13">
        <f t="shared" si="3"/>
        <v>1.9314608337683038E-2</v>
      </c>
      <c r="U25" s="1">
        <v>260</v>
      </c>
      <c r="W25">
        <f t="shared" si="4"/>
        <v>4.987010428691022E-3</v>
      </c>
    </row>
    <row r="26" spans="1:23" ht="15.75" thickBot="1" x14ac:dyDescent="0.3">
      <c r="A26" s="1">
        <v>270</v>
      </c>
      <c r="B26" s="7">
        <v>0.435</v>
      </c>
      <c r="C26" s="7">
        <v>0.44479999999999997</v>
      </c>
      <c r="D26" s="7">
        <v>0.435</v>
      </c>
      <c r="E26" s="7">
        <v>0.4985</v>
      </c>
      <c r="F26" s="8">
        <v>0.43009999999999998</v>
      </c>
      <c r="G26" s="7">
        <v>0.435</v>
      </c>
      <c r="H26" s="7">
        <v>0.43009999999999998</v>
      </c>
      <c r="I26" s="7">
        <v>0.43009999999999998</v>
      </c>
      <c r="J26" s="7">
        <v>0.43009999999999998</v>
      </c>
      <c r="K26" s="7">
        <v>0.39100000000000001</v>
      </c>
      <c r="L26" s="9">
        <v>0.43009999999999998</v>
      </c>
      <c r="M26" s="7">
        <v>0.435</v>
      </c>
      <c r="N26" s="7">
        <v>0.43009999999999998</v>
      </c>
      <c r="O26" s="7">
        <v>0.435</v>
      </c>
      <c r="P26" s="7">
        <v>0.4839</v>
      </c>
      <c r="Q26" s="12">
        <f t="shared" si="0"/>
        <v>0.43825333333333333</v>
      </c>
      <c r="R26" s="12">
        <f t="shared" si="1"/>
        <v>0.39100000000000001</v>
      </c>
      <c r="S26" s="7">
        <f t="shared" si="2"/>
        <v>0.4985</v>
      </c>
      <c r="T26" s="13">
        <f t="shared" si="3"/>
        <v>2.4554309097144136E-2</v>
      </c>
      <c r="U26" s="1">
        <v>270</v>
      </c>
      <c r="W26">
        <f t="shared" si="4"/>
        <v>6.3398953473912337E-3</v>
      </c>
    </row>
    <row r="27" spans="1:23" ht="15.75" thickBot="1" x14ac:dyDescent="0.3">
      <c r="A27" s="1">
        <v>280</v>
      </c>
      <c r="B27" s="7">
        <v>0.42520000000000002</v>
      </c>
      <c r="C27" s="7">
        <v>0.41539999999999999</v>
      </c>
      <c r="D27" s="7">
        <v>0.3715</v>
      </c>
      <c r="E27" s="7">
        <v>0.42030000000000001</v>
      </c>
      <c r="F27" s="8">
        <v>0.41539999999999999</v>
      </c>
      <c r="G27" s="7">
        <v>0.46429999999999999</v>
      </c>
      <c r="H27" s="7">
        <v>0.41060000000000002</v>
      </c>
      <c r="I27" s="7">
        <v>0.41060000000000002</v>
      </c>
      <c r="J27" s="7">
        <v>0.41060000000000002</v>
      </c>
      <c r="K27" s="7">
        <v>0.36659999999999998</v>
      </c>
      <c r="L27" s="9">
        <v>0.41060000000000002</v>
      </c>
      <c r="M27" s="7">
        <v>0.42520000000000002</v>
      </c>
      <c r="N27" s="7">
        <v>0.41539999999999999</v>
      </c>
      <c r="O27" s="7">
        <v>0.45450000000000002</v>
      </c>
      <c r="P27" s="7">
        <v>0.3715</v>
      </c>
      <c r="Q27" s="12">
        <f t="shared" si="0"/>
        <v>0.41251333333333334</v>
      </c>
      <c r="R27" s="12">
        <f t="shared" si="1"/>
        <v>0.36659999999999998</v>
      </c>
      <c r="S27" s="7">
        <f t="shared" si="2"/>
        <v>0.46429999999999999</v>
      </c>
      <c r="T27" s="13">
        <f t="shared" si="3"/>
        <v>2.7175536968453994E-2</v>
      </c>
      <c r="U27" s="1">
        <v>280</v>
      </c>
      <c r="W27">
        <f t="shared" si="4"/>
        <v>7.0166934735377542E-3</v>
      </c>
    </row>
    <row r="28" spans="1:23" ht="15.75" thickBot="1" x14ac:dyDescent="0.3">
      <c r="A28" s="1">
        <v>290</v>
      </c>
      <c r="B28" s="7">
        <v>0.41539999999999999</v>
      </c>
      <c r="C28" s="7">
        <v>0.39589999999999997</v>
      </c>
      <c r="D28" s="7">
        <v>0.39100000000000001</v>
      </c>
      <c r="E28" s="7">
        <v>0.3861</v>
      </c>
      <c r="F28" s="8">
        <v>0.3715</v>
      </c>
      <c r="G28" s="7">
        <v>0.41060000000000002</v>
      </c>
      <c r="H28" s="7">
        <v>0.39589999999999997</v>
      </c>
      <c r="I28" s="7">
        <v>0.44479999999999997</v>
      </c>
      <c r="J28" s="7">
        <v>0.42520000000000002</v>
      </c>
      <c r="K28" s="7">
        <v>0.42520000000000002</v>
      </c>
      <c r="L28" s="9">
        <v>0.3715</v>
      </c>
      <c r="M28" s="7">
        <v>0.41539999999999999</v>
      </c>
      <c r="N28" s="7">
        <v>0.41539999999999999</v>
      </c>
      <c r="O28" s="7">
        <v>0.41539999999999999</v>
      </c>
      <c r="P28" s="7">
        <v>0.39589999999999997</v>
      </c>
      <c r="Q28" s="12">
        <f t="shared" si="0"/>
        <v>0.40501333333333339</v>
      </c>
      <c r="R28" s="12">
        <f t="shared" si="1"/>
        <v>0.3715</v>
      </c>
      <c r="S28" s="7">
        <f t="shared" si="2"/>
        <v>0.44479999999999997</v>
      </c>
      <c r="T28" s="13">
        <f t="shared" si="3"/>
        <v>2.0546562683213906E-2</v>
      </c>
      <c r="U28" s="1">
        <v>290</v>
      </c>
      <c r="W28">
        <f t="shared" si="4"/>
        <v>5.3050996729262822E-3</v>
      </c>
    </row>
    <row r="29" spans="1:23" ht="15.75" thickBot="1" x14ac:dyDescent="0.3">
      <c r="A29" s="1">
        <v>300</v>
      </c>
      <c r="B29" s="19">
        <v>0.4148</v>
      </c>
      <c r="C29" s="7">
        <v>0.39589999999999997</v>
      </c>
      <c r="D29" s="7">
        <v>0.4148</v>
      </c>
      <c r="E29" s="7">
        <v>0.39589999999999997</v>
      </c>
      <c r="F29" s="8">
        <v>0.39100000000000001</v>
      </c>
      <c r="G29" s="7">
        <v>0.39100000000000001</v>
      </c>
      <c r="H29" s="7">
        <v>0.40079999999999999</v>
      </c>
      <c r="I29" s="7">
        <v>0.39589999999999997</v>
      </c>
      <c r="J29" s="7">
        <v>0.39100000000000001</v>
      </c>
      <c r="K29" s="7">
        <v>0.39100000000000001</v>
      </c>
      <c r="L29" s="9">
        <v>0.39100000000000001</v>
      </c>
      <c r="M29" s="7">
        <v>0.39100000000000001</v>
      </c>
      <c r="N29" s="7">
        <v>0.35189999999999999</v>
      </c>
      <c r="O29" s="7">
        <v>0.3861</v>
      </c>
      <c r="P29" s="7">
        <v>0.39100000000000001</v>
      </c>
      <c r="Q29" s="12">
        <f t="shared" si="0"/>
        <v>0.3928733333333333</v>
      </c>
      <c r="R29" s="12">
        <f t="shared" si="1"/>
        <v>0.35189999999999999</v>
      </c>
      <c r="S29" s="7">
        <f t="shared" si="2"/>
        <v>0.4148</v>
      </c>
      <c r="T29" s="13">
        <f t="shared" si="3"/>
        <v>1.4144987333563317E-2</v>
      </c>
      <c r="U29" s="1">
        <v>300</v>
      </c>
      <c r="W29">
        <f t="shared" si="4"/>
        <v>3.6522200250137054E-3</v>
      </c>
    </row>
    <row r="30" spans="1:23" x14ac:dyDescent="0.25">
      <c r="A30" s="18">
        <v>310</v>
      </c>
      <c r="B30" s="10">
        <v>0.3861</v>
      </c>
      <c r="C30" s="17">
        <v>0.38119999999999998</v>
      </c>
      <c r="D30" s="17">
        <v>0.32750000000000001</v>
      </c>
      <c r="E30" s="17">
        <v>0.37630000000000002</v>
      </c>
      <c r="F30" s="17">
        <v>0.3715</v>
      </c>
      <c r="G30" s="14">
        <v>0.3861</v>
      </c>
      <c r="H30" s="13">
        <v>0.38119999999999998</v>
      </c>
      <c r="I30" s="15">
        <v>0.33239999999999997</v>
      </c>
      <c r="J30" s="17">
        <v>0.37630000000000002</v>
      </c>
      <c r="K30" s="17">
        <v>0.37630000000000002</v>
      </c>
      <c r="L30" s="17">
        <v>0.37630000000000002</v>
      </c>
      <c r="M30" s="17">
        <v>0.3372</v>
      </c>
      <c r="N30" s="14">
        <v>0.37630000000000002</v>
      </c>
      <c r="O30" s="14">
        <v>0.3715</v>
      </c>
      <c r="P30" s="14">
        <v>0.3861</v>
      </c>
      <c r="Q30" s="12">
        <f t="shared" si="0"/>
        <v>0.36948666666666663</v>
      </c>
      <c r="R30" s="12">
        <f t="shared" si="1"/>
        <v>0.32750000000000001</v>
      </c>
      <c r="S30" s="7">
        <f t="shared" si="2"/>
        <v>0.3861</v>
      </c>
      <c r="T30" s="13">
        <f t="shared" si="3"/>
        <v>1.9862666583556298E-2</v>
      </c>
      <c r="U30" s="18">
        <v>310</v>
      </c>
      <c r="W30">
        <f t="shared" si="4"/>
        <v>5.1285184592922738E-3</v>
      </c>
    </row>
    <row r="31" spans="1:23" x14ac:dyDescent="0.25">
      <c r="C31" s="2"/>
      <c r="H31" s="16"/>
      <c r="Q31" s="16"/>
      <c r="R31" s="16"/>
      <c r="S31" s="16"/>
      <c r="T31" s="16"/>
    </row>
    <row r="35" spans="2:21" x14ac:dyDescent="0.25">
      <c r="R35" s="23" t="s">
        <v>10</v>
      </c>
      <c r="S35" s="23"/>
      <c r="T35" s="23"/>
    </row>
    <row r="36" spans="2:21" x14ac:dyDescent="0.25">
      <c r="R36" s="22" t="s">
        <v>7</v>
      </c>
      <c r="S36" s="22"/>
      <c r="T36" s="22" t="s">
        <v>8</v>
      </c>
      <c r="U36" s="22" t="s">
        <v>9</v>
      </c>
    </row>
    <row r="37" spans="2:21" x14ac:dyDescent="0.25">
      <c r="B37">
        <f>-41.606*B3^5+359.65*B3^4-1204.9*B3^3+1985*B3^2-1692.5*B3+717.77</f>
        <v>40.974109832618069</v>
      </c>
      <c r="C37">
        <f t="shared" ref="C37:S52" si="5">-41.606*C3^5+359.65*C3^4-1204.9*C3^3+1985*C3^2-1692.5*C3+717.77</f>
        <v>40.490907568618695</v>
      </c>
      <c r="D37">
        <f t="shared" si="5"/>
        <v>38.962094130561582</v>
      </c>
      <c r="E37">
        <f t="shared" si="5"/>
        <v>40.974109832618069</v>
      </c>
      <c r="F37">
        <f t="shared" si="5"/>
        <v>40.974109832618069</v>
      </c>
      <c r="G37">
        <f t="shared" si="5"/>
        <v>40.490907568618695</v>
      </c>
      <c r="H37">
        <f t="shared" si="5"/>
        <v>32.779855198549285</v>
      </c>
      <c r="I37">
        <f t="shared" si="5"/>
        <v>36.689029518075131</v>
      </c>
      <c r="J37">
        <f t="shared" si="5"/>
        <v>40.490907568618695</v>
      </c>
      <c r="K37">
        <f t="shared" si="5"/>
        <v>40.974109832618069</v>
      </c>
      <c r="L37">
        <f t="shared" si="5"/>
        <v>37.858176837192786</v>
      </c>
      <c r="M37">
        <f t="shared" si="5"/>
        <v>32.779855198549285</v>
      </c>
      <c r="N37">
        <f t="shared" si="5"/>
        <v>40.974109832618069</v>
      </c>
      <c r="O37">
        <f t="shared" si="5"/>
        <v>38.962094130561582</v>
      </c>
      <c r="P37">
        <f t="shared" si="5"/>
        <v>40.974109832618069</v>
      </c>
      <c r="R37">
        <f>AVERAGE(B37:P37)</f>
        <v>39.023232447670274</v>
      </c>
      <c r="T37">
        <f>_xlfn.STDEV.S(B37:P37)</f>
        <v>2.8544526475304943</v>
      </c>
      <c r="U37">
        <f>R37-U3</f>
        <v>-0.97676755232972567</v>
      </c>
    </row>
    <row r="38" spans="2:21" x14ac:dyDescent="0.25">
      <c r="B38">
        <f t="shared" ref="B38:Q72" si="6">-41.606*B4^5+359.65*B4^4-1204.9*B4^3+1985*B4^2-1692.5*B4+717.77</f>
        <v>52.354102264916492</v>
      </c>
      <c r="C38">
        <f t="shared" si="6"/>
        <v>52.398942922980041</v>
      </c>
      <c r="D38">
        <f t="shared" si="6"/>
        <v>52.22021123275772</v>
      </c>
      <c r="E38">
        <f t="shared" si="6"/>
        <v>52.42411452200804</v>
      </c>
      <c r="F38">
        <f t="shared" si="6"/>
        <v>52.240268070301227</v>
      </c>
      <c r="G38">
        <f t="shared" si="6"/>
        <v>52.42411452200804</v>
      </c>
      <c r="H38">
        <f t="shared" si="6"/>
        <v>52.42411452200804</v>
      </c>
      <c r="I38">
        <f t="shared" si="6"/>
        <v>52.398942922980041</v>
      </c>
      <c r="J38">
        <f t="shared" si="6"/>
        <v>52.271860410660338</v>
      </c>
      <c r="K38">
        <f t="shared" si="6"/>
        <v>52.20901470706076</v>
      </c>
      <c r="L38">
        <f t="shared" si="6"/>
        <v>52.300126353769883</v>
      </c>
      <c r="M38">
        <f t="shared" si="6"/>
        <v>52.45118711637042</v>
      </c>
      <c r="N38">
        <f t="shared" si="6"/>
        <v>52.215695559343203</v>
      </c>
      <c r="O38">
        <f t="shared" si="6"/>
        <v>52.398942922980041</v>
      </c>
      <c r="P38">
        <f t="shared" si="6"/>
        <v>52.271860410660338</v>
      </c>
      <c r="R38">
        <f t="shared" ref="R38:R64" si="7">AVERAGE(B38:P38)</f>
        <v>52.33356656405364</v>
      </c>
      <c r="T38">
        <f t="shared" ref="T38:T64" si="8">_xlfn.STDEV.S(B38:P38)</f>
        <v>8.9190661596502629E-2</v>
      </c>
      <c r="U38">
        <f t="shared" ref="U38:U64" si="9">R38-U4</f>
        <v>2.3335665640536405</v>
      </c>
    </row>
    <row r="39" spans="2:21" x14ac:dyDescent="0.25">
      <c r="B39">
        <f t="shared" si="6"/>
        <v>57.402620675718026</v>
      </c>
      <c r="C39">
        <f t="shared" si="5"/>
        <v>56.309928428979219</v>
      </c>
      <c r="D39">
        <f t="shared" si="5"/>
        <v>57.237687830151572</v>
      </c>
      <c r="E39">
        <f t="shared" si="5"/>
        <v>56.458071596224272</v>
      </c>
      <c r="F39">
        <f t="shared" si="5"/>
        <v>56.16461387463778</v>
      </c>
      <c r="G39">
        <f t="shared" si="5"/>
        <v>56.609038711882931</v>
      </c>
      <c r="H39">
        <f t="shared" si="5"/>
        <v>56.022131791896754</v>
      </c>
      <c r="I39">
        <f t="shared" si="5"/>
        <v>56.609038711882931</v>
      </c>
      <c r="J39">
        <f t="shared" si="5"/>
        <v>55.229364115707995</v>
      </c>
      <c r="K39">
        <f t="shared" si="5"/>
        <v>56.16461387463778</v>
      </c>
      <c r="L39">
        <f t="shared" si="5"/>
        <v>56.762824319786432</v>
      </c>
      <c r="M39">
        <f t="shared" si="5"/>
        <v>56.762824319786432</v>
      </c>
      <c r="N39">
        <f t="shared" si="5"/>
        <v>55.882485219555747</v>
      </c>
      <c r="O39">
        <f t="shared" si="5"/>
        <v>56.609038711882931</v>
      </c>
      <c r="P39">
        <f t="shared" si="5"/>
        <v>54.869832553733431</v>
      </c>
      <c r="R39">
        <f t="shared" si="7"/>
        <v>56.339607649097616</v>
      </c>
      <c r="T39">
        <f t="shared" si="8"/>
        <v>0.67035919341810069</v>
      </c>
      <c r="U39">
        <f t="shared" si="9"/>
        <v>-3.6603923509023844</v>
      </c>
    </row>
    <row r="40" spans="2:21" x14ac:dyDescent="0.25">
      <c r="B40">
        <f t="shared" si="6"/>
        <v>69.38068125456266</v>
      </c>
      <c r="C40">
        <f t="shared" si="5"/>
        <v>67.430017674393184</v>
      </c>
      <c r="D40">
        <f t="shared" si="5"/>
        <v>68.813040570433259</v>
      </c>
      <c r="E40">
        <f t="shared" si="5"/>
        <v>66.352151457018408</v>
      </c>
      <c r="F40">
        <f t="shared" si="5"/>
        <v>69.38068125456266</v>
      </c>
      <c r="G40">
        <f t="shared" si="5"/>
        <v>69.38068125456266</v>
      </c>
      <c r="H40">
        <f t="shared" si="5"/>
        <v>69.096016672631777</v>
      </c>
      <c r="I40">
        <f t="shared" si="5"/>
        <v>68.813040570433259</v>
      </c>
      <c r="J40">
        <f t="shared" si="5"/>
        <v>69.38068125456266</v>
      </c>
      <c r="K40">
        <f t="shared" si="5"/>
        <v>69.38068125456266</v>
      </c>
      <c r="L40">
        <f t="shared" si="5"/>
        <v>68.813040570433259</v>
      </c>
      <c r="M40">
        <f t="shared" si="5"/>
        <v>69.38068125456266</v>
      </c>
      <c r="N40">
        <f t="shared" si="5"/>
        <v>67.698566465891872</v>
      </c>
      <c r="O40">
        <f t="shared" si="5"/>
        <v>68.252262931384394</v>
      </c>
      <c r="P40">
        <f t="shared" si="5"/>
        <v>69.096016672631777</v>
      </c>
      <c r="R40">
        <f t="shared" si="7"/>
        <v>68.709882740841806</v>
      </c>
      <c r="T40">
        <f t="shared" si="8"/>
        <v>0.90471286719912924</v>
      </c>
      <c r="U40">
        <f t="shared" si="9"/>
        <v>-1.290117259158194</v>
      </c>
    </row>
    <row r="41" spans="2:21" x14ac:dyDescent="0.25">
      <c r="B41">
        <f t="shared" si="6"/>
        <v>80.82751809056208</v>
      </c>
      <c r="C41">
        <f t="shared" si="5"/>
        <v>79.196753723824258</v>
      </c>
      <c r="D41">
        <f t="shared" si="5"/>
        <v>81.157438367778923</v>
      </c>
      <c r="E41">
        <f t="shared" si="5"/>
        <v>80.82751809056208</v>
      </c>
      <c r="F41">
        <f t="shared" si="5"/>
        <v>80.82751809056208</v>
      </c>
      <c r="G41">
        <f t="shared" si="5"/>
        <v>81.157438367778923</v>
      </c>
      <c r="H41">
        <f t="shared" si="5"/>
        <v>81.157438367778923</v>
      </c>
      <c r="I41">
        <f t="shared" si="5"/>
        <v>80.498387698348324</v>
      </c>
      <c r="J41">
        <f t="shared" si="5"/>
        <v>79.522566744223695</v>
      </c>
      <c r="K41">
        <f t="shared" si="5"/>
        <v>76.948328241594936</v>
      </c>
      <c r="L41">
        <f t="shared" si="5"/>
        <v>79.196753723824258</v>
      </c>
      <c r="M41">
        <f t="shared" si="5"/>
        <v>80.82751809056208</v>
      </c>
      <c r="N41">
        <f t="shared" si="5"/>
        <v>79.842565243629451</v>
      </c>
      <c r="O41">
        <f t="shared" si="5"/>
        <v>80.82751809056208</v>
      </c>
      <c r="P41">
        <f t="shared" si="5"/>
        <v>79.842565243629451</v>
      </c>
      <c r="R41">
        <f t="shared" si="7"/>
        <v>80.177188411681442</v>
      </c>
      <c r="T41">
        <f t="shared" si="8"/>
        <v>1.1370701566552952</v>
      </c>
      <c r="U41">
        <f t="shared" si="9"/>
        <v>0.17718841168144195</v>
      </c>
    </row>
    <row r="42" spans="2:21" x14ac:dyDescent="0.25">
      <c r="B42">
        <f t="shared" si="6"/>
        <v>92.034495958657772</v>
      </c>
      <c r="C42">
        <f t="shared" si="5"/>
        <v>93.787059779498122</v>
      </c>
      <c r="D42">
        <f t="shared" si="5"/>
        <v>92.736485737331122</v>
      </c>
      <c r="E42">
        <f t="shared" si="5"/>
        <v>90.297279185060233</v>
      </c>
      <c r="F42">
        <f t="shared" si="5"/>
        <v>92.385177730628357</v>
      </c>
      <c r="G42">
        <f t="shared" si="5"/>
        <v>90.986119967383729</v>
      </c>
      <c r="H42">
        <f t="shared" si="5"/>
        <v>94.140972617328543</v>
      </c>
      <c r="I42">
        <f t="shared" si="5"/>
        <v>92.385177730628357</v>
      </c>
      <c r="J42">
        <f t="shared" si="5"/>
        <v>88.912372738205249</v>
      </c>
      <c r="K42">
        <f t="shared" si="5"/>
        <v>87.879760095866914</v>
      </c>
      <c r="L42">
        <f t="shared" si="5"/>
        <v>92.736485737331122</v>
      </c>
      <c r="M42">
        <f t="shared" si="5"/>
        <v>87.879760095866914</v>
      </c>
      <c r="N42">
        <f t="shared" si="5"/>
        <v>92.034495958657772</v>
      </c>
      <c r="O42">
        <f t="shared" si="5"/>
        <v>92.385177730628357</v>
      </c>
      <c r="P42">
        <f t="shared" si="5"/>
        <v>91.684431109994875</v>
      </c>
      <c r="R42">
        <f t="shared" si="7"/>
        <v>91.484350144871158</v>
      </c>
      <c r="T42">
        <f t="shared" si="8"/>
        <v>1.9426455331798005</v>
      </c>
      <c r="U42">
        <f t="shared" si="9"/>
        <v>1.4843501448711578</v>
      </c>
    </row>
    <row r="43" spans="2:21" x14ac:dyDescent="0.25">
      <c r="B43">
        <f t="shared" si="6"/>
        <v>104.00861757034113</v>
      </c>
      <c r="C43">
        <f t="shared" si="5"/>
        <v>103.2473562557218</v>
      </c>
      <c r="D43">
        <f t="shared" si="5"/>
        <v>103.62724275298933</v>
      </c>
      <c r="E43">
        <f t="shared" si="5"/>
        <v>102.12381339904823</v>
      </c>
      <c r="F43">
        <f t="shared" si="5"/>
        <v>104.00861757034113</v>
      </c>
      <c r="G43">
        <f t="shared" si="5"/>
        <v>104.00861757034113</v>
      </c>
      <c r="H43">
        <f t="shared" si="5"/>
        <v>102.86891061406914</v>
      </c>
      <c r="I43">
        <f t="shared" si="5"/>
        <v>106.71616678700548</v>
      </c>
      <c r="J43">
        <f t="shared" si="5"/>
        <v>101.7493936637984</v>
      </c>
      <c r="K43">
        <f t="shared" si="5"/>
        <v>103.2473562557218</v>
      </c>
      <c r="L43">
        <f t="shared" si="5"/>
        <v>104.00861757034113</v>
      </c>
      <c r="M43">
        <f t="shared" si="5"/>
        <v>103.62724275298933</v>
      </c>
      <c r="N43">
        <f t="shared" si="5"/>
        <v>99.169206585074789</v>
      </c>
      <c r="O43">
        <f t="shared" si="5"/>
        <v>101.7493936637984</v>
      </c>
      <c r="P43">
        <f t="shared" si="5"/>
        <v>96.631247012191579</v>
      </c>
      <c r="R43">
        <f t="shared" si="7"/>
        <v>102.71945333491819</v>
      </c>
      <c r="T43">
        <f t="shared" si="8"/>
        <v>2.3414996189835589</v>
      </c>
      <c r="U43">
        <f t="shared" si="9"/>
        <v>2.7194533349181853</v>
      </c>
    </row>
    <row r="44" spans="2:21" x14ac:dyDescent="0.25">
      <c r="B44">
        <f t="shared" si="6"/>
        <v>107.90755918070226</v>
      </c>
      <c r="C44">
        <f t="shared" si="5"/>
        <v>115.94751871984022</v>
      </c>
      <c r="D44">
        <f t="shared" si="5"/>
        <v>113.73151803048199</v>
      </c>
      <c r="E44">
        <f t="shared" si="5"/>
        <v>112.43527033507075</v>
      </c>
      <c r="F44">
        <f t="shared" si="5"/>
        <v>104.00861757034113</v>
      </c>
      <c r="G44">
        <f t="shared" si="5"/>
        <v>113.29637193479402</v>
      </c>
      <c r="H44">
        <f t="shared" si="5"/>
        <v>113.29637193479402</v>
      </c>
      <c r="I44">
        <f t="shared" si="5"/>
        <v>113.29637193479402</v>
      </c>
      <c r="J44">
        <f t="shared" si="5"/>
        <v>113.29637193479402</v>
      </c>
      <c r="K44">
        <f t="shared" si="5"/>
        <v>112.8643181246573</v>
      </c>
      <c r="L44">
        <f t="shared" si="5"/>
        <v>110.75597748472205</v>
      </c>
      <c r="M44">
        <f t="shared" si="5"/>
        <v>112.8643181246573</v>
      </c>
      <c r="N44">
        <f t="shared" si="5"/>
        <v>113.29637193479402</v>
      </c>
      <c r="O44">
        <f t="shared" si="5"/>
        <v>108.70400328765481</v>
      </c>
      <c r="P44">
        <f t="shared" si="5"/>
        <v>113.29637193479402</v>
      </c>
      <c r="R44">
        <f t="shared" si="7"/>
        <v>111.9331554977928</v>
      </c>
      <c r="T44">
        <f t="shared" si="8"/>
        <v>2.9677134094620401</v>
      </c>
      <c r="U44">
        <f t="shared" si="9"/>
        <v>1.9331554977927965</v>
      </c>
    </row>
    <row r="45" spans="2:21" x14ac:dyDescent="0.25">
      <c r="B45">
        <f t="shared" si="6"/>
        <v>122.18149060651899</v>
      </c>
      <c r="C45">
        <f t="shared" si="5"/>
        <v>122.18149060651899</v>
      </c>
      <c r="D45">
        <f t="shared" si="5"/>
        <v>115.05639971572987</v>
      </c>
      <c r="E45">
        <f t="shared" si="5"/>
        <v>121.17151155920919</v>
      </c>
      <c r="F45">
        <f t="shared" si="5"/>
        <v>121.67402059034657</v>
      </c>
      <c r="G45">
        <f t="shared" si="5"/>
        <v>118.73897050240498</v>
      </c>
      <c r="H45">
        <f t="shared" si="5"/>
        <v>121.67402059034657</v>
      </c>
      <c r="I45">
        <f t="shared" si="5"/>
        <v>122.18149060651899</v>
      </c>
      <c r="J45">
        <f t="shared" si="5"/>
        <v>122.69404433736008</v>
      </c>
      <c r="K45">
        <f t="shared" si="5"/>
        <v>122.18149060651899</v>
      </c>
      <c r="L45">
        <f t="shared" si="5"/>
        <v>122.69404433736008</v>
      </c>
      <c r="M45">
        <f t="shared" si="5"/>
        <v>120.67384283343995</v>
      </c>
      <c r="N45">
        <f t="shared" si="5"/>
        <v>125.87206216784375</v>
      </c>
      <c r="O45">
        <f t="shared" si="5"/>
        <v>116.86233899496096</v>
      </c>
      <c r="P45">
        <f t="shared" si="5"/>
        <v>118.26367787796494</v>
      </c>
      <c r="R45">
        <f t="shared" si="7"/>
        <v>120.94005972886953</v>
      </c>
      <c r="T45">
        <f t="shared" si="8"/>
        <v>2.6872328860456522</v>
      </c>
      <c r="U45">
        <f t="shared" si="9"/>
        <v>0.94005972886952804</v>
      </c>
    </row>
    <row r="46" spans="2:21" x14ac:dyDescent="0.25">
      <c r="B46">
        <f t="shared" si="6"/>
        <v>129.2647862311494</v>
      </c>
      <c r="C46">
        <f t="shared" si="5"/>
        <v>130.45277570916187</v>
      </c>
      <c r="D46">
        <f t="shared" si="5"/>
        <v>124.25262369932625</v>
      </c>
      <c r="E46">
        <f t="shared" si="5"/>
        <v>130.45277570916187</v>
      </c>
      <c r="F46">
        <f t="shared" si="5"/>
        <v>126.4236896236016</v>
      </c>
      <c r="G46">
        <f t="shared" si="5"/>
        <v>130.45277570916187</v>
      </c>
      <c r="H46">
        <f t="shared" si="5"/>
        <v>129.85527157610431</v>
      </c>
      <c r="I46">
        <f t="shared" si="5"/>
        <v>129.2647862311494</v>
      </c>
      <c r="J46">
        <f t="shared" si="5"/>
        <v>129.2647862311494</v>
      </c>
      <c r="K46">
        <f t="shared" si="5"/>
        <v>129.2647862311494</v>
      </c>
      <c r="L46">
        <f t="shared" si="5"/>
        <v>130.45277570916187</v>
      </c>
      <c r="M46">
        <f t="shared" si="5"/>
        <v>124.25262369932625</v>
      </c>
      <c r="N46">
        <f t="shared" si="5"/>
        <v>135.4910338199378</v>
      </c>
      <c r="O46">
        <f t="shared" si="5"/>
        <v>127.53392596542858</v>
      </c>
      <c r="P46">
        <f t="shared" si="5"/>
        <v>129.85527157610431</v>
      </c>
      <c r="R46">
        <f t="shared" si="7"/>
        <v>129.10231251473829</v>
      </c>
      <c r="T46">
        <f t="shared" si="8"/>
        <v>2.751935279780493</v>
      </c>
      <c r="U46">
        <f t="shared" si="9"/>
        <v>-0.89768748526171294</v>
      </c>
    </row>
    <row r="47" spans="2:21" x14ac:dyDescent="0.25">
      <c r="B47">
        <f t="shared" si="6"/>
        <v>141.07093294248148</v>
      </c>
      <c r="C47">
        <f t="shared" si="5"/>
        <v>136.83520899008784</v>
      </c>
      <c r="D47">
        <f t="shared" si="5"/>
        <v>138.90384249118495</v>
      </c>
      <c r="E47">
        <f t="shared" si="5"/>
        <v>140.33885986558118</v>
      </c>
      <c r="F47">
        <f t="shared" si="5"/>
        <v>134.8317752653976</v>
      </c>
      <c r="G47">
        <f t="shared" si="5"/>
        <v>141.07093294248148</v>
      </c>
      <c r="H47">
        <f t="shared" si="5"/>
        <v>138.20051949735728</v>
      </c>
      <c r="I47">
        <f t="shared" si="5"/>
        <v>137.50640527396695</v>
      </c>
      <c r="J47">
        <f t="shared" si="5"/>
        <v>136.15878639047287</v>
      </c>
      <c r="K47">
        <f t="shared" si="5"/>
        <v>139.61655990985571</v>
      </c>
      <c r="L47">
        <f t="shared" si="5"/>
        <v>142.56517324044648</v>
      </c>
      <c r="M47">
        <f t="shared" si="5"/>
        <v>138.20051949735728</v>
      </c>
      <c r="N47">
        <f t="shared" si="5"/>
        <v>131.05745370920977</v>
      </c>
      <c r="O47">
        <f t="shared" si="5"/>
        <v>138.20051949735728</v>
      </c>
      <c r="P47">
        <f t="shared" si="5"/>
        <v>141.07093294248148</v>
      </c>
      <c r="R47">
        <f t="shared" si="7"/>
        <v>138.37522816371464</v>
      </c>
      <c r="T47">
        <f t="shared" si="8"/>
        <v>2.9187678019958034</v>
      </c>
      <c r="U47">
        <f t="shared" si="9"/>
        <v>-1.6247718362853618</v>
      </c>
    </row>
    <row r="48" spans="2:21" x14ac:dyDescent="0.25">
      <c r="B48">
        <f t="shared" si="6"/>
        <v>147.28624962481331</v>
      </c>
      <c r="C48">
        <f t="shared" si="5"/>
        <v>146.46906380990947</v>
      </c>
      <c r="D48">
        <f t="shared" si="5"/>
        <v>146.46906380990947</v>
      </c>
      <c r="E48">
        <f t="shared" si="5"/>
        <v>146.46906380990947</v>
      </c>
      <c r="F48">
        <f t="shared" si="5"/>
        <v>146.46906380990947</v>
      </c>
      <c r="G48">
        <f t="shared" si="5"/>
        <v>145.66326214088554</v>
      </c>
      <c r="H48">
        <f t="shared" si="5"/>
        <v>138.20051949735728</v>
      </c>
      <c r="I48">
        <f t="shared" si="5"/>
        <v>147.28624962481331</v>
      </c>
      <c r="J48">
        <f t="shared" si="5"/>
        <v>144.8686338035302</v>
      </c>
      <c r="K48">
        <f t="shared" si="5"/>
        <v>144.08497056807767</v>
      </c>
      <c r="L48">
        <f t="shared" si="5"/>
        <v>146.46906380990947</v>
      </c>
      <c r="M48">
        <f t="shared" si="5"/>
        <v>146.46906380990947</v>
      </c>
      <c r="N48">
        <f t="shared" si="5"/>
        <v>146.46906380990947</v>
      </c>
      <c r="O48">
        <f t="shared" si="5"/>
        <v>146.46906380990947</v>
      </c>
      <c r="P48">
        <f t="shared" si="5"/>
        <v>145.66326214088554</v>
      </c>
      <c r="R48">
        <f t="shared" si="7"/>
        <v>145.65371052530929</v>
      </c>
      <c r="T48">
        <f t="shared" si="8"/>
        <v>2.2244791546215987</v>
      </c>
      <c r="U48">
        <f t="shared" si="9"/>
        <v>-4.3462894746907068</v>
      </c>
    </row>
    <row r="49" spans="2:21" x14ac:dyDescent="0.25">
      <c r="B49">
        <f t="shared" si="6"/>
        <v>157.05023028328912</v>
      </c>
      <c r="C49">
        <f t="shared" si="5"/>
        <v>164.15482781896048</v>
      </c>
      <c r="D49">
        <f t="shared" si="5"/>
        <v>156.1131041450559</v>
      </c>
      <c r="E49">
        <f t="shared" si="5"/>
        <v>152.42227329439447</v>
      </c>
      <c r="F49">
        <f t="shared" si="5"/>
        <v>164.15482781896048</v>
      </c>
      <c r="G49">
        <f t="shared" si="5"/>
        <v>157.05023028328912</v>
      </c>
      <c r="H49">
        <f t="shared" si="5"/>
        <v>148.11503299835761</v>
      </c>
      <c r="I49">
        <f t="shared" si="5"/>
        <v>170.83725374614676</v>
      </c>
      <c r="J49">
        <f t="shared" si="5"/>
        <v>157.05023028328912</v>
      </c>
      <c r="K49">
        <f t="shared" si="5"/>
        <v>157.05023028328912</v>
      </c>
      <c r="L49">
        <f t="shared" si="5"/>
        <v>156.1131041450559</v>
      </c>
      <c r="M49">
        <f t="shared" si="5"/>
        <v>157.05023028328912</v>
      </c>
      <c r="N49">
        <f t="shared" si="5"/>
        <v>155.17018413622657</v>
      </c>
      <c r="O49">
        <f t="shared" si="5"/>
        <v>147.28624962481331</v>
      </c>
      <c r="P49">
        <f t="shared" si="5"/>
        <v>155.17018413622657</v>
      </c>
      <c r="R49">
        <f t="shared" si="7"/>
        <v>156.98587955204295</v>
      </c>
      <c r="T49">
        <f t="shared" si="8"/>
        <v>5.9545128476693376</v>
      </c>
      <c r="U49">
        <f t="shared" si="9"/>
        <v>-3.0141204479570547</v>
      </c>
    </row>
    <row r="50" spans="2:21" x14ac:dyDescent="0.25">
      <c r="B50">
        <f t="shared" si="6"/>
        <v>179.43419517728444</v>
      </c>
      <c r="C50">
        <f t="shared" si="5"/>
        <v>165.20912501553698</v>
      </c>
      <c r="D50">
        <f t="shared" si="5"/>
        <v>166.30137229429295</v>
      </c>
      <c r="E50">
        <f t="shared" si="5"/>
        <v>169.67770158327789</v>
      </c>
      <c r="F50">
        <f t="shared" si="5"/>
        <v>158.02084820330617</v>
      </c>
      <c r="G50">
        <f t="shared" si="5"/>
        <v>169.67770158327789</v>
      </c>
      <c r="H50">
        <f t="shared" si="5"/>
        <v>169.67770158327789</v>
      </c>
      <c r="I50">
        <f t="shared" si="5"/>
        <v>166.30137229429295</v>
      </c>
      <c r="J50">
        <f t="shared" si="5"/>
        <v>169.67770158327789</v>
      </c>
      <c r="K50">
        <f t="shared" si="5"/>
        <v>165.20912501553698</v>
      </c>
      <c r="L50">
        <f t="shared" si="5"/>
        <v>169.67770158327789</v>
      </c>
      <c r="M50">
        <f t="shared" si="5"/>
        <v>169.67770158327789</v>
      </c>
      <c r="N50">
        <f t="shared" si="5"/>
        <v>168.53538806168217</v>
      </c>
      <c r="O50">
        <f t="shared" si="5"/>
        <v>169.67770158327789</v>
      </c>
      <c r="P50">
        <f t="shared" si="5"/>
        <v>169.67770158327789</v>
      </c>
      <c r="R50">
        <f t="shared" si="7"/>
        <v>168.42886924854369</v>
      </c>
      <c r="T50">
        <f t="shared" si="8"/>
        <v>4.4055005972108052</v>
      </c>
      <c r="U50">
        <f t="shared" si="9"/>
        <v>-1.5711307514563089</v>
      </c>
    </row>
    <row r="51" spans="2:21" x14ac:dyDescent="0.25">
      <c r="B51">
        <f t="shared" si="6"/>
        <v>179.43419517728444</v>
      </c>
      <c r="C51">
        <f t="shared" si="5"/>
        <v>179.43419517728444</v>
      </c>
      <c r="D51">
        <f t="shared" si="5"/>
        <v>179.43419517728444</v>
      </c>
      <c r="E51">
        <f t="shared" si="5"/>
        <v>167.41003628884027</v>
      </c>
      <c r="F51">
        <f t="shared" si="5"/>
        <v>180.74157767830343</v>
      </c>
      <c r="G51">
        <f t="shared" si="5"/>
        <v>178.14636717548535</v>
      </c>
      <c r="H51">
        <f t="shared" si="5"/>
        <v>180.74157767830343</v>
      </c>
      <c r="I51">
        <f t="shared" si="5"/>
        <v>188.98431874988989</v>
      </c>
      <c r="J51">
        <f t="shared" si="5"/>
        <v>179.43419517728444</v>
      </c>
      <c r="K51">
        <f t="shared" si="5"/>
        <v>179.43419517728444</v>
      </c>
      <c r="L51">
        <f t="shared" si="5"/>
        <v>179.43419517728444</v>
      </c>
      <c r="M51">
        <f t="shared" si="5"/>
        <v>178.14636717548535</v>
      </c>
      <c r="N51">
        <f t="shared" si="5"/>
        <v>176.87779295827272</v>
      </c>
      <c r="O51">
        <f t="shared" si="5"/>
        <v>179.43419517728444</v>
      </c>
      <c r="P51">
        <f t="shared" si="5"/>
        <v>179.43419517728444</v>
      </c>
      <c r="R51">
        <f t="shared" si="7"/>
        <v>179.10143994152375</v>
      </c>
      <c r="T51">
        <f t="shared" si="8"/>
        <v>4.2036978513857957</v>
      </c>
      <c r="U51">
        <f t="shared" si="9"/>
        <v>-0.89856005847624942</v>
      </c>
    </row>
    <row r="52" spans="2:21" x14ac:dyDescent="0.25">
      <c r="B52">
        <f t="shared" si="6"/>
        <v>188.98431874988989</v>
      </c>
      <c r="C52">
        <f t="shared" si="5"/>
        <v>202.84541446532853</v>
      </c>
      <c r="D52">
        <f t="shared" si="5"/>
        <v>190.43681359119853</v>
      </c>
      <c r="E52">
        <f t="shared" si="5"/>
        <v>204.50807828011239</v>
      </c>
      <c r="F52">
        <f t="shared" si="5"/>
        <v>188.98431874988989</v>
      </c>
      <c r="G52">
        <f t="shared" si="5"/>
        <v>187.55356295359798</v>
      </c>
      <c r="H52">
        <f t="shared" si="5"/>
        <v>188.98431874988989</v>
      </c>
      <c r="I52">
        <f t="shared" si="5"/>
        <v>188.98431874988989</v>
      </c>
      <c r="J52">
        <f t="shared" si="5"/>
        <v>188.98431874988989</v>
      </c>
      <c r="K52">
        <f t="shared" si="5"/>
        <v>190.43681359119853</v>
      </c>
      <c r="L52">
        <f t="shared" si="5"/>
        <v>190.43681359119853</v>
      </c>
      <c r="M52">
        <f t="shared" si="5"/>
        <v>190.43681359119853</v>
      </c>
      <c r="N52">
        <f t="shared" si="5"/>
        <v>190.43681359119853</v>
      </c>
      <c r="O52">
        <f t="shared" si="5"/>
        <v>191.91137291227574</v>
      </c>
      <c r="P52">
        <f t="shared" si="5"/>
        <v>174.42215513463952</v>
      </c>
      <c r="R52">
        <f t="shared" si="7"/>
        <v>190.55641636342645</v>
      </c>
      <c r="T52">
        <f t="shared" si="8"/>
        <v>6.7042883103867732</v>
      </c>
      <c r="U52">
        <f t="shared" si="9"/>
        <v>0.55641636342645029</v>
      </c>
    </row>
    <row r="53" spans="2:21" x14ac:dyDescent="0.25">
      <c r="B53">
        <f t="shared" si="6"/>
        <v>204.50807828011239</v>
      </c>
      <c r="C53">
        <f t="shared" ref="C52:S64" si="10">-41.606*C19^5+359.65*C19^4-1204.9*C19^3+1985*C19^2-1692.5*C19+717.77</f>
        <v>202.84541446532853</v>
      </c>
      <c r="D53">
        <f t="shared" si="10"/>
        <v>193.40832530911041</v>
      </c>
      <c r="E53">
        <f t="shared" si="10"/>
        <v>193.40832530911041</v>
      </c>
      <c r="F53">
        <f t="shared" si="10"/>
        <v>202.84541446532853</v>
      </c>
      <c r="G53">
        <f t="shared" si="10"/>
        <v>201.20752639918123</v>
      </c>
      <c r="H53">
        <f t="shared" si="10"/>
        <v>207.90915375007347</v>
      </c>
      <c r="I53">
        <f t="shared" si="10"/>
        <v>204.50807828011239</v>
      </c>
      <c r="J53">
        <f t="shared" si="10"/>
        <v>193.40832530911041</v>
      </c>
      <c r="K53">
        <f t="shared" si="10"/>
        <v>218.70600660282901</v>
      </c>
      <c r="L53">
        <f t="shared" si="10"/>
        <v>202.84541446532853</v>
      </c>
      <c r="M53">
        <f t="shared" si="10"/>
        <v>204.50807828011239</v>
      </c>
      <c r="N53">
        <f t="shared" si="10"/>
        <v>204.50807828011239</v>
      </c>
      <c r="O53">
        <f t="shared" si="10"/>
        <v>183.4162242941336</v>
      </c>
      <c r="P53">
        <f t="shared" si="10"/>
        <v>204.50807828011239</v>
      </c>
      <c r="R53">
        <f t="shared" si="7"/>
        <v>201.50270145133976</v>
      </c>
      <c r="T53">
        <f t="shared" si="8"/>
        <v>8.068151598303313</v>
      </c>
      <c r="U53">
        <f t="shared" si="9"/>
        <v>1.5027014513397603</v>
      </c>
    </row>
    <row r="54" spans="2:21" x14ac:dyDescent="0.25">
      <c r="B54">
        <f t="shared" si="6"/>
        <v>209.64828393629426</v>
      </c>
      <c r="C54">
        <f t="shared" si="10"/>
        <v>211.37733511476659</v>
      </c>
      <c r="D54">
        <f t="shared" si="10"/>
        <v>206.1958721701838</v>
      </c>
      <c r="E54">
        <f t="shared" si="10"/>
        <v>211.37733511476659</v>
      </c>
      <c r="F54">
        <f t="shared" si="10"/>
        <v>211.37733511476659</v>
      </c>
      <c r="G54">
        <f t="shared" si="10"/>
        <v>211.37733511476659</v>
      </c>
      <c r="H54">
        <f t="shared" si="10"/>
        <v>211.37733511476659</v>
      </c>
      <c r="I54">
        <f t="shared" si="10"/>
        <v>211.37733511476659</v>
      </c>
      <c r="J54">
        <f t="shared" si="10"/>
        <v>209.64828393629426</v>
      </c>
      <c r="K54">
        <f t="shared" si="10"/>
        <v>209.64828393629426</v>
      </c>
      <c r="L54">
        <f t="shared" si="10"/>
        <v>206.1958721701838</v>
      </c>
      <c r="M54">
        <f t="shared" si="10"/>
        <v>209.64828393629426</v>
      </c>
      <c r="N54">
        <f t="shared" si="10"/>
        <v>211.37733511476659</v>
      </c>
      <c r="O54">
        <f t="shared" si="10"/>
        <v>209.64828393629426</v>
      </c>
      <c r="P54">
        <f t="shared" si="10"/>
        <v>209.64828393629426</v>
      </c>
      <c r="R54">
        <f t="shared" si="7"/>
        <v>209.99485291743329</v>
      </c>
      <c r="T54">
        <f t="shared" si="8"/>
        <v>1.7518147523084173</v>
      </c>
      <c r="U54">
        <f t="shared" si="9"/>
        <v>-5.1470825667081499E-3</v>
      </c>
    </row>
    <row r="55" spans="2:21" x14ac:dyDescent="0.25">
      <c r="B55">
        <f t="shared" si="6"/>
        <v>218.70600660282901</v>
      </c>
      <c r="C55">
        <f t="shared" si="10"/>
        <v>262.44583023967698</v>
      </c>
      <c r="D55">
        <f t="shared" si="10"/>
        <v>214.98703336762117</v>
      </c>
      <c r="E55">
        <f t="shared" si="10"/>
        <v>213.16871238832329</v>
      </c>
      <c r="F55">
        <f t="shared" si="10"/>
        <v>236.83230674321464</v>
      </c>
      <c r="G55">
        <f t="shared" si="10"/>
        <v>230.50709879848273</v>
      </c>
      <c r="H55">
        <f t="shared" si="10"/>
        <v>216.83267224945479</v>
      </c>
      <c r="I55">
        <f t="shared" si="10"/>
        <v>216.83267224945479</v>
      </c>
      <c r="J55">
        <f t="shared" si="10"/>
        <v>218.70600660282901</v>
      </c>
      <c r="K55">
        <f t="shared" si="10"/>
        <v>218.70600660282901</v>
      </c>
      <c r="L55">
        <f t="shared" si="10"/>
        <v>216.83267224945479</v>
      </c>
      <c r="M55">
        <f t="shared" si="10"/>
        <v>234.69280095944492</v>
      </c>
      <c r="N55">
        <f t="shared" si="10"/>
        <v>218.70600660282901</v>
      </c>
      <c r="O55">
        <f t="shared" si="10"/>
        <v>234.69280095944492</v>
      </c>
      <c r="P55">
        <f t="shared" si="10"/>
        <v>216.83267224945479</v>
      </c>
      <c r="R55">
        <f t="shared" si="7"/>
        <v>224.6320865910229</v>
      </c>
      <c r="T55">
        <f t="shared" si="8"/>
        <v>13.158130154603802</v>
      </c>
      <c r="U55">
        <f t="shared" si="9"/>
        <v>4.6320865910228974</v>
      </c>
    </row>
    <row r="56" spans="2:21" x14ac:dyDescent="0.25">
      <c r="B56">
        <f t="shared" si="6"/>
        <v>250.3006780083914</v>
      </c>
      <c r="C56">
        <f t="shared" si="10"/>
        <v>250.3006780083914</v>
      </c>
      <c r="D56">
        <f t="shared" si="10"/>
        <v>232.5845344718648</v>
      </c>
      <c r="E56">
        <f t="shared" si="10"/>
        <v>220.6074173830628</v>
      </c>
      <c r="F56">
        <f t="shared" si="10"/>
        <v>232.5845344718648</v>
      </c>
      <c r="G56">
        <f t="shared" si="10"/>
        <v>234.69280095944492</v>
      </c>
      <c r="H56">
        <f t="shared" si="10"/>
        <v>230.50709879848273</v>
      </c>
      <c r="I56">
        <f t="shared" si="10"/>
        <v>252.66989095601946</v>
      </c>
      <c r="J56">
        <f t="shared" si="10"/>
        <v>232.5845344718648</v>
      </c>
      <c r="K56">
        <f t="shared" si="10"/>
        <v>207.90915375007347</v>
      </c>
      <c r="L56">
        <f t="shared" si="10"/>
        <v>234.69280095944492</v>
      </c>
      <c r="M56">
        <f t="shared" si="10"/>
        <v>228.46008895615847</v>
      </c>
      <c r="N56">
        <f t="shared" si="10"/>
        <v>232.5845344718648</v>
      </c>
      <c r="O56">
        <f t="shared" si="10"/>
        <v>252.66989095601946</v>
      </c>
      <c r="P56">
        <f t="shared" si="10"/>
        <v>232.5845344718648</v>
      </c>
      <c r="R56">
        <f t="shared" si="7"/>
        <v>235.04887807298758</v>
      </c>
      <c r="T56">
        <f t="shared" si="8"/>
        <v>12.323073148475403</v>
      </c>
      <c r="U56">
        <f t="shared" si="9"/>
        <v>5.0488780729875771</v>
      </c>
    </row>
    <row r="57" spans="2:21" x14ac:dyDescent="0.25">
      <c r="B57">
        <f t="shared" si="6"/>
        <v>243.39644323562135</v>
      </c>
      <c r="C57">
        <f t="shared" si="10"/>
        <v>241.20668770616561</v>
      </c>
      <c r="D57">
        <f t="shared" si="10"/>
        <v>241.20668770616561</v>
      </c>
      <c r="E57">
        <f t="shared" si="10"/>
        <v>243.39644323562135</v>
      </c>
      <c r="F57">
        <f t="shared" si="10"/>
        <v>243.39644323562135</v>
      </c>
      <c r="G57">
        <f t="shared" si="10"/>
        <v>241.20668770616561</v>
      </c>
      <c r="H57">
        <f t="shared" si="10"/>
        <v>252.66989095601946</v>
      </c>
      <c r="I57">
        <f t="shared" si="10"/>
        <v>252.66989095601946</v>
      </c>
      <c r="J57">
        <f t="shared" si="10"/>
        <v>243.39644323562135</v>
      </c>
      <c r="K57">
        <f t="shared" si="10"/>
        <v>239.00346381812017</v>
      </c>
      <c r="L57">
        <f t="shared" si="10"/>
        <v>243.39644323562135</v>
      </c>
      <c r="M57">
        <f t="shared" si="10"/>
        <v>239.00346381812017</v>
      </c>
      <c r="N57">
        <f t="shared" si="10"/>
        <v>237.14052455226238</v>
      </c>
      <c r="O57">
        <f t="shared" si="10"/>
        <v>241.20668770616561</v>
      </c>
      <c r="P57">
        <f t="shared" si="10"/>
        <v>241.20668770616561</v>
      </c>
      <c r="R57">
        <f t="shared" si="7"/>
        <v>242.90019258729845</v>
      </c>
      <c r="T57">
        <f t="shared" si="8"/>
        <v>4.3916145416039987</v>
      </c>
      <c r="U57">
        <f t="shared" si="9"/>
        <v>2.9001925872984486</v>
      </c>
    </row>
    <row r="58" spans="2:21" x14ac:dyDescent="0.25">
      <c r="B58">
        <f t="shared" si="6"/>
        <v>272.8529489946892</v>
      </c>
      <c r="C58">
        <f t="shared" si="10"/>
        <v>252.66989095601946</v>
      </c>
      <c r="D58">
        <f t="shared" si="10"/>
        <v>250.3006780083914</v>
      </c>
      <c r="E58">
        <f t="shared" si="10"/>
        <v>228.46008895615847</v>
      </c>
      <c r="F58">
        <f t="shared" si="10"/>
        <v>250.3006780083914</v>
      </c>
      <c r="G58">
        <f t="shared" si="10"/>
        <v>220.6074173830628</v>
      </c>
      <c r="H58">
        <f t="shared" si="10"/>
        <v>262.44583023967698</v>
      </c>
      <c r="I58">
        <f t="shared" si="10"/>
        <v>252.66989095601946</v>
      </c>
      <c r="J58">
        <f t="shared" si="10"/>
        <v>252.66989095601946</v>
      </c>
      <c r="K58">
        <f t="shared" si="10"/>
        <v>224.4960090615715</v>
      </c>
      <c r="L58">
        <f t="shared" si="10"/>
        <v>252.66989095601946</v>
      </c>
      <c r="M58">
        <f t="shared" si="10"/>
        <v>250.3006780083914</v>
      </c>
      <c r="N58">
        <f t="shared" si="10"/>
        <v>247.9656540030885</v>
      </c>
      <c r="O58">
        <f t="shared" si="10"/>
        <v>252.66989095601946</v>
      </c>
      <c r="P58">
        <f t="shared" si="10"/>
        <v>252.66989095601946</v>
      </c>
      <c r="R58">
        <f t="shared" si="7"/>
        <v>248.24995522663593</v>
      </c>
      <c r="T58">
        <f t="shared" si="8"/>
        <v>13.775602251978766</v>
      </c>
      <c r="U58">
        <f t="shared" si="9"/>
        <v>-1.7500447733640669</v>
      </c>
    </row>
    <row r="59" spans="2:21" x14ac:dyDescent="0.25">
      <c r="B59">
        <f t="shared" si="6"/>
        <v>259.98705066111825</v>
      </c>
      <c r="C59">
        <f t="shared" si="10"/>
        <v>289.56105743328857</v>
      </c>
      <c r="D59">
        <f t="shared" si="10"/>
        <v>262.44583023967698</v>
      </c>
      <c r="E59">
        <f t="shared" si="10"/>
        <v>262.44583023967698</v>
      </c>
      <c r="F59">
        <f t="shared" si="10"/>
        <v>255.07372975264229</v>
      </c>
      <c r="G59">
        <f t="shared" si="10"/>
        <v>283.81421056334574</v>
      </c>
      <c r="H59">
        <f t="shared" si="10"/>
        <v>281.05824305203481</v>
      </c>
      <c r="I59">
        <f t="shared" si="10"/>
        <v>259.98705066111825</v>
      </c>
      <c r="J59">
        <f t="shared" si="10"/>
        <v>259.98705066111825</v>
      </c>
      <c r="K59">
        <f t="shared" si="10"/>
        <v>259.98705066111825</v>
      </c>
      <c r="L59">
        <f t="shared" si="10"/>
        <v>257.51263493042262</v>
      </c>
      <c r="M59">
        <f t="shared" si="10"/>
        <v>262.44583023967698</v>
      </c>
      <c r="N59">
        <f t="shared" si="10"/>
        <v>259.98705066111825</v>
      </c>
      <c r="O59">
        <f t="shared" si="10"/>
        <v>259.98705066111825</v>
      </c>
      <c r="P59">
        <f t="shared" si="10"/>
        <v>262.44583023967698</v>
      </c>
      <c r="R59">
        <f t="shared" si="7"/>
        <v>265.11503337714345</v>
      </c>
      <c r="T59">
        <f t="shared" si="8"/>
        <v>10.509700678508029</v>
      </c>
      <c r="U59">
        <f t="shared" si="9"/>
        <v>5.1150333771434475</v>
      </c>
    </row>
    <row r="60" spans="2:21" x14ac:dyDescent="0.25">
      <c r="B60">
        <f t="shared" si="6"/>
        <v>270.19496535144862</v>
      </c>
      <c r="C60">
        <f t="shared" si="10"/>
        <v>264.9918666244572</v>
      </c>
      <c r="D60">
        <f t="shared" si="10"/>
        <v>270.19496535144862</v>
      </c>
      <c r="E60">
        <f t="shared" si="10"/>
        <v>239.00346381812017</v>
      </c>
      <c r="F60">
        <f t="shared" si="10"/>
        <v>272.8529489946892</v>
      </c>
      <c r="G60">
        <f t="shared" si="10"/>
        <v>270.19496535144862</v>
      </c>
      <c r="H60">
        <f t="shared" si="10"/>
        <v>272.8529489946892</v>
      </c>
      <c r="I60">
        <f t="shared" si="10"/>
        <v>272.8529489946892</v>
      </c>
      <c r="J60">
        <f t="shared" si="10"/>
        <v>272.8529489946892</v>
      </c>
      <c r="K60">
        <f t="shared" si="10"/>
        <v>295.47234654270483</v>
      </c>
      <c r="L60">
        <f t="shared" si="10"/>
        <v>272.8529489946892</v>
      </c>
      <c r="M60">
        <f t="shared" si="10"/>
        <v>270.19496535144862</v>
      </c>
      <c r="N60">
        <f t="shared" si="10"/>
        <v>272.8529489946892</v>
      </c>
      <c r="O60">
        <f t="shared" si="10"/>
        <v>270.19496535144862</v>
      </c>
      <c r="P60">
        <f t="shared" si="10"/>
        <v>245.66438564482996</v>
      </c>
      <c r="R60">
        <f t="shared" si="7"/>
        <v>268.88163889036599</v>
      </c>
      <c r="T60">
        <f t="shared" si="8"/>
        <v>12.6975650401479</v>
      </c>
      <c r="U60">
        <f t="shared" si="9"/>
        <v>-1.1183611096340087</v>
      </c>
    </row>
    <row r="61" spans="2:21" x14ac:dyDescent="0.25">
      <c r="B61">
        <f t="shared" si="6"/>
        <v>275.54917588892226</v>
      </c>
      <c r="C61">
        <f t="shared" si="10"/>
        <v>281.05824305203481</v>
      </c>
      <c r="D61">
        <f t="shared" si="10"/>
        <v>307.73945692747441</v>
      </c>
      <c r="E61">
        <f t="shared" si="10"/>
        <v>278.28411600153174</v>
      </c>
      <c r="F61">
        <f t="shared" si="10"/>
        <v>281.05824305203481</v>
      </c>
      <c r="G61">
        <f t="shared" si="10"/>
        <v>255.07372975264229</v>
      </c>
      <c r="H61">
        <f t="shared" si="10"/>
        <v>283.81421056334574</v>
      </c>
      <c r="I61">
        <f t="shared" si="10"/>
        <v>283.81421056334574</v>
      </c>
      <c r="J61">
        <f t="shared" si="10"/>
        <v>283.81421056334574</v>
      </c>
      <c r="K61">
        <f t="shared" si="10"/>
        <v>310.93053203922727</v>
      </c>
      <c r="L61">
        <f t="shared" si="10"/>
        <v>283.81421056334574</v>
      </c>
      <c r="M61">
        <f t="shared" si="10"/>
        <v>275.54917588892226</v>
      </c>
      <c r="N61">
        <f t="shared" si="10"/>
        <v>281.05824305203481</v>
      </c>
      <c r="O61">
        <f t="shared" si="10"/>
        <v>259.98705066111825</v>
      </c>
      <c r="P61">
        <f t="shared" si="10"/>
        <v>307.73945692747441</v>
      </c>
      <c r="R61">
        <f t="shared" si="7"/>
        <v>283.28561769978671</v>
      </c>
      <c r="T61">
        <f t="shared" si="8"/>
        <v>15.720043985146475</v>
      </c>
      <c r="U61">
        <f t="shared" si="9"/>
        <v>3.2856176997867124</v>
      </c>
    </row>
    <row r="62" spans="2:21" x14ac:dyDescent="0.25">
      <c r="B62">
        <f t="shared" si="6"/>
        <v>281.05824305203481</v>
      </c>
      <c r="C62">
        <f t="shared" si="10"/>
        <v>292.49590087906859</v>
      </c>
      <c r="D62">
        <f t="shared" si="10"/>
        <v>295.47234654270483</v>
      </c>
      <c r="E62">
        <f t="shared" si="10"/>
        <v>298.49089087424011</v>
      </c>
      <c r="F62">
        <f t="shared" si="10"/>
        <v>307.73945692747441</v>
      </c>
      <c r="G62">
        <f t="shared" si="10"/>
        <v>283.81421056334574</v>
      </c>
      <c r="H62">
        <f t="shared" si="10"/>
        <v>292.49590087906859</v>
      </c>
      <c r="I62">
        <f t="shared" si="10"/>
        <v>264.9918666244572</v>
      </c>
      <c r="J62">
        <f t="shared" si="10"/>
        <v>275.54917588892226</v>
      </c>
      <c r="K62">
        <f t="shared" si="10"/>
        <v>275.54917588892226</v>
      </c>
      <c r="L62">
        <f t="shared" si="10"/>
        <v>307.73945692747441</v>
      </c>
      <c r="M62">
        <f t="shared" si="10"/>
        <v>281.05824305203481</v>
      </c>
      <c r="N62">
        <f t="shared" si="10"/>
        <v>281.05824305203481</v>
      </c>
      <c r="O62">
        <f t="shared" si="10"/>
        <v>281.05824305203481</v>
      </c>
      <c r="P62">
        <f t="shared" si="10"/>
        <v>292.49590087906859</v>
      </c>
      <c r="R62">
        <f t="shared" si="7"/>
        <v>287.40448367219238</v>
      </c>
      <c r="T62">
        <f t="shared" si="8"/>
        <v>12.101357324369278</v>
      </c>
      <c r="U62">
        <f t="shared" si="9"/>
        <v>-2.5955163278076157</v>
      </c>
    </row>
    <row r="63" spans="2:21" x14ac:dyDescent="0.25">
      <c r="B63">
        <f t="shared" si="6"/>
        <v>281.40064823324019</v>
      </c>
      <c r="C63">
        <f t="shared" si="10"/>
        <v>292.49590087906859</v>
      </c>
      <c r="D63">
        <f t="shared" si="10"/>
        <v>281.40064823324019</v>
      </c>
      <c r="E63">
        <f t="shared" si="10"/>
        <v>292.49590087906859</v>
      </c>
      <c r="F63">
        <f t="shared" si="10"/>
        <v>295.47234654270483</v>
      </c>
      <c r="G63">
        <f t="shared" si="10"/>
        <v>295.47234654270483</v>
      </c>
      <c r="H63">
        <f t="shared" si="10"/>
        <v>289.56105743328857</v>
      </c>
      <c r="I63">
        <f t="shared" si="10"/>
        <v>292.49590087906859</v>
      </c>
      <c r="J63">
        <f t="shared" si="10"/>
        <v>295.47234654270483</v>
      </c>
      <c r="K63">
        <f t="shared" si="10"/>
        <v>295.47234654270483</v>
      </c>
      <c r="L63">
        <f t="shared" si="10"/>
        <v>295.47234654270483</v>
      </c>
      <c r="M63">
        <f t="shared" si="10"/>
        <v>295.47234654270483</v>
      </c>
      <c r="N63">
        <f t="shared" si="10"/>
        <v>320.77361040146758</v>
      </c>
      <c r="O63">
        <f t="shared" si="10"/>
        <v>298.49089087424011</v>
      </c>
      <c r="P63">
        <f t="shared" si="10"/>
        <v>295.47234654270483</v>
      </c>
      <c r="R63">
        <f t="shared" si="7"/>
        <v>294.49473224077445</v>
      </c>
      <c r="T63">
        <f t="shared" si="8"/>
        <v>8.8336856440402336</v>
      </c>
      <c r="U63">
        <f t="shared" si="9"/>
        <v>-5.5052677592255463</v>
      </c>
    </row>
    <row r="64" spans="2:21" x14ac:dyDescent="0.25">
      <c r="B64">
        <f t="shared" si="6"/>
        <v>298.49089087424011</v>
      </c>
      <c r="C64">
        <f t="shared" si="10"/>
        <v>301.5520341742851</v>
      </c>
      <c r="D64">
        <f t="shared" si="10"/>
        <v>338.03670752389064</v>
      </c>
      <c r="E64">
        <f t="shared" si="10"/>
        <v>304.65628060812162</v>
      </c>
      <c r="F64">
        <f t="shared" si="10"/>
        <v>307.73945692747441</v>
      </c>
      <c r="G64">
        <f t="shared" si="10"/>
        <v>298.49089087424011</v>
      </c>
      <c r="H64">
        <f t="shared" si="10"/>
        <v>301.5520341742851</v>
      </c>
      <c r="I64">
        <f t="shared" si="10"/>
        <v>334.47482493811407</v>
      </c>
      <c r="J64">
        <f t="shared" si="10"/>
        <v>304.65628060812162</v>
      </c>
      <c r="K64">
        <f t="shared" si="10"/>
        <v>304.65628060812162</v>
      </c>
      <c r="L64">
        <f t="shared" si="10"/>
        <v>304.65628060812162</v>
      </c>
      <c r="M64">
        <f t="shared" si="10"/>
        <v>331.03250593122277</v>
      </c>
      <c r="N64">
        <f t="shared" si="10"/>
        <v>304.65628060812162</v>
      </c>
      <c r="O64">
        <f t="shared" si="10"/>
        <v>307.73945692747441</v>
      </c>
      <c r="P64">
        <f t="shared" si="10"/>
        <v>298.49089087424011</v>
      </c>
      <c r="R64">
        <f t="shared" si="7"/>
        <v>309.39207308400489</v>
      </c>
      <c r="T64">
        <f t="shared" si="8"/>
        <v>13.403114056342556</v>
      </c>
      <c r="U64">
        <f t="shared" si="9"/>
        <v>-0.60792691599510817</v>
      </c>
    </row>
  </sheetData>
  <mergeCells count="2">
    <mergeCell ref="B1:P1"/>
    <mergeCell ref="R35:T3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F35" sqref="F35:F4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E12" sqref="E1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Messdaten</vt:lpstr>
      <vt:lpstr>Poly.Koeffizenten</vt:lpstr>
      <vt:lpstr>Mittelwert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2017-01-03T13:32:10Z</dcterms:modified>
</cp:coreProperties>
</file>