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Messdaten" sheetId="1" r:id="rId1"/>
    <sheet name="Poly.Koeffizenten" sheetId="3" r:id="rId2"/>
    <sheet name="Mittelwert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" l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4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5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3" i="1"/>
</calcChain>
</file>

<file path=xl/sharedStrings.xml><?xml version="1.0" encoding="utf-8"?>
<sst xmlns="http://schemas.openxmlformats.org/spreadsheetml/2006/main" count="12" uniqueCount="11">
  <si>
    <t>Abstand in mm</t>
  </si>
  <si>
    <t>Nummer der Messung (Spannung in Volt)</t>
  </si>
  <si>
    <t>Mittelwert</t>
  </si>
  <si>
    <t>Minimum</t>
  </si>
  <si>
    <t>Maximum</t>
  </si>
  <si>
    <t>Standardabweichung (S)</t>
  </si>
  <si>
    <t>Mittel</t>
  </si>
  <si>
    <t>errechnete Abstände</t>
  </si>
  <si>
    <t>S</t>
  </si>
  <si>
    <t>sym. MU</t>
  </si>
  <si>
    <t>Bereich =Mittel+- 2*S(95%)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</si>
</sst>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0" fillId="0" borderId="8" xfId="0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3.3858570070767785E-2"/>
                  <c:y val="-0.29448836866990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Messdaten!$Q$3:$Q$30</c:f>
              <c:numCache>
                <c:formatCode>0.0000;[Red]0.0000</c:formatCode>
                <c:ptCount val="28"/>
                <c:pt idx="0">
                  <c:v>2.7249800000000004</c:v>
                </c:pt>
                <c:pt idx="1">
                  <c:v>2.2098266666666664</c:v>
                </c:pt>
                <c:pt idx="2">
                  <c:v>1.9077933333333332</c:v>
                </c:pt>
                <c:pt idx="3">
                  <c:v>1.6464600000000003</c:v>
                </c:pt>
                <c:pt idx="4">
                  <c:v>1.4685533333333334</c:v>
                </c:pt>
                <c:pt idx="5">
                  <c:v>1.3027133333333334</c:v>
                </c:pt>
                <c:pt idx="6">
                  <c:v>1.1814733333333334</c:v>
                </c:pt>
                <c:pt idx="7">
                  <c:v>1.1013133333333334</c:v>
                </c:pt>
                <c:pt idx="8">
                  <c:v>1.0117266666666667</c:v>
                </c:pt>
                <c:pt idx="9">
                  <c:v>0.95731999999999984</c:v>
                </c:pt>
                <c:pt idx="10">
                  <c:v>0.88464666666666669</c:v>
                </c:pt>
                <c:pt idx="11">
                  <c:v>0.83674666666666675</c:v>
                </c:pt>
                <c:pt idx="12">
                  <c:v>0.76085999999999998</c:v>
                </c:pt>
                <c:pt idx="13">
                  <c:v>0.73119999999999996</c:v>
                </c:pt>
                <c:pt idx="14">
                  <c:v>0.6885066666666666</c:v>
                </c:pt>
                <c:pt idx="15">
                  <c:v>0.63800666666666672</c:v>
                </c:pt>
                <c:pt idx="16">
                  <c:v>0.60704000000000002</c:v>
                </c:pt>
                <c:pt idx="17">
                  <c:v>0.6034666666666666</c:v>
                </c:pt>
                <c:pt idx="18">
                  <c:v>0.57022666666666677</c:v>
                </c:pt>
                <c:pt idx="19">
                  <c:v>0.53665333333333343</c:v>
                </c:pt>
                <c:pt idx="20">
                  <c:v>0.52101333333333333</c:v>
                </c:pt>
                <c:pt idx="21">
                  <c:v>0.48908000000000001</c:v>
                </c:pt>
                <c:pt idx="22">
                  <c:v>0.4773533333333333</c:v>
                </c:pt>
                <c:pt idx="23">
                  <c:v>0.46627333333333332</c:v>
                </c:pt>
                <c:pt idx="24">
                  <c:v>0.44380666666666657</c:v>
                </c:pt>
                <c:pt idx="25">
                  <c:v>0.43824666666666662</c:v>
                </c:pt>
                <c:pt idx="26">
                  <c:v>0.40892666666666672</c:v>
                </c:pt>
                <c:pt idx="27">
                  <c:v>0.4075733333333334</c:v>
                </c:pt>
              </c:numCache>
            </c:numRef>
          </c:xVal>
          <c:yVal>
            <c:numRef>
              <c:f>Messdaten!$U$3:$U$30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3-4F1D-A2B7-F79B035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9960"/>
        <c:axId val="394301272"/>
      </c:scatterChart>
      <c:valAx>
        <c:axId val="3942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01272"/>
        <c:crosses val="autoZero"/>
        <c:crossBetween val="midCat"/>
      </c:valAx>
      <c:valAx>
        <c:axId val="394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Anstand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29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/>
              <a:t>Mittelwerte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Messdaten!$Q$3:$Q$30</c:f>
              <c:numCache>
                <c:formatCode>0.0000;[Red]0.0000</c:formatCode>
                <c:ptCount val="28"/>
                <c:pt idx="0">
                  <c:v>2.7249800000000004</c:v>
                </c:pt>
                <c:pt idx="1">
                  <c:v>2.2098266666666664</c:v>
                </c:pt>
                <c:pt idx="2">
                  <c:v>1.9077933333333332</c:v>
                </c:pt>
                <c:pt idx="3">
                  <c:v>1.6464600000000003</c:v>
                </c:pt>
                <c:pt idx="4">
                  <c:v>1.4685533333333334</c:v>
                </c:pt>
                <c:pt idx="5">
                  <c:v>1.3027133333333334</c:v>
                </c:pt>
                <c:pt idx="6">
                  <c:v>1.1814733333333334</c:v>
                </c:pt>
                <c:pt idx="7">
                  <c:v>1.1013133333333334</c:v>
                </c:pt>
                <c:pt idx="8">
                  <c:v>1.0117266666666667</c:v>
                </c:pt>
                <c:pt idx="9">
                  <c:v>0.95731999999999984</c:v>
                </c:pt>
                <c:pt idx="10">
                  <c:v>0.88464666666666669</c:v>
                </c:pt>
                <c:pt idx="11">
                  <c:v>0.83674666666666675</c:v>
                </c:pt>
                <c:pt idx="12">
                  <c:v>0.76085999999999998</c:v>
                </c:pt>
                <c:pt idx="13">
                  <c:v>0.73119999999999996</c:v>
                </c:pt>
                <c:pt idx="14">
                  <c:v>0.6885066666666666</c:v>
                </c:pt>
                <c:pt idx="15">
                  <c:v>0.63800666666666672</c:v>
                </c:pt>
                <c:pt idx="16">
                  <c:v>0.60704000000000002</c:v>
                </c:pt>
                <c:pt idx="17">
                  <c:v>0.6034666666666666</c:v>
                </c:pt>
                <c:pt idx="18">
                  <c:v>0.57022666666666677</c:v>
                </c:pt>
                <c:pt idx="19">
                  <c:v>0.53665333333333343</c:v>
                </c:pt>
                <c:pt idx="20">
                  <c:v>0.52101333333333333</c:v>
                </c:pt>
                <c:pt idx="21">
                  <c:v>0.48908000000000001</c:v>
                </c:pt>
                <c:pt idx="22">
                  <c:v>0.4773533333333333</c:v>
                </c:pt>
                <c:pt idx="23">
                  <c:v>0.46627333333333332</c:v>
                </c:pt>
                <c:pt idx="24">
                  <c:v>0.44380666666666657</c:v>
                </c:pt>
                <c:pt idx="25">
                  <c:v>0.43824666666666662</c:v>
                </c:pt>
                <c:pt idx="26">
                  <c:v>0.40892666666666672</c:v>
                </c:pt>
                <c:pt idx="27">
                  <c:v>0.4075733333333334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9-4063-8AB3-ACEF5FF0C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1060536"/>
        <c:axId val="351057256"/>
      </c:scatterChart>
      <c:valAx>
        <c:axId val="35106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057256"/>
        <c:crosses val="autoZero"/>
        <c:crossBetween val="midCat"/>
      </c:valAx>
      <c:valAx>
        <c:axId val="3510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06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425823</xdr:colOff>
      <xdr:row>26</xdr:row>
      <xdr:rowOff>33618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82FC7B-ADCD-499F-A2DD-99556E23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57149</xdr:rowOff>
    </xdr:from>
    <xdr:to>
      <xdr:col>16</xdr:col>
      <xdr:colOff>244927</xdr:colOff>
      <xdr:row>41</xdr:row>
      <xdr:rowOff>40820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C60C8A-230C-41B5-80CF-1A66264C4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A24" zoomScale="70" zoomScaleNormal="70" workbookViewId="0">
      <selection activeCell="R32" sqref="R32:T32"/>
    </sheetView>
  </sheetViews>
  <sheetFormatPr baseColWidth="10" defaultColWidth="9" defaultRowHeight="15" x14ac:dyDescent="0.25"/>
  <cols>
    <col min="1" max="1" width="13.5703125" customWidth="1"/>
    <col min="9" max="9" width="9.42578125" bestFit="1" customWidth="1"/>
    <col min="19" max="19" width="9" customWidth="1"/>
    <col min="20" max="20" width="20.42578125" customWidth="1"/>
    <col min="21" max="21" width="13.5703125" customWidth="1"/>
  </cols>
  <sheetData>
    <row r="1" spans="1:21" x14ac:dyDescent="0.25">
      <c r="A1" s="3"/>
      <c r="B1" s="21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"/>
      <c r="U1" s="3"/>
    </row>
    <row r="2" spans="1:21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</row>
    <row r="3" spans="1:21" ht="15.75" thickBot="1" x14ac:dyDescent="0.3">
      <c r="A3" s="1">
        <v>40</v>
      </c>
      <c r="B3" s="7">
        <v>2.7126000000000001</v>
      </c>
      <c r="C3" s="7">
        <v>2.7077</v>
      </c>
      <c r="D3" s="7">
        <v>2.8151999999999999</v>
      </c>
      <c r="E3" s="7">
        <v>2.7713000000000001</v>
      </c>
      <c r="F3" s="8">
        <v>2.7273000000000001</v>
      </c>
      <c r="G3" s="7">
        <v>2.7027999999999999</v>
      </c>
      <c r="H3" s="7">
        <v>2.7077</v>
      </c>
      <c r="I3" s="7">
        <v>2.7027999999999999</v>
      </c>
      <c r="J3" s="7">
        <v>2.7077</v>
      </c>
      <c r="K3" s="7">
        <v>2.7126000000000001</v>
      </c>
      <c r="L3" s="9">
        <v>2.7126000000000001</v>
      </c>
      <c r="M3" s="7">
        <v>2.7126000000000001</v>
      </c>
      <c r="N3" s="7">
        <v>2.7077</v>
      </c>
      <c r="O3" s="7">
        <v>2.7664</v>
      </c>
      <c r="P3" s="7">
        <v>2.7077</v>
      </c>
      <c r="Q3" s="12">
        <f>AVERAGE(B3:P3)</f>
        <v>2.7249800000000004</v>
      </c>
      <c r="R3" s="12">
        <f>MIN(B3:P3)</f>
        <v>2.7027999999999999</v>
      </c>
      <c r="S3" s="7">
        <f>MAX(B3:P3)</f>
        <v>2.8151999999999999</v>
      </c>
      <c r="T3" s="20">
        <f>_xlfn.STDEV.S(B3:P3)</f>
        <v>3.2837417681663095E-2</v>
      </c>
      <c r="U3" s="1">
        <v>40</v>
      </c>
    </row>
    <row r="4" spans="1:21" ht="15.75" thickBot="1" x14ac:dyDescent="0.3">
      <c r="A4" s="1">
        <v>50</v>
      </c>
      <c r="B4" s="7">
        <v>2.1896</v>
      </c>
      <c r="C4" s="7">
        <v>2.2042999999999999</v>
      </c>
      <c r="D4" s="7">
        <v>2.2239</v>
      </c>
      <c r="E4" s="7">
        <v>2.1896</v>
      </c>
      <c r="F4" s="8">
        <v>2.2483</v>
      </c>
      <c r="G4" s="7">
        <v>2.2189999999999999</v>
      </c>
      <c r="H4" s="7">
        <v>2.1896</v>
      </c>
      <c r="I4" s="7">
        <v>2.1896</v>
      </c>
      <c r="J4" s="7">
        <v>2.1896</v>
      </c>
      <c r="K4" s="7">
        <v>2.2385000000000002</v>
      </c>
      <c r="L4" s="9">
        <v>2.2433999999999998</v>
      </c>
      <c r="M4" s="7">
        <v>2.1896</v>
      </c>
      <c r="N4" s="7">
        <v>2.2532000000000001</v>
      </c>
      <c r="O4" s="7">
        <v>2.1896</v>
      </c>
      <c r="P4" s="7">
        <v>2.1896</v>
      </c>
      <c r="Q4" s="12">
        <f t="shared" ref="Q4:Q30" si="0">AVERAGE(B4:P4)</f>
        <v>2.2098266666666664</v>
      </c>
      <c r="R4" s="12">
        <f t="shared" ref="R4:R30" si="1">MIN(B4:P4)</f>
        <v>2.1896</v>
      </c>
      <c r="S4" s="7">
        <f t="shared" ref="S4:S30" si="2">MAX(B4:P4)</f>
        <v>2.2532000000000001</v>
      </c>
      <c r="T4" s="20">
        <f t="shared" ref="T4:T30" si="3">_xlfn.STDEV.S(B4:P4)</f>
        <v>2.5208373514332406E-2</v>
      </c>
      <c r="U4" s="1">
        <v>50</v>
      </c>
    </row>
    <row r="5" spans="1:21" ht="15.75" thickBot="1" x14ac:dyDescent="0.3">
      <c r="A5" s="1">
        <v>60</v>
      </c>
      <c r="B5" s="7">
        <v>1.8964000000000001</v>
      </c>
      <c r="C5" s="7">
        <v>1.8964000000000001</v>
      </c>
      <c r="D5" s="7">
        <v>1.8964000000000001</v>
      </c>
      <c r="E5" s="7">
        <v>1.911</v>
      </c>
      <c r="F5" s="8">
        <v>1.8964000000000001</v>
      </c>
      <c r="G5" s="7">
        <v>1.8915</v>
      </c>
      <c r="H5" s="7">
        <v>1.9257</v>
      </c>
      <c r="I5" s="7">
        <v>1.8964000000000001</v>
      </c>
      <c r="J5" s="7">
        <v>1.9013</v>
      </c>
      <c r="K5" s="7">
        <v>1.9306000000000001</v>
      </c>
      <c r="L5" s="9">
        <v>1.9355</v>
      </c>
      <c r="M5" s="7">
        <v>1.9500999999999999</v>
      </c>
      <c r="N5" s="7">
        <v>1.8964000000000001</v>
      </c>
      <c r="O5" s="7">
        <v>1.8964000000000001</v>
      </c>
      <c r="P5" s="7">
        <v>1.8964000000000001</v>
      </c>
      <c r="Q5" s="12">
        <f t="shared" si="0"/>
        <v>1.9077933333333332</v>
      </c>
      <c r="R5" s="12">
        <f t="shared" si="1"/>
        <v>1.8915</v>
      </c>
      <c r="S5" s="7">
        <f t="shared" si="2"/>
        <v>1.9500999999999999</v>
      </c>
      <c r="T5" s="20">
        <f t="shared" si="3"/>
        <v>1.8428799924755424E-2</v>
      </c>
      <c r="U5" s="1">
        <v>60</v>
      </c>
    </row>
    <row r="6" spans="1:21" ht="15.75" thickBot="1" x14ac:dyDescent="0.3">
      <c r="A6" s="1">
        <v>70</v>
      </c>
      <c r="B6" s="7">
        <v>1.6471</v>
      </c>
      <c r="C6" s="7">
        <v>1.6373</v>
      </c>
      <c r="D6" s="7">
        <v>1.696</v>
      </c>
      <c r="E6" s="7">
        <v>1.6373</v>
      </c>
      <c r="F6" s="8">
        <v>1.6325000000000001</v>
      </c>
      <c r="G6" s="7">
        <v>1.6667000000000001</v>
      </c>
      <c r="H6" s="7">
        <v>1.6325000000000001</v>
      </c>
      <c r="I6" s="7">
        <v>1.6471</v>
      </c>
      <c r="J6" s="7">
        <v>1.6422000000000001</v>
      </c>
      <c r="K6" s="7">
        <v>1.6667000000000001</v>
      </c>
      <c r="L6" s="9">
        <v>1.6422000000000001</v>
      </c>
      <c r="M6" s="7">
        <v>1.6519999999999999</v>
      </c>
      <c r="N6" s="7">
        <v>1.6373</v>
      </c>
      <c r="O6" s="7">
        <v>1.6227</v>
      </c>
      <c r="P6" s="7">
        <v>1.6373</v>
      </c>
      <c r="Q6" s="12">
        <f t="shared" si="0"/>
        <v>1.6464600000000003</v>
      </c>
      <c r="R6" s="12">
        <f t="shared" si="1"/>
        <v>1.6227</v>
      </c>
      <c r="S6" s="7">
        <f t="shared" si="2"/>
        <v>1.696</v>
      </c>
      <c r="T6" s="20">
        <f t="shared" si="3"/>
        <v>1.8188018033859533E-2</v>
      </c>
      <c r="U6" s="1">
        <v>70</v>
      </c>
    </row>
    <row r="7" spans="1:21" ht="15.75" thickBot="1" x14ac:dyDescent="0.3">
      <c r="A7" s="1">
        <v>80</v>
      </c>
      <c r="B7" s="7">
        <v>1.4614</v>
      </c>
      <c r="C7" s="7">
        <v>1.4467000000000001</v>
      </c>
      <c r="D7" s="7">
        <v>1.52</v>
      </c>
      <c r="E7" s="7">
        <v>1.4564999999999999</v>
      </c>
      <c r="F7" s="8">
        <v>1.4662999999999999</v>
      </c>
      <c r="G7" s="7">
        <v>1.4761</v>
      </c>
      <c r="H7" s="7">
        <v>1.4467000000000001</v>
      </c>
      <c r="I7" s="7">
        <v>1.4467000000000001</v>
      </c>
      <c r="J7" s="7">
        <v>1.5103</v>
      </c>
      <c r="K7" s="7">
        <v>1.52</v>
      </c>
      <c r="L7" s="9">
        <v>1.4370000000000001</v>
      </c>
      <c r="M7" s="7">
        <v>1.4467000000000001</v>
      </c>
      <c r="N7" s="7">
        <v>1.4467000000000001</v>
      </c>
      <c r="O7" s="7">
        <v>1.4564999999999999</v>
      </c>
      <c r="P7" s="7">
        <v>1.4906999999999999</v>
      </c>
      <c r="Q7" s="12">
        <f t="shared" si="0"/>
        <v>1.4685533333333334</v>
      </c>
      <c r="R7" s="12">
        <f t="shared" si="1"/>
        <v>1.4370000000000001</v>
      </c>
      <c r="S7" s="7">
        <f t="shared" si="2"/>
        <v>1.52</v>
      </c>
      <c r="T7" s="20">
        <f t="shared" si="3"/>
        <v>2.8427850194249041E-2</v>
      </c>
      <c r="U7" s="1">
        <v>80</v>
      </c>
    </row>
    <row r="8" spans="1:21" ht="15.75" thickBot="1" x14ac:dyDescent="0.3">
      <c r="A8" s="1">
        <v>90</v>
      </c>
      <c r="B8" s="7">
        <v>1.3245</v>
      </c>
      <c r="C8" s="7">
        <v>1.3001</v>
      </c>
      <c r="D8" s="7">
        <v>1.2951999999999999</v>
      </c>
      <c r="E8" s="7">
        <v>1.3099000000000001</v>
      </c>
      <c r="F8" s="8">
        <v>1.2951999999999999</v>
      </c>
      <c r="G8" s="7">
        <v>1.3001</v>
      </c>
      <c r="H8" s="7">
        <v>1.2951999999999999</v>
      </c>
      <c r="I8" s="7">
        <v>1.3049999999999999</v>
      </c>
      <c r="J8" s="7">
        <v>1.2757000000000001</v>
      </c>
      <c r="K8" s="7">
        <v>1.3049999999999999</v>
      </c>
      <c r="L8" s="9">
        <v>1.3099000000000001</v>
      </c>
      <c r="M8" s="7">
        <v>1.3148</v>
      </c>
      <c r="N8" s="7">
        <v>1.3099000000000001</v>
      </c>
      <c r="O8" s="7">
        <v>1.3001</v>
      </c>
      <c r="P8" s="7">
        <v>1.3001</v>
      </c>
      <c r="Q8" s="12">
        <f t="shared" si="0"/>
        <v>1.3027133333333334</v>
      </c>
      <c r="R8" s="12">
        <f t="shared" si="1"/>
        <v>1.2757000000000001</v>
      </c>
      <c r="S8" s="7">
        <f t="shared" si="2"/>
        <v>1.3245</v>
      </c>
      <c r="T8" s="20">
        <f t="shared" si="3"/>
        <v>1.1060022388679662E-2</v>
      </c>
      <c r="U8" s="1">
        <v>90</v>
      </c>
    </row>
    <row r="9" spans="1:21" ht="15.75" thickBot="1" x14ac:dyDescent="0.3">
      <c r="A9" s="1">
        <v>100</v>
      </c>
      <c r="B9" s="7">
        <v>1.1632</v>
      </c>
      <c r="C9" s="7">
        <v>1.2072000000000001</v>
      </c>
      <c r="D9" s="7">
        <v>1.1632</v>
      </c>
      <c r="E9" s="7">
        <v>1.173</v>
      </c>
      <c r="F9" s="8">
        <v>1.2121</v>
      </c>
      <c r="G9" s="7">
        <v>1.1680999999999999</v>
      </c>
      <c r="H9" s="7">
        <v>1.173</v>
      </c>
      <c r="I9" s="7">
        <v>1.2463</v>
      </c>
      <c r="J9" s="7">
        <v>1.1877</v>
      </c>
      <c r="K9" s="7">
        <v>1.173</v>
      </c>
      <c r="L9" s="9">
        <v>1.1926000000000001</v>
      </c>
      <c r="M9" s="7">
        <v>1.1338999999999999</v>
      </c>
      <c r="N9" s="7">
        <v>1.1828000000000001</v>
      </c>
      <c r="O9" s="7">
        <v>1.1680999999999999</v>
      </c>
      <c r="P9" s="7">
        <v>1.1778999999999999</v>
      </c>
      <c r="Q9" s="12">
        <f t="shared" si="0"/>
        <v>1.1814733333333334</v>
      </c>
      <c r="R9" s="12">
        <f t="shared" si="1"/>
        <v>1.1338999999999999</v>
      </c>
      <c r="S9" s="7">
        <f t="shared" si="2"/>
        <v>1.2463</v>
      </c>
      <c r="T9" s="20">
        <f t="shared" si="3"/>
        <v>2.6026894515005793E-2</v>
      </c>
      <c r="U9" s="1">
        <v>100</v>
      </c>
    </row>
    <row r="10" spans="1:21" ht="15.75" thickBot="1" x14ac:dyDescent="0.3">
      <c r="A10" s="1">
        <v>110</v>
      </c>
      <c r="B10" s="7">
        <v>1.0948</v>
      </c>
      <c r="C10" s="7">
        <v>1.0899000000000001</v>
      </c>
      <c r="D10" s="7">
        <v>1.0557000000000001</v>
      </c>
      <c r="E10" s="7">
        <v>1.0996999999999999</v>
      </c>
      <c r="F10" s="8">
        <v>1.1436999999999999</v>
      </c>
      <c r="G10" s="7">
        <v>1.0996999999999999</v>
      </c>
      <c r="H10" s="7">
        <v>1.0899000000000001</v>
      </c>
      <c r="I10" s="7">
        <v>1.129</v>
      </c>
      <c r="J10" s="7">
        <v>1.0557000000000001</v>
      </c>
      <c r="K10" s="7">
        <v>1.085</v>
      </c>
      <c r="L10" s="9">
        <v>1.0948</v>
      </c>
      <c r="M10" s="7">
        <v>1.085</v>
      </c>
      <c r="N10" s="7">
        <v>1.085</v>
      </c>
      <c r="O10" s="7">
        <v>1.1486000000000001</v>
      </c>
      <c r="P10" s="7">
        <v>1.1632</v>
      </c>
      <c r="Q10" s="12">
        <f t="shared" si="0"/>
        <v>1.1013133333333334</v>
      </c>
      <c r="R10" s="12">
        <f t="shared" si="1"/>
        <v>1.0557000000000001</v>
      </c>
      <c r="S10" s="7">
        <f t="shared" si="2"/>
        <v>1.1632</v>
      </c>
      <c r="T10" s="20">
        <f t="shared" si="3"/>
        <v>3.1554122815674435E-2</v>
      </c>
      <c r="U10" s="1">
        <v>110</v>
      </c>
    </row>
    <row r="11" spans="1:21" ht="15.75" thickBot="1" x14ac:dyDescent="0.3">
      <c r="A11" s="1">
        <v>120</v>
      </c>
      <c r="B11" s="7">
        <v>1.0165999999999999</v>
      </c>
      <c r="C11" s="7">
        <v>1.0752999999999999</v>
      </c>
      <c r="D11" s="7">
        <v>1.0165999999999999</v>
      </c>
      <c r="E11" s="7">
        <v>1.0313000000000001</v>
      </c>
      <c r="F11" s="8">
        <v>0.99709999999999999</v>
      </c>
      <c r="G11" s="7">
        <v>0.98240000000000005</v>
      </c>
      <c r="H11" s="7">
        <v>1.0117</v>
      </c>
      <c r="I11" s="7">
        <v>1.0067999999999999</v>
      </c>
      <c r="J11" s="7">
        <v>0.99709999999999999</v>
      </c>
      <c r="K11" s="7">
        <v>1.0117</v>
      </c>
      <c r="L11" s="9">
        <v>0.97750000000000004</v>
      </c>
      <c r="M11" s="7">
        <v>1.002</v>
      </c>
      <c r="N11" s="7">
        <v>1.0606</v>
      </c>
      <c r="O11" s="7">
        <v>1.0117</v>
      </c>
      <c r="P11" s="7">
        <v>0.97750000000000004</v>
      </c>
      <c r="Q11" s="12">
        <f t="shared" si="0"/>
        <v>1.0117266666666667</v>
      </c>
      <c r="R11" s="12">
        <f t="shared" si="1"/>
        <v>0.97750000000000004</v>
      </c>
      <c r="S11" s="7">
        <f t="shared" si="2"/>
        <v>1.0752999999999999</v>
      </c>
      <c r="T11" s="20">
        <f t="shared" si="3"/>
        <v>2.7529891979100669E-2</v>
      </c>
      <c r="U11" s="1">
        <v>120</v>
      </c>
    </row>
    <row r="12" spans="1:21" ht="15.75" thickBot="1" x14ac:dyDescent="0.3">
      <c r="A12" s="1">
        <v>130</v>
      </c>
      <c r="B12" s="7">
        <v>0.97260000000000002</v>
      </c>
      <c r="C12" s="7">
        <v>0.93840000000000001</v>
      </c>
      <c r="D12" s="7">
        <v>0.97260000000000002</v>
      </c>
      <c r="E12" s="7">
        <v>0.95309999999999995</v>
      </c>
      <c r="F12" s="8">
        <v>0.91890000000000005</v>
      </c>
      <c r="G12" s="7">
        <v>0.94820000000000004</v>
      </c>
      <c r="H12" s="7">
        <v>0.97260000000000002</v>
      </c>
      <c r="I12" s="7">
        <v>0.9677</v>
      </c>
      <c r="J12" s="7">
        <v>0.95309999999999995</v>
      </c>
      <c r="K12" s="7">
        <v>0.95799999999999996</v>
      </c>
      <c r="L12" s="9">
        <v>0.95799999999999996</v>
      </c>
      <c r="M12" s="7">
        <v>1.0215000000000001</v>
      </c>
      <c r="N12" s="7">
        <v>0.96289999999999998</v>
      </c>
      <c r="O12" s="7">
        <v>0.91400000000000003</v>
      </c>
      <c r="P12" s="7">
        <v>0.94820000000000004</v>
      </c>
      <c r="Q12" s="12">
        <f t="shared" si="0"/>
        <v>0.95731999999999984</v>
      </c>
      <c r="R12" s="12">
        <f t="shared" si="1"/>
        <v>0.91400000000000003</v>
      </c>
      <c r="S12" s="7">
        <f t="shared" si="2"/>
        <v>1.0215000000000001</v>
      </c>
      <c r="T12" s="20">
        <f t="shared" si="3"/>
        <v>2.5173631328946455E-2</v>
      </c>
      <c r="U12" s="1">
        <v>130</v>
      </c>
    </row>
    <row r="13" spans="1:21" ht="15.75" thickBot="1" x14ac:dyDescent="0.3">
      <c r="A13" s="1">
        <v>140</v>
      </c>
      <c r="B13" s="7">
        <v>0.86509999999999998</v>
      </c>
      <c r="C13" s="7">
        <v>0.87</v>
      </c>
      <c r="D13" s="7">
        <v>0.92859999999999998</v>
      </c>
      <c r="E13" s="7">
        <v>0.87490000000000001</v>
      </c>
      <c r="F13" s="8">
        <v>0.86019999999999996</v>
      </c>
      <c r="G13" s="7">
        <v>0.89439999999999997</v>
      </c>
      <c r="H13" s="7">
        <v>0.86019999999999996</v>
      </c>
      <c r="I13" s="7">
        <v>0.86019999999999996</v>
      </c>
      <c r="J13" s="7">
        <v>0.87980000000000003</v>
      </c>
      <c r="K13" s="7">
        <v>0.87</v>
      </c>
      <c r="L13" s="9">
        <v>0.86509999999999998</v>
      </c>
      <c r="M13" s="7">
        <v>0.89929999999999999</v>
      </c>
      <c r="N13" s="7">
        <v>0.9335</v>
      </c>
      <c r="O13" s="7">
        <v>0.87490000000000001</v>
      </c>
      <c r="P13" s="7">
        <v>0.9335</v>
      </c>
      <c r="Q13" s="12">
        <f t="shared" si="0"/>
        <v>0.88464666666666669</v>
      </c>
      <c r="R13" s="12">
        <f t="shared" si="1"/>
        <v>0.86019999999999996</v>
      </c>
      <c r="S13" s="7">
        <f t="shared" si="2"/>
        <v>0.9335</v>
      </c>
      <c r="T13" s="20">
        <f t="shared" si="3"/>
        <v>2.7011422627861582E-2</v>
      </c>
      <c r="U13" s="1">
        <v>140</v>
      </c>
    </row>
    <row r="14" spans="1:21" ht="15.75" thickBot="1" x14ac:dyDescent="0.3">
      <c r="A14" s="1">
        <v>150</v>
      </c>
      <c r="B14" s="7">
        <v>0.8407</v>
      </c>
      <c r="C14" s="7">
        <v>0.88949999999999996</v>
      </c>
      <c r="D14" s="7">
        <v>0.78690000000000004</v>
      </c>
      <c r="E14" s="7">
        <v>0.82599999999999996</v>
      </c>
      <c r="F14" s="8">
        <v>0.81620000000000004</v>
      </c>
      <c r="G14" s="7">
        <v>0.89439999999999997</v>
      </c>
      <c r="H14" s="7">
        <v>0.83579999999999999</v>
      </c>
      <c r="I14" s="7">
        <v>0.82110000000000005</v>
      </c>
      <c r="J14" s="7">
        <v>0.86509999999999998</v>
      </c>
      <c r="K14" s="7">
        <v>0.83089999999999997</v>
      </c>
      <c r="L14" s="9">
        <v>0.81620000000000004</v>
      </c>
      <c r="M14" s="7">
        <v>0.87</v>
      </c>
      <c r="N14" s="7">
        <v>0.81620000000000004</v>
      </c>
      <c r="O14" s="7">
        <v>0.82599999999999996</v>
      </c>
      <c r="P14" s="7">
        <v>0.81620000000000004</v>
      </c>
      <c r="Q14" s="12">
        <f t="shared" si="0"/>
        <v>0.83674666666666675</v>
      </c>
      <c r="R14" s="12">
        <f t="shared" si="1"/>
        <v>0.78690000000000004</v>
      </c>
      <c r="S14" s="7">
        <f t="shared" si="2"/>
        <v>0.89439999999999997</v>
      </c>
      <c r="T14" s="20">
        <f t="shared" si="3"/>
        <v>3.0138226003974838E-2</v>
      </c>
      <c r="U14" s="1">
        <v>150</v>
      </c>
    </row>
    <row r="15" spans="1:21" ht="15.75" thickBot="1" x14ac:dyDescent="0.3">
      <c r="A15" s="1">
        <v>160</v>
      </c>
      <c r="B15" s="7">
        <v>0.75760000000000005</v>
      </c>
      <c r="C15" s="7">
        <v>0.76249999999999996</v>
      </c>
      <c r="D15" s="7">
        <v>0.76249999999999996</v>
      </c>
      <c r="E15" s="7">
        <v>0.72340000000000004</v>
      </c>
      <c r="F15" s="8">
        <v>0.79669999999999996</v>
      </c>
      <c r="G15" s="7">
        <v>0.75760000000000005</v>
      </c>
      <c r="H15" s="7">
        <v>0.76739999999999997</v>
      </c>
      <c r="I15" s="7">
        <v>0.76249999999999996</v>
      </c>
      <c r="J15" s="7">
        <v>0.76249999999999996</v>
      </c>
      <c r="K15" s="7">
        <v>0.7429</v>
      </c>
      <c r="L15" s="9">
        <v>0.72829999999999995</v>
      </c>
      <c r="M15" s="7">
        <v>0.75760000000000005</v>
      </c>
      <c r="N15" s="7">
        <v>0.74780000000000002</v>
      </c>
      <c r="O15" s="7">
        <v>0.76739999999999997</v>
      </c>
      <c r="P15" s="7">
        <v>0.81620000000000004</v>
      </c>
      <c r="Q15" s="12">
        <f t="shared" si="0"/>
        <v>0.76085999999999998</v>
      </c>
      <c r="R15" s="12">
        <f t="shared" si="1"/>
        <v>0.72340000000000004</v>
      </c>
      <c r="S15" s="7">
        <f t="shared" si="2"/>
        <v>0.81620000000000004</v>
      </c>
      <c r="T15" s="20">
        <f t="shared" si="3"/>
        <v>2.3039928075284558E-2</v>
      </c>
      <c r="U15" s="1">
        <v>160</v>
      </c>
    </row>
    <row r="16" spans="1:21" ht="15.75" thickBot="1" x14ac:dyDescent="0.3">
      <c r="A16" s="1">
        <v>170</v>
      </c>
      <c r="B16" s="7">
        <v>0.79179999999999995</v>
      </c>
      <c r="C16" s="7">
        <v>0.71850000000000003</v>
      </c>
      <c r="D16" s="7">
        <v>0.73799999999999999</v>
      </c>
      <c r="E16" s="7">
        <v>0.73309999999999997</v>
      </c>
      <c r="F16" s="8">
        <v>0.72829999999999995</v>
      </c>
      <c r="G16" s="7">
        <v>0.72340000000000004</v>
      </c>
      <c r="H16" s="7">
        <v>0.72829999999999995</v>
      </c>
      <c r="I16" s="7">
        <v>0.7429</v>
      </c>
      <c r="J16" s="7">
        <v>0.71850000000000003</v>
      </c>
      <c r="K16" s="7">
        <v>0.68430000000000002</v>
      </c>
      <c r="L16" s="9">
        <v>0.77710000000000001</v>
      </c>
      <c r="M16" s="7">
        <v>0.71850000000000003</v>
      </c>
      <c r="N16" s="7">
        <v>0.72340000000000004</v>
      </c>
      <c r="O16" s="7">
        <v>0.71850000000000003</v>
      </c>
      <c r="P16" s="7">
        <v>0.72340000000000004</v>
      </c>
      <c r="Q16" s="12">
        <f t="shared" si="0"/>
        <v>0.73119999999999996</v>
      </c>
      <c r="R16" s="12">
        <f t="shared" si="1"/>
        <v>0.68430000000000002</v>
      </c>
      <c r="S16" s="7">
        <f t="shared" si="2"/>
        <v>0.79179999999999995</v>
      </c>
      <c r="T16" s="20">
        <f t="shared" si="3"/>
        <v>2.5368737791676914E-2</v>
      </c>
      <c r="U16" s="1">
        <v>170</v>
      </c>
    </row>
    <row r="17" spans="1:21" ht="15.75" thickBot="1" x14ac:dyDescent="0.3">
      <c r="A17" s="1">
        <v>180</v>
      </c>
      <c r="B17" s="7">
        <v>0.67449999999999999</v>
      </c>
      <c r="C17" s="7">
        <v>0.67449999999999999</v>
      </c>
      <c r="D17" s="7">
        <v>0.6794</v>
      </c>
      <c r="E17" s="7">
        <v>0.6794</v>
      </c>
      <c r="F17" s="8">
        <v>0.70379999999999998</v>
      </c>
      <c r="G17" s="7">
        <v>0.71850000000000003</v>
      </c>
      <c r="H17" s="7">
        <v>0.68910000000000005</v>
      </c>
      <c r="I17" s="7">
        <v>0.68430000000000002</v>
      </c>
      <c r="J17" s="7">
        <v>0.68430000000000002</v>
      </c>
      <c r="K17" s="7">
        <v>0.67449999999999999</v>
      </c>
      <c r="L17" s="9">
        <v>0.68910000000000005</v>
      </c>
      <c r="M17" s="7">
        <v>0.68430000000000002</v>
      </c>
      <c r="N17" s="7">
        <v>0.67449999999999999</v>
      </c>
      <c r="O17" s="7">
        <v>0.6794</v>
      </c>
      <c r="P17" s="7">
        <v>0.73799999999999999</v>
      </c>
      <c r="Q17" s="12">
        <f>AVERAGE(B17:P17)</f>
        <v>0.6885066666666666</v>
      </c>
      <c r="R17" s="12">
        <f t="shared" si="1"/>
        <v>0.67449999999999999</v>
      </c>
      <c r="S17" s="7">
        <f t="shared" si="2"/>
        <v>0.73799999999999999</v>
      </c>
      <c r="T17" s="20">
        <f t="shared" si="3"/>
        <v>1.8264738341040278E-2</v>
      </c>
      <c r="U17" s="1">
        <v>180</v>
      </c>
    </row>
    <row r="18" spans="1:21" ht="15.75" thickBot="1" x14ac:dyDescent="0.3">
      <c r="A18" s="1">
        <v>190</v>
      </c>
      <c r="B18" s="7">
        <v>0.64029999999999998</v>
      </c>
      <c r="C18" s="7">
        <v>0.64029999999999998</v>
      </c>
      <c r="D18" s="7">
        <v>0.6452</v>
      </c>
      <c r="E18" s="7">
        <v>0.62560000000000004</v>
      </c>
      <c r="F18" s="8">
        <v>0.65</v>
      </c>
      <c r="G18" s="7">
        <v>0.60609999999999997</v>
      </c>
      <c r="H18" s="7">
        <v>0.64029999999999998</v>
      </c>
      <c r="I18" s="7">
        <v>0.64029999999999998</v>
      </c>
      <c r="J18" s="7">
        <v>0.64029999999999998</v>
      </c>
      <c r="K18" s="7">
        <v>0.65</v>
      </c>
      <c r="L18" s="9">
        <v>0.63539999999999996</v>
      </c>
      <c r="M18" s="7">
        <v>0.63539999999999996</v>
      </c>
      <c r="N18" s="7">
        <v>0.64029999999999998</v>
      </c>
      <c r="O18" s="7">
        <v>0.64029999999999998</v>
      </c>
      <c r="P18" s="7">
        <v>0.64029999999999998</v>
      </c>
      <c r="Q18" s="12">
        <f t="shared" si="0"/>
        <v>0.63800666666666672</v>
      </c>
      <c r="R18" s="12">
        <f t="shared" si="1"/>
        <v>0.60609999999999997</v>
      </c>
      <c r="S18" s="7">
        <f t="shared" si="2"/>
        <v>0.65</v>
      </c>
      <c r="T18" s="20">
        <f t="shared" si="3"/>
        <v>1.0579796559390703E-2</v>
      </c>
      <c r="U18" s="1">
        <v>190</v>
      </c>
    </row>
    <row r="19" spans="1:21" ht="15.75" thickBot="1" x14ac:dyDescent="0.3">
      <c r="A19" s="1">
        <v>200</v>
      </c>
      <c r="B19" s="7">
        <v>0.63049999999999995</v>
      </c>
      <c r="C19" s="7">
        <v>0.55720000000000003</v>
      </c>
      <c r="D19" s="7">
        <v>0.6109</v>
      </c>
      <c r="E19" s="7">
        <v>0.62070000000000003</v>
      </c>
      <c r="F19" s="8">
        <v>0.65980000000000005</v>
      </c>
      <c r="G19" s="7">
        <v>0.56210000000000004</v>
      </c>
      <c r="H19" s="7">
        <v>0.60609999999999997</v>
      </c>
      <c r="I19" s="7">
        <v>0.56699999999999995</v>
      </c>
      <c r="J19" s="7">
        <v>0.62070000000000003</v>
      </c>
      <c r="K19" s="7">
        <v>0.63049999999999995</v>
      </c>
      <c r="L19" s="9">
        <v>0.62070000000000003</v>
      </c>
      <c r="M19" s="7">
        <v>0.60609999999999997</v>
      </c>
      <c r="N19" s="7">
        <v>0.60119999999999996</v>
      </c>
      <c r="O19" s="7">
        <v>0.6109</v>
      </c>
      <c r="P19" s="7">
        <v>0.60119999999999996</v>
      </c>
      <c r="Q19" s="12">
        <f t="shared" si="0"/>
        <v>0.60704000000000002</v>
      </c>
      <c r="R19" s="12">
        <f t="shared" si="1"/>
        <v>0.55720000000000003</v>
      </c>
      <c r="S19" s="7">
        <f t="shared" si="2"/>
        <v>0.65980000000000005</v>
      </c>
      <c r="T19" s="20">
        <f t="shared" si="3"/>
        <v>2.7582028310374235E-2</v>
      </c>
      <c r="U19" s="1">
        <v>200</v>
      </c>
    </row>
    <row r="20" spans="1:21" ht="15.75" thickBot="1" x14ac:dyDescent="0.3">
      <c r="A20" s="1">
        <v>210</v>
      </c>
      <c r="B20" s="7">
        <v>0.62560000000000004</v>
      </c>
      <c r="C20" s="7">
        <v>0.62070000000000003</v>
      </c>
      <c r="D20" s="7">
        <v>0.58650000000000002</v>
      </c>
      <c r="E20" s="7">
        <v>0.60609999999999997</v>
      </c>
      <c r="F20" s="8">
        <v>0.60119999999999996</v>
      </c>
      <c r="G20" s="7">
        <v>0.60119999999999996</v>
      </c>
      <c r="H20" s="7">
        <v>0.60119999999999996</v>
      </c>
      <c r="I20" s="7">
        <v>0.60609999999999997</v>
      </c>
      <c r="J20" s="7">
        <v>0.60609999999999997</v>
      </c>
      <c r="K20" s="7">
        <v>0.59630000000000005</v>
      </c>
      <c r="L20" s="9">
        <v>0.59630000000000005</v>
      </c>
      <c r="M20" s="7">
        <v>0.60119999999999996</v>
      </c>
      <c r="N20" s="7">
        <v>0.59630000000000005</v>
      </c>
      <c r="O20" s="7">
        <v>0.59140000000000004</v>
      </c>
      <c r="P20" s="7">
        <v>0.61580000000000001</v>
      </c>
      <c r="Q20" s="12">
        <f t="shared" si="0"/>
        <v>0.6034666666666666</v>
      </c>
      <c r="R20" s="12">
        <f t="shared" si="1"/>
        <v>0.58650000000000002</v>
      </c>
      <c r="S20" s="7">
        <f t="shared" si="2"/>
        <v>0.62560000000000004</v>
      </c>
      <c r="T20" s="20">
        <f t="shared" si="3"/>
        <v>1.0582645271971511E-2</v>
      </c>
      <c r="U20" s="1">
        <v>210</v>
      </c>
    </row>
    <row r="21" spans="1:21" ht="15.75" thickBot="1" x14ac:dyDescent="0.3">
      <c r="A21" s="1">
        <v>220</v>
      </c>
      <c r="B21" s="7">
        <v>0.56210000000000004</v>
      </c>
      <c r="C21" s="7">
        <v>0.57179999999999997</v>
      </c>
      <c r="D21" s="7">
        <v>0.57179999999999997</v>
      </c>
      <c r="E21" s="7">
        <v>0.57669999999999999</v>
      </c>
      <c r="F21" s="8">
        <v>0.56210000000000004</v>
      </c>
      <c r="G21" s="7">
        <v>0.56210000000000004</v>
      </c>
      <c r="H21" s="7">
        <v>0.56699999999999995</v>
      </c>
      <c r="I21" s="7">
        <v>0.56210000000000004</v>
      </c>
      <c r="J21" s="7">
        <v>0.56210000000000004</v>
      </c>
      <c r="K21" s="7">
        <v>0.56699999999999995</v>
      </c>
      <c r="L21" s="9">
        <v>0.56699999999999995</v>
      </c>
      <c r="M21" s="7">
        <v>0.58160000000000001</v>
      </c>
      <c r="N21" s="7">
        <v>0.56210000000000004</v>
      </c>
      <c r="O21" s="7">
        <v>0.59630000000000005</v>
      </c>
      <c r="P21" s="7">
        <v>0.58160000000000001</v>
      </c>
      <c r="Q21" s="12">
        <f t="shared" si="0"/>
        <v>0.57022666666666677</v>
      </c>
      <c r="R21" s="12">
        <f t="shared" si="1"/>
        <v>0.56210000000000004</v>
      </c>
      <c r="S21" s="7">
        <f t="shared" si="2"/>
        <v>0.59630000000000005</v>
      </c>
      <c r="T21" s="20">
        <f t="shared" si="3"/>
        <v>1.0045856762627967E-2</v>
      </c>
      <c r="U21" s="1">
        <v>220</v>
      </c>
    </row>
    <row r="22" spans="1:21" ht="15.75" thickBot="1" x14ac:dyDescent="0.3">
      <c r="A22" s="1">
        <v>230</v>
      </c>
      <c r="B22" s="7">
        <v>0.52300000000000002</v>
      </c>
      <c r="C22" s="7">
        <v>0.54249999999999998</v>
      </c>
      <c r="D22" s="7">
        <v>0.52300000000000002</v>
      </c>
      <c r="E22" s="7">
        <v>0.55230000000000001</v>
      </c>
      <c r="F22" s="8">
        <v>0.54249999999999998</v>
      </c>
      <c r="G22" s="7">
        <v>0.5474</v>
      </c>
      <c r="H22" s="7">
        <v>0.52300000000000002</v>
      </c>
      <c r="I22" s="7">
        <v>0.54249999999999998</v>
      </c>
      <c r="J22" s="7">
        <v>0.53759999999999997</v>
      </c>
      <c r="K22" s="7">
        <v>0.53759999999999997</v>
      </c>
      <c r="L22" s="9">
        <v>0.54249999999999998</v>
      </c>
      <c r="M22" s="7">
        <v>0.52300000000000002</v>
      </c>
      <c r="N22" s="7">
        <v>0.54249999999999998</v>
      </c>
      <c r="O22" s="7">
        <v>0.5474</v>
      </c>
      <c r="P22" s="7">
        <v>0.52300000000000002</v>
      </c>
      <c r="Q22" s="12">
        <f t="shared" si="0"/>
        <v>0.53665333333333343</v>
      </c>
      <c r="R22" s="12">
        <f t="shared" si="1"/>
        <v>0.52300000000000002</v>
      </c>
      <c r="S22" s="7">
        <f t="shared" si="2"/>
        <v>0.55230000000000001</v>
      </c>
      <c r="T22" s="20">
        <f t="shared" si="3"/>
        <v>1.062536497972567E-2</v>
      </c>
      <c r="U22" s="1">
        <v>230</v>
      </c>
    </row>
    <row r="23" spans="1:21" ht="15.75" thickBot="1" x14ac:dyDescent="0.3">
      <c r="A23" s="1">
        <v>240</v>
      </c>
      <c r="B23" s="7">
        <v>0.4839</v>
      </c>
      <c r="C23" s="7">
        <v>0.62070000000000003</v>
      </c>
      <c r="D23" s="7">
        <v>0.4985</v>
      </c>
      <c r="E23" s="7">
        <v>0.53759999999999997</v>
      </c>
      <c r="F23" s="8">
        <v>0.5181</v>
      </c>
      <c r="G23" s="7">
        <v>0.4985</v>
      </c>
      <c r="H23" s="7">
        <v>0.50829999999999997</v>
      </c>
      <c r="I23" s="7">
        <v>0.5181</v>
      </c>
      <c r="J23" s="7">
        <v>0.5474</v>
      </c>
      <c r="K23" s="7">
        <v>0.50339999999999996</v>
      </c>
      <c r="L23" s="9">
        <v>0.58650000000000002</v>
      </c>
      <c r="M23" s="7">
        <v>0.50829999999999997</v>
      </c>
      <c r="N23" s="7">
        <v>0.52790000000000004</v>
      </c>
      <c r="O23" s="7">
        <v>0.44969999999999999</v>
      </c>
      <c r="P23" s="7">
        <v>0.50829999999999997</v>
      </c>
      <c r="Q23" s="12">
        <f t="shared" si="0"/>
        <v>0.52101333333333333</v>
      </c>
      <c r="R23" s="12">
        <f t="shared" si="1"/>
        <v>0.44969999999999999</v>
      </c>
      <c r="S23" s="7">
        <f t="shared" si="2"/>
        <v>0.62070000000000003</v>
      </c>
      <c r="T23" s="20">
        <f t="shared" si="3"/>
        <v>4.0999579556496982E-2</v>
      </c>
      <c r="U23" s="1">
        <v>240</v>
      </c>
    </row>
    <row r="24" spans="1:21" ht="15.75" thickBot="1" x14ac:dyDescent="0.3">
      <c r="A24" s="1">
        <v>250</v>
      </c>
      <c r="B24" s="7">
        <v>0.50339999999999996</v>
      </c>
      <c r="C24" s="7">
        <v>0.48880000000000001</v>
      </c>
      <c r="D24" s="7">
        <v>0.49359999999999998</v>
      </c>
      <c r="E24" s="7">
        <v>0.4839</v>
      </c>
      <c r="F24" s="8">
        <v>0.49359999999999998</v>
      </c>
      <c r="G24" s="7">
        <v>0.47899999999999998</v>
      </c>
      <c r="H24" s="7">
        <v>0.51319999999999999</v>
      </c>
      <c r="I24" s="7">
        <v>0.49359999999999998</v>
      </c>
      <c r="J24" s="7">
        <v>0.4839</v>
      </c>
      <c r="K24" s="7">
        <v>0.4839</v>
      </c>
      <c r="L24" s="9">
        <v>0.4839</v>
      </c>
      <c r="M24" s="7">
        <v>0.4985</v>
      </c>
      <c r="N24" s="7">
        <v>0.46920000000000001</v>
      </c>
      <c r="O24" s="7">
        <v>0.46920000000000001</v>
      </c>
      <c r="P24" s="7">
        <v>0.4985</v>
      </c>
      <c r="Q24" s="12">
        <f t="shared" si="0"/>
        <v>0.48908000000000001</v>
      </c>
      <c r="R24" s="12">
        <f t="shared" si="1"/>
        <v>0.46920000000000001</v>
      </c>
      <c r="S24" s="7">
        <f t="shared" si="2"/>
        <v>0.51319999999999999</v>
      </c>
      <c r="T24" s="20">
        <f t="shared" si="3"/>
        <v>1.2026886546400937E-2</v>
      </c>
      <c r="U24" s="1">
        <v>250</v>
      </c>
    </row>
    <row r="25" spans="1:21" ht="15.75" thickBot="1" x14ac:dyDescent="0.3">
      <c r="A25" s="1">
        <v>260</v>
      </c>
      <c r="B25" s="7">
        <v>0.49359999999999998</v>
      </c>
      <c r="C25" s="7">
        <v>0.48880000000000001</v>
      </c>
      <c r="D25" s="7">
        <v>0.45939999999999998</v>
      </c>
      <c r="E25" s="7">
        <v>0.53269999999999995</v>
      </c>
      <c r="F25" s="8">
        <v>0.46429999999999999</v>
      </c>
      <c r="G25" s="7">
        <v>0.4839</v>
      </c>
      <c r="H25" s="7">
        <v>0.47410000000000002</v>
      </c>
      <c r="I25" s="7">
        <v>0.4839</v>
      </c>
      <c r="J25" s="7">
        <v>0.43990000000000001</v>
      </c>
      <c r="K25" s="7">
        <v>0.4839</v>
      </c>
      <c r="L25" s="9">
        <v>0.46429999999999999</v>
      </c>
      <c r="M25" s="7">
        <v>0.4839</v>
      </c>
      <c r="N25" s="7">
        <v>0.46920000000000001</v>
      </c>
      <c r="O25" s="7">
        <v>0.46920000000000001</v>
      </c>
      <c r="P25" s="7">
        <v>0.46920000000000001</v>
      </c>
      <c r="Q25" s="12">
        <f t="shared" si="0"/>
        <v>0.4773533333333333</v>
      </c>
      <c r="R25" s="12">
        <f t="shared" si="1"/>
        <v>0.43990000000000001</v>
      </c>
      <c r="S25" s="7">
        <f t="shared" si="2"/>
        <v>0.53269999999999995</v>
      </c>
      <c r="T25" s="20">
        <f t="shared" si="3"/>
        <v>2.053835668299912E-2</v>
      </c>
      <c r="U25" s="1">
        <v>260</v>
      </c>
    </row>
    <row r="26" spans="1:21" ht="15.75" thickBot="1" x14ac:dyDescent="0.3">
      <c r="A26" s="1">
        <v>270</v>
      </c>
      <c r="B26" s="7">
        <v>0.45939999999999998</v>
      </c>
      <c r="C26" s="7">
        <v>0.46920000000000001</v>
      </c>
      <c r="D26" s="7">
        <v>0.45939999999999998</v>
      </c>
      <c r="E26" s="7">
        <v>0.45939999999999998</v>
      </c>
      <c r="F26" s="8">
        <v>0.46429999999999999</v>
      </c>
      <c r="G26" s="7">
        <v>0.44479999999999997</v>
      </c>
      <c r="H26" s="7">
        <v>0.46429999999999999</v>
      </c>
      <c r="I26" s="7">
        <v>0.4839</v>
      </c>
      <c r="J26" s="7">
        <v>0.44479999999999997</v>
      </c>
      <c r="K26" s="7">
        <v>0.46920000000000001</v>
      </c>
      <c r="L26" s="9">
        <v>0.51319999999999999</v>
      </c>
      <c r="M26" s="7">
        <v>0.44479999999999997</v>
      </c>
      <c r="N26" s="7">
        <v>0.46920000000000001</v>
      </c>
      <c r="O26" s="7">
        <v>0.50339999999999996</v>
      </c>
      <c r="P26" s="7">
        <v>0.44479999999999997</v>
      </c>
      <c r="Q26" s="12">
        <f t="shared" si="0"/>
        <v>0.46627333333333332</v>
      </c>
      <c r="R26" s="12">
        <f t="shared" si="1"/>
        <v>0.44479999999999997</v>
      </c>
      <c r="S26" s="7">
        <f t="shared" si="2"/>
        <v>0.51319999999999999</v>
      </c>
      <c r="T26" s="20">
        <f t="shared" si="3"/>
        <v>2.0547556916531349E-2</v>
      </c>
      <c r="U26" s="1">
        <v>270</v>
      </c>
    </row>
    <row r="27" spans="1:21" ht="15.75" thickBot="1" x14ac:dyDescent="0.3">
      <c r="A27" s="1">
        <v>280</v>
      </c>
      <c r="B27" s="7">
        <v>0.435</v>
      </c>
      <c r="C27" s="7">
        <v>0.44479999999999997</v>
      </c>
      <c r="D27" s="7">
        <v>0.44479999999999997</v>
      </c>
      <c r="E27" s="7">
        <v>0.44479999999999997</v>
      </c>
      <c r="F27" s="8">
        <v>0.44969999999999999</v>
      </c>
      <c r="G27" s="7">
        <v>0.44479999999999997</v>
      </c>
      <c r="H27" s="7">
        <v>0.38119999999999998</v>
      </c>
      <c r="I27" s="7">
        <v>0.45450000000000002</v>
      </c>
      <c r="J27" s="7">
        <v>0.44969999999999999</v>
      </c>
      <c r="K27" s="7">
        <v>0.44969999999999999</v>
      </c>
      <c r="L27" s="9">
        <v>0.44969999999999999</v>
      </c>
      <c r="M27" s="7">
        <v>0.44969999999999999</v>
      </c>
      <c r="N27" s="7">
        <v>0.45939999999999998</v>
      </c>
      <c r="O27" s="7">
        <v>0.45450000000000002</v>
      </c>
      <c r="P27" s="7">
        <v>0.44479999999999997</v>
      </c>
      <c r="Q27" s="12">
        <f t="shared" si="0"/>
        <v>0.44380666666666657</v>
      </c>
      <c r="R27" s="12">
        <f t="shared" si="1"/>
        <v>0.38119999999999998</v>
      </c>
      <c r="S27" s="7">
        <f t="shared" si="2"/>
        <v>0.45939999999999998</v>
      </c>
      <c r="T27" s="20">
        <f t="shared" si="3"/>
        <v>1.8220062202601472E-2</v>
      </c>
      <c r="U27" s="1">
        <v>280</v>
      </c>
    </row>
    <row r="28" spans="1:21" ht="15.75" thickBot="1" x14ac:dyDescent="0.3">
      <c r="A28" s="1">
        <v>290</v>
      </c>
      <c r="B28" s="7">
        <v>0.42520000000000002</v>
      </c>
      <c r="C28" s="7">
        <v>0.43009999999999998</v>
      </c>
      <c r="D28" s="7">
        <v>0.40570000000000001</v>
      </c>
      <c r="E28" s="7">
        <v>0.47410000000000002</v>
      </c>
      <c r="F28" s="8">
        <v>0.43009999999999998</v>
      </c>
      <c r="G28" s="7">
        <v>0.47410000000000002</v>
      </c>
      <c r="H28" s="7">
        <v>0.41539999999999999</v>
      </c>
      <c r="I28" s="7">
        <v>0.435</v>
      </c>
      <c r="J28" s="7">
        <v>0.435</v>
      </c>
      <c r="K28" s="7">
        <v>0.42030000000000001</v>
      </c>
      <c r="L28" s="9">
        <v>0.46429999999999999</v>
      </c>
      <c r="M28" s="7">
        <v>0.42520000000000002</v>
      </c>
      <c r="N28" s="7">
        <v>0.43009999999999998</v>
      </c>
      <c r="O28" s="7">
        <v>0.435</v>
      </c>
      <c r="P28" s="7">
        <v>0.47410000000000002</v>
      </c>
      <c r="Q28" s="12">
        <f t="shared" si="0"/>
        <v>0.43824666666666662</v>
      </c>
      <c r="R28" s="12">
        <f t="shared" si="1"/>
        <v>0.40570000000000001</v>
      </c>
      <c r="S28" s="7">
        <f t="shared" si="2"/>
        <v>0.47410000000000002</v>
      </c>
      <c r="T28" s="20">
        <f t="shared" si="3"/>
        <v>2.2376099068510798E-2</v>
      </c>
      <c r="U28" s="1">
        <v>290</v>
      </c>
    </row>
    <row r="29" spans="1:21" ht="15.75" thickBot="1" x14ac:dyDescent="0.3">
      <c r="A29" s="1">
        <v>300</v>
      </c>
      <c r="B29" s="19">
        <v>0.39100000000000001</v>
      </c>
      <c r="C29" s="7">
        <v>0.40570000000000001</v>
      </c>
      <c r="D29" s="7">
        <v>0.40570000000000001</v>
      </c>
      <c r="E29" s="7">
        <v>0.38119999999999998</v>
      </c>
      <c r="F29" s="8">
        <v>0.40570000000000001</v>
      </c>
      <c r="G29" s="7">
        <v>0.43990000000000001</v>
      </c>
      <c r="H29" s="7">
        <v>0.41539999999999999</v>
      </c>
      <c r="I29" s="7">
        <v>0.39100000000000001</v>
      </c>
      <c r="J29" s="7">
        <v>0.41539999999999999</v>
      </c>
      <c r="K29" s="7">
        <v>0.46429999999999999</v>
      </c>
      <c r="L29" s="9">
        <v>0.35680000000000001</v>
      </c>
      <c r="M29" s="7">
        <v>0.42520000000000002</v>
      </c>
      <c r="N29" s="7">
        <v>0.40570000000000001</v>
      </c>
      <c r="O29" s="7">
        <v>0.40570000000000001</v>
      </c>
      <c r="P29" s="7">
        <v>0.42520000000000002</v>
      </c>
      <c r="Q29" s="12">
        <f t="shared" si="0"/>
        <v>0.40892666666666672</v>
      </c>
      <c r="R29" s="12">
        <f t="shared" si="1"/>
        <v>0.35680000000000001</v>
      </c>
      <c r="S29" s="7">
        <f t="shared" si="2"/>
        <v>0.46429999999999999</v>
      </c>
      <c r="T29" s="20">
        <f t="shared" si="3"/>
        <v>2.5099444122093525E-2</v>
      </c>
      <c r="U29" s="1">
        <v>300</v>
      </c>
    </row>
    <row r="30" spans="1:21" x14ac:dyDescent="0.25">
      <c r="A30" s="18">
        <v>310</v>
      </c>
      <c r="B30" s="10">
        <v>0.41060000000000002</v>
      </c>
      <c r="C30" s="17">
        <v>0.39589999999999997</v>
      </c>
      <c r="D30" s="17">
        <v>0.3861</v>
      </c>
      <c r="E30" s="17">
        <v>0.40570000000000001</v>
      </c>
      <c r="F30" s="17">
        <v>0.40570000000000001</v>
      </c>
      <c r="G30" s="14">
        <v>0.40079999999999999</v>
      </c>
      <c r="H30" s="13">
        <v>0.38119999999999998</v>
      </c>
      <c r="I30" s="15">
        <v>0.44429999999999997</v>
      </c>
      <c r="J30" s="17">
        <v>0.40079999999999999</v>
      </c>
      <c r="K30" s="17">
        <v>0.42520000000000002</v>
      </c>
      <c r="L30" s="17">
        <v>0.40570000000000001</v>
      </c>
      <c r="M30" s="17">
        <v>0.40079999999999999</v>
      </c>
      <c r="N30" s="14">
        <v>0.44429999999999997</v>
      </c>
      <c r="O30" s="14">
        <v>0.40570000000000001</v>
      </c>
      <c r="P30" s="14">
        <v>0.40079999999999999</v>
      </c>
      <c r="Q30" s="12">
        <f t="shared" si="0"/>
        <v>0.4075733333333334</v>
      </c>
      <c r="R30" s="12">
        <f t="shared" si="1"/>
        <v>0.38119999999999998</v>
      </c>
      <c r="S30" s="7">
        <f t="shared" si="2"/>
        <v>0.44429999999999997</v>
      </c>
      <c r="T30" s="20">
        <f t="shared" si="3"/>
        <v>1.794441682635842E-2</v>
      </c>
      <c r="U30" s="18">
        <v>310</v>
      </c>
    </row>
    <row r="31" spans="1:21" x14ac:dyDescent="0.25">
      <c r="C31" s="2"/>
      <c r="H31" s="16"/>
      <c r="Q31" s="16"/>
      <c r="S31" s="16"/>
    </row>
    <row r="32" spans="1:21" x14ac:dyDescent="0.25">
      <c r="R32" s="24" t="s">
        <v>10</v>
      </c>
      <c r="S32" s="24"/>
      <c r="T32" s="24"/>
    </row>
    <row r="33" spans="1:22" x14ac:dyDescent="0.25">
      <c r="A33" s="23" t="s">
        <v>7</v>
      </c>
      <c r="B33" s="23"/>
      <c r="C33" s="23"/>
      <c r="R33" t="s">
        <v>6</v>
      </c>
      <c r="T33" t="s">
        <v>8</v>
      </c>
      <c r="V33" t="s">
        <v>9</v>
      </c>
    </row>
    <row r="34" spans="1:22" x14ac:dyDescent="0.25">
      <c r="A34">
        <v>40</v>
      </c>
      <c r="B34">
        <f>-50.562*B3^5+427.88*B3^4-1407.8*B3^3+2289.7*B3^2-1933.1*B3+795.54</f>
        <v>41.181508722398576</v>
      </c>
      <c r="C34">
        <f t="shared" ref="C34:P34" si="4">-50.562*C3^5+427.88*C3^4-1407.8*C3^3+2289.7*C3^2-1933.1*C3+795.54</f>
        <v>41.730678170777537</v>
      </c>
      <c r="D34">
        <f t="shared" si="4"/>
        <v>25.068684010546349</v>
      </c>
      <c r="E34">
        <f t="shared" si="4"/>
        <v>33.127304257569449</v>
      </c>
      <c r="F34">
        <f t="shared" si="4"/>
        <v>39.426520138073101</v>
      </c>
      <c r="G34">
        <f t="shared" si="4"/>
        <v>42.262505539856647</v>
      </c>
      <c r="H34">
        <f t="shared" si="4"/>
        <v>41.730678170777537</v>
      </c>
      <c r="I34">
        <f t="shared" si="4"/>
        <v>42.262505539856647</v>
      </c>
      <c r="J34">
        <f t="shared" si="4"/>
        <v>41.730678170777537</v>
      </c>
      <c r="K34">
        <f t="shared" si="4"/>
        <v>41.181508722398576</v>
      </c>
      <c r="L34">
        <f t="shared" si="4"/>
        <v>41.181508722398576</v>
      </c>
      <c r="M34">
        <f t="shared" si="4"/>
        <v>41.181508722398576</v>
      </c>
      <c r="N34">
        <f t="shared" si="4"/>
        <v>41.730678170777537</v>
      </c>
      <c r="O34">
        <f t="shared" si="4"/>
        <v>33.911762501792509</v>
      </c>
      <c r="P34">
        <f t="shared" si="4"/>
        <v>41.730678170777537</v>
      </c>
      <c r="R34">
        <f>AVERAGE(B34:P34)</f>
        <v>39.295913848745116</v>
      </c>
      <c r="T34">
        <f>_xlfn.STDEV.S(B34:P34)</f>
        <v>4.8619186985616532</v>
      </c>
      <c r="V34">
        <f>R34-A34</f>
        <v>-0.70408615125488438</v>
      </c>
    </row>
    <row r="35" spans="1:22" x14ac:dyDescent="0.25">
      <c r="A35">
        <f>A34+10</f>
        <v>50</v>
      </c>
      <c r="B35">
        <f t="shared" ref="B35:P60" si="5">-50.562*B4^5+427.88*B4^4-1407.8*B4^3+2289.7*B4^2-1933.1*B4+795.54</f>
        <v>52.159767920978993</v>
      </c>
      <c r="C35">
        <f t="shared" si="5"/>
        <v>52.190809839423309</v>
      </c>
      <c r="D35">
        <f t="shared" si="5"/>
        <v>52.257982266514773</v>
      </c>
      <c r="E35">
        <f t="shared" si="5"/>
        <v>52.159767920978993</v>
      </c>
      <c r="F35">
        <f t="shared" si="5"/>
        <v>52.376583212940204</v>
      </c>
      <c r="G35">
        <f t="shared" si="5"/>
        <v>52.238626666206073</v>
      </c>
      <c r="H35">
        <f t="shared" si="5"/>
        <v>52.159767920978993</v>
      </c>
      <c r="I35">
        <f t="shared" si="5"/>
        <v>52.159767920978993</v>
      </c>
      <c r="J35">
        <f t="shared" si="5"/>
        <v>52.159767920978993</v>
      </c>
      <c r="K35">
        <f t="shared" si="5"/>
        <v>52.324799929725486</v>
      </c>
      <c r="L35">
        <f t="shared" si="5"/>
        <v>52.35004701181515</v>
      </c>
      <c r="M35">
        <f t="shared" si="5"/>
        <v>52.159767920978993</v>
      </c>
      <c r="N35">
        <f t="shared" si="5"/>
        <v>52.404327882341931</v>
      </c>
      <c r="O35">
        <f t="shared" si="5"/>
        <v>52.159767920978993</v>
      </c>
      <c r="P35">
        <f t="shared" si="5"/>
        <v>52.159767920978993</v>
      </c>
      <c r="R35">
        <f t="shared" ref="R35:R60" si="6">AVERAGE(B35:P35)</f>
        <v>52.228088011786589</v>
      </c>
      <c r="T35">
        <f t="shared" ref="T35:T60" si="7">_xlfn.STDEV.S(B35:P35)</f>
        <v>9.1446307353215101E-2</v>
      </c>
      <c r="V35">
        <f t="shared" ref="V35:V60" si="8">R35-A35</f>
        <v>2.2280880117865891</v>
      </c>
    </row>
    <row r="36" spans="1:22" x14ac:dyDescent="0.25">
      <c r="A36">
        <f t="shared" ref="A36:A63" si="9">A35+10</f>
        <v>60</v>
      </c>
      <c r="B36">
        <f t="shared" si="5"/>
        <v>56.699970758627387</v>
      </c>
      <c r="C36">
        <f t="shared" si="5"/>
        <v>56.699970758627387</v>
      </c>
      <c r="D36">
        <f t="shared" si="5"/>
        <v>56.699970758627387</v>
      </c>
      <c r="E36">
        <f t="shared" si="5"/>
        <v>56.209990994959298</v>
      </c>
      <c r="F36">
        <f t="shared" si="5"/>
        <v>56.699970758627387</v>
      </c>
      <c r="G36">
        <f t="shared" si="5"/>
        <v>56.870631271621278</v>
      </c>
      <c r="H36">
        <f t="shared" si="5"/>
        <v>55.744929008369127</v>
      </c>
      <c r="I36">
        <f t="shared" si="5"/>
        <v>56.699970758627387</v>
      </c>
      <c r="J36">
        <f t="shared" si="5"/>
        <v>56.532425057594537</v>
      </c>
      <c r="K36">
        <f t="shared" si="5"/>
        <v>55.596263150112009</v>
      </c>
      <c r="L36">
        <f t="shared" si="5"/>
        <v>55.45079006414926</v>
      </c>
      <c r="M36">
        <f t="shared" si="5"/>
        <v>55.036343295054394</v>
      </c>
      <c r="N36">
        <f t="shared" si="5"/>
        <v>56.699970758627387</v>
      </c>
      <c r="O36">
        <f t="shared" si="5"/>
        <v>56.699970758627387</v>
      </c>
      <c r="P36">
        <f t="shared" si="5"/>
        <v>56.699970758627387</v>
      </c>
      <c r="R36">
        <f t="shared" si="6"/>
        <v>56.336075927391931</v>
      </c>
      <c r="T36">
        <f t="shared" si="7"/>
        <v>0.58366875349429859</v>
      </c>
      <c r="V36">
        <f t="shared" si="8"/>
        <v>-3.6639240726080686</v>
      </c>
    </row>
    <row r="37" spans="1:22" x14ac:dyDescent="0.25">
      <c r="A37">
        <f t="shared" si="9"/>
        <v>70</v>
      </c>
      <c r="B37">
        <f t="shared" si="5"/>
        <v>68.88178460621657</v>
      </c>
      <c r="C37">
        <f t="shared" si="5"/>
        <v>69.483185165718169</v>
      </c>
      <c r="D37">
        <f t="shared" si="5"/>
        <v>65.99694359910518</v>
      </c>
      <c r="E37">
        <f t="shared" si="5"/>
        <v>69.483185165718169</v>
      </c>
      <c r="F37">
        <f t="shared" si="5"/>
        <v>69.780404608382014</v>
      </c>
      <c r="G37">
        <f t="shared" si="5"/>
        <v>67.701599490223089</v>
      </c>
      <c r="H37">
        <f t="shared" si="5"/>
        <v>69.780404608382014</v>
      </c>
      <c r="I37">
        <f t="shared" si="5"/>
        <v>68.88178460621657</v>
      </c>
      <c r="J37">
        <f t="shared" si="5"/>
        <v>69.181565830278032</v>
      </c>
      <c r="K37">
        <f t="shared" si="5"/>
        <v>67.701599490223089</v>
      </c>
      <c r="L37">
        <f t="shared" si="5"/>
        <v>69.181565830278032</v>
      </c>
      <c r="M37">
        <f t="shared" si="5"/>
        <v>68.583869312910338</v>
      </c>
      <c r="N37">
        <f t="shared" si="5"/>
        <v>69.483185165718169</v>
      </c>
      <c r="O37">
        <f t="shared" si="5"/>
        <v>70.392514351095087</v>
      </c>
      <c r="P37">
        <f t="shared" si="5"/>
        <v>69.483185165718169</v>
      </c>
      <c r="R37">
        <f t="shared" si="6"/>
        <v>68.933118466412182</v>
      </c>
      <c r="T37">
        <f t="shared" si="7"/>
        <v>1.0915590348344766</v>
      </c>
      <c r="V37">
        <f t="shared" si="8"/>
        <v>-1.0668815335878179</v>
      </c>
    </row>
    <row r="38" spans="1:22" x14ac:dyDescent="0.25">
      <c r="A38">
        <f t="shared" si="9"/>
        <v>80</v>
      </c>
      <c r="B38">
        <f t="shared" si="5"/>
        <v>81.319347853110685</v>
      </c>
      <c r="C38">
        <f t="shared" si="5"/>
        <v>82.38148739374401</v>
      </c>
      <c r="D38">
        <f t="shared" si="5"/>
        <v>77.184887304601034</v>
      </c>
      <c r="E38">
        <f t="shared" si="5"/>
        <v>81.672328289749203</v>
      </c>
      <c r="F38">
        <f t="shared" si="5"/>
        <v>80.967445443506676</v>
      </c>
      <c r="G38">
        <f t="shared" si="5"/>
        <v>80.266915405720283</v>
      </c>
      <c r="H38">
        <f t="shared" si="5"/>
        <v>82.38148739374401</v>
      </c>
      <c r="I38">
        <f t="shared" si="5"/>
        <v>82.38148739374401</v>
      </c>
      <c r="J38">
        <f t="shared" si="5"/>
        <v>77.857694995187103</v>
      </c>
      <c r="K38">
        <f t="shared" si="5"/>
        <v>77.184887304601034</v>
      </c>
      <c r="L38">
        <f t="shared" si="5"/>
        <v>83.08755900867709</v>
      </c>
      <c r="M38">
        <f t="shared" si="5"/>
        <v>82.38148739374401</v>
      </c>
      <c r="N38">
        <f t="shared" si="5"/>
        <v>82.38148739374401</v>
      </c>
      <c r="O38">
        <f t="shared" si="5"/>
        <v>81.672328289749203</v>
      </c>
      <c r="P38">
        <f t="shared" si="5"/>
        <v>79.231537203047083</v>
      </c>
      <c r="R38">
        <f t="shared" si="6"/>
        <v>80.823491204444636</v>
      </c>
      <c r="T38">
        <f t="shared" si="7"/>
        <v>2.0193585806657519</v>
      </c>
      <c r="V38">
        <f t="shared" si="8"/>
        <v>0.82349120444463608</v>
      </c>
    </row>
    <row r="39" spans="1:22" x14ac:dyDescent="0.25">
      <c r="A39">
        <f t="shared" si="9"/>
        <v>90</v>
      </c>
      <c r="B39">
        <f t="shared" si="5"/>
        <v>91.575029781623925</v>
      </c>
      <c r="C39">
        <f t="shared" si="5"/>
        <v>93.493374891222629</v>
      </c>
      <c r="D39">
        <f t="shared" si="5"/>
        <v>93.882413299917062</v>
      </c>
      <c r="E39">
        <f t="shared" si="5"/>
        <v>92.719180390397014</v>
      </c>
      <c r="F39">
        <f t="shared" si="5"/>
        <v>93.882413299917062</v>
      </c>
      <c r="G39">
        <f t="shared" si="5"/>
        <v>93.493374891222629</v>
      </c>
      <c r="H39">
        <f t="shared" si="5"/>
        <v>93.882413299917062</v>
      </c>
      <c r="I39">
        <f t="shared" si="5"/>
        <v>93.105639133133536</v>
      </c>
      <c r="J39">
        <f t="shared" si="5"/>
        <v>95.444088450127765</v>
      </c>
      <c r="K39">
        <f t="shared" si="5"/>
        <v>93.105639133133536</v>
      </c>
      <c r="L39">
        <f t="shared" si="5"/>
        <v>92.719180390397014</v>
      </c>
      <c r="M39">
        <f t="shared" si="5"/>
        <v>92.33397438313159</v>
      </c>
      <c r="N39">
        <f t="shared" si="5"/>
        <v>92.719180390397014</v>
      </c>
      <c r="O39">
        <f t="shared" si="5"/>
        <v>93.493374891222629</v>
      </c>
      <c r="P39">
        <f t="shared" si="5"/>
        <v>93.493374891222629</v>
      </c>
      <c r="R39">
        <f t="shared" si="6"/>
        <v>93.289510101132208</v>
      </c>
      <c r="T39">
        <f t="shared" si="7"/>
        <v>0.8766409168299506</v>
      </c>
      <c r="V39">
        <f t="shared" si="8"/>
        <v>3.2895101011322083</v>
      </c>
    </row>
    <row r="40" spans="1:22" x14ac:dyDescent="0.25">
      <c r="A40">
        <f t="shared" si="9"/>
        <v>100</v>
      </c>
      <c r="B40">
        <f t="shared" si="5"/>
        <v>104.98560702140685</v>
      </c>
      <c r="C40">
        <f t="shared" si="5"/>
        <v>101.12852282739277</v>
      </c>
      <c r="D40">
        <f t="shared" si="5"/>
        <v>104.98560702140685</v>
      </c>
      <c r="E40">
        <f t="shared" si="5"/>
        <v>104.10984657771633</v>
      </c>
      <c r="F40">
        <f t="shared" si="5"/>
        <v>100.71008870163337</v>
      </c>
      <c r="G40">
        <f t="shared" si="5"/>
        <v>104.54644405032832</v>
      </c>
      <c r="H40">
        <f t="shared" si="5"/>
        <v>104.10984657771633</v>
      </c>
      <c r="I40">
        <f t="shared" si="5"/>
        <v>97.842829171609083</v>
      </c>
      <c r="J40">
        <f t="shared" si="5"/>
        <v>102.81477024945139</v>
      </c>
      <c r="K40">
        <f t="shared" si="5"/>
        <v>104.10984657771633</v>
      </c>
      <c r="L40">
        <f t="shared" si="5"/>
        <v>102.38776688628423</v>
      </c>
      <c r="M40">
        <f t="shared" si="5"/>
        <v>107.66919615747838</v>
      </c>
      <c r="N40">
        <f t="shared" si="5"/>
        <v>103.24407555718381</v>
      </c>
      <c r="O40">
        <f t="shared" si="5"/>
        <v>104.54644405032832</v>
      </c>
      <c r="P40">
        <f t="shared" si="5"/>
        <v>103.6757460066251</v>
      </c>
      <c r="R40">
        <f t="shared" si="6"/>
        <v>103.39110916228516</v>
      </c>
      <c r="T40">
        <f t="shared" si="7"/>
        <v>2.2699638256347359</v>
      </c>
      <c r="V40">
        <f t="shared" si="8"/>
        <v>3.3911091622851615</v>
      </c>
    </row>
    <row r="41" spans="1:22" x14ac:dyDescent="0.25">
      <c r="A41">
        <f t="shared" si="9"/>
        <v>110</v>
      </c>
      <c r="B41">
        <f t="shared" si="5"/>
        <v>111.42634933531599</v>
      </c>
      <c r="C41">
        <f t="shared" si="5"/>
        <v>111.91335644043193</v>
      </c>
      <c r="D41">
        <f t="shared" si="5"/>
        <v>115.42743956362824</v>
      </c>
      <c r="E41">
        <f t="shared" si="5"/>
        <v>110.94316234897042</v>
      </c>
      <c r="F41">
        <f t="shared" si="5"/>
        <v>106.76013461234493</v>
      </c>
      <c r="G41">
        <f t="shared" si="5"/>
        <v>110.94316234897042</v>
      </c>
      <c r="H41">
        <f t="shared" si="5"/>
        <v>111.91335644043193</v>
      </c>
      <c r="I41">
        <f t="shared" si="5"/>
        <v>108.12833051073881</v>
      </c>
      <c r="J41">
        <f t="shared" si="5"/>
        <v>115.42743956362824</v>
      </c>
      <c r="K41">
        <f t="shared" si="5"/>
        <v>112.40428357963901</v>
      </c>
      <c r="L41">
        <f t="shared" si="5"/>
        <v>111.42634933531599</v>
      </c>
      <c r="M41">
        <f t="shared" si="5"/>
        <v>112.40428357963901</v>
      </c>
      <c r="N41">
        <f t="shared" si="5"/>
        <v>112.40428357963901</v>
      </c>
      <c r="O41">
        <f t="shared" si="5"/>
        <v>106.31004584388074</v>
      </c>
      <c r="P41">
        <f t="shared" si="5"/>
        <v>104.98560702140685</v>
      </c>
      <c r="R41">
        <f t="shared" si="6"/>
        <v>110.85450560693211</v>
      </c>
      <c r="T41">
        <f t="shared" si="7"/>
        <v>3.0616631286964937</v>
      </c>
      <c r="V41">
        <f t="shared" si="8"/>
        <v>0.85450560693210775</v>
      </c>
    </row>
    <row r="42" spans="1:22" x14ac:dyDescent="0.25">
      <c r="A42">
        <f t="shared" si="9"/>
        <v>120</v>
      </c>
      <c r="B42">
        <f t="shared" si="5"/>
        <v>119.72707633715004</v>
      </c>
      <c r="C42">
        <f t="shared" si="5"/>
        <v>113.38808102283383</v>
      </c>
      <c r="D42">
        <f t="shared" si="5"/>
        <v>119.72707633715004</v>
      </c>
      <c r="E42">
        <f t="shared" si="5"/>
        <v>118.07172952274937</v>
      </c>
      <c r="F42">
        <f t="shared" si="5"/>
        <v>122.00241208013153</v>
      </c>
      <c r="G42">
        <f t="shared" si="5"/>
        <v>123.78241848674725</v>
      </c>
      <c r="H42">
        <f t="shared" si="5"/>
        <v>120.29003334826416</v>
      </c>
      <c r="I42">
        <f t="shared" si="5"/>
        <v>120.85880176016803</v>
      </c>
      <c r="J42">
        <f t="shared" si="5"/>
        <v>122.00241208013153</v>
      </c>
      <c r="K42">
        <f t="shared" si="5"/>
        <v>120.29003334826416</v>
      </c>
      <c r="L42">
        <f t="shared" si="5"/>
        <v>124.3888996772796</v>
      </c>
      <c r="M42">
        <f t="shared" si="5"/>
        <v>121.42173022759926</v>
      </c>
      <c r="N42">
        <f t="shared" si="5"/>
        <v>114.9108690582259</v>
      </c>
      <c r="O42">
        <f t="shared" si="5"/>
        <v>120.29003334826416</v>
      </c>
      <c r="P42">
        <f t="shared" si="5"/>
        <v>124.3888996772796</v>
      </c>
      <c r="R42">
        <f t="shared" si="6"/>
        <v>120.36936708748256</v>
      </c>
      <c r="T42">
        <f t="shared" si="7"/>
        <v>3.108738160200665</v>
      </c>
      <c r="V42">
        <f t="shared" si="8"/>
        <v>0.36936708748255853</v>
      </c>
    </row>
    <row r="43" spans="1:22" x14ac:dyDescent="0.25">
      <c r="A43">
        <f t="shared" si="9"/>
        <v>130</v>
      </c>
      <c r="B43">
        <f t="shared" si="5"/>
        <v>125.00220595638825</v>
      </c>
      <c r="C43">
        <f t="shared" si="5"/>
        <v>129.48613461641185</v>
      </c>
      <c r="D43">
        <f t="shared" si="5"/>
        <v>125.00220595638825</v>
      </c>
      <c r="E43">
        <f t="shared" si="5"/>
        <v>127.51363995635688</v>
      </c>
      <c r="F43">
        <f t="shared" si="5"/>
        <v>132.21649548400683</v>
      </c>
      <c r="G43">
        <f t="shared" si="5"/>
        <v>128.16329116324141</v>
      </c>
      <c r="H43">
        <f t="shared" si="5"/>
        <v>125.00220595638825</v>
      </c>
      <c r="I43">
        <f t="shared" si="5"/>
        <v>125.62249240176493</v>
      </c>
      <c r="J43">
        <f t="shared" si="5"/>
        <v>127.51363995635688</v>
      </c>
      <c r="K43">
        <f t="shared" si="5"/>
        <v>126.87161117982896</v>
      </c>
      <c r="L43">
        <f t="shared" si="5"/>
        <v>126.87161117982896</v>
      </c>
      <c r="M43">
        <f t="shared" si="5"/>
        <v>119.16979512789794</v>
      </c>
      <c r="N43">
        <f t="shared" si="5"/>
        <v>126.23703963364824</v>
      </c>
      <c r="O43">
        <f t="shared" si="5"/>
        <v>132.9241661955657</v>
      </c>
      <c r="P43">
        <f t="shared" si="5"/>
        <v>128.16329116324141</v>
      </c>
      <c r="R43">
        <f t="shared" si="6"/>
        <v>127.05065506182099</v>
      </c>
      <c r="T43">
        <f t="shared" si="7"/>
        <v>3.2456822501231435</v>
      </c>
      <c r="V43">
        <f t="shared" si="8"/>
        <v>-2.94934493817901</v>
      </c>
    </row>
    <row r="44" spans="1:22" x14ac:dyDescent="0.25">
      <c r="A44">
        <f t="shared" si="9"/>
        <v>140</v>
      </c>
      <c r="B44">
        <f t="shared" si="5"/>
        <v>140.51331133978351</v>
      </c>
      <c r="C44">
        <f t="shared" si="5"/>
        <v>139.70667737436634</v>
      </c>
      <c r="D44">
        <f t="shared" si="5"/>
        <v>130.84151517251917</v>
      </c>
      <c r="E44">
        <f t="shared" si="5"/>
        <v>138.9108752293364</v>
      </c>
      <c r="F44">
        <f t="shared" si="5"/>
        <v>141.33099138221439</v>
      </c>
      <c r="G44">
        <f t="shared" si="5"/>
        <v>135.84710057052598</v>
      </c>
      <c r="H44">
        <f t="shared" si="5"/>
        <v>141.33099138221439</v>
      </c>
      <c r="I44">
        <f t="shared" si="5"/>
        <v>141.33099138221439</v>
      </c>
      <c r="J44">
        <f t="shared" si="5"/>
        <v>138.12569352495893</v>
      </c>
      <c r="K44">
        <f t="shared" si="5"/>
        <v>139.70667737436634</v>
      </c>
      <c r="L44">
        <f t="shared" si="5"/>
        <v>140.51331133978351</v>
      </c>
      <c r="M44">
        <f t="shared" si="5"/>
        <v>135.10214568226547</v>
      </c>
      <c r="N44">
        <f t="shared" si="5"/>
        <v>130.15967026242242</v>
      </c>
      <c r="O44">
        <f t="shared" si="5"/>
        <v>138.9108752293364</v>
      </c>
      <c r="P44">
        <f t="shared" si="5"/>
        <v>130.15967026242242</v>
      </c>
      <c r="R44">
        <f t="shared" si="6"/>
        <v>137.499366500582</v>
      </c>
      <c r="T44">
        <f t="shared" si="7"/>
        <v>4.113385232543</v>
      </c>
      <c r="V44">
        <f t="shared" si="8"/>
        <v>-2.5006334994180008</v>
      </c>
    </row>
    <row r="45" spans="1:22" x14ac:dyDescent="0.25">
      <c r="A45">
        <f t="shared" si="9"/>
        <v>150</v>
      </c>
      <c r="B45">
        <f t="shared" si="5"/>
        <v>144.69880434773893</v>
      </c>
      <c r="C45">
        <f t="shared" si="5"/>
        <v>136.60186286122166</v>
      </c>
      <c r="D45">
        <f t="shared" si="5"/>
        <v>155.03485987099748</v>
      </c>
      <c r="E45">
        <f t="shared" si="5"/>
        <v>147.36413087168182</v>
      </c>
      <c r="F45">
        <f t="shared" si="5"/>
        <v>149.20492823121481</v>
      </c>
      <c r="G45">
        <f t="shared" si="5"/>
        <v>135.84710057052598</v>
      </c>
      <c r="H45">
        <f t="shared" si="5"/>
        <v>145.57478002201265</v>
      </c>
      <c r="I45">
        <f t="shared" si="5"/>
        <v>148.27797868761809</v>
      </c>
      <c r="J45">
        <f t="shared" si="5"/>
        <v>140.51331133978351</v>
      </c>
      <c r="K45">
        <f t="shared" si="5"/>
        <v>146.46314392551278</v>
      </c>
      <c r="L45">
        <f t="shared" si="5"/>
        <v>149.20492823121481</v>
      </c>
      <c r="M45">
        <f t="shared" si="5"/>
        <v>139.70667737436634</v>
      </c>
      <c r="N45">
        <f t="shared" si="5"/>
        <v>149.20492823121481</v>
      </c>
      <c r="O45">
        <f t="shared" si="5"/>
        <v>147.36413087168182</v>
      </c>
      <c r="P45">
        <f t="shared" si="5"/>
        <v>149.20492823121481</v>
      </c>
      <c r="R45">
        <f t="shared" si="6"/>
        <v>145.61776624453336</v>
      </c>
      <c r="T45">
        <f t="shared" si="7"/>
        <v>5.295811964934944</v>
      </c>
      <c r="V45">
        <f t="shared" si="8"/>
        <v>-4.3822337554666433</v>
      </c>
    </row>
    <row r="46" spans="1:22" x14ac:dyDescent="0.25">
      <c r="A46">
        <f t="shared" si="9"/>
        <v>160</v>
      </c>
      <c r="B46">
        <f t="shared" si="5"/>
        <v>161.39675565027369</v>
      </c>
      <c r="C46">
        <f t="shared" si="5"/>
        <v>160.29333998878121</v>
      </c>
      <c r="D46">
        <f t="shared" si="5"/>
        <v>160.29333998878121</v>
      </c>
      <c r="E46">
        <f t="shared" si="5"/>
        <v>169.57380581992538</v>
      </c>
      <c r="F46">
        <f t="shared" si="5"/>
        <v>153.02848802283575</v>
      </c>
      <c r="G46">
        <f t="shared" si="5"/>
        <v>161.39675565027369</v>
      </c>
      <c r="H46">
        <f t="shared" si="5"/>
        <v>159.20614755672477</v>
      </c>
      <c r="I46">
        <f t="shared" si="5"/>
        <v>160.29333998878121</v>
      </c>
      <c r="J46">
        <f t="shared" si="5"/>
        <v>160.29333998878121</v>
      </c>
      <c r="K46">
        <f t="shared" si="5"/>
        <v>164.80717522613168</v>
      </c>
      <c r="L46">
        <f t="shared" si="5"/>
        <v>168.34913183482422</v>
      </c>
      <c r="M46">
        <f t="shared" si="5"/>
        <v>161.39675565027369</v>
      </c>
      <c r="N46">
        <f t="shared" si="5"/>
        <v>163.65338667057586</v>
      </c>
      <c r="O46">
        <f t="shared" si="5"/>
        <v>159.20614755672477</v>
      </c>
      <c r="P46">
        <f t="shared" si="5"/>
        <v>149.20492823121481</v>
      </c>
      <c r="R46">
        <f t="shared" si="6"/>
        <v>160.82618918832685</v>
      </c>
      <c r="T46">
        <f t="shared" si="7"/>
        <v>5.072165141020065</v>
      </c>
      <c r="V46">
        <f t="shared" si="8"/>
        <v>0.8261891883268504</v>
      </c>
    </row>
    <row r="47" spans="1:22" x14ac:dyDescent="0.25">
      <c r="A47">
        <f t="shared" si="9"/>
        <v>170</v>
      </c>
      <c r="B47">
        <f t="shared" si="5"/>
        <v>154.02437086885152</v>
      </c>
      <c r="C47">
        <f t="shared" si="5"/>
        <v>170.81704277635185</v>
      </c>
      <c r="D47">
        <f t="shared" si="5"/>
        <v>165.97833343889477</v>
      </c>
      <c r="E47">
        <f t="shared" si="5"/>
        <v>167.16715617660748</v>
      </c>
      <c r="F47">
        <f t="shared" si="5"/>
        <v>168.34913183482422</v>
      </c>
      <c r="G47">
        <f t="shared" si="5"/>
        <v>169.57380581992538</v>
      </c>
      <c r="H47">
        <f t="shared" si="5"/>
        <v>168.34913183482422</v>
      </c>
      <c r="I47">
        <f t="shared" si="5"/>
        <v>164.80717522613168</v>
      </c>
      <c r="J47">
        <f t="shared" si="5"/>
        <v>170.81704277635185</v>
      </c>
      <c r="K47">
        <f t="shared" si="5"/>
        <v>180.03737542732108</v>
      </c>
      <c r="L47">
        <f t="shared" si="5"/>
        <v>157.10070946674534</v>
      </c>
      <c r="M47">
        <f t="shared" si="5"/>
        <v>170.81704277635185</v>
      </c>
      <c r="N47">
        <f t="shared" si="5"/>
        <v>169.57380581992538</v>
      </c>
      <c r="O47">
        <f t="shared" si="5"/>
        <v>170.81704277635185</v>
      </c>
      <c r="P47">
        <f t="shared" si="5"/>
        <v>169.57380581992538</v>
      </c>
      <c r="R47">
        <f t="shared" si="6"/>
        <v>167.85353152262556</v>
      </c>
      <c r="T47">
        <f t="shared" si="7"/>
        <v>6.0538155065211496</v>
      </c>
      <c r="V47">
        <f t="shared" si="8"/>
        <v>-2.1464684773744409</v>
      </c>
    </row>
    <row r="48" spans="1:22" x14ac:dyDescent="0.25">
      <c r="A48">
        <f t="shared" si="9"/>
        <v>180</v>
      </c>
      <c r="B48">
        <f t="shared" si="5"/>
        <v>182.86421345878387</v>
      </c>
      <c r="C48">
        <f t="shared" si="5"/>
        <v>182.86421345878387</v>
      </c>
      <c r="D48">
        <f t="shared" si="5"/>
        <v>181.44006721098322</v>
      </c>
      <c r="E48">
        <f t="shared" si="5"/>
        <v>181.44006721098322</v>
      </c>
      <c r="F48">
        <f t="shared" si="5"/>
        <v>174.66123108085594</v>
      </c>
      <c r="G48">
        <f t="shared" si="5"/>
        <v>170.81704277635185</v>
      </c>
      <c r="H48">
        <f t="shared" si="5"/>
        <v>178.68378866302692</v>
      </c>
      <c r="I48">
        <f t="shared" si="5"/>
        <v>180.03737542732108</v>
      </c>
      <c r="J48">
        <f t="shared" si="5"/>
        <v>180.03737542732108</v>
      </c>
      <c r="K48">
        <f t="shared" si="5"/>
        <v>182.86421345878387</v>
      </c>
      <c r="L48">
        <f t="shared" si="5"/>
        <v>178.68378866302692</v>
      </c>
      <c r="M48">
        <f t="shared" si="5"/>
        <v>180.03737542732108</v>
      </c>
      <c r="N48">
        <f t="shared" si="5"/>
        <v>182.86421345878387</v>
      </c>
      <c r="O48">
        <f t="shared" si="5"/>
        <v>181.44006721098322</v>
      </c>
      <c r="P48">
        <f t="shared" si="5"/>
        <v>165.97833343889477</v>
      </c>
      <c r="R48">
        <f t="shared" si="6"/>
        <v>178.98089109148032</v>
      </c>
      <c r="T48">
        <f t="shared" si="7"/>
        <v>4.9016237585404943</v>
      </c>
      <c r="V48">
        <f t="shared" si="8"/>
        <v>-1.0191089085196836</v>
      </c>
    </row>
    <row r="49" spans="1:22" x14ac:dyDescent="0.25">
      <c r="A49">
        <f t="shared" si="9"/>
        <v>190</v>
      </c>
      <c r="B49">
        <f t="shared" si="5"/>
        <v>193.43035918629664</v>
      </c>
      <c r="C49">
        <f t="shared" si="5"/>
        <v>193.43035918629664</v>
      </c>
      <c r="D49">
        <f t="shared" si="5"/>
        <v>191.84681768477753</v>
      </c>
      <c r="E49">
        <f t="shared" si="5"/>
        <v>198.32804079857021</v>
      </c>
      <c r="F49">
        <f t="shared" si="5"/>
        <v>190.31876779187519</v>
      </c>
      <c r="G49">
        <f t="shared" si="5"/>
        <v>205.1791988848446</v>
      </c>
      <c r="H49">
        <f t="shared" si="5"/>
        <v>193.43035918629664</v>
      </c>
      <c r="I49">
        <f t="shared" si="5"/>
        <v>193.43035918629664</v>
      </c>
      <c r="J49">
        <f t="shared" si="5"/>
        <v>193.43035918629664</v>
      </c>
      <c r="K49">
        <f t="shared" si="5"/>
        <v>190.31876779187519</v>
      </c>
      <c r="L49">
        <f t="shared" si="5"/>
        <v>195.03816402178927</v>
      </c>
      <c r="M49">
        <f t="shared" si="5"/>
        <v>195.03816402178927</v>
      </c>
      <c r="N49">
        <f t="shared" si="5"/>
        <v>193.43035918629664</v>
      </c>
      <c r="O49">
        <f t="shared" si="5"/>
        <v>193.43035918629664</v>
      </c>
      <c r="P49">
        <f t="shared" si="5"/>
        <v>193.43035918629664</v>
      </c>
      <c r="R49">
        <f t="shared" si="6"/>
        <v>194.23405296572633</v>
      </c>
      <c r="T49">
        <f t="shared" si="7"/>
        <v>3.5794586836135074</v>
      </c>
      <c r="V49">
        <f t="shared" si="8"/>
        <v>4.2340529657263346</v>
      </c>
    </row>
    <row r="50" spans="1:22" x14ac:dyDescent="0.25">
      <c r="A50">
        <f t="shared" si="9"/>
        <v>200</v>
      </c>
      <c r="B50">
        <f t="shared" si="5"/>
        <v>196.67060054285707</v>
      </c>
      <c r="C50">
        <f t="shared" si="5"/>
        <v>224.29066699027351</v>
      </c>
      <c r="D50">
        <f t="shared" si="5"/>
        <v>203.45416028620843</v>
      </c>
      <c r="E50">
        <f t="shared" si="5"/>
        <v>200.0108605526043</v>
      </c>
      <c r="F50">
        <f t="shared" si="5"/>
        <v>187.26879142122664</v>
      </c>
      <c r="G50">
        <f t="shared" si="5"/>
        <v>222.24325570455517</v>
      </c>
      <c r="H50">
        <f t="shared" si="5"/>
        <v>205.1791988848446</v>
      </c>
      <c r="I50">
        <f t="shared" si="5"/>
        <v>220.22643722314285</v>
      </c>
      <c r="J50">
        <f t="shared" si="5"/>
        <v>200.0108605526043</v>
      </c>
      <c r="K50">
        <f t="shared" si="5"/>
        <v>196.67060054285707</v>
      </c>
      <c r="L50">
        <f t="shared" si="5"/>
        <v>200.0108605526043</v>
      </c>
      <c r="M50">
        <f t="shared" si="5"/>
        <v>205.1791988848446</v>
      </c>
      <c r="N50">
        <f t="shared" si="5"/>
        <v>206.96681584096916</v>
      </c>
      <c r="O50">
        <f t="shared" si="5"/>
        <v>203.45416028620843</v>
      </c>
      <c r="P50">
        <f t="shared" si="5"/>
        <v>206.96681584096916</v>
      </c>
      <c r="R50">
        <f t="shared" si="6"/>
        <v>205.24021894045129</v>
      </c>
      <c r="T50">
        <f t="shared" si="7"/>
        <v>10.144832582027009</v>
      </c>
      <c r="V50">
        <f t="shared" si="8"/>
        <v>5.2402189404512853</v>
      </c>
    </row>
    <row r="51" spans="1:22" x14ac:dyDescent="0.25">
      <c r="A51">
        <f t="shared" si="9"/>
        <v>210</v>
      </c>
      <c r="B51">
        <f t="shared" si="5"/>
        <v>198.32804079857021</v>
      </c>
      <c r="C51">
        <f t="shared" si="5"/>
        <v>200.0108605526043</v>
      </c>
      <c r="D51">
        <f t="shared" si="5"/>
        <v>212.49510314399686</v>
      </c>
      <c r="E51">
        <f t="shared" si="5"/>
        <v>205.1791988848446</v>
      </c>
      <c r="F51">
        <f t="shared" si="5"/>
        <v>206.96681584096916</v>
      </c>
      <c r="G51">
        <f t="shared" si="5"/>
        <v>206.96681584096916</v>
      </c>
      <c r="H51">
        <f t="shared" ref="C51:P60" si="10">-50.562*H20^5+427.88*H20^4-1407.8*H20^3+2289.7*H20^2-1933.1*H20+795.54</f>
        <v>206.96681584096916</v>
      </c>
      <c r="I51">
        <f t="shared" si="10"/>
        <v>205.1791988848446</v>
      </c>
      <c r="J51">
        <f t="shared" si="10"/>
        <v>205.1791988848446</v>
      </c>
      <c r="K51">
        <f t="shared" si="10"/>
        <v>208.78173934172628</v>
      </c>
      <c r="L51">
        <f t="shared" si="10"/>
        <v>208.78173934172628</v>
      </c>
      <c r="M51">
        <f t="shared" si="10"/>
        <v>206.96681584096916</v>
      </c>
      <c r="N51">
        <f t="shared" si="10"/>
        <v>208.78173934172628</v>
      </c>
      <c r="O51">
        <f t="shared" si="10"/>
        <v>210.62436772027331</v>
      </c>
      <c r="P51">
        <f t="shared" si="10"/>
        <v>201.71943930038151</v>
      </c>
      <c r="R51">
        <f t="shared" si="6"/>
        <v>206.19519263729435</v>
      </c>
      <c r="T51">
        <f t="shared" si="7"/>
        <v>3.8268402163419326</v>
      </c>
      <c r="V51">
        <f t="shared" si="8"/>
        <v>-3.8048073627056453</v>
      </c>
    </row>
    <row r="52" spans="1:22" x14ac:dyDescent="0.25">
      <c r="A52">
        <f t="shared" si="9"/>
        <v>220</v>
      </c>
      <c r="B52">
        <f t="shared" si="5"/>
        <v>222.24325570455517</v>
      </c>
      <c r="C52">
        <f t="shared" si="10"/>
        <v>218.28003123346741</v>
      </c>
      <c r="D52">
        <f t="shared" si="10"/>
        <v>218.28003123346741</v>
      </c>
      <c r="E52">
        <f t="shared" si="10"/>
        <v>216.32252307050624</v>
      </c>
      <c r="F52">
        <f t="shared" si="10"/>
        <v>222.24325570455517</v>
      </c>
      <c r="G52">
        <f t="shared" si="10"/>
        <v>222.24325570455517</v>
      </c>
      <c r="H52">
        <f t="shared" si="10"/>
        <v>220.22643722314285</v>
      </c>
      <c r="I52">
        <f t="shared" si="10"/>
        <v>222.24325570455517</v>
      </c>
      <c r="J52">
        <f t="shared" si="10"/>
        <v>222.24325570455517</v>
      </c>
      <c r="K52">
        <f t="shared" si="10"/>
        <v>220.22643722314285</v>
      </c>
      <c r="L52">
        <f t="shared" si="10"/>
        <v>220.22643722314285</v>
      </c>
      <c r="M52">
        <f t="shared" si="10"/>
        <v>214.39435163165308</v>
      </c>
      <c r="N52">
        <f t="shared" si="10"/>
        <v>222.24325570455517</v>
      </c>
      <c r="O52">
        <f t="shared" si="10"/>
        <v>208.78173934172628</v>
      </c>
      <c r="P52">
        <f t="shared" si="10"/>
        <v>214.39435163165308</v>
      </c>
      <c r="R52">
        <f t="shared" si="6"/>
        <v>218.97279160261556</v>
      </c>
      <c r="T52">
        <f t="shared" si="7"/>
        <v>3.9879821530985842</v>
      </c>
      <c r="V52">
        <f t="shared" si="8"/>
        <v>-1.0272083973844417</v>
      </c>
    </row>
    <row r="53" spans="1:22" x14ac:dyDescent="0.25">
      <c r="A53">
        <f t="shared" si="9"/>
        <v>230</v>
      </c>
      <c r="B53">
        <f t="shared" si="5"/>
        <v>239.46897318181607</v>
      </c>
      <c r="C53">
        <f t="shared" si="10"/>
        <v>230.62077160556464</v>
      </c>
      <c r="D53">
        <f t="shared" si="10"/>
        <v>239.46897318181607</v>
      </c>
      <c r="E53">
        <f t="shared" si="10"/>
        <v>226.36910048631762</v>
      </c>
      <c r="F53">
        <f t="shared" si="10"/>
        <v>230.62077160556464</v>
      </c>
      <c r="G53">
        <f t="shared" si="10"/>
        <v>228.47898956969993</v>
      </c>
      <c r="H53">
        <f t="shared" si="10"/>
        <v>239.46897318181607</v>
      </c>
      <c r="I53">
        <f t="shared" si="10"/>
        <v>230.62077160556464</v>
      </c>
      <c r="J53">
        <f t="shared" si="10"/>
        <v>232.7948879643252</v>
      </c>
      <c r="K53">
        <f t="shared" si="10"/>
        <v>232.7948879643252</v>
      </c>
      <c r="L53">
        <f t="shared" si="10"/>
        <v>230.62077160556464</v>
      </c>
      <c r="M53">
        <f t="shared" si="10"/>
        <v>239.46897318181607</v>
      </c>
      <c r="N53">
        <f t="shared" si="10"/>
        <v>230.62077160556464</v>
      </c>
      <c r="O53">
        <f t="shared" si="10"/>
        <v>228.47898956969993</v>
      </c>
      <c r="P53">
        <f t="shared" si="10"/>
        <v>239.46897318181607</v>
      </c>
      <c r="R53">
        <f t="shared" si="6"/>
        <v>233.29103863275142</v>
      </c>
      <c r="T53">
        <f t="shared" si="7"/>
        <v>4.7898941047799637</v>
      </c>
      <c r="V53">
        <f t="shared" si="8"/>
        <v>3.2910386327514232</v>
      </c>
    </row>
    <row r="54" spans="1:22" x14ac:dyDescent="0.25">
      <c r="A54">
        <f t="shared" si="9"/>
        <v>240</v>
      </c>
      <c r="B54">
        <f t="shared" si="5"/>
        <v>258.86929303705108</v>
      </c>
      <c r="C54">
        <f t="shared" si="10"/>
        <v>200.0108605526043</v>
      </c>
      <c r="D54">
        <f t="shared" si="10"/>
        <v>251.35580811815339</v>
      </c>
      <c r="E54">
        <f t="shared" si="10"/>
        <v>232.7948879643252</v>
      </c>
      <c r="F54">
        <f t="shared" si="10"/>
        <v>241.77621990212128</v>
      </c>
      <c r="G54">
        <f t="shared" si="10"/>
        <v>251.35580811815339</v>
      </c>
      <c r="H54">
        <f t="shared" si="10"/>
        <v>246.49495619480183</v>
      </c>
      <c r="I54">
        <f t="shared" si="10"/>
        <v>241.77621990212128</v>
      </c>
      <c r="J54">
        <f t="shared" si="10"/>
        <v>228.47898956969993</v>
      </c>
      <c r="K54">
        <f t="shared" si="10"/>
        <v>248.90738124796201</v>
      </c>
      <c r="L54">
        <f t="shared" si="10"/>
        <v>212.49510314399686</v>
      </c>
      <c r="M54">
        <f t="shared" si="10"/>
        <v>246.49495619480183</v>
      </c>
      <c r="N54">
        <f t="shared" si="10"/>
        <v>237.19585728269499</v>
      </c>
      <c r="O54">
        <f t="shared" si="10"/>
        <v>277.81089974063832</v>
      </c>
      <c r="P54">
        <f t="shared" si="10"/>
        <v>246.49495619480183</v>
      </c>
      <c r="R54">
        <f t="shared" si="6"/>
        <v>241.48747981092851</v>
      </c>
      <c r="T54">
        <f t="shared" si="7"/>
        <v>18.459995467007285</v>
      </c>
      <c r="V54">
        <f t="shared" si="8"/>
        <v>1.4874798109285052</v>
      </c>
    </row>
    <row r="55" spans="1:22" x14ac:dyDescent="0.25">
      <c r="A55">
        <f t="shared" si="9"/>
        <v>250</v>
      </c>
      <c r="B55">
        <f t="shared" si="5"/>
        <v>248.90738124796201</v>
      </c>
      <c r="C55">
        <f t="shared" si="10"/>
        <v>256.31074451825521</v>
      </c>
      <c r="D55">
        <f t="shared" si="10"/>
        <v>253.84071490942006</v>
      </c>
      <c r="E55">
        <f t="shared" si="10"/>
        <v>258.86929303705108</v>
      </c>
      <c r="F55">
        <f t="shared" si="10"/>
        <v>253.84071490942006</v>
      </c>
      <c r="G55">
        <f t="shared" si="10"/>
        <v>261.46577085930471</v>
      </c>
      <c r="H55">
        <f t="shared" si="10"/>
        <v>244.11805901380126</v>
      </c>
      <c r="I55">
        <f t="shared" si="10"/>
        <v>253.84071490942006</v>
      </c>
      <c r="J55">
        <f t="shared" si="10"/>
        <v>258.86929303705108</v>
      </c>
      <c r="K55">
        <f t="shared" si="10"/>
        <v>258.86929303705108</v>
      </c>
      <c r="L55">
        <f t="shared" si="10"/>
        <v>258.86929303705108</v>
      </c>
      <c r="M55">
        <f t="shared" si="10"/>
        <v>251.35580811815339</v>
      </c>
      <c r="N55">
        <f t="shared" si="10"/>
        <v>266.77449796138023</v>
      </c>
      <c r="O55">
        <f t="shared" si="10"/>
        <v>266.77449796138023</v>
      </c>
      <c r="P55">
        <f t="shared" si="10"/>
        <v>251.35580811815339</v>
      </c>
      <c r="R55">
        <f t="shared" si="6"/>
        <v>256.27079231165703</v>
      </c>
      <c r="T55">
        <f t="shared" si="7"/>
        <v>6.2254810715432596</v>
      </c>
      <c r="V55">
        <f t="shared" si="8"/>
        <v>6.2707923116570328</v>
      </c>
    </row>
    <row r="56" spans="1:22" x14ac:dyDescent="0.25">
      <c r="A56">
        <f t="shared" si="9"/>
        <v>260</v>
      </c>
      <c r="B56">
        <f t="shared" si="5"/>
        <v>253.84071490942006</v>
      </c>
      <c r="C56">
        <f t="shared" si="10"/>
        <v>256.31074451825521</v>
      </c>
      <c r="D56">
        <f t="shared" si="10"/>
        <v>272.24093546687436</v>
      </c>
      <c r="E56">
        <f t="shared" si="10"/>
        <v>235.00178403880545</v>
      </c>
      <c r="F56">
        <f t="shared" si="10"/>
        <v>269.48774964323059</v>
      </c>
      <c r="G56">
        <f t="shared" si="10"/>
        <v>258.86929303705108</v>
      </c>
      <c r="H56">
        <f t="shared" si="10"/>
        <v>264.10067281068575</v>
      </c>
      <c r="I56">
        <f t="shared" si="10"/>
        <v>258.86929303705108</v>
      </c>
      <c r="J56">
        <f t="shared" si="10"/>
        <v>283.6033469755323</v>
      </c>
      <c r="K56">
        <f t="shared" si="10"/>
        <v>258.86929303705108</v>
      </c>
      <c r="L56">
        <f t="shared" si="10"/>
        <v>269.48774964323059</v>
      </c>
      <c r="M56">
        <f t="shared" si="10"/>
        <v>258.86929303705108</v>
      </c>
      <c r="N56">
        <f t="shared" si="10"/>
        <v>266.77449796138023</v>
      </c>
      <c r="O56">
        <f t="shared" si="10"/>
        <v>266.77449796138023</v>
      </c>
      <c r="P56">
        <f t="shared" si="10"/>
        <v>266.77449796138023</v>
      </c>
      <c r="R56">
        <f t="shared" si="6"/>
        <v>262.65829093589201</v>
      </c>
      <c r="T56">
        <f t="shared" si="7"/>
        <v>10.747307948800945</v>
      </c>
      <c r="V56">
        <f t="shared" si="8"/>
        <v>2.6582909358920119</v>
      </c>
    </row>
    <row r="57" spans="1:22" x14ac:dyDescent="0.25">
      <c r="A57">
        <f t="shared" si="9"/>
        <v>270</v>
      </c>
      <c r="B57">
        <f t="shared" si="5"/>
        <v>272.24093546687436</v>
      </c>
      <c r="C57">
        <f t="shared" si="10"/>
        <v>266.77449796138023</v>
      </c>
      <c r="D57">
        <f t="shared" si="10"/>
        <v>272.24093546687436</v>
      </c>
      <c r="E57">
        <f t="shared" si="10"/>
        <v>272.24093546687436</v>
      </c>
      <c r="F57">
        <f t="shared" si="10"/>
        <v>269.48774964323059</v>
      </c>
      <c r="G57">
        <f t="shared" si="10"/>
        <v>280.68612487842643</v>
      </c>
      <c r="H57">
        <f t="shared" si="10"/>
        <v>269.48774964323059</v>
      </c>
      <c r="I57">
        <f t="shared" si="10"/>
        <v>258.86929303705108</v>
      </c>
      <c r="J57">
        <f t="shared" si="10"/>
        <v>280.68612487842643</v>
      </c>
      <c r="K57">
        <f t="shared" si="10"/>
        <v>266.77449796138023</v>
      </c>
      <c r="L57">
        <f t="shared" si="10"/>
        <v>244.11805901380126</v>
      </c>
      <c r="M57">
        <f t="shared" si="10"/>
        <v>280.68612487842643</v>
      </c>
      <c r="N57">
        <f t="shared" si="10"/>
        <v>266.77449796138023</v>
      </c>
      <c r="O57">
        <f t="shared" si="10"/>
        <v>248.90738124796201</v>
      </c>
      <c r="P57">
        <f t="shared" si="10"/>
        <v>280.68612487842643</v>
      </c>
      <c r="R57">
        <f t="shared" si="6"/>
        <v>268.71073549224974</v>
      </c>
      <c r="T57">
        <f t="shared" si="7"/>
        <v>11.075416322363923</v>
      </c>
      <c r="V57">
        <f t="shared" si="8"/>
        <v>-1.2892645077502607</v>
      </c>
    </row>
    <row r="58" spans="1:22" x14ac:dyDescent="0.25">
      <c r="A58">
        <f t="shared" si="9"/>
        <v>280</v>
      </c>
      <c r="B58">
        <f t="shared" si="5"/>
        <v>286.56309520441135</v>
      </c>
      <c r="C58">
        <f t="shared" si="10"/>
        <v>280.68612487842643</v>
      </c>
      <c r="D58">
        <f t="shared" si="10"/>
        <v>280.68612487842643</v>
      </c>
      <c r="E58">
        <f t="shared" si="10"/>
        <v>280.68612487842643</v>
      </c>
      <c r="F58">
        <f t="shared" si="10"/>
        <v>277.81089974063832</v>
      </c>
      <c r="G58">
        <f t="shared" si="10"/>
        <v>280.68612487842643</v>
      </c>
      <c r="H58">
        <f t="shared" si="10"/>
        <v>322.01163538734454</v>
      </c>
      <c r="I58">
        <f t="shared" si="10"/>
        <v>275.03456733888277</v>
      </c>
      <c r="J58">
        <f t="shared" si="10"/>
        <v>277.81089974063832</v>
      </c>
      <c r="K58">
        <f t="shared" si="10"/>
        <v>277.81089974063832</v>
      </c>
      <c r="L58">
        <f t="shared" si="10"/>
        <v>277.81089974063832</v>
      </c>
      <c r="M58">
        <f t="shared" si="10"/>
        <v>277.81089974063832</v>
      </c>
      <c r="N58">
        <f t="shared" si="10"/>
        <v>272.24093546687436</v>
      </c>
      <c r="O58">
        <f t="shared" si="10"/>
        <v>275.03456733888277</v>
      </c>
      <c r="P58">
        <f t="shared" si="10"/>
        <v>280.68612487842643</v>
      </c>
      <c r="R58">
        <f t="shared" si="6"/>
        <v>281.55799492211469</v>
      </c>
      <c r="T58">
        <f t="shared" si="7"/>
        <v>11.67252655305971</v>
      </c>
      <c r="V58">
        <f t="shared" si="8"/>
        <v>1.5579949221146876</v>
      </c>
    </row>
    <row r="59" spans="1:22" x14ac:dyDescent="0.25">
      <c r="A59">
        <f t="shared" si="9"/>
        <v>290</v>
      </c>
      <c r="B59">
        <f t="shared" si="5"/>
        <v>292.61230867084737</v>
      </c>
      <c r="C59">
        <f t="shared" si="10"/>
        <v>289.56590311879864</v>
      </c>
      <c r="D59">
        <f t="shared" si="10"/>
        <v>305.17851764230664</v>
      </c>
      <c r="E59">
        <f t="shared" si="10"/>
        <v>264.10067281068575</v>
      </c>
      <c r="F59">
        <f t="shared" si="10"/>
        <v>289.56590311879864</v>
      </c>
      <c r="G59">
        <f t="shared" si="10"/>
        <v>264.10067281068575</v>
      </c>
      <c r="H59">
        <f t="shared" si="10"/>
        <v>298.83808659146865</v>
      </c>
      <c r="I59">
        <f t="shared" si="10"/>
        <v>286.56309520441135</v>
      </c>
      <c r="J59">
        <f t="shared" si="10"/>
        <v>286.56309520441135</v>
      </c>
      <c r="K59">
        <f t="shared" si="10"/>
        <v>295.70285422826839</v>
      </c>
      <c r="L59">
        <f t="shared" si="10"/>
        <v>269.48774964323059</v>
      </c>
      <c r="M59">
        <f t="shared" si="10"/>
        <v>292.61230867084737</v>
      </c>
      <c r="N59">
        <f t="shared" si="10"/>
        <v>289.56590311879864</v>
      </c>
      <c r="O59">
        <f t="shared" si="10"/>
        <v>286.56309520441135</v>
      </c>
      <c r="P59">
        <f t="shared" si="10"/>
        <v>264.10067281068575</v>
      </c>
      <c r="R59">
        <f t="shared" si="6"/>
        <v>285.00805592324372</v>
      </c>
      <c r="T59">
        <f t="shared" si="7"/>
        <v>13.228642010726745</v>
      </c>
      <c r="V59">
        <f t="shared" si="8"/>
        <v>-4.9919440767562833</v>
      </c>
    </row>
    <row r="60" spans="1:22" x14ac:dyDescent="0.25">
      <c r="A60">
        <f t="shared" si="9"/>
        <v>300</v>
      </c>
      <c r="B60">
        <f t="shared" si="5"/>
        <v>315.13480770803653</v>
      </c>
      <c r="C60">
        <f t="shared" si="10"/>
        <v>305.17851764230664</v>
      </c>
      <c r="D60">
        <f t="shared" si="10"/>
        <v>305.17851764230664</v>
      </c>
      <c r="E60">
        <f t="shared" si="10"/>
        <v>322.01163538734454</v>
      </c>
      <c r="F60">
        <f t="shared" si="10"/>
        <v>305.17851764230664</v>
      </c>
      <c r="G60">
        <f t="shared" si="10"/>
        <v>283.6033469755323</v>
      </c>
      <c r="H60">
        <f t="shared" si="10"/>
        <v>298.83808659146865</v>
      </c>
      <c r="I60">
        <f t="shared" si="10"/>
        <v>315.13480770803653</v>
      </c>
      <c r="J60">
        <f t="shared" si="10"/>
        <v>298.83808659146865</v>
      </c>
      <c r="K60">
        <f t="shared" si="10"/>
        <v>269.48774964323059</v>
      </c>
      <c r="L60">
        <f t="shared" si="10"/>
        <v>339.99892509552802</v>
      </c>
      <c r="M60">
        <f t="shared" si="10"/>
        <v>292.61230867084737</v>
      </c>
      <c r="N60">
        <f t="shared" si="10"/>
        <v>305.17851764230664</v>
      </c>
      <c r="O60">
        <f t="shared" si="10"/>
        <v>305.17851764230664</v>
      </c>
      <c r="P60">
        <f t="shared" si="10"/>
        <v>292.61230867084737</v>
      </c>
      <c r="R60">
        <f t="shared" si="6"/>
        <v>303.61097675025832</v>
      </c>
      <c r="T60">
        <f t="shared" si="7"/>
        <v>16.45937106627548</v>
      </c>
      <c r="V60">
        <f t="shared" si="8"/>
        <v>3.6109767502583168</v>
      </c>
    </row>
  </sheetData>
  <mergeCells count="3">
    <mergeCell ref="B1:P1"/>
    <mergeCell ref="A33:C33"/>
    <mergeCell ref="R32:T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70" zoomScaleNormal="70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Messdaten</vt:lpstr>
      <vt:lpstr>Poly.Koeffizenten</vt:lpstr>
      <vt:lpstr>Mittelwerte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2017-01-03T13:24:00Z</dcterms:modified>
</cp:coreProperties>
</file>