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Mesungen" sheetId="1" r:id="rId1"/>
    <sheet name=" Mittel &amp; S (Spann.)" sheetId="2" r:id="rId2"/>
    <sheet name="Vergleich" sheetId="3" r:id="rId3"/>
    <sheet name="Mittel &amp;S (Abstand)" sheetId="4" r:id="rId4"/>
  </sheets>
  <externalReferences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1" i="1" l="1"/>
  <c r="W42" i="1"/>
  <c r="W43" i="1"/>
  <c r="W44" i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40" i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39" i="1"/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" i="1"/>
  <c r="T33" i="1" l="1"/>
  <c r="T34" i="1"/>
  <c r="T35" i="1"/>
</calcChain>
</file>

<file path=xl/sharedStrings.xml><?xml version="1.0" encoding="utf-8"?>
<sst xmlns="http://schemas.openxmlformats.org/spreadsheetml/2006/main" count="20" uniqueCount="14">
  <si>
    <t>Nummer der Messung (Spannung in Volt)</t>
  </si>
  <si>
    <t>Abstand in mm</t>
  </si>
  <si>
    <t>Mittelwert</t>
  </si>
  <si>
    <t>Minimum</t>
  </si>
  <si>
    <t>Maximum</t>
  </si>
  <si>
    <t>Standardabweichung (S)</t>
  </si>
  <si>
    <t>,</t>
  </si>
  <si>
    <t>Mittelwert + S</t>
  </si>
  <si>
    <t>Mittelwert - S</t>
  </si>
  <si>
    <t>Min</t>
  </si>
  <si>
    <t>Max</t>
  </si>
  <si>
    <t>Mittel</t>
  </si>
  <si>
    <t>sym. MU</t>
  </si>
  <si>
    <t>Einzelmessung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</si>
</sst>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;[Red]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Border="1"/>
    <xf numFmtId="0" fontId="0" fillId="0" borderId="0" xfId="0" applyBorder="1"/>
    <xf numFmtId="0" fontId="1" fillId="0" borderId="2" xfId="0" applyFont="1" applyBorder="1"/>
    <xf numFmtId="0" fontId="0" fillId="0" borderId="3" xfId="0" applyFont="1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164" fontId="0" fillId="0" borderId="4" xfId="0" applyNumberFormat="1" applyBorder="1"/>
    <xf numFmtId="164" fontId="0" fillId="0" borderId="5" xfId="0" applyNumberFormat="1" applyFont="1" applyBorder="1"/>
    <xf numFmtId="164" fontId="0" fillId="0" borderId="6" xfId="0" applyNumberFormat="1" applyBorder="1"/>
    <xf numFmtId="0" fontId="0" fillId="0" borderId="5" xfId="0" applyBorder="1"/>
    <xf numFmtId="164" fontId="0" fillId="0" borderId="5" xfId="0" applyNumberFormat="1" applyFill="1" applyBorder="1"/>
    <xf numFmtId="0" fontId="0" fillId="0" borderId="7" xfId="0" applyFill="1" applyBorder="1"/>
    <xf numFmtId="164" fontId="0" fillId="0" borderId="8" xfId="0" applyNumberFormat="1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164" fontId="0" fillId="0" borderId="0" xfId="0" applyNumberFormat="1"/>
    <xf numFmtId="164" fontId="0" fillId="0" borderId="0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3200"/>
              <a:t>Mittelwert</a:t>
            </a:r>
            <a:r>
              <a:rPr lang="de-DE" sz="3200" baseline="0"/>
              <a:t> mit S</a:t>
            </a:r>
            <a:endParaRPr lang="de-DE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Mittel &amp; S (Spann.)'!$B$2</c:f>
              <c:strCache>
                <c:ptCount val="1"/>
                <c:pt idx="0">
                  <c:v>Mittelwert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 Mittel &amp; S (Spann.)'!$A$3:$A$29</c:f>
              <c:numCache>
                <c:formatCode>General</c:formatCode>
                <c:ptCount val="2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</c:numCache>
            </c:numRef>
          </c:xVal>
          <c:yVal>
            <c:numRef>
              <c:f>' Mittel &amp; S (Spann.)'!$B$3:$B$29</c:f>
              <c:numCache>
                <c:formatCode>0.0000;[Red]0.0000</c:formatCode>
                <c:ptCount val="27"/>
                <c:pt idx="0">
                  <c:v>2.8481599999999996</c:v>
                </c:pt>
                <c:pt idx="1">
                  <c:v>2.3965533333333329</c:v>
                </c:pt>
                <c:pt idx="2">
                  <c:v>2.03552</c:v>
                </c:pt>
                <c:pt idx="3">
                  <c:v>1.7559466666666665</c:v>
                </c:pt>
                <c:pt idx="4">
                  <c:v>1.5565266666666668</c:v>
                </c:pt>
                <c:pt idx="5">
                  <c:v>1.4036999999999999</c:v>
                </c:pt>
                <c:pt idx="6">
                  <c:v>1.2678400000000001</c:v>
                </c:pt>
                <c:pt idx="7">
                  <c:v>1.1459733333333333</c:v>
                </c:pt>
                <c:pt idx="8">
                  <c:v>1.0671200000000001</c:v>
                </c:pt>
                <c:pt idx="9">
                  <c:v>0.97914666666666672</c:v>
                </c:pt>
                <c:pt idx="10">
                  <c:v>0.90519333333333341</c:v>
                </c:pt>
                <c:pt idx="11">
                  <c:v>0.8494666666666667</c:v>
                </c:pt>
                <c:pt idx="12">
                  <c:v>0.80286666666666662</c:v>
                </c:pt>
                <c:pt idx="13">
                  <c:v>0.75269999999999981</c:v>
                </c:pt>
                <c:pt idx="14">
                  <c:v>0.70314666666666648</c:v>
                </c:pt>
                <c:pt idx="15">
                  <c:v>0.66305999999999998</c:v>
                </c:pt>
                <c:pt idx="16">
                  <c:v>0.64190666666666674</c:v>
                </c:pt>
                <c:pt idx="17">
                  <c:v>0.61649333333333323</c:v>
                </c:pt>
                <c:pt idx="18">
                  <c:v>0.5770466666666666</c:v>
                </c:pt>
                <c:pt idx="19">
                  <c:v>0.54220000000000002</c:v>
                </c:pt>
                <c:pt idx="20">
                  <c:v>0.52069333333333345</c:v>
                </c:pt>
                <c:pt idx="21">
                  <c:v>0.50046666666666662</c:v>
                </c:pt>
                <c:pt idx="22">
                  <c:v>0.46823333333333322</c:v>
                </c:pt>
                <c:pt idx="23">
                  <c:v>0.4489999999999999</c:v>
                </c:pt>
                <c:pt idx="24">
                  <c:v>0.42522000000000004</c:v>
                </c:pt>
                <c:pt idx="25">
                  <c:v>0.42097333333333337</c:v>
                </c:pt>
                <c:pt idx="26">
                  <c:v>0.39849333333333337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D-4CC3-B1AF-73798DFCCEF5}"/>
            </c:ext>
          </c:extLst>
        </c:ser>
        <c:ser>
          <c:idx val="2"/>
          <c:order val="2"/>
          <c:tx>
            <c:strRef>
              <c:f>' Mittel &amp; S (Spann.)'!$D$2</c:f>
              <c:strCache>
                <c:ptCount val="1"/>
                <c:pt idx="0">
                  <c:v>Mittelwert + 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 Mittel &amp; S (Spann.)'!$A$3:$A$29</c:f>
              <c:numCache>
                <c:formatCode>General</c:formatCode>
                <c:ptCount val="2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</c:numCache>
            </c:numRef>
          </c:xVal>
          <c:yVal>
            <c:numRef>
              <c:f>' Mittel &amp; S (Spann.)'!$D$3:$D$29</c:f>
              <c:numCache>
                <c:formatCode>0.0000;[Red]0.0000</c:formatCode>
                <c:ptCount val="27"/>
                <c:pt idx="0">
                  <c:v>2.8833431493758015</c:v>
                </c:pt>
                <c:pt idx="1">
                  <c:v>2.4482037359962172</c:v>
                </c:pt>
                <c:pt idx="2">
                  <c:v>2.0828296667862771</c:v>
                </c:pt>
                <c:pt idx="3">
                  <c:v>1.8058641824397133</c:v>
                </c:pt>
                <c:pt idx="4">
                  <c:v>1.6034914173795558</c:v>
                </c:pt>
                <c:pt idx="5">
                  <c:v>1.4394355964990491</c:v>
                </c:pt>
                <c:pt idx="6">
                  <c:v>1.3017908005375847</c:v>
                </c:pt>
                <c:pt idx="7">
                  <c:v>1.1768238592993676</c:v>
                </c:pt>
                <c:pt idx="8">
                  <c:v>1.1115879531476642</c:v>
                </c:pt>
                <c:pt idx="9">
                  <c:v>1.0037650647422833</c:v>
                </c:pt>
                <c:pt idx="10">
                  <c:v>0.93428399130032314</c:v>
                </c:pt>
                <c:pt idx="11">
                  <c:v>0.88174190411553688</c:v>
                </c:pt>
                <c:pt idx="12">
                  <c:v>0.83683509037934145</c:v>
                </c:pt>
                <c:pt idx="13">
                  <c:v>0.79789456351629651</c:v>
                </c:pt>
                <c:pt idx="14">
                  <c:v>0.73372604502778394</c:v>
                </c:pt>
                <c:pt idx="15">
                  <c:v>0.68836589428797734</c:v>
                </c:pt>
                <c:pt idx="16">
                  <c:v>0.66211343592376282</c:v>
                </c:pt>
                <c:pt idx="17">
                  <c:v>0.6489626037872489</c:v>
                </c:pt>
                <c:pt idx="18">
                  <c:v>0.60527666253394696</c:v>
                </c:pt>
                <c:pt idx="19">
                  <c:v>0.5551888963569438</c:v>
                </c:pt>
                <c:pt idx="20">
                  <c:v>0.54807420430629727</c:v>
                </c:pt>
                <c:pt idx="21">
                  <c:v>0.52433253190992823</c:v>
                </c:pt>
                <c:pt idx="22">
                  <c:v>0.47652521117223307</c:v>
                </c:pt>
                <c:pt idx="23">
                  <c:v>0.47205239373997532</c:v>
                </c:pt>
                <c:pt idx="24">
                  <c:v>0.45074030564080303</c:v>
                </c:pt>
                <c:pt idx="25">
                  <c:v>0.44358503910921943</c:v>
                </c:pt>
                <c:pt idx="26">
                  <c:v>0.41609923602316468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3D-4CC3-B1AF-73798DFCCEF5}"/>
            </c:ext>
          </c:extLst>
        </c:ser>
        <c:ser>
          <c:idx val="3"/>
          <c:order val="3"/>
          <c:tx>
            <c:strRef>
              <c:f>' Mittel &amp; S (Spann.)'!$E$2</c:f>
              <c:strCache>
                <c:ptCount val="1"/>
                <c:pt idx="0">
                  <c:v>Mittelwert - 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 Mittel &amp; S (Spann.)'!$A$3:$A$29</c:f>
              <c:numCache>
                <c:formatCode>General</c:formatCode>
                <c:ptCount val="2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</c:numCache>
            </c:numRef>
          </c:xVal>
          <c:yVal>
            <c:numRef>
              <c:f>' Mittel &amp; S (Spann.)'!$E$3:$E$29</c:f>
              <c:numCache>
                <c:formatCode>0.0000;[Red]0.0000</c:formatCode>
                <c:ptCount val="27"/>
                <c:pt idx="0">
                  <c:v>2.8129768506241977</c:v>
                </c:pt>
                <c:pt idx="1">
                  <c:v>2.3449029306704485</c:v>
                </c:pt>
                <c:pt idx="2">
                  <c:v>1.9882103332137229</c:v>
                </c:pt>
                <c:pt idx="3">
                  <c:v>1.7060291508936198</c:v>
                </c:pt>
                <c:pt idx="4">
                  <c:v>1.5095619159537779</c:v>
                </c:pt>
                <c:pt idx="5">
                  <c:v>1.3679644035009508</c:v>
                </c:pt>
                <c:pt idx="6">
                  <c:v>1.2338891994624155</c:v>
                </c:pt>
                <c:pt idx="7">
                  <c:v>1.115122807367299</c:v>
                </c:pt>
                <c:pt idx="8">
                  <c:v>1.0226520468523359</c:v>
                </c:pt>
                <c:pt idx="9">
                  <c:v>0.95452826859105011</c:v>
                </c:pt>
                <c:pt idx="10">
                  <c:v>0.87610267536634368</c:v>
                </c:pt>
                <c:pt idx="11">
                  <c:v>0.81719142921779653</c:v>
                </c:pt>
                <c:pt idx="12">
                  <c:v>0.76889824295399178</c:v>
                </c:pt>
                <c:pt idx="13">
                  <c:v>0.70750543648370312</c:v>
                </c:pt>
                <c:pt idx="14">
                  <c:v>0.67256728830554902</c:v>
                </c:pt>
                <c:pt idx="15">
                  <c:v>0.63775410571202262</c:v>
                </c:pt>
                <c:pt idx="16">
                  <c:v>0.62169989740957066</c:v>
                </c:pt>
                <c:pt idx="17">
                  <c:v>0.58402406287941755</c:v>
                </c:pt>
                <c:pt idx="18">
                  <c:v>0.54881667079938623</c:v>
                </c:pt>
                <c:pt idx="19">
                  <c:v>0.52921110364305624</c:v>
                </c:pt>
                <c:pt idx="20">
                  <c:v>0.49331246236036957</c:v>
                </c:pt>
                <c:pt idx="21">
                  <c:v>0.476600801423405</c:v>
                </c:pt>
                <c:pt idx="22">
                  <c:v>0.45994145549443338</c:v>
                </c:pt>
                <c:pt idx="23">
                  <c:v>0.42594760626002448</c:v>
                </c:pt>
                <c:pt idx="24">
                  <c:v>0.39969969435919706</c:v>
                </c:pt>
                <c:pt idx="25">
                  <c:v>0.39836162755744731</c:v>
                </c:pt>
                <c:pt idx="26">
                  <c:v>0.38088743064350206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3D-4CC3-B1AF-73798DFCCE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4280976"/>
        <c:axId val="554282288"/>
      </c:scatterChart>
      <c:scatterChart>
        <c:scatterStyle val="lineMarker"/>
        <c:varyColors val="0"/>
        <c:ser>
          <c:idx val="1"/>
          <c:order val="1"/>
          <c:tx>
            <c:strRef>
              <c:f>' Mittel &amp; S (Spann.)'!$C$2</c:f>
              <c:strCache>
                <c:ptCount val="1"/>
                <c:pt idx="0">
                  <c:v>Standardabweichung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 Mittel &amp; S (Spann.)'!$A$3:$A$29</c:f>
              <c:numCache>
                <c:formatCode>General</c:formatCode>
                <c:ptCount val="2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</c:numCache>
            </c:numRef>
          </c:xVal>
          <c:yVal>
            <c:numRef>
              <c:f>' Mittel &amp; S (Spann.)'!$C$3:$C$29</c:f>
              <c:numCache>
                <c:formatCode>General</c:formatCode>
                <c:ptCount val="27"/>
                <c:pt idx="0">
                  <c:v>3.5183149375802067E-2</c:v>
                </c:pt>
                <c:pt idx="1">
                  <c:v>5.1650402662884398E-2</c:v>
                </c:pt>
                <c:pt idx="2">
                  <c:v>4.7309666786277169E-2</c:v>
                </c:pt>
                <c:pt idx="3">
                  <c:v>4.9917515773046817E-2</c:v>
                </c:pt>
                <c:pt idx="4">
                  <c:v>4.6964750712889032E-2</c:v>
                </c:pt>
                <c:pt idx="5">
                  <c:v>3.5735596499049206E-2</c:v>
                </c:pt>
                <c:pt idx="6">
                  <c:v>3.3950800537584647E-2</c:v>
                </c:pt>
                <c:pt idx="7">
                  <c:v>3.0850525966034222E-2</c:v>
                </c:pt>
                <c:pt idx="8">
                  <c:v>4.4467953147664177E-2</c:v>
                </c:pt>
                <c:pt idx="9">
                  <c:v>2.4618398075616613E-2</c:v>
                </c:pt>
                <c:pt idx="10">
                  <c:v>2.9090657966989682E-2</c:v>
                </c:pt>
                <c:pt idx="11">
                  <c:v>3.2275237448870189E-2</c:v>
                </c:pt>
                <c:pt idx="12">
                  <c:v>3.3968423712674813E-2</c:v>
                </c:pt>
                <c:pt idx="13">
                  <c:v>4.5194563516296644E-2</c:v>
                </c:pt>
                <c:pt idx="14">
                  <c:v>3.0579378361117505E-2</c:v>
                </c:pt>
                <c:pt idx="15">
                  <c:v>2.5305894287977353E-2</c:v>
                </c:pt>
                <c:pt idx="16">
                  <c:v>2.0206769257096108E-2</c:v>
                </c:pt>
                <c:pt idx="17">
                  <c:v>3.2469270453915698E-2</c:v>
                </c:pt>
                <c:pt idx="18">
                  <c:v>2.822999586728038E-2</c:v>
                </c:pt>
                <c:pt idx="19">
                  <c:v>1.2988896356943815E-2</c:v>
                </c:pt>
                <c:pt idx="20">
                  <c:v>2.7380870972963864E-2</c:v>
                </c:pt>
                <c:pt idx="21">
                  <c:v>2.386586524326164E-2</c:v>
                </c:pt>
                <c:pt idx="22">
                  <c:v>8.2918778388998346E-3</c:v>
                </c:pt>
                <c:pt idx="23">
                  <c:v>2.3052393739975394E-2</c:v>
                </c:pt>
                <c:pt idx="24">
                  <c:v>2.5520305640802966E-2</c:v>
                </c:pt>
                <c:pt idx="25">
                  <c:v>2.2611705775886035E-2</c:v>
                </c:pt>
                <c:pt idx="26">
                  <c:v>1.7605902689831317E-2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3D-4CC3-B1AF-73798DFCCE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75263472"/>
        <c:axId val="375269048"/>
      </c:scatterChart>
      <c:valAx>
        <c:axId val="55428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Abstand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282288"/>
        <c:crosses val="autoZero"/>
        <c:crossBetween val="midCat"/>
      </c:valAx>
      <c:valAx>
        <c:axId val="5542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Spannung in Volt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;[Red]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280976"/>
        <c:crosses val="autoZero"/>
        <c:crossBetween val="midCat"/>
      </c:valAx>
      <c:valAx>
        <c:axId val="375269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263472"/>
        <c:crosses val="max"/>
        <c:crossBetween val="midCat"/>
      </c:valAx>
      <c:valAx>
        <c:axId val="37526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269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804028225518066"/>
          <c:y val="0.54970887060269957"/>
          <c:w val="6.1535278889748163E-2"/>
          <c:h val="7.1295622823306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Mesungen!$T$38</c:f>
              <c:strCache>
                <c:ptCount val="1"/>
                <c:pt idx="0">
                  <c:v>Einzelmessung 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Mesungen!$A$39:$A$65</c:f>
              <c:numCache>
                <c:formatCode>General</c:formatCode>
                <c:ptCount val="2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</c:numCache>
            </c:numRef>
          </c:xVal>
          <c:yVal>
            <c:numRef>
              <c:f>Mesungen!$T$39:$T$65</c:f>
              <c:numCache>
                <c:formatCode>General</c:formatCode>
                <c:ptCount val="27"/>
                <c:pt idx="0">
                  <c:v>5.8517555829431434</c:v>
                </c:pt>
                <c:pt idx="1">
                  <c:v>8.2646885897722427E-2</c:v>
                </c:pt>
                <c:pt idx="2">
                  <c:v>1.1914903537169641</c:v>
                </c:pt>
                <c:pt idx="3">
                  <c:v>2.6818968790589541</c:v>
                </c:pt>
                <c:pt idx="4">
                  <c:v>3.0842631076256475</c:v>
                </c:pt>
                <c:pt idx="5">
                  <c:v>2.5308405354332053</c:v>
                </c:pt>
                <c:pt idx="6">
                  <c:v>2.554232302984901</c:v>
                </c:pt>
                <c:pt idx="7">
                  <c:v>2.5671358248746476</c:v>
                </c:pt>
                <c:pt idx="8">
                  <c:v>4.1338070397092412</c:v>
                </c:pt>
                <c:pt idx="9">
                  <c:v>2.7350810403570249</c:v>
                </c:pt>
                <c:pt idx="10">
                  <c:v>3.729543723579579</c:v>
                </c:pt>
                <c:pt idx="11">
                  <c:v>5.065853653191704</c:v>
                </c:pt>
                <c:pt idx="12">
                  <c:v>6.196505061560825</c:v>
                </c:pt>
                <c:pt idx="13">
                  <c:v>8.1997731401991754</c:v>
                </c:pt>
                <c:pt idx="14">
                  <c:v>7.4172294287476062</c:v>
                </c:pt>
                <c:pt idx="15">
                  <c:v>6.5041835830323951</c:v>
                </c:pt>
                <c:pt idx="16">
                  <c:v>5.7860986307180431</c:v>
                </c:pt>
                <c:pt idx="17">
                  <c:v>9.6948870559879357</c:v>
                </c:pt>
                <c:pt idx="18">
                  <c:v>9.6456603688094766</c:v>
                </c:pt>
                <c:pt idx="19">
                  <c:v>5.1015750449366362</c:v>
                </c:pt>
                <c:pt idx="20">
                  <c:v>11.439996599963258</c:v>
                </c:pt>
                <c:pt idx="21">
                  <c:v>10.148965173461114</c:v>
                </c:pt>
                <c:pt idx="22">
                  <c:v>4.1185060338386297</c:v>
                </c:pt>
                <c:pt idx="23">
                  <c:v>12.483645040679976</c:v>
                </c:pt>
                <c:pt idx="24">
                  <c:v>14.440798515017876</c:v>
                </c:pt>
                <c:pt idx="25">
                  <c:v>12.507279462082467</c:v>
                </c:pt>
                <c:pt idx="26">
                  <c:v>10.867689786560488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7-4F4A-814B-016B874059D2}"/>
            </c:ext>
          </c:extLst>
        </c:ser>
        <c:ser>
          <c:idx val="1"/>
          <c:order val="1"/>
          <c:tx>
            <c:v>wiederholung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[1]Messdaten!$A$3:$A$30</c:f>
              <c:numCache>
                <c:formatCode>General</c:formatCode>
                <c:ptCount val="2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  <c:pt idx="27">
                  <c:v>310</c:v>
                </c:pt>
              </c:numCache>
            </c:numRef>
          </c:xVal>
          <c:yVal>
            <c:numRef>
              <c:f>[1]Messdaten!$T$37:$T$64</c:f>
              <c:numCache>
                <c:formatCode>General</c:formatCode>
                <c:ptCount val="28"/>
                <c:pt idx="0">
                  <c:v>2.8544526475304943</c:v>
                </c:pt>
                <c:pt idx="1">
                  <c:v>8.9190661596502629E-2</c:v>
                </c:pt>
                <c:pt idx="2">
                  <c:v>0.67035919341810069</c:v>
                </c:pt>
                <c:pt idx="3">
                  <c:v>0.90471286719912924</c:v>
                </c:pt>
                <c:pt idx="4">
                  <c:v>1.1370701566552952</c:v>
                </c:pt>
                <c:pt idx="5">
                  <c:v>1.9426455331798005</c:v>
                </c:pt>
                <c:pt idx="6">
                  <c:v>2.3414996189835589</c:v>
                </c:pt>
                <c:pt idx="7">
                  <c:v>2.9677134094620401</c:v>
                </c:pt>
                <c:pt idx="8">
                  <c:v>2.6872328860456522</c:v>
                </c:pt>
                <c:pt idx="9">
                  <c:v>2.751935279780493</c:v>
                </c:pt>
                <c:pt idx="10">
                  <c:v>2.9187678019958034</c:v>
                </c:pt>
                <c:pt idx="11">
                  <c:v>2.2244791546215987</c:v>
                </c:pt>
                <c:pt idx="12">
                  <c:v>5.9545128476693376</c:v>
                </c:pt>
                <c:pt idx="13">
                  <c:v>4.4055005972108052</c:v>
                </c:pt>
                <c:pt idx="14">
                  <c:v>4.2036978513857957</c:v>
                </c:pt>
                <c:pt idx="15">
                  <c:v>6.7042883103867732</c:v>
                </c:pt>
                <c:pt idx="16">
                  <c:v>8.068151598303313</c:v>
                </c:pt>
                <c:pt idx="17">
                  <c:v>1.7518147523084173</c:v>
                </c:pt>
                <c:pt idx="18">
                  <c:v>13.158130154603802</c:v>
                </c:pt>
                <c:pt idx="19">
                  <c:v>12.323073148475403</c:v>
                </c:pt>
                <c:pt idx="20">
                  <c:v>4.3916145416039987</c:v>
                </c:pt>
                <c:pt idx="21">
                  <c:v>13.775602251978766</c:v>
                </c:pt>
                <c:pt idx="22">
                  <c:v>10.509700678508029</c:v>
                </c:pt>
                <c:pt idx="23">
                  <c:v>12.6975650401479</c:v>
                </c:pt>
                <c:pt idx="24">
                  <c:v>15.720043985146475</c:v>
                </c:pt>
                <c:pt idx="25">
                  <c:v>12.101357324369278</c:v>
                </c:pt>
                <c:pt idx="26">
                  <c:v>8.8336856440402336</c:v>
                </c:pt>
                <c:pt idx="27">
                  <c:v>13.403114056342556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67-4F4A-814B-016B87405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77288"/>
        <c:axId val="475775976"/>
      </c:scatterChart>
      <c:valAx>
        <c:axId val="47577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775976"/>
        <c:crosses val="autoZero"/>
        <c:crossBetween val="midCat"/>
      </c:valAx>
      <c:valAx>
        <c:axId val="47577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77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Errechnete Abstände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Mesungen!$A$39:$A$65</c:f>
              <c:numCache>
                <c:formatCode>General</c:formatCode>
                <c:ptCount val="2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</c:numCache>
            </c:numRef>
          </c:xVal>
          <c:yVal>
            <c:numRef>
              <c:f>Mesungen!$R$39:$R$65</c:f>
              <c:numCache>
                <c:formatCode>General</c:formatCode>
                <c:ptCount val="27"/>
                <c:pt idx="0">
                  <c:v>29.516017793040948</c:v>
                </c:pt>
                <c:pt idx="1">
                  <c:v>52.185875924367458</c:v>
                </c:pt>
                <c:pt idx="2">
                  <c:v>55.674575345844275</c:v>
                </c:pt>
                <c:pt idx="3">
                  <c:v>67.448758007064043</c:v>
                </c:pt>
                <c:pt idx="4">
                  <c:v>79.733420785818907</c:v>
                </c:pt>
                <c:pt idx="5">
                  <c:v>90.241043011549209</c:v>
                </c:pt>
                <c:pt idx="6">
                  <c:v>100.14255690196296</c:v>
                </c:pt>
                <c:pt idx="7">
                  <c:v>109.78080355114591</c:v>
                </c:pt>
                <c:pt idx="8">
                  <c:v>116.8529132407368</c:v>
                </c:pt>
                <c:pt idx="9">
                  <c:v>125.75763038758076</c:v>
                </c:pt>
                <c:pt idx="10">
                  <c:v>134.82928725466638</c:v>
                </c:pt>
                <c:pt idx="11">
                  <c:v>142.92193722144219</c:v>
                </c:pt>
                <c:pt idx="12">
                  <c:v>150.71476988538234</c:v>
                </c:pt>
                <c:pt idx="13">
                  <c:v>160.53559125379417</c:v>
                </c:pt>
                <c:pt idx="14">
                  <c:v>171.31483731236128</c:v>
                </c:pt>
                <c:pt idx="15">
                  <c:v>181.42314932654213</c:v>
                </c:pt>
                <c:pt idx="16">
                  <c:v>187.25730280571952</c:v>
                </c:pt>
                <c:pt idx="17">
                  <c:v>195.16947691243277</c:v>
                </c:pt>
                <c:pt idx="18">
                  <c:v>208.17907701816554</c:v>
                </c:pt>
                <c:pt idx="19">
                  <c:v>220.81833946818151</c:v>
                </c:pt>
                <c:pt idx="20">
                  <c:v>229.85966294785038</c:v>
                </c:pt>
                <c:pt idx="21">
                  <c:v>238.472086173793</c:v>
                </c:pt>
                <c:pt idx="22">
                  <c:v>253.18819953071912</c:v>
                </c:pt>
                <c:pt idx="23">
                  <c:v>263.19388131715147</c:v>
                </c:pt>
                <c:pt idx="24">
                  <c:v>276.03342578973309</c:v>
                </c:pt>
                <c:pt idx="25">
                  <c:v>278.29129832093071</c:v>
                </c:pt>
                <c:pt idx="26">
                  <c:v>291.19070705080833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B-4236-88DF-5410D224C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40696"/>
        <c:axId val="481446272"/>
      </c:scatterChart>
      <c:scatterChart>
        <c:scatterStyle val="lineMarker"/>
        <c:varyColors val="0"/>
        <c:ser>
          <c:idx val="1"/>
          <c:order val="1"/>
          <c:tx>
            <c:v>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Mesungen!$W$39:$W$65</c:f>
              <c:numCache>
                <c:formatCode>General</c:formatCode>
                <c:ptCount val="2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</c:numCache>
            </c:numRef>
          </c:xVal>
          <c:yVal>
            <c:numRef>
              <c:f>Mesungen!$T$39:$T$65</c:f>
              <c:numCache>
                <c:formatCode>General</c:formatCode>
                <c:ptCount val="27"/>
                <c:pt idx="0">
                  <c:v>5.8517555829431434</c:v>
                </c:pt>
                <c:pt idx="1">
                  <c:v>8.2646885897722427E-2</c:v>
                </c:pt>
                <c:pt idx="2">
                  <c:v>1.1914903537169641</c:v>
                </c:pt>
                <c:pt idx="3">
                  <c:v>2.6818968790589541</c:v>
                </c:pt>
                <c:pt idx="4">
                  <c:v>3.0842631076256475</c:v>
                </c:pt>
                <c:pt idx="5">
                  <c:v>2.5308405354332053</c:v>
                </c:pt>
                <c:pt idx="6">
                  <c:v>2.554232302984901</c:v>
                </c:pt>
                <c:pt idx="7">
                  <c:v>2.5671358248746476</c:v>
                </c:pt>
                <c:pt idx="8">
                  <c:v>4.1338070397092412</c:v>
                </c:pt>
                <c:pt idx="9">
                  <c:v>2.7350810403570249</c:v>
                </c:pt>
                <c:pt idx="10">
                  <c:v>3.729543723579579</c:v>
                </c:pt>
                <c:pt idx="11">
                  <c:v>5.065853653191704</c:v>
                </c:pt>
                <c:pt idx="12">
                  <c:v>6.196505061560825</c:v>
                </c:pt>
                <c:pt idx="13">
                  <c:v>8.1997731401991754</c:v>
                </c:pt>
                <c:pt idx="14">
                  <c:v>7.4172294287476062</c:v>
                </c:pt>
                <c:pt idx="15">
                  <c:v>6.5041835830323951</c:v>
                </c:pt>
                <c:pt idx="16">
                  <c:v>5.7860986307180431</c:v>
                </c:pt>
                <c:pt idx="17">
                  <c:v>9.6948870559879357</c:v>
                </c:pt>
                <c:pt idx="18">
                  <c:v>9.6456603688094766</c:v>
                </c:pt>
                <c:pt idx="19">
                  <c:v>5.1015750449366362</c:v>
                </c:pt>
                <c:pt idx="20">
                  <c:v>11.439996599963258</c:v>
                </c:pt>
                <c:pt idx="21">
                  <c:v>10.148965173461114</c:v>
                </c:pt>
                <c:pt idx="22">
                  <c:v>4.1185060338386297</c:v>
                </c:pt>
                <c:pt idx="23">
                  <c:v>12.483645040679976</c:v>
                </c:pt>
                <c:pt idx="24">
                  <c:v>14.440798515017876</c:v>
                </c:pt>
                <c:pt idx="25">
                  <c:v>12.507279462082467</c:v>
                </c:pt>
                <c:pt idx="26">
                  <c:v>10.867689786560488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B-4236-88DF-5410D224C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17248"/>
        <c:axId val="485516920"/>
      </c:scatterChart>
      <c:valAx>
        <c:axId val="4814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446272"/>
        <c:crosses val="autoZero"/>
        <c:crossBetween val="midCat"/>
      </c:valAx>
      <c:valAx>
        <c:axId val="4814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440696"/>
        <c:crosses val="autoZero"/>
        <c:crossBetween val="midCat"/>
      </c:valAx>
      <c:valAx>
        <c:axId val="485516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517248"/>
        <c:crosses val="max"/>
        <c:crossBetween val="midCat"/>
      </c:valAx>
      <c:valAx>
        <c:axId val="48551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5516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51954</xdr:colOff>
      <xdr:row>0</xdr:row>
      <xdr:rowOff>83128</xdr:rowOff>
    </xdr:from>
    <xdr:to>
      <xdr:col>29</xdr:col>
      <xdr:colOff>309562</xdr:colOff>
      <xdr:row>72</xdr:row>
      <xdr:rowOff>23812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EB8E4B1-2E96-4C17-95BE-541413710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13607</xdr:colOff>
      <xdr:row>30</xdr:row>
      <xdr:rowOff>136071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83374FF-4B41-4468-A931-EE7B62D9B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0</xdr:rowOff>
    </xdr:from>
    <xdr:to>
      <xdr:col>15</xdr:col>
      <xdr:colOff>20411</xdr:colOff>
      <xdr:row>35</xdr:row>
      <xdr:rowOff>4083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A7B025-BA40-4FCC-84E5-7072FE12B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N%201%20B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sdaten"/>
      <sheetName val="Poly.Koeffizenten"/>
      <sheetName val="Mittelwert"/>
      <sheetName val="Tabelle1"/>
    </sheetNames>
    <sheetDataSet>
      <sheetData sheetId="0">
        <row r="3">
          <cell r="A3">
            <v>40</v>
          </cell>
        </row>
        <row r="4">
          <cell r="A4">
            <v>50</v>
          </cell>
        </row>
        <row r="5">
          <cell r="A5">
            <v>60</v>
          </cell>
        </row>
        <row r="6">
          <cell r="A6">
            <v>70</v>
          </cell>
        </row>
        <row r="7">
          <cell r="A7">
            <v>80</v>
          </cell>
        </row>
        <row r="8">
          <cell r="A8">
            <v>90</v>
          </cell>
        </row>
        <row r="9">
          <cell r="A9">
            <v>100</v>
          </cell>
        </row>
        <row r="10">
          <cell r="A10">
            <v>110</v>
          </cell>
        </row>
        <row r="11">
          <cell r="A11">
            <v>120</v>
          </cell>
        </row>
        <row r="12">
          <cell r="A12">
            <v>130</v>
          </cell>
        </row>
        <row r="13">
          <cell r="A13">
            <v>140</v>
          </cell>
        </row>
        <row r="14">
          <cell r="A14">
            <v>150</v>
          </cell>
        </row>
        <row r="15">
          <cell r="A15">
            <v>160</v>
          </cell>
        </row>
        <row r="16">
          <cell r="A16">
            <v>170</v>
          </cell>
        </row>
        <row r="17">
          <cell r="A17">
            <v>180</v>
          </cell>
        </row>
        <row r="18">
          <cell r="A18">
            <v>190</v>
          </cell>
        </row>
        <row r="19">
          <cell r="A19">
            <v>200</v>
          </cell>
        </row>
        <row r="20">
          <cell r="A20">
            <v>210</v>
          </cell>
        </row>
        <row r="21">
          <cell r="A21">
            <v>220</v>
          </cell>
        </row>
        <row r="22">
          <cell r="A22">
            <v>230</v>
          </cell>
        </row>
        <row r="23">
          <cell r="A23">
            <v>240</v>
          </cell>
        </row>
        <row r="24">
          <cell r="A24">
            <v>250</v>
          </cell>
        </row>
        <row r="25">
          <cell r="A25">
            <v>260</v>
          </cell>
        </row>
        <row r="26">
          <cell r="A26">
            <v>270</v>
          </cell>
        </row>
        <row r="27">
          <cell r="A27">
            <v>280</v>
          </cell>
        </row>
        <row r="28">
          <cell r="A28">
            <v>290</v>
          </cell>
        </row>
        <row r="29">
          <cell r="A29">
            <v>300</v>
          </cell>
        </row>
        <row r="30">
          <cell r="A30">
            <v>310</v>
          </cell>
        </row>
        <row r="37">
          <cell r="T37">
            <v>2.8544526475304943</v>
          </cell>
        </row>
        <row r="38">
          <cell r="T38">
            <v>8.9190661596502629E-2</v>
          </cell>
        </row>
        <row r="39">
          <cell r="T39">
            <v>0.67035919341810069</v>
          </cell>
        </row>
        <row r="40">
          <cell r="T40">
            <v>0.90471286719912924</v>
          </cell>
        </row>
        <row r="41">
          <cell r="T41">
            <v>1.1370701566552952</v>
          </cell>
        </row>
        <row r="42">
          <cell r="T42">
            <v>1.9426455331798005</v>
          </cell>
        </row>
        <row r="43">
          <cell r="T43">
            <v>2.3414996189835589</v>
          </cell>
        </row>
        <row r="44">
          <cell r="T44">
            <v>2.9677134094620401</v>
          </cell>
        </row>
        <row r="45">
          <cell r="T45">
            <v>2.6872328860456522</v>
          </cell>
        </row>
        <row r="46">
          <cell r="T46">
            <v>2.751935279780493</v>
          </cell>
        </row>
        <row r="47">
          <cell r="T47">
            <v>2.9187678019958034</v>
          </cell>
        </row>
        <row r="48">
          <cell r="T48">
            <v>2.2244791546215987</v>
          </cell>
        </row>
        <row r="49">
          <cell r="T49">
            <v>5.9545128476693376</v>
          </cell>
        </row>
        <row r="50">
          <cell r="T50">
            <v>4.4055005972108052</v>
          </cell>
        </row>
        <row r="51">
          <cell r="T51">
            <v>4.2036978513857957</v>
          </cell>
        </row>
        <row r="52">
          <cell r="T52">
            <v>6.7042883103867732</v>
          </cell>
        </row>
        <row r="53">
          <cell r="T53">
            <v>8.068151598303313</v>
          </cell>
        </row>
        <row r="54">
          <cell r="T54">
            <v>1.7518147523084173</v>
          </cell>
        </row>
        <row r="55">
          <cell r="T55">
            <v>13.158130154603802</v>
          </cell>
        </row>
        <row r="56">
          <cell r="T56">
            <v>12.323073148475403</v>
          </cell>
        </row>
        <row r="57">
          <cell r="T57">
            <v>4.3916145416039987</v>
          </cell>
        </row>
        <row r="58">
          <cell r="T58">
            <v>13.775602251978766</v>
          </cell>
        </row>
        <row r="59">
          <cell r="T59">
            <v>10.509700678508029</v>
          </cell>
        </row>
        <row r="60">
          <cell r="T60">
            <v>12.6975650401479</v>
          </cell>
        </row>
        <row r="61">
          <cell r="T61">
            <v>15.720043985146475</v>
          </cell>
        </row>
        <row r="62">
          <cell r="T62">
            <v>12.101357324369278</v>
          </cell>
        </row>
        <row r="63">
          <cell r="T63">
            <v>8.8336856440402336</v>
          </cell>
        </row>
        <row r="64">
          <cell r="T64">
            <v>13.403114056342556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abSelected="1" topLeftCell="A15" zoomScale="70" zoomScaleNormal="70" workbookViewId="0">
      <selection activeCell="Z40" sqref="Z40"/>
    </sheetView>
  </sheetViews>
  <sheetFormatPr baseColWidth="10" defaultColWidth="9" defaultRowHeight="15" x14ac:dyDescent="0.25"/>
  <cols>
    <col min="1" max="1" width="13.42578125" customWidth="1"/>
    <col min="20" max="20" width="19.28515625" customWidth="1"/>
    <col min="21" max="21" width="13.140625" customWidth="1"/>
  </cols>
  <sheetData>
    <row r="1" spans="1:21" x14ac:dyDescent="0.25">
      <c r="A1" s="1"/>
      <c r="B1" s="26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"/>
      <c r="U1" s="1"/>
    </row>
    <row r="2" spans="1:21" ht="15.75" thickBot="1" x14ac:dyDescent="0.3">
      <c r="A2" s="3" t="s">
        <v>1</v>
      </c>
      <c r="B2" s="4">
        <v>1</v>
      </c>
      <c r="C2" s="4">
        <v>2</v>
      </c>
      <c r="D2" s="4">
        <v>3</v>
      </c>
      <c r="E2" s="4">
        <v>4</v>
      </c>
      <c r="F2" s="5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6" t="s">
        <v>2</v>
      </c>
      <c r="R2" s="6" t="s">
        <v>3</v>
      </c>
      <c r="S2" s="6" t="s">
        <v>4</v>
      </c>
      <c r="T2" s="6" t="s">
        <v>5</v>
      </c>
      <c r="U2" s="3" t="s">
        <v>1</v>
      </c>
    </row>
    <row r="3" spans="1:21" ht="15.75" thickBot="1" x14ac:dyDescent="0.3">
      <c r="A3" s="7">
        <v>40</v>
      </c>
      <c r="B3" s="8">
        <v>2.8054999999999999</v>
      </c>
      <c r="C3" s="8">
        <v>2.8201000000000001</v>
      </c>
      <c r="D3" s="8">
        <v>2.8837000000000002</v>
      </c>
      <c r="E3" s="8">
        <v>2.8690000000000002</v>
      </c>
      <c r="F3" s="9">
        <v>2.8837000000000002</v>
      </c>
      <c r="G3" s="8">
        <v>2.8201000000000001</v>
      </c>
      <c r="H3" s="8">
        <v>2.8250000000000002</v>
      </c>
      <c r="I3" s="8">
        <v>2.8935</v>
      </c>
      <c r="J3" s="8">
        <v>2.9081000000000001</v>
      </c>
      <c r="K3" s="8">
        <v>2.8250000000000002</v>
      </c>
      <c r="L3" s="10">
        <v>2.8298999999999999</v>
      </c>
      <c r="M3" s="8">
        <v>2.8397000000000001</v>
      </c>
      <c r="N3" s="8">
        <v>2.8201000000000001</v>
      </c>
      <c r="O3" s="8">
        <v>2.8104</v>
      </c>
      <c r="P3" s="8">
        <v>2.8885999999999998</v>
      </c>
      <c r="Q3" s="11">
        <f t="shared" ref="Q3:Q29" si="0">AVERAGE(B3:P3)</f>
        <v>2.8481599999999996</v>
      </c>
      <c r="R3" s="11">
        <f t="shared" ref="R3:R29" si="1">MIN(B3:P3)</f>
        <v>2.8054999999999999</v>
      </c>
      <c r="S3" s="8">
        <f t="shared" ref="S3:S29" si="2">MAX(B3:P3)</f>
        <v>2.9081000000000001</v>
      </c>
      <c r="T3" s="12">
        <f t="shared" ref="T3:T29" si="3">_xlfn.STDEV.S(B3:P3)</f>
        <v>3.5183149375802067E-2</v>
      </c>
      <c r="U3" s="7">
        <v>40</v>
      </c>
    </row>
    <row r="4" spans="1:21" ht="15.75" thickBot="1" x14ac:dyDescent="0.3">
      <c r="A4" s="7">
        <v>50</v>
      </c>
      <c r="B4" s="8">
        <v>2.4291</v>
      </c>
      <c r="C4" s="8">
        <v>2.3264999999999998</v>
      </c>
      <c r="D4" s="8">
        <v>2.4096000000000002</v>
      </c>
      <c r="E4" s="8">
        <v>2.3412000000000002</v>
      </c>
      <c r="F4" s="9">
        <v>2.4096000000000002</v>
      </c>
      <c r="G4" s="8">
        <v>2.3656000000000001</v>
      </c>
      <c r="H4" s="8">
        <v>2.3412000000000002</v>
      </c>
      <c r="I4" s="8">
        <v>2.4975999999999998</v>
      </c>
      <c r="J4" s="8">
        <v>2.4927000000000001</v>
      </c>
      <c r="K4" s="8">
        <v>2.39</v>
      </c>
      <c r="L4" s="10">
        <v>2.3997999999999999</v>
      </c>
      <c r="M4" s="8">
        <v>2.4047000000000001</v>
      </c>
      <c r="N4" s="8">
        <v>2.3557999999999999</v>
      </c>
      <c r="O4" s="8">
        <v>2.3557999999999999</v>
      </c>
      <c r="P4" s="8">
        <v>2.4291</v>
      </c>
      <c r="Q4" s="11">
        <f t="shared" si="0"/>
        <v>2.3965533333333329</v>
      </c>
      <c r="R4" s="11">
        <f t="shared" si="1"/>
        <v>2.3264999999999998</v>
      </c>
      <c r="S4" s="8">
        <f t="shared" si="2"/>
        <v>2.4975999999999998</v>
      </c>
      <c r="T4" s="12">
        <f t="shared" si="3"/>
        <v>5.1650402662884398E-2</v>
      </c>
      <c r="U4" s="7">
        <v>50</v>
      </c>
    </row>
    <row r="5" spans="1:21" ht="15.75" thickBot="1" x14ac:dyDescent="0.3">
      <c r="A5" s="7">
        <v>60</v>
      </c>
      <c r="B5" s="8">
        <v>2.0137</v>
      </c>
      <c r="C5" s="8">
        <v>1.9843999999999999</v>
      </c>
      <c r="D5" s="8">
        <v>2.0528</v>
      </c>
      <c r="E5" s="8">
        <v>2.0137</v>
      </c>
      <c r="F5" s="9">
        <v>2.0528</v>
      </c>
      <c r="G5" s="8">
        <v>2.0038999999999998</v>
      </c>
      <c r="H5" s="8">
        <v>2.0381</v>
      </c>
      <c r="I5" s="8">
        <v>2.0870000000000002</v>
      </c>
      <c r="J5" s="8">
        <v>2.1457000000000002</v>
      </c>
      <c r="K5" s="8">
        <v>2.0381</v>
      </c>
      <c r="L5" s="10">
        <v>2.0674000000000001</v>
      </c>
      <c r="M5" s="8">
        <v>1.9990000000000001</v>
      </c>
      <c r="N5" s="8">
        <v>1.9745999999999999</v>
      </c>
      <c r="O5" s="8">
        <v>1.9795</v>
      </c>
      <c r="P5" s="8">
        <v>2.0821000000000001</v>
      </c>
      <c r="Q5" s="11">
        <f t="shared" si="0"/>
        <v>2.03552</v>
      </c>
      <c r="R5" s="11">
        <f t="shared" si="1"/>
        <v>1.9745999999999999</v>
      </c>
      <c r="S5" s="8">
        <f t="shared" si="2"/>
        <v>2.1457000000000002</v>
      </c>
      <c r="T5" s="12">
        <f t="shared" si="3"/>
        <v>4.7309666786277169E-2</v>
      </c>
      <c r="U5" s="7">
        <v>60</v>
      </c>
    </row>
    <row r="6" spans="1:21" ht="15.75" thickBot="1" x14ac:dyDescent="0.3">
      <c r="A6" s="7">
        <v>70</v>
      </c>
      <c r="B6" s="8">
        <v>1.8132999999999999</v>
      </c>
      <c r="C6" s="8">
        <v>1.7351000000000001</v>
      </c>
      <c r="D6" s="8">
        <v>1.7545999999999999</v>
      </c>
      <c r="E6" s="8">
        <v>1.7009000000000001</v>
      </c>
      <c r="F6" s="9">
        <v>1.7888999999999999</v>
      </c>
      <c r="G6" s="8">
        <v>1.7351000000000001</v>
      </c>
      <c r="H6" s="8">
        <v>1.7448999999999999</v>
      </c>
      <c r="I6" s="8">
        <v>1.8132999999999999</v>
      </c>
      <c r="J6" s="8">
        <v>1.8768</v>
      </c>
      <c r="K6" s="8">
        <v>1.7009000000000001</v>
      </c>
      <c r="L6" s="10">
        <v>1.7595000000000001</v>
      </c>
      <c r="M6" s="8">
        <v>1.7545999999999999</v>
      </c>
      <c r="N6" s="8">
        <v>1.7058</v>
      </c>
      <c r="O6" s="8">
        <v>1.7009000000000001</v>
      </c>
      <c r="P6" s="8">
        <v>1.7545999999999999</v>
      </c>
      <c r="Q6" s="11">
        <f t="shared" si="0"/>
        <v>1.7559466666666665</v>
      </c>
      <c r="R6" s="11">
        <f t="shared" si="1"/>
        <v>1.7009000000000001</v>
      </c>
      <c r="S6" s="8">
        <f t="shared" si="2"/>
        <v>1.8768</v>
      </c>
      <c r="T6" s="12">
        <f t="shared" si="3"/>
        <v>4.9917515773046817E-2</v>
      </c>
      <c r="U6" s="7">
        <v>70</v>
      </c>
    </row>
    <row r="7" spans="1:21" ht="15.75" thickBot="1" x14ac:dyDescent="0.3">
      <c r="A7" s="7">
        <v>80</v>
      </c>
      <c r="B7" s="8">
        <v>1.5396000000000001</v>
      </c>
      <c r="C7" s="8">
        <v>1.5494000000000001</v>
      </c>
      <c r="D7" s="8">
        <v>1.4956</v>
      </c>
      <c r="E7" s="8">
        <v>1.52</v>
      </c>
      <c r="F7" s="9">
        <v>1.5738000000000001</v>
      </c>
      <c r="G7" s="8">
        <v>1.5248999999999999</v>
      </c>
      <c r="H7" s="8">
        <v>1.5640000000000001</v>
      </c>
      <c r="I7" s="8">
        <v>1.6716</v>
      </c>
      <c r="J7" s="8">
        <v>1.6325000000000001</v>
      </c>
      <c r="K7" s="8">
        <v>1.5590999999999999</v>
      </c>
      <c r="L7" s="10">
        <v>1.5590999999999999</v>
      </c>
      <c r="M7" s="8">
        <v>1.5590999999999999</v>
      </c>
      <c r="N7" s="8">
        <v>1.5347</v>
      </c>
      <c r="O7" s="8">
        <v>1.4906999999999999</v>
      </c>
      <c r="P7" s="8">
        <v>1.5738000000000001</v>
      </c>
      <c r="Q7" s="11">
        <f t="shared" si="0"/>
        <v>1.5565266666666668</v>
      </c>
      <c r="R7" s="11">
        <f t="shared" si="1"/>
        <v>1.4906999999999999</v>
      </c>
      <c r="S7" s="8">
        <f t="shared" si="2"/>
        <v>1.6716</v>
      </c>
      <c r="T7" s="12">
        <f t="shared" si="3"/>
        <v>4.6964750712889032E-2</v>
      </c>
      <c r="U7" s="7">
        <v>80</v>
      </c>
    </row>
    <row r="8" spans="1:21" ht="15.75" thickBot="1" x14ac:dyDescent="0.3">
      <c r="A8" s="7">
        <v>90</v>
      </c>
      <c r="B8" s="8">
        <v>1.4027000000000001</v>
      </c>
      <c r="C8" s="8">
        <v>1.3832</v>
      </c>
      <c r="D8" s="8">
        <v>1.3832</v>
      </c>
      <c r="E8" s="8">
        <v>1.3685</v>
      </c>
      <c r="F8" s="9">
        <v>1.4076</v>
      </c>
      <c r="G8" s="8">
        <v>1.3587</v>
      </c>
      <c r="H8" s="8">
        <v>1.3685</v>
      </c>
      <c r="I8" s="8">
        <v>1.4614</v>
      </c>
      <c r="J8" s="8">
        <v>1.4516</v>
      </c>
      <c r="K8" s="8">
        <v>1.4272</v>
      </c>
      <c r="L8" s="10">
        <v>1.4467000000000001</v>
      </c>
      <c r="M8" s="8">
        <v>1.4076</v>
      </c>
      <c r="N8" s="8">
        <v>1.3977999999999999</v>
      </c>
      <c r="O8" s="8">
        <v>1.349</v>
      </c>
      <c r="P8" s="8">
        <v>1.4418</v>
      </c>
      <c r="Q8" s="11">
        <f t="shared" si="0"/>
        <v>1.4036999999999999</v>
      </c>
      <c r="R8" s="11">
        <f t="shared" si="1"/>
        <v>1.349</v>
      </c>
      <c r="S8" s="8">
        <f t="shared" si="2"/>
        <v>1.4614</v>
      </c>
      <c r="T8" s="12">
        <f t="shared" si="3"/>
        <v>3.5735596499049206E-2</v>
      </c>
      <c r="U8" s="7">
        <v>90</v>
      </c>
    </row>
    <row r="9" spans="1:21" ht="15.75" thickBot="1" x14ac:dyDescent="0.3">
      <c r="A9" s="7">
        <v>100</v>
      </c>
      <c r="B9" s="8">
        <v>1.3099000000000001</v>
      </c>
      <c r="C9" s="8">
        <v>1.2072000000000001</v>
      </c>
      <c r="D9" s="8">
        <v>1.2365999999999999</v>
      </c>
      <c r="E9" s="8">
        <v>1.2512000000000001</v>
      </c>
      <c r="F9" s="9">
        <v>1.2805</v>
      </c>
      <c r="G9" s="8">
        <v>1.2365999999999999</v>
      </c>
      <c r="H9" s="8">
        <v>1.2561</v>
      </c>
      <c r="I9" s="8">
        <v>1.3245</v>
      </c>
      <c r="J9" s="8">
        <v>1.3148</v>
      </c>
      <c r="K9" s="8">
        <v>1.2707999999999999</v>
      </c>
      <c r="L9" s="10">
        <v>1.3001</v>
      </c>
      <c r="M9" s="8">
        <v>1.2512000000000001</v>
      </c>
      <c r="N9" s="8">
        <v>1.2561</v>
      </c>
      <c r="O9" s="8">
        <v>1.2365999999999999</v>
      </c>
      <c r="P9" s="8">
        <v>1.2854000000000001</v>
      </c>
      <c r="Q9" s="11">
        <f t="shared" si="0"/>
        <v>1.2678400000000001</v>
      </c>
      <c r="R9" s="11">
        <f t="shared" si="1"/>
        <v>1.2072000000000001</v>
      </c>
      <c r="S9" s="8">
        <f t="shared" si="2"/>
        <v>1.3245</v>
      </c>
      <c r="T9" s="12">
        <f t="shared" si="3"/>
        <v>3.3950800537584647E-2</v>
      </c>
      <c r="U9" s="7">
        <v>100</v>
      </c>
    </row>
    <row r="10" spans="1:21" ht="15.75" thickBot="1" x14ac:dyDescent="0.3">
      <c r="A10" s="7">
        <v>110</v>
      </c>
      <c r="B10" s="8">
        <v>1.1486000000000001</v>
      </c>
      <c r="C10" s="8">
        <v>1.1241000000000001</v>
      </c>
      <c r="D10" s="8">
        <v>1.1193</v>
      </c>
      <c r="E10" s="8">
        <v>1.129</v>
      </c>
      <c r="F10" s="9">
        <v>1.1338999999999999</v>
      </c>
      <c r="G10" s="8">
        <v>1.1193</v>
      </c>
      <c r="H10" s="8">
        <v>1.1680999999999999</v>
      </c>
      <c r="I10" s="8">
        <v>1.2022999999999999</v>
      </c>
      <c r="J10" s="8">
        <v>1.1975</v>
      </c>
      <c r="K10" s="8">
        <v>1.1877</v>
      </c>
      <c r="L10" s="10">
        <v>1.0948</v>
      </c>
      <c r="M10" s="8">
        <v>1.129</v>
      </c>
      <c r="N10" s="8">
        <v>1.1486000000000001</v>
      </c>
      <c r="O10" s="8">
        <v>1.1436999999999999</v>
      </c>
      <c r="P10" s="8">
        <v>1.1436999999999999</v>
      </c>
      <c r="Q10" s="11">
        <f t="shared" si="0"/>
        <v>1.1459733333333333</v>
      </c>
      <c r="R10" s="11">
        <f t="shared" si="1"/>
        <v>1.0948</v>
      </c>
      <c r="S10" s="8">
        <f t="shared" si="2"/>
        <v>1.2022999999999999</v>
      </c>
      <c r="T10" s="12">
        <f t="shared" si="3"/>
        <v>3.0850525966034222E-2</v>
      </c>
      <c r="U10" s="7">
        <v>110</v>
      </c>
    </row>
    <row r="11" spans="1:21" ht="15.75" thickBot="1" x14ac:dyDescent="0.3">
      <c r="A11" s="7">
        <v>120</v>
      </c>
      <c r="B11" s="8">
        <v>1.0313000000000001</v>
      </c>
      <c r="C11" s="8">
        <v>1.0264</v>
      </c>
      <c r="D11" s="8">
        <v>1.0313000000000001</v>
      </c>
      <c r="E11" s="8">
        <v>1.0362</v>
      </c>
      <c r="F11" s="9">
        <v>1.0459000000000001</v>
      </c>
      <c r="G11" s="8">
        <v>1.0313000000000001</v>
      </c>
      <c r="H11" s="8">
        <v>1.0899000000000001</v>
      </c>
      <c r="I11" s="8">
        <v>1.0996999999999999</v>
      </c>
      <c r="J11" s="8">
        <v>1.129</v>
      </c>
      <c r="K11" s="8">
        <v>1.1241000000000001</v>
      </c>
      <c r="L11" s="10">
        <v>1.1388</v>
      </c>
      <c r="M11" s="8">
        <v>1.0704</v>
      </c>
      <c r="N11" s="8">
        <v>1.0264</v>
      </c>
      <c r="O11" s="8">
        <v>1.0117</v>
      </c>
      <c r="P11" s="8">
        <v>1.1144000000000001</v>
      </c>
      <c r="Q11" s="11">
        <f t="shared" si="0"/>
        <v>1.0671200000000001</v>
      </c>
      <c r="R11" s="11">
        <f t="shared" si="1"/>
        <v>1.0117</v>
      </c>
      <c r="S11" s="8">
        <f t="shared" si="2"/>
        <v>1.1388</v>
      </c>
      <c r="T11" s="12">
        <f t="shared" si="3"/>
        <v>4.4467953147664177E-2</v>
      </c>
      <c r="U11" s="7">
        <v>120</v>
      </c>
    </row>
    <row r="12" spans="1:21" ht="15.75" thickBot="1" x14ac:dyDescent="0.3">
      <c r="A12" s="7">
        <v>130</v>
      </c>
      <c r="B12" s="8">
        <v>0.95799999999999996</v>
      </c>
      <c r="C12" s="8">
        <v>0.9677</v>
      </c>
      <c r="D12" s="8">
        <v>0.95799999999999996</v>
      </c>
      <c r="E12" s="8">
        <v>0.93840000000000001</v>
      </c>
      <c r="F12" s="9">
        <v>0.99219999999999997</v>
      </c>
      <c r="G12" s="8">
        <v>0.97260000000000002</v>
      </c>
      <c r="H12" s="8">
        <v>1.002</v>
      </c>
      <c r="I12" s="8">
        <v>1.0117</v>
      </c>
      <c r="J12" s="8">
        <v>1.0165999999999999</v>
      </c>
      <c r="K12" s="8">
        <v>0.99219999999999997</v>
      </c>
      <c r="L12" s="10">
        <v>1.0165999999999999</v>
      </c>
      <c r="M12" s="8">
        <v>0.9677</v>
      </c>
      <c r="N12" s="8">
        <v>0.95799999999999996</v>
      </c>
      <c r="O12" s="8">
        <v>0.95799999999999996</v>
      </c>
      <c r="P12" s="8">
        <v>0.97750000000000004</v>
      </c>
      <c r="Q12" s="11">
        <f t="shared" si="0"/>
        <v>0.97914666666666672</v>
      </c>
      <c r="R12" s="11">
        <f t="shared" si="1"/>
        <v>0.93840000000000001</v>
      </c>
      <c r="S12" s="8">
        <f t="shared" si="2"/>
        <v>1.0165999999999999</v>
      </c>
      <c r="T12" s="12">
        <f t="shared" si="3"/>
        <v>2.4618398075616613E-2</v>
      </c>
      <c r="U12" s="7">
        <v>130</v>
      </c>
    </row>
    <row r="13" spans="1:21" ht="15.75" thickBot="1" x14ac:dyDescent="0.3">
      <c r="A13" s="7">
        <v>140</v>
      </c>
      <c r="B13" s="8">
        <v>0.87980000000000003</v>
      </c>
      <c r="C13" s="8">
        <v>0.87980000000000003</v>
      </c>
      <c r="D13" s="8">
        <v>0.88470000000000004</v>
      </c>
      <c r="E13" s="8">
        <v>0.87980000000000003</v>
      </c>
      <c r="F13" s="9">
        <v>0.89929999999999999</v>
      </c>
      <c r="G13" s="8">
        <v>0.88470000000000004</v>
      </c>
      <c r="H13" s="8">
        <v>0.89929999999999999</v>
      </c>
      <c r="I13" s="8">
        <v>0.97260000000000002</v>
      </c>
      <c r="J13" s="8">
        <v>0.95799999999999996</v>
      </c>
      <c r="K13" s="8">
        <v>0.9335</v>
      </c>
      <c r="L13" s="10">
        <v>0.91890000000000005</v>
      </c>
      <c r="M13" s="8">
        <v>0.88949999999999996</v>
      </c>
      <c r="N13" s="8">
        <v>0.9042</v>
      </c>
      <c r="O13" s="8">
        <v>0.88470000000000004</v>
      </c>
      <c r="P13" s="8">
        <v>0.90910000000000002</v>
      </c>
      <c r="Q13" s="11">
        <f t="shared" si="0"/>
        <v>0.90519333333333341</v>
      </c>
      <c r="R13" s="11">
        <f t="shared" si="1"/>
        <v>0.87980000000000003</v>
      </c>
      <c r="S13" s="8">
        <f t="shared" si="2"/>
        <v>0.97260000000000002</v>
      </c>
      <c r="T13" s="12">
        <f t="shared" si="3"/>
        <v>2.9090657966989682E-2</v>
      </c>
      <c r="U13" s="7">
        <v>140</v>
      </c>
    </row>
    <row r="14" spans="1:21" ht="15.75" thickBot="1" x14ac:dyDescent="0.3">
      <c r="A14" s="7">
        <v>150</v>
      </c>
      <c r="B14" s="8">
        <v>0.82599999999999996</v>
      </c>
      <c r="C14" s="8">
        <v>0.82599999999999996</v>
      </c>
      <c r="D14" s="8">
        <v>0.82599999999999996</v>
      </c>
      <c r="E14" s="8">
        <v>0.78200000000000003</v>
      </c>
      <c r="F14" s="9">
        <v>0.89439999999999997</v>
      </c>
      <c r="G14" s="8">
        <v>0.87490000000000001</v>
      </c>
      <c r="H14" s="8">
        <v>0.86509999999999998</v>
      </c>
      <c r="I14" s="8">
        <v>0.89929999999999999</v>
      </c>
      <c r="J14" s="8">
        <v>0.88470000000000004</v>
      </c>
      <c r="K14" s="8">
        <v>0.83089999999999997</v>
      </c>
      <c r="L14" s="10">
        <v>0.87490000000000001</v>
      </c>
      <c r="M14" s="8">
        <v>0.84560000000000002</v>
      </c>
      <c r="N14" s="8">
        <v>0.82599999999999996</v>
      </c>
      <c r="O14" s="8">
        <v>0.83579999999999999</v>
      </c>
      <c r="P14" s="8">
        <v>0.85040000000000004</v>
      </c>
      <c r="Q14" s="11">
        <f t="shared" si="0"/>
        <v>0.8494666666666667</v>
      </c>
      <c r="R14" s="11">
        <f t="shared" si="1"/>
        <v>0.78200000000000003</v>
      </c>
      <c r="S14" s="8">
        <f t="shared" si="2"/>
        <v>0.89929999999999999</v>
      </c>
      <c r="T14" s="12">
        <f t="shared" si="3"/>
        <v>3.2275237448870189E-2</v>
      </c>
      <c r="U14" s="7">
        <v>150</v>
      </c>
    </row>
    <row r="15" spans="1:21" ht="15.75" thickBot="1" x14ac:dyDescent="0.3">
      <c r="A15" s="7">
        <v>160</v>
      </c>
      <c r="B15" s="8">
        <v>0.78690000000000004</v>
      </c>
      <c r="C15" s="8">
        <v>0.78690000000000004</v>
      </c>
      <c r="D15" s="8">
        <v>0.76739999999999997</v>
      </c>
      <c r="E15" s="8">
        <v>0.72340000000000004</v>
      </c>
      <c r="F15" s="9">
        <v>0.81130000000000002</v>
      </c>
      <c r="G15" s="8">
        <v>0.79669999999999996</v>
      </c>
      <c r="H15" s="8">
        <v>0.78690000000000004</v>
      </c>
      <c r="I15" s="8">
        <v>0.85529999999999995</v>
      </c>
      <c r="J15" s="8">
        <v>0.82599999999999996</v>
      </c>
      <c r="K15" s="8">
        <v>0.81620000000000004</v>
      </c>
      <c r="L15" s="10">
        <v>0.85529999999999995</v>
      </c>
      <c r="M15" s="8">
        <v>0.83089999999999997</v>
      </c>
      <c r="N15" s="8">
        <v>0.78690000000000004</v>
      </c>
      <c r="O15" s="8">
        <v>0.82110000000000005</v>
      </c>
      <c r="P15" s="8">
        <v>0.79179999999999995</v>
      </c>
      <c r="Q15" s="11">
        <f t="shared" si="0"/>
        <v>0.80286666666666662</v>
      </c>
      <c r="R15" s="11">
        <f t="shared" si="1"/>
        <v>0.72340000000000004</v>
      </c>
      <c r="S15" s="8">
        <f t="shared" si="2"/>
        <v>0.85529999999999995</v>
      </c>
      <c r="T15" s="12">
        <f t="shared" si="3"/>
        <v>3.3968423712674813E-2</v>
      </c>
      <c r="U15" s="7">
        <v>160</v>
      </c>
    </row>
    <row r="16" spans="1:21" ht="15.75" thickBot="1" x14ac:dyDescent="0.3">
      <c r="A16" s="7">
        <v>170</v>
      </c>
      <c r="B16" s="8">
        <v>0.72829999999999995</v>
      </c>
      <c r="C16" s="8">
        <v>0.72829999999999995</v>
      </c>
      <c r="D16" s="8">
        <v>0.73309999999999997</v>
      </c>
      <c r="E16" s="8">
        <v>0.72829999999999995</v>
      </c>
      <c r="F16" s="9">
        <v>0.71360000000000001</v>
      </c>
      <c r="G16" s="8">
        <v>0.74780000000000002</v>
      </c>
      <c r="H16" s="8">
        <v>0.72340000000000004</v>
      </c>
      <c r="I16" s="8">
        <v>0.77710000000000001</v>
      </c>
      <c r="J16" s="8">
        <v>0.89439999999999997</v>
      </c>
      <c r="K16" s="8">
        <v>0.76739999999999997</v>
      </c>
      <c r="L16" s="10">
        <v>0.78200000000000003</v>
      </c>
      <c r="M16" s="8">
        <v>0.72340000000000004</v>
      </c>
      <c r="N16" s="8">
        <v>0.73799999999999999</v>
      </c>
      <c r="O16" s="8">
        <v>0.77710000000000001</v>
      </c>
      <c r="P16" s="8">
        <v>0.72829999999999995</v>
      </c>
      <c r="Q16" s="11">
        <f t="shared" si="0"/>
        <v>0.75269999999999981</v>
      </c>
      <c r="R16" s="11">
        <f t="shared" si="1"/>
        <v>0.71360000000000001</v>
      </c>
      <c r="S16" s="8">
        <f t="shared" si="2"/>
        <v>0.89439999999999997</v>
      </c>
      <c r="T16" s="12">
        <f t="shared" si="3"/>
        <v>4.5194563516296644E-2</v>
      </c>
      <c r="U16" s="7">
        <v>170</v>
      </c>
    </row>
    <row r="17" spans="1:21" ht="15.75" thickBot="1" x14ac:dyDescent="0.3">
      <c r="A17" s="7">
        <v>180</v>
      </c>
      <c r="B17" s="8">
        <v>0.7429</v>
      </c>
      <c r="C17" s="8">
        <v>0.68910000000000005</v>
      </c>
      <c r="D17" s="8">
        <v>0.65</v>
      </c>
      <c r="E17" s="8">
        <v>0.68910000000000005</v>
      </c>
      <c r="F17" s="9">
        <v>0.71850000000000003</v>
      </c>
      <c r="G17" s="8">
        <v>0.69399999999999995</v>
      </c>
      <c r="H17" s="8">
        <v>0.75760000000000005</v>
      </c>
      <c r="I17" s="8">
        <v>0.7087</v>
      </c>
      <c r="J17" s="8">
        <v>0.73799999999999999</v>
      </c>
      <c r="K17" s="8">
        <v>0.71360000000000001</v>
      </c>
      <c r="L17" s="10">
        <v>0.71360000000000001</v>
      </c>
      <c r="M17" s="8">
        <v>0.69889999999999997</v>
      </c>
      <c r="N17" s="8">
        <v>0.6452</v>
      </c>
      <c r="O17" s="8">
        <v>0.69399999999999995</v>
      </c>
      <c r="P17" s="8">
        <v>0.69399999999999995</v>
      </c>
      <c r="Q17" s="11">
        <f t="shared" si="0"/>
        <v>0.70314666666666648</v>
      </c>
      <c r="R17" s="11">
        <f t="shared" si="1"/>
        <v>0.6452</v>
      </c>
      <c r="S17" s="8">
        <f t="shared" si="2"/>
        <v>0.75760000000000005</v>
      </c>
      <c r="T17" s="12">
        <f t="shared" si="3"/>
        <v>3.0579378361117505E-2</v>
      </c>
      <c r="U17" s="7">
        <v>180</v>
      </c>
    </row>
    <row r="18" spans="1:21" ht="15.75" thickBot="1" x14ac:dyDescent="0.3">
      <c r="A18" s="7">
        <v>190</v>
      </c>
      <c r="B18" s="8">
        <v>0.65</v>
      </c>
      <c r="C18" s="8">
        <v>0.66469999999999996</v>
      </c>
      <c r="D18" s="8">
        <v>0.6452</v>
      </c>
      <c r="E18" s="8">
        <v>0.65</v>
      </c>
      <c r="F18" s="9">
        <v>0.66469999999999996</v>
      </c>
      <c r="G18" s="8">
        <v>0.66959999999999997</v>
      </c>
      <c r="H18" s="8">
        <v>0.65</v>
      </c>
      <c r="I18" s="8">
        <v>0.62560000000000004</v>
      </c>
      <c r="J18" s="8">
        <v>0.69889999999999997</v>
      </c>
      <c r="K18" s="8">
        <v>0.66959999999999997</v>
      </c>
      <c r="L18" s="10">
        <v>0.73309999999999997</v>
      </c>
      <c r="M18" s="8">
        <v>0.65490000000000004</v>
      </c>
      <c r="N18" s="8">
        <v>0.65</v>
      </c>
      <c r="O18" s="8">
        <v>0.66959999999999997</v>
      </c>
      <c r="P18" s="8">
        <v>0.65</v>
      </c>
      <c r="Q18" s="11">
        <f t="shared" si="0"/>
        <v>0.66305999999999998</v>
      </c>
      <c r="R18" s="11">
        <f t="shared" si="1"/>
        <v>0.62560000000000004</v>
      </c>
      <c r="S18" s="8">
        <f t="shared" si="2"/>
        <v>0.73309999999999997</v>
      </c>
      <c r="T18" s="12">
        <f t="shared" si="3"/>
        <v>2.5305894287977353E-2</v>
      </c>
      <c r="U18" s="7">
        <v>190</v>
      </c>
    </row>
    <row r="19" spans="1:21" ht="15.75" thickBot="1" x14ac:dyDescent="0.3">
      <c r="A19" s="7">
        <v>200</v>
      </c>
      <c r="B19" s="8">
        <v>0.62070000000000003</v>
      </c>
      <c r="C19" s="8">
        <v>0.62560000000000004</v>
      </c>
      <c r="D19" s="8">
        <v>0.63049999999999995</v>
      </c>
      <c r="E19" s="8">
        <v>0.67449999999999999</v>
      </c>
      <c r="F19" s="9">
        <v>0.6794</v>
      </c>
      <c r="G19" s="8">
        <v>0.63049999999999995</v>
      </c>
      <c r="H19" s="8">
        <v>0.63049999999999995</v>
      </c>
      <c r="I19" s="8">
        <v>0.65</v>
      </c>
      <c r="J19" s="8">
        <v>0.6452</v>
      </c>
      <c r="K19" s="8">
        <v>0.6452</v>
      </c>
      <c r="L19" s="10">
        <v>0.65980000000000005</v>
      </c>
      <c r="M19" s="8">
        <v>0.64029999999999998</v>
      </c>
      <c r="N19" s="8">
        <v>0.63049999999999995</v>
      </c>
      <c r="O19" s="8">
        <v>0.65980000000000005</v>
      </c>
      <c r="P19" s="8">
        <v>0.60609999999999997</v>
      </c>
      <c r="Q19" s="11">
        <f t="shared" si="0"/>
        <v>0.64190666666666674</v>
      </c>
      <c r="R19" s="11">
        <f t="shared" si="1"/>
        <v>0.60609999999999997</v>
      </c>
      <c r="S19" s="8">
        <f t="shared" si="2"/>
        <v>0.6794</v>
      </c>
      <c r="T19" s="12">
        <f t="shared" si="3"/>
        <v>2.0206769257096108E-2</v>
      </c>
      <c r="U19" s="7">
        <v>200</v>
      </c>
    </row>
    <row r="20" spans="1:21" ht="15.75" thickBot="1" x14ac:dyDescent="0.3">
      <c r="A20" s="7">
        <v>210</v>
      </c>
      <c r="B20" s="8">
        <v>0.59140000000000004</v>
      </c>
      <c r="C20" s="8">
        <v>0.59140000000000004</v>
      </c>
      <c r="D20" s="8">
        <v>0.60119999999999996</v>
      </c>
      <c r="E20" s="8">
        <v>0.62070000000000003</v>
      </c>
      <c r="F20" s="9">
        <v>0.60609999999999997</v>
      </c>
      <c r="G20" s="8">
        <v>0.58650000000000002</v>
      </c>
      <c r="H20" s="8">
        <v>0.66959999999999997</v>
      </c>
      <c r="I20" s="8">
        <v>0.6109</v>
      </c>
      <c r="J20" s="8">
        <v>0.6794</v>
      </c>
      <c r="K20" s="8">
        <v>0.60609999999999997</v>
      </c>
      <c r="L20" s="10">
        <v>0.66959999999999997</v>
      </c>
      <c r="M20" s="8">
        <v>0.59140000000000004</v>
      </c>
      <c r="N20" s="8">
        <v>0.64029999999999998</v>
      </c>
      <c r="O20" s="8">
        <v>0.58650000000000002</v>
      </c>
      <c r="P20" s="8">
        <v>0.59630000000000005</v>
      </c>
      <c r="Q20" s="11">
        <f t="shared" si="0"/>
        <v>0.61649333333333323</v>
      </c>
      <c r="R20" s="11">
        <f t="shared" si="1"/>
        <v>0.58650000000000002</v>
      </c>
      <c r="S20" s="8">
        <f t="shared" si="2"/>
        <v>0.6794</v>
      </c>
      <c r="T20" s="12">
        <f t="shared" si="3"/>
        <v>3.2469270453915698E-2</v>
      </c>
      <c r="U20" s="7">
        <v>210</v>
      </c>
    </row>
    <row r="21" spans="1:21" ht="15.75" thickBot="1" x14ac:dyDescent="0.3">
      <c r="A21" s="7">
        <v>220</v>
      </c>
      <c r="B21" s="8">
        <v>0.5474</v>
      </c>
      <c r="C21" s="8">
        <v>0.56699999999999995</v>
      </c>
      <c r="D21" s="8">
        <v>0.56699999999999995</v>
      </c>
      <c r="E21" s="8">
        <v>0.55230000000000001</v>
      </c>
      <c r="F21" s="9">
        <v>0.6109</v>
      </c>
      <c r="G21" s="8">
        <v>0.57179999999999997</v>
      </c>
      <c r="H21" s="8">
        <v>0.57179999999999997</v>
      </c>
      <c r="I21" s="8">
        <v>0.62070000000000003</v>
      </c>
      <c r="J21" s="8">
        <v>0.59140000000000004</v>
      </c>
      <c r="K21" s="8">
        <v>0.64029999999999998</v>
      </c>
      <c r="L21" s="10">
        <v>0.57179999999999997</v>
      </c>
      <c r="M21" s="8">
        <v>0.57179999999999997</v>
      </c>
      <c r="N21" s="8">
        <v>0.56699999999999995</v>
      </c>
      <c r="O21" s="8">
        <v>0.53269999999999995</v>
      </c>
      <c r="P21" s="8">
        <v>0.57179999999999997</v>
      </c>
      <c r="Q21" s="11">
        <f t="shared" si="0"/>
        <v>0.5770466666666666</v>
      </c>
      <c r="R21" s="11">
        <f t="shared" si="1"/>
        <v>0.53269999999999995</v>
      </c>
      <c r="S21" s="8">
        <f t="shared" si="2"/>
        <v>0.64029999999999998</v>
      </c>
      <c r="T21" s="12">
        <f t="shared" si="3"/>
        <v>2.822999586728038E-2</v>
      </c>
      <c r="U21" s="7">
        <v>220</v>
      </c>
    </row>
    <row r="22" spans="1:21" ht="15.75" thickBot="1" x14ac:dyDescent="0.3">
      <c r="A22" s="7">
        <v>230</v>
      </c>
      <c r="B22" s="8">
        <v>0.53759999999999997</v>
      </c>
      <c r="C22" s="8">
        <v>0.55230000000000001</v>
      </c>
      <c r="D22" s="8">
        <v>0.5474</v>
      </c>
      <c r="E22" s="8">
        <v>0.52790000000000004</v>
      </c>
      <c r="F22" s="9">
        <v>0.5474</v>
      </c>
      <c r="G22" s="8">
        <v>0.5474</v>
      </c>
      <c r="H22" s="8">
        <v>0.55230000000000001</v>
      </c>
      <c r="I22" s="8">
        <v>0.55230000000000001</v>
      </c>
      <c r="J22" s="8">
        <v>0.56699999999999995</v>
      </c>
      <c r="K22" s="8">
        <v>0.5474</v>
      </c>
      <c r="L22" s="10">
        <v>0.5474</v>
      </c>
      <c r="M22" s="8">
        <v>0.52790000000000004</v>
      </c>
      <c r="N22" s="8">
        <v>0.53269999999999995</v>
      </c>
      <c r="O22" s="8">
        <v>0.5181</v>
      </c>
      <c r="P22" s="8">
        <v>0.52790000000000004</v>
      </c>
      <c r="Q22" s="11">
        <f t="shared" si="0"/>
        <v>0.54220000000000002</v>
      </c>
      <c r="R22" s="11">
        <f t="shared" si="1"/>
        <v>0.5181</v>
      </c>
      <c r="S22" s="8">
        <f t="shared" si="2"/>
        <v>0.56699999999999995</v>
      </c>
      <c r="T22" s="12">
        <f t="shared" si="3"/>
        <v>1.2988896356943815E-2</v>
      </c>
      <c r="U22" s="7">
        <v>230</v>
      </c>
    </row>
    <row r="23" spans="1:21" ht="15.75" thickBot="1" x14ac:dyDescent="0.3">
      <c r="A23" s="7">
        <v>240</v>
      </c>
      <c r="B23" s="8">
        <v>0.46920000000000001</v>
      </c>
      <c r="C23" s="8">
        <v>0.50829999999999997</v>
      </c>
      <c r="D23" s="8">
        <v>0.52790000000000004</v>
      </c>
      <c r="E23" s="8">
        <v>0.48880000000000001</v>
      </c>
      <c r="F23" s="9">
        <v>0.51319999999999999</v>
      </c>
      <c r="G23" s="8">
        <v>0.57179999999999997</v>
      </c>
      <c r="H23" s="8">
        <v>0.51319999999999999</v>
      </c>
      <c r="I23" s="8">
        <v>0.5474</v>
      </c>
      <c r="J23" s="8">
        <v>0.53269999999999995</v>
      </c>
      <c r="K23" s="8">
        <v>0.52790000000000004</v>
      </c>
      <c r="L23" s="10">
        <v>0.53269999999999995</v>
      </c>
      <c r="M23" s="8">
        <v>0.51319999999999999</v>
      </c>
      <c r="N23" s="8">
        <v>0.51319999999999999</v>
      </c>
      <c r="O23" s="8">
        <v>0.48880000000000001</v>
      </c>
      <c r="P23" s="8">
        <v>0.56210000000000004</v>
      </c>
      <c r="Q23" s="11">
        <f t="shared" si="0"/>
        <v>0.52069333333333345</v>
      </c>
      <c r="R23" s="11">
        <f t="shared" si="1"/>
        <v>0.46920000000000001</v>
      </c>
      <c r="S23" s="8">
        <f t="shared" si="2"/>
        <v>0.57179999999999997</v>
      </c>
      <c r="T23" s="12">
        <f t="shared" si="3"/>
        <v>2.7380870972963864E-2</v>
      </c>
      <c r="U23" s="7">
        <v>240</v>
      </c>
    </row>
    <row r="24" spans="1:21" ht="15.75" thickBot="1" x14ac:dyDescent="0.3">
      <c r="A24" s="7">
        <v>250</v>
      </c>
      <c r="B24" s="8">
        <v>0.50339999999999996</v>
      </c>
      <c r="C24" s="8">
        <v>0.4985</v>
      </c>
      <c r="D24" s="8">
        <v>0.49359999999999998</v>
      </c>
      <c r="E24" s="8">
        <v>0.46920000000000001</v>
      </c>
      <c r="F24" s="9">
        <v>0.4985</v>
      </c>
      <c r="G24" s="8">
        <v>0.54249999999999998</v>
      </c>
      <c r="H24" s="8">
        <v>0.49359999999999998</v>
      </c>
      <c r="I24" s="8">
        <v>0.49359999999999998</v>
      </c>
      <c r="J24" s="8">
        <v>0.50829999999999997</v>
      </c>
      <c r="K24" s="8">
        <v>0.49359999999999998</v>
      </c>
      <c r="L24" s="10">
        <v>0.56210000000000004</v>
      </c>
      <c r="M24" s="8">
        <v>0.49359999999999998</v>
      </c>
      <c r="N24" s="8">
        <v>0.48880000000000001</v>
      </c>
      <c r="O24" s="8">
        <v>0.46920000000000001</v>
      </c>
      <c r="P24" s="8">
        <v>0.4985</v>
      </c>
      <c r="Q24" s="11">
        <f t="shared" si="0"/>
        <v>0.50046666666666662</v>
      </c>
      <c r="R24" s="11">
        <f t="shared" si="1"/>
        <v>0.46920000000000001</v>
      </c>
      <c r="S24" s="8">
        <f t="shared" si="2"/>
        <v>0.56210000000000004</v>
      </c>
      <c r="T24" s="12">
        <f t="shared" si="3"/>
        <v>2.386586524326164E-2</v>
      </c>
      <c r="U24" s="7">
        <v>250</v>
      </c>
    </row>
    <row r="25" spans="1:21" ht="15.75" thickBot="1" x14ac:dyDescent="0.3">
      <c r="A25" s="7">
        <v>260</v>
      </c>
      <c r="B25" s="8">
        <v>0.44969999999999999</v>
      </c>
      <c r="C25" s="8">
        <v>0.47410000000000002</v>
      </c>
      <c r="D25" s="8">
        <v>0.47410000000000002</v>
      </c>
      <c r="E25" s="8">
        <v>0.44969999999999999</v>
      </c>
      <c r="F25" s="9">
        <v>0.46920000000000001</v>
      </c>
      <c r="G25" s="8">
        <v>0.46920000000000001</v>
      </c>
      <c r="H25" s="8">
        <v>0.46920000000000001</v>
      </c>
      <c r="I25" s="8">
        <v>0.46920000000000001</v>
      </c>
      <c r="J25" s="8">
        <v>0.47410000000000002</v>
      </c>
      <c r="K25" s="8">
        <v>0.47410000000000002</v>
      </c>
      <c r="L25" s="10">
        <v>0.46920000000000001</v>
      </c>
      <c r="M25" s="8">
        <v>0.46429999999999999</v>
      </c>
      <c r="N25" s="8">
        <v>0.46920000000000001</v>
      </c>
      <c r="O25" s="8">
        <v>0.46920000000000001</v>
      </c>
      <c r="P25" s="8">
        <v>0.47899999999999998</v>
      </c>
      <c r="Q25" s="11">
        <f t="shared" si="0"/>
        <v>0.46823333333333322</v>
      </c>
      <c r="R25" s="11">
        <f t="shared" si="1"/>
        <v>0.44969999999999999</v>
      </c>
      <c r="S25" s="8">
        <f t="shared" si="2"/>
        <v>0.47899999999999998</v>
      </c>
      <c r="T25" s="12">
        <f t="shared" si="3"/>
        <v>8.2918778388998346E-3</v>
      </c>
      <c r="U25" s="7">
        <v>260</v>
      </c>
    </row>
    <row r="26" spans="1:21" ht="15.75" thickBot="1" x14ac:dyDescent="0.3">
      <c r="A26" s="7">
        <v>270</v>
      </c>
      <c r="B26" s="8">
        <v>0.39100000000000001</v>
      </c>
      <c r="C26" s="8">
        <v>0.44969999999999999</v>
      </c>
      <c r="D26" s="8">
        <v>0.46920000000000001</v>
      </c>
      <c r="E26" s="8">
        <v>0.435</v>
      </c>
      <c r="F26" s="9">
        <v>0.46429999999999999</v>
      </c>
      <c r="G26" s="8">
        <v>0.44969999999999999</v>
      </c>
      <c r="H26" s="8">
        <v>0.41060000000000002</v>
      </c>
      <c r="I26" s="8">
        <v>0.45450000000000002</v>
      </c>
      <c r="J26" s="8">
        <v>0.46920000000000001</v>
      </c>
      <c r="K26" s="8">
        <v>0.46920000000000001</v>
      </c>
      <c r="L26" s="10">
        <v>0.45939999999999998</v>
      </c>
      <c r="M26" s="8">
        <v>0.46429999999999999</v>
      </c>
      <c r="N26" s="8">
        <v>0.45939999999999998</v>
      </c>
      <c r="O26" s="8">
        <v>0.43009999999999998</v>
      </c>
      <c r="P26" s="8">
        <v>0.45939999999999998</v>
      </c>
      <c r="Q26" s="11">
        <f t="shared" si="0"/>
        <v>0.4489999999999999</v>
      </c>
      <c r="R26" s="11">
        <f t="shared" si="1"/>
        <v>0.39100000000000001</v>
      </c>
      <c r="S26" s="8">
        <f t="shared" si="2"/>
        <v>0.46920000000000001</v>
      </c>
      <c r="T26" s="12">
        <f t="shared" si="3"/>
        <v>2.3052393739975394E-2</v>
      </c>
      <c r="U26" s="7">
        <v>270</v>
      </c>
    </row>
    <row r="27" spans="1:21" ht="15.75" thickBot="1" x14ac:dyDescent="0.3">
      <c r="A27" s="7">
        <v>280</v>
      </c>
      <c r="B27" s="8">
        <v>0.3715</v>
      </c>
      <c r="C27" s="8">
        <v>0.435</v>
      </c>
      <c r="D27" s="8">
        <v>0.435</v>
      </c>
      <c r="E27" s="8">
        <v>0.41060000000000002</v>
      </c>
      <c r="F27" s="9">
        <v>0.39100000000000001</v>
      </c>
      <c r="G27" s="8">
        <v>0.42030000000000001</v>
      </c>
      <c r="H27" s="8">
        <v>0.46429999999999999</v>
      </c>
      <c r="I27" s="8">
        <v>0.43009999999999998</v>
      </c>
      <c r="J27" s="8">
        <v>0.435</v>
      </c>
      <c r="K27" s="8">
        <v>0.43009999999999998</v>
      </c>
      <c r="L27" s="10">
        <v>0.46429999999999999</v>
      </c>
      <c r="M27" s="8">
        <v>0.43990000000000001</v>
      </c>
      <c r="N27" s="8">
        <v>0.43009999999999998</v>
      </c>
      <c r="O27" s="8">
        <v>0.39100000000000001</v>
      </c>
      <c r="P27" s="8">
        <v>0.43009999999999998</v>
      </c>
      <c r="Q27" s="11">
        <f t="shared" si="0"/>
        <v>0.42522000000000004</v>
      </c>
      <c r="R27" s="11">
        <f t="shared" si="1"/>
        <v>0.3715</v>
      </c>
      <c r="S27" s="8">
        <f t="shared" si="2"/>
        <v>0.46429999999999999</v>
      </c>
      <c r="T27" s="12">
        <f t="shared" si="3"/>
        <v>2.5520305640802966E-2</v>
      </c>
      <c r="U27" s="7">
        <v>280</v>
      </c>
    </row>
    <row r="28" spans="1:21" ht="15.75" thickBot="1" x14ac:dyDescent="0.3">
      <c r="A28" s="7">
        <v>290</v>
      </c>
      <c r="B28" s="8">
        <v>0.39100000000000001</v>
      </c>
      <c r="C28" s="8">
        <v>0.39100000000000001</v>
      </c>
      <c r="D28" s="8">
        <v>0.46920000000000001</v>
      </c>
      <c r="E28" s="8">
        <v>0.39100000000000001</v>
      </c>
      <c r="F28" s="9">
        <v>0.41060000000000002</v>
      </c>
      <c r="G28" s="8">
        <v>0.42520000000000002</v>
      </c>
      <c r="H28" s="8">
        <v>0.42520000000000002</v>
      </c>
      <c r="I28" s="8">
        <v>0.41539999999999999</v>
      </c>
      <c r="J28" s="8">
        <v>0.44479999999999997</v>
      </c>
      <c r="K28" s="8">
        <v>0.41060000000000002</v>
      </c>
      <c r="L28" s="10">
        <v>0.43009999999999998</v>
      </c>
      <c r="M28" s="8">
        <v>0.41539999999999999</v>
      </c>
      <c r="N28" s="8">
        <v>0.42520000000000002</v>
      </c>
      <c r="O28" s="8">
        <v>0.45450000000000002</v>
      </c>
      <c r="P28" s="8">
        <v>0.41539999999999999</v>
      </c>
      <c r="Q28" s="11">
        <f t="shared" si="0"/>
        <v>0.42097333333333337</v>
      </c>
      <c r="R28" s="11">
        <f t="shared" si="1"/>
        <v>0.39100000000000001</v>
      </c>
      <c r="S28" s="8">
        <f t="shared" si="2"/>
        <v>0.46920000000000001</v>
      </c>
      <c r="T28" s="12">
        <f t="shared" si="3"/>
        <v>2.2611705775886035E-2</v>
      </c>
      <c r="U28" s="7">
        <v>290</v>
      </c>
    </row>
    <row r="29" spans="1:21" ht="15.75" thickBot="1" x14ac:dyDescent="0.3">
      <c r="A29" s="7">
        <v>300</v>
      </c>
      <c r="B29" s="13">
        <v>0.40570000000000001</v>
      </c>
      <c r="C29" s="8">
        <v>0.41539999999999999</v>
      </c>
      <c r="D29" s="8">
        <v>0.42030000000000001</v>
      </c>
      <c r="E29" s="8">
        <v>0.37630000000000002</v>
      </c>
      <c r="F29" s="9">
        <v>0.39589999999999997</v>
      </c>
      <c r="G29" s="8">
        <v>0.39589999999999997</v>
      </c>
      <c r="H29" s="8">
        <v>0.40570000000000001</v>
      </c>
      <c r="I29" s="8">
        <v>0.40079999999999999</v>
      </c>
      <c r="J29" s="8">
        <v>0.41539999999999999</v>
      </c>
      <c r="K29" s="8">
        <v>0.35189999999999999</v>
      </c>
      <c r="L29" s="10">
        <v>0.41539999999999999</v>
      </c>
      <c r="M29" s="8">
        <v>0.39100000000000001</v>
      </c>
      <c r="N29" s="8">
        <v>0.39100000000000001</v>
      </c>
      <c r="O29" s="8">
        <v>0.40570000000000001</v>
      </c>
      <c r="P29" s="8">
        <v>0.39100000000000001</v>
      </c>
      <c r="Q29" s="11">
        <f t="shared" si="0"/>
        <v>0.39849333333333337</v>
      </c>
      <c r="R29" s="11">
        <f t="shared" si="1"/>
        <v>0.35189999999999999</v>
      </c>
      <c r="S29" s="8">
        <f t="shared" si="2"/>
        <v>0.42030000000000001</v>
      </c>
      <c r="T29" s="12">
        <f t="shared" si="3"/>
        <v>1.7605902689831317E-2</v>
      </c>
      <c r="U29" s="7">
        <v>300</v>
      </c>
    </row>
    <row r="30" spans="1:21" x14ac:dyDescent="0.25">
      <c r="A30" s="14"/>
      <c r="B30" s="15"/>
      <c r="C30" s="16"/>
      <c r="D30" s="16"/>
      <c r="E30" s="16"/>
      <c r="F30" s="16"/>
      <c r="G30" s="17"/>
      <c r="H30" s="12"/>
      <c r="I30" s="18"/>
      <c r="J30" s="16"/>
      <c r="K30" s="16"/>
      <c r="L30" s="16" t="s">
        <v>6</v>
      </c>
      <c r="M30" s="16"/>
      <c r="N30" s="17"/>
      <c r="O30" s="17"/>
      <c r="P30" s="17"/>
      <c r="Q30" s="11"/>
      <c r="R30" s="11"/>
      <c r="S30" s="8"/>
      <c r="T30" s="12"/>
      <c r="U30" s="14"/>
    </row>
    <row r="33" spans="1:23" x14ac:dyDescent="0.25">
      <c r="S33" t="s">
        <v>9</v>
      </c>
      <c r="T33">
        <f>MIN(T3:T29)</f>
        <v>8.2918778388998346E-3</v>
      </c>
    </row>
    <row r="34" spans="1:23" x14ac:dyDescent="0.25">
      <c r="S34" t="s">
        <v>10</v>
      </c>
      <c r="T34">
        <f>MAX(T3:T29)</f>
        <v>5.1650402662884398E-2</v>
      </c>
    </row>
    <row r="35" spans="1:23" x14ac:dyDescent="0.25">
      <c r="S35" t="s">
        <v>11</v>
      </c>
      <c r="T35">
        <f>AVERAGE(T3:T29)</f>
        <v>3.1084695135838197E-2</v>
      </c>
    </row>
    <row r="38" spans="1:23" x14ac:dyDescent="0.25">
      <c r="A38" t="s">
        <v>1</v>
      </c>
      <c r="R38" t="s">
        <v>11</v>
      </c>
      <c r="T38" t="s">
        <v>13</v>
      </c>
      <c r="U38" t="s">
        <v>12</v>
      </c>
    </row>
    <row r="39" spans="1:23" x14ac:dyDescent="0.25">
      <c r="A39">
        <v>40</v>
      </c>
      <c r="B39">
        <f>-41.606*B3^5+359.65*B3^4-1204.9*B3^3+1985*B3^2-1692.5*B3+717.77</f>
        <v>36.079229011229017</v>
      </c>
      <c r="C39">
        <f t="shared" ref="C39:R54" si="4">-41.606*C3^5+359.65*C3^4-1204.9*C3^3+1985*C3^2-1692.5*C3+717.77</f>
        <v>34.158871284086217</v>
      </c>
      <c r="D39">
        <f t="shared" si="4"/>
        <v>23.795512158933434</v>
      </c>
      <c r="E39">
        <f t="shared" si="4"/>
        <v>26.501467140377372</v>
      </c>
      <c r="F39">
        <f t="shared" si="4"/>
        <v>23.795512158933434</v>
      </c>
      <c r="G39">
        <f t="shared" si="4"/>
        <v>34.158871284086217</v>
      </c>
      <c r="H39">
        <f t="shared" si="4"/>
        <v>33.478614906656276</v>
      </c>
      <c r="I39">
        <f t="shared" si="4"/>
        <v>21.878968977458953</v>
      </c>
      <c r="J39">
        <f t="shared" si="4"/>
        <v>18.849427752894826</v>
      </c>
      <c r="K39">
        <f t="shared" si="4"/>
        <v>33.478614906656276</v>
      </c>
      <c r="L39">
        <f t="shared" si="4"/>
        <v>32.779855198549285</v>
      </c>
      <c r="M39">
        <f t="shared" si="4"/>
        <v>31.325513855404552</v>
      </c>
      <c r="N39">
        <f t="shared" si="4"/>
        <v>34.158871284086217</v>
      </c>
      <c r="O39">
        <f t="shared" si="4"/>
        <v>35.452196140199248</v>
      </c>
      <c r="P39">
        <f t="shared" si="4"/>
        <v>22.848740836062916</v>
      </c>
      <c r="R39">
        <f>AVERAGE(B39:P39)</f>
        <v>29.516017793040948</v>
      </c>
      <c r="T39">
        <f>_xlfn.STDEV.S(B39:P39)</f>
        <v>5.8517555829431434</v>
      </c>
      <c r="U39">
        <f>R39-U3</f>
        <v>-10.483982206959052</v>
      </c>
      <c r="W39">
        <v>40</v>
      </c>
    </row>
    <row r="40" spans="1:23" x14ac:dyDescent="0.25">
      <c r="A40">
        <f>A39+10</f>
        <v>50</v>
      </c>
      <c r="B40">
        <f t="shared" ref="B40:Q74" si="5">-41.606*B4^5+359.65*B4^4-1204.9*B4^3+1985*B4^2-1692.5*B4+717.77</f>
        <v>52.215499876811464</v>
      </c>
      <c r="C40">
        <f t="shared" si="5"/>
        <v>52.207828860270183</v>
      </c>
      <c r="D40">
        <f t="shared" si="5"/>
        <v>52.226567352860457</v>
      </c>
      <c r="E40">
        <f t="shared" si="5"/>
        <v>52.206888309538954</v>
      </c>
      <c r="F40">
        <f t="shared" si="5"/>
        <v>52.226567352860457</v>
      </c>
      <c r="G40">
        <f t="shared" si="5"/>
        <v>52.214719209474879</v>
      </c>
      <c r="H40">
        <f t="shared" si="5"/>
        <v>52.206888309538954</v>
      </c>
      <c r="I40">
        <f t="shared" si="5"/>
        <v>51.96712380078452</v>
      </c>
      <c r="J40">
        <f t="shared" si="5"/>
        <v>52.000440801679815</v>
      </c>
      <c r="K40">
        <f t="shared" si="5"/>
        <v>52.224824269536839</v>
      </c>
      <c r="L40">
        <f t="shared" si="5"/>
        <v>52.226878411211146</v>
      </c>
      <c r="M40">
        <f t="shared" si="5"/>
        <v>52.227071242150942</v>
      </c>
      <c r="N40">
        <f t="shared" si="5"/>
        <v>52.210670595990905</v>
      </c>
      <c r="O40">
        <f t="shared" si="5"/>
        <v>52.210670595990905</v>
      </c>
      <c r="P40">
        <f t="shared" si="5"/>
        <v>52.215499876811464</v>
      </c>
      <c r="R40">
        <f t="shared" ref="R40:R65" si="6">AVERAGE(B40:P40)</f>
        <v>52.185875924367458</v>
      </c>
      <c r="T40">
        <f t="shared" ref="T40:T65" si="7">_xlfn.STDEV.S(B40:P40)</f>
        <v>8.2646885897722427E-2</v>
      </c>
      <c r="U40">
        <f t="shared" ref="U40:U65" si="8">R40-U4</f>
        <v>2.1858759243674584</v>
      </c>
      <c r="W40">
        <f>W39+10</f>
        <v>50</v>
      </c>
    </row>
    <row r="41" spans="1:23" x14ac:dyDescent="0.25">
      <c r="A41">
        <f t="shared" ref="A41:A65" si="9">A40+10</f>
        <v>60</v>
      </c>
      <c r="B41">
        <f t="shared" si="5"/>
        <v>56.16461387463778</v>
      </c>
      <c r="C41">
        <f t="shared" si="4"/>
        <v>57.075544197693944</v>
      </c>
      <c r="D41">
        <f t="shared" si="4"/>
        <v>55.106688885227413</v>
      </c>
      <c r="E41">
        <f t="shared" si="4"/>
        <v>56.16461387463778</v>
      </c>
      <c r="F41">
        <f t="shared" si="4"/>
        <v>55.106688885227413</v>
      </c>
      <c r="G41">
        <f t="shared" si="4"/>
        <v>56.458071596224272</v>
      </c>
      <c r="H41">
        <f t="shared" si="4"/>
        <v>55.483224102493296</v>
      </c>
      <c r="I41">
        <f t="shared" si="4"/>
        <v>54.329060125749947</v>
      </c>
      <c r="J41">
        <f t="shared" si="4"/>
        <v>53.307527511752596</v>
      </c>
      <c r="K41">
        <f t="shared" si="4"/>
        <v>55.483224102493296</v>
      </c>
      <c r="L41">
        <f t="shared" si="4"/>
        <v>54.75794470958499</v>
      </c>
      <c r="M41">
        <f t="shared" si="4"/>
        <v>56.609038711882931</v>
      </c>
      <c r="N41">
        <f t="shared" si="4"/>
        <v>57.402620675718026</v>
      </c>
      <c r="O41">
        <f t="shared" si="4"/>
        <v>57.237687830151572</v>
      </c>
      <c r="P41">
        <f t="shared" si="4"/>
        <v>54.43208110418891</v>
      </c>
      <c r="R41">
        <f t="shared" si="6"/>
        <v>55.674575345844275</v>
      </c>
      <c r="T41">
        <f t="shared" si="7"/>
        <v>1.1914903537169641</v>
      </c>
      <c r="U41">
        <f t="shared" si="8"/>
        <v>-4.3254246541557251</v>
      </c>
      <c r="W41">
        <f t="shared" ref="W41:W65" si="10">W40+10</f>
        <v>60</v>
      </c>
    </row>
    <row r="42" spans="1:23" x14ac:dyDescent="0.25">
      <c r="A42">
        <f t="shared" si="9"/>
        <v>70</v>
      </c>
      <c r="B42">
        <f t="shared" si="5"/>
        <v>64.297209503608428</v>
      </c>
      <c r="C42">
        <f t="shared" si="4"/>
        <v>68.53178023048531</v>
      </c>
      <c r="D42">
        <f t="shared" si="4"/>
        <v>67.430017674393184</v>
      </c>
      <c r="E42">
        <f t="shared" si="4"/>
        <v>70.529722014187882</v>
      </c>
      <c r="F42">
        <f t="shared" si="4"/>
        <v>65.564225465576783</v>
      </c>
      <c r="G42">
        <f t="shared" si="4"/>
        <v>68.53178023048531</v>
      </c>
      <c r="H42">
        <f t="shared" si="4"/>
        <v>67.974515933706243</v>
      </c>
      <c r="I42">
        <f t="shared" si="4"/>
        <v>64.297209503608428</v>
      </c>
      <c r="J42">
        <f t="shared" si="4"/>
        <v>61.259115594396462</v>
      </c>
      <c r="K42">
        <f t="shared" si="4"/>
        <v>70.529722014187882</v>
      </c>
      <c r="L42">
        <f t="shared" si="4"/>
        <v>67.157706689437873</v>
      </c>
      <c r="M42">
        <f t="shared" si="4"/>
        <v>67.430017674393184</v>
      </c>
      <c r="N42">
        <f t="shared" si="4"/>
        <v>70.238607888912611</v>
      </c>
      <c r="O42">
        <f t="shared" si="4"/>
        <v>70.529722014187882</v>
      </c>
      <c r="P42">
        <f t="shared" si="4"/>
        <v>67.430017674393184</v>
      </c>
      <c r="R42">
        <f t="shared" si="6"/>
        <v>67.448758007064043</v>
      </c>
      <c r="T42">
        <f t="shared" si="7"/>
        <v>2.6818968790589541</v>
      </c>
      <c r="U42">
        <f t="shared" si="8"/>
        <v>-2.5512419929359567</v>
      </c>
      <c r="W42">
        <f t="shared" si="10"/>
        <v>70</v>
      </c>
    </row>
    <row r="43" spans="1:23" x14ac:dyDescent="0.25">
      <c r="A43">
        <f t="shared" si="9"/>
        <v>80</v>
      </c>
      <c r="B43">
        <f t="shared" si="5"/>
        <v>80.82751809056208</v>
      </c>
      <c r="C43">
        <f t="shared" si="4"/>
        <v>80.170064227171679</v>
      </c>
      <c r="D43">
        <f t="shared" si="4"/>
        <v>83.816520806882636</v>
      </c>
      <c r="E43">
        <f t="shared" si="4"/>
        <v>82.151776403659824</v>
      </c>
      <c r="F43">
        <f t="shared" si="4"/>
        <v>78.547786728399842</v>
      </c>
      <c r="G43">
        <f t="shared" si="4"/>
        <v>81.81958317049839</v>
      </c>
      <c r="H43">
        <f t="shared" si="4"/>
        <v>79.196753723824258</v>
      </c>
      <c r="I43">
        <f t="shared" si="4"/>
        <v>72.301942036565379</v>
      </c>
      <c r="J43">
        <f t="shared" si="4"/>
        <v>74.743576733820191</v>
      </c>
      <c r="K43">
        <f t="shared" si="4"/>
        <v>79.522566744223695</v>
      </c>
      <c r="L43">
        <f t="shared" si="4"/>
        <v>79.522566744223695</v>
      </c>
      <c r="M43">
        <f t="shared" si="4"/>
        <v>79.522566744223695</v>
      </c>
      <c r="N43">
        <f t="shared" si="4"/>
        <v>81.157438367778923</v>
      </c>
      <c r="O43">
        <f t="shared" si="4"/>
        <v>84.152864537049481</v>
      </c>
      <c r="P43">
        <f t="shared" si="4"/>
        <v>78.547786728399842</v>
      </c>
      <c r="R43">
        <f t="shared" si="6"/>
        <v>79.733420785818907</v>
      </c>
      <c r="T43">
        <f t="shared" si="7"/>
        <v>3.0842631076256475</v>
      </c>
      <c r="U43">
        <f t="shared" si="8"/>
        <v>-0.26657921418109254</v>
      </c>
      <c r="W43">
        <f t="shared" si="10"/>
        <v>80</v>
      </c>
    </row>
    <row r="44" spans="1:23" x14ac:dyDescent="0.25">
      <c r="A44">
        <f t="shared" si="9"/>
        <v>90</v>
      </c>
      <c r="B44">
        <f t="shared" si="5"/>
        <v>90.297279185060233</v>
      </c>
      <c r="C44">
        <f t="shared" si="4"/>
        <v>91.684431109994875</v>
      </c>
      <c r="D44">
        <f t="shared" si="4"/>
        <v>91.684431109994875</v>
      </c>
      <c r="E44">
        <f t="shared" si="4"/>
        <v>92.736485737331122</v>
      </c>
      <c r="F44">
        <f t="shared" si="4"/>
        <v>89.950182194708304</v>
      </c>
      <c r="G44">
        <f t="shared" si="4"/>
        <v>93.441022829833173</v>
      </c>
      <c r="H44">
        <f t="shared" si="4"/>
        <v>92.736485737331122</v>
      </c>
      <c r="I44">
        <f t="shared" si="4"/>
        <v>86.177337138985422</v>
      </c>
      <c r="J44">
        <f t="shared" si="4"/>
        <v>86.859341932636198</v>
      </c>
      <c r="K44">
        <f t="shared" si="4"/>
        <v>88.567591232093037</v>
      </c>
      <c r="L44">
        <f t="shared" si="4"/>
        <v>87.201232229782818</v>
      </c>
      <c r="M44">
        <f t="shared" si="4"/>
        <v>89.950182194708304</v>
      </c>
      <c r="N44">
        <f t="shared" si="4"/>
        <v>90.644961473829426</v>
      </c>
      <c r="O44">
        <f t="shared" si="4"/>
        <v>94.140972617328543</v>
      </c>
      <c r="P44">
        <f t="shared" si="4"/>
        <v>87.543708449620681</v>
      </c>
      <c r="R44">
        <f t="shared" si="6"/>
        <v>90.241043011549209</v>
      </c>
      <c r="T44">
        <f t="shared" si="7"/>
        <v>2.5308405354332053</v>
      </c>
      <c r="U44">
        <f t="shared" si="8"/>
        <v>0.24104301154920904</v>
      </c>
      <c r="W44">
        <f t="shared" si="10"/>
        <v>90</v>
      </c>
    </row>
    <row r="45" spans="1:23" x14ac:dyDescent="0.25">
      <c r="A45">
        <f t="shared" si="9"/>
        <v>100</v>
      </c>
      <c r="B45">
        <f t="shared" si="5"/>
        <v>96.991148624633297</v>
      </c>
      <c r="C45">
        <f t="shared" si="4"/>
        <v>104.77602933263529</v>
      </c>
      <c r="D45">
        <f t="shared" si="4"/>
        <v>102.49185980852485</v>
      </c>
      <c r="E45">
        <f t="shared" si="4"/>
        <v>101.37624007340332</v>
      </c>
      <c r="F45">
        <f t="shared" si="4"/>
        <v>99.169206585074789</v>
      </c>
      <c r="G45">
        <f t="shared" si="4"/>
        <v>102.49185980852485</v>
      </c>
      <c r="H45">
        <f t="shared" si="4"/>
        <v>101.00431221898862</v>
      </c>
      <c r="I45">
        <f t="shared" si="4"/>
        <v>95.921187939771471</v>
      </c>
      <c r="J45">
        <f t="shared" si="4"/>
        <v>96.631247012191579</v>
      </c>
      <c r="K45">
        <f t="shared" si="4"/>
        <v>99.895499519333953</v>
      </c>
      <c r="L45">
        <f t="shared" si="4"/>
        <v>97.713510278233798</v>
      </c>
      <c r="M45">
        <f t="shared" si="4"/>
        <v>101.37624007340332</v>
      </c>
      <c r="N45">
        <f t="shared" si="4"/>
        <v>101.00431221898862</v>
      </c>
      <c r="O45">
        <f t="shared" si="4"/>
        <v>102.49185980852485</v>
      </c>
      <c r="P45">
        <f t="shared" si="4"/>
        <v>98.803840227211822</v>
      </c>
      <c r="R45">
        <f t="shared" si="6"/>
        <v>100.14255690196296</v>
      </c>
      <c r="T45">
        <f t="shared" si="7"/>
        <v>2.554232302984901</v>
      </c>
      <c r="U45">
        <f t="shared" si="8"/>
        <v>0.142556901962962</v>
      </c>
      <c r="W45">
        <f t="shared" si="10"/>
        <v>100</v>
      </c>
    </row>
    <row r="46" spans="1:23" x14ac:dyDescent="0.25">
      <c r="A46">
        <f t="shared" si="9"/>
        <v>110</v>
      </c>
      <c r="B46">
        <f t="shared" si="5"/>
        <v>109.51757780885146</v>
      </c>
      <c r="C46">
        <f t="shared" si="4"/>
        <v>111.59446733576897</v>
      </c>
      <c r="D46">
        <f t="shared" si="4"/>
        <v>112.00914408360927</v>
      </c>
      <c r="E46">
        <f t="shared" si="4"/>
        <v>111.17388228788968</v>
      </c>
      <c r="F46">
        <f t="shared" si="4"/>
        <v>110.75597748472205</v>
      </c>
      <c r="G46">
        <f t="shared" si="4"/>
        <v>112.00914408360927</v>
      </c>
      <c r="H46">
        <f t="shared" si="4"/>
        <v>107.90755918070226</v>
      </c>
      <c r="I46">
        <f t="shared" si="4"/>
        <v>105.16216855827452</v>
      </c>
      <c r="J46">
        <f t="shared" si="4"/>
        <v>105.54206847046339</v>
      </c>
      <c r="K46">
        <f t="shared" si="4"/>
        <v>106.32295897923473</v>
      </c>
      <c r="L46">
        <f t="shared" si="4"/>
        <v>114.16984447340656</v>
      </c>
      <c r="M46">
        <f t="shared" si="4"/>
        <v>111.17388228788968</v>
      </c>
      <c r="N46">
        <f t="shared" si="4"/>
        <v>109.51757780885146</v>
      </c>
      <c r="O46">
        <f t="shared" si="4"/>
        <v>109.92790021195765</v>
      </c>
      <c r="P46">
        <f t="shared" si="4"/>
        <v>109.92790021195765</v>
      </c>
      <c r="R46">
        <f t="shared" si="6"/>
        <v>109.78080355114591</v>
      </c>
      <c r="T46">
        <f t="shared" si="7"/>
        <v>2.5671358248746476</v>
      </c>
      <c r="U46">
        <f t="shared" si="8"/>
        <v>-0.21919644885409184</v>
      </c>
      <c r="W46">
        <f t="shared" si="10"/>
        <v>110</v>
      </c>
    </row>
    <row r="47" spans="1:23" x14ac:dyDescent="0.25">
      <c r="A47">
        <f t="shared" si="9"/>
        <v>120</v>
      </c>
      <c r="B47">
        <f t="shared" si="5"/>
        <v>120.18089576923012</v>
      </c>
      <c r="C47">
        <f t="shared" si="4"/>
        <v>120.67384283343995</v>
      </c>
      <c r="D47">
        <f t="shared" si="4"/>
        <v>120.18089576923012</v>
      </c>
      <c r="E47">
        <f t="shared" si="4"/>
        <v>119.69255374453019</v>
      </c>
      <c r="F47">
        <f t="shared" si="4"/>
        <v>118.73897050240498</v>
      </c>
      <c r="G47">
        <f t="shared" si="4"/>
        <v>120.18089576923012</v>
      </c>
      <c r="H47">
        <f t="shared" si="4"/>
        <v>114.61144113603677</v>
      </c>
      <c r="I47">
        <f t="shared" si="4"/>
        <v>113.73151803048199</v>
      </c>
      <c r="J47">
        <f t="shared" si="4"/>
        <v>111.17388228788968</v>
      </c>
      <c r="K47">
        <f t="shared" si="4"/>
        <v>111.59446733576897</v>
      </c>
      <c r="L47">
        <f t="shared" si="4"/>
        <v>110.34067539803755</v>
      </c>
      <c r="M47">
        <f t="shared" si="4"/>
        <v>116.40305625974179</v>
      </c>
      <c r="N47">
        <f t="shared" si="4"/>
        <v>120.67384283343995</v>
      </c>
      <c r="O47">
        <f t="shared" si="4"/>
        <v>122.18149060651899</v>
      </c>
      <c r="P47">
        <f t="shared" si="4"/>
        <v>112.43527033507075</v>
      </c>
      <c r="R47">
        <f t="shared" si="6"/>
        <v>116.8529132407368</v>
      </c>
      <c r="T47">
        <f t="shared" si="7"/>
        <v>4.1338070397092412</v>
      </c>
      <c r="U47">
        <f t="shared" si="8"/>
        <v>-3.1470867592632032</v>
      </c>
      <c r="W47">
        <f t="shared" si="10"/>
        <v>120</v>
      </c>
    </row>
    <row r="48" spans="1:23" x14ac:dyDescent="0.25">
      <c r="A48">
        <f t="shared" si="9"/>
        <v>130</v>
      </c>
      <c r="B48">
        <f t="shared" si="5"/>
        <v>128.10426288056669</v>
      </c>
      <c r="C48">
        <f t="shared" si="4"/>
        <v>126.98145525071413</v>
      </c>
      <c r="D48">
        <f t="shared" si="4"/>
        <v>128.10426288056669</v>
      </c>
      <c r="E48">
        <f t="shared" si="4"/>
        <v>130.45277570916187</v>
      </c>
      <c r="F48">
        <f t="shared" si="4"/>
        <v>124.25262369932625</v>
      </c>
      <c r="G48">
        <f t="shared" si="4"/>
        <v>126.4236896236016</v>
      </c>
      <c r="H48">
        <f t="shared" si="4"/>
        <v>123.2011871035445</v>
      </c>
      <c r="I48">
        <f t="shared" si="4"/>
        <v>122.18149060651899</v>
      </c>
      <c r="J48">
        <f t="shared" si="4"/>
        <v>121.67402059034657</v>
      </c>
      <c r="K48">
        <f t="shared" si="4"/>
        <v>124.25262369932625</v>
      </c>
      <c r="L48">
        <f t="shared" si="4"/>
        <v>121.67402059034657</v>
      </c>
      <c r="M48">
        <f t="shared" si="4"/>
        <v>126.98145525071413</v>
      </c>
      <c r="N48">
        <f t="shared" si="4"/>
        <v>128.10426288056669</v>
      </c>
      <c r="O48">
        <f t="shared" si="4"/>
        <v>128.10426288056669</v>
      </c>
      <c r="P48">
        <f t="shared" si="4"/>
        <v>125.87206216784375</v>
      </c>
      <c r="R48">
        <f t="shared" si="6"/>
        <v>125.75763038758076</v>
      </c>
      <c r="T48">
        <f t="shared" si="7"/>
        <v>2.7350810403570249</v>
      </c>
      <c r="U48">
        <f t="shared" si="8"/>
        <v>-4.2423696124192389</v>
      </c>
      <c r="W48">
        <f t="shared" si="10"/>
        <v>130</v>
      </c>
    </row>
    <row r="49" spans="1:23" x14ac:dyDescent="0.25">
      <c r="A49">
        <f t="shared" si="9"/>
        <v>140</v>
      </c>
      <c r="B49">
        <f t="shared" si="5"/>
        <v>138.20051949735728</v>
      </c>
      <c r="C49">
        <f t="shared" si="4"/>
        <v>138.20051949735728</v>
      </c>
      <c r="D49">
        <f t="shared" si="4"/>
        <v>137.50640527396695</v>
      </c>
      <c r="E49">
        <f t="shared" si="4"/>
        <v>138.20051949735728</v>
      </c>
      <c r="F49">
        <f t="shared" si="4"/>
        <v>135.4910338199378</v>
      </c>
      <c r="G49">
        <f t="shared" si="4"/>
        <v>137.50640527396695</v>
      </c>
      <c r="H49">
        <f t="shared" si="4"/>
        <v>135.4910338199378</v>
      </c>
      <c r="I49">
        <f t="shared" si="4"/>
        <v>126.4236896236016</v>
      </c>
      <c r="J49">
        <f t="shared" si="4"/>
        <v>128.10426288056669</v>
      </c>
      <c r="K49">
        <f t="shared" si="4"/>
        <v>131.05745370920977</v>
      </c>
      <c r="L49">
        <f t="shared" si="4"/>
        <v>132.90323929593933</v>
      </c>
      <c r="M49">
        <f t="shared" si="4"/>
        <v>136.83520899008784</v>
      </c>
      <c r="N49">
        <f t="shared" si="4"/>
        <v>134.8317752653976</v>
      </c>
      <c r="O49">
        <f t="shared" si="4"/>
        <v>137.50640527396695</v>
      </c>
      <c r="P49">
        <f t="shared" si="4"/>
        <v>134.18083710134511</v>
      </c>
      <c r="R49">
        <f t="shared" si="6"/>
        <v>134.82928725466638</v>
      </c>
      <c r="T49">
        <f t="shared" si="7"/>
        <v>3.729543723579579</v>
      </c>
      <c r="U49">
        <f t="shared" si="8"/>
        <v>-5.170712745333617</v>
      </c>
      <c r="W49">
        <f t="shared" si="10"/>
        <v>140</v>
      </c>
    </row>
    <row r="50" spans="1:23" x14ac:dyDescent="0.25">
      <c r="A50">
        <f t="shared" si="9"/>
        <v>150</v>
      </c>
      <c r="B50">
        <f t="shared" si="5"/>
        <v>146.46906380990947</v>
      </c>
      <c r="C50">
        <f t="shared" si="4"/>
        <v>146.46906380990947</v>
      </c>
      <c r="D50">
        <f t="shared" si="4"/>
        <v>146.46906380990947</v>
      </c>
      <c r="E50">
        <f t="shared" si="4"/>
        <v>154.24089678969858</v>
      </c>
      <c r="F50">
        <f t="shared" si="4"/>
        <v>136.15878639047287</v>
      </c>
      <c r="G50">
        <f t="shared" si="4"/>
        <v>138.90384249118495</v>
      </c>
      <c r="H50">
        <f t="shared" si="4"/>
        <v>140.33885986558118</v>
      </c>
      <c r="I50">
        <f t="shared" si="4"/>
        <v>135.4910338199378</v>
      </c>
      <c r="J50">
        <f t="shared" si="4"/>
        <v>137.50640527396695</v>
      </c>
      <c r="K50">
        <f t="shared" si="4"/>
        <v>145.66326214088554</v>
      </c>
      <c r="L50">
        <f t="shared" si="4"/>
        <v>138.90384249118495</v>
      </c>
      <c r="M50">
        <f t="shared" si="4"/>
        <v>143.31206677510556</v>
      </c>
      <c r="N50">
        <f t="shared" si="4"/>
        <v>146.46906380990947</v>
      </c>
      <c r="O50">
        <f t="shared" si="4"/>
        <v>144.8686338035302</v>
      </c>
      <c r="P50">
        <f t="shared" si="4"/>
        <v>142.56517324044648</v>
      </c>
      <c r="R50">
        <f t="shared" si="6"/>
        <v>142.92193722144219</v>
      </c>
      <c r="T50">
        <f t="shared" si="7"/>
        <v>5.065853653191704</v>
      </c>
      <c r="U50">
        <f t="shared" si="8"/>
        <v>-7.0780627785578076</v>
      </c>
      <c r="W50">
        <f t="shared" si="10"/>
        <v>150</v>
      </c>
    </row>
    <row r="51" spans="1:23" x14ac:dyDescent="0.25">
      <c r="A51">
        <f t="shared" si="9"/>
        <v>160</v>
      </c>
      <c r="B51">
        <f t="shared" si="5"/>
        <v>153.32500472688673</v>
      </c>
      <c r="C51">
        <f t="shared" si="4"/>
        <v>153.32500472688673</v>
      </c>
      <c r="D51">
        <f t="shared" si="4"/>
        <v>157.05023028328912</v>
      </c>
      <c r="E51">
        <f t="shared" si="4"/>
        <v>166.30137229429295</v>
      </c>
      <c r="F51">
        <f t="shared" si="4"/>
        <v>148.95562995595594</v>
      </c>
      <c r="G51">
        <f t="shared" si="4"/>
        <v>151.53247054991402</v>
      </c>
      <c r="H51">
        <f t="shared" si="4"/>
        <v>153.32500472688673</v>
      </c>
      <c r="I51">
        <f t="shared" si="4"/>
        <v>141.8129722106878</v>
      </c>
      <c r="J51">
        <f t="shared" si="4"/>
        <v>146.46906380990947</v>
      </c>
      <c r="K51">
        <f t="shared" si="4"/>
        <v>148.11503299835761</v>
      </c>
      <c r="L51">
        <f t="shared" si="4"/>
        <v>141.8129722106878</v>
      </c>
      <c r="M51">
        <f t="shared" si="4"/>
        <v>145.66326214088554</v>
      </c>
      <c r="N51">
        <f t="shared" si="4"/>
        <v>153.32500472688673</v>
      </c>
      <c r="O51">
        <f t="shared" si="4"/>
        <v>147.28624962481331</v>
      </c>
      <c r="P51">
        <f t="shared" si="4"/>
        <v>152.42227329439447</v>
      </c>
      <c r="R51">
        <f t="shared" si="6"/>
        <v>150.71476988538234</v>
      </c>
      <c r="T51">
        <f t="shared" si="7"/>
        <v>6.196505061560825</v>
      </c>
      <c r="U51">
        <f t="shared" si="8"/>
        <v>-9.2852301146176615</v>
      </c>
      <c r="W51">
        <f t="shared" si="10"/>
        <v>160</v>
      </c>
    </row>
    <row r="52" spans="1:23" x14ac:dyDescent="0.25">
      <c r="A52">
        <f t="shared" si="9"/>
        <v>170</v>
      </c>
      <c r="B52">
        <f t="shared" si="5"/>
        <v>165.20912501553698</v>
      </c>
      <c r="C52">
        <f t="shared" si="4"/>
        <v>165.20912501553698</v>
      </c>
      <c r="D52">
        <f t="shared" si="4"/>
        <v>164.15482781896048</v>
      </c>
      <c r="E52">
        <f t="shared" si="4"/>
        <v>165.20912501553698</v>
      </c>
      <c r="F52">
        <f t="shared" si="4"/>
        <v>168.53538806168217</v>
      </c>
      <c r="G52">
        <f t="shared" si="4"/>
        <v>161.01983570930417</v>
      </c>
      <c r="H52">
        <f t="shared" si="4"/>
        <v>166.30137229429295</v>
      </c>
      <c r="I52">
        <f t="shared" si="4"/>
        <v>155.17018413622657</v>
      </c>
      <c r="J52">
        <f t="shared" si="4"/>
        <v>136.15878639047287</v>
      </c>
      <c r="K52">
        <f t="shared" si="4"/>
        <v>157.05023028328912</v>
      </c>
      <c r="L52">
        <f t="shared" si="4"/>
        <v>154.24089678969858</v>
      </c>
      <c r="M52">
        <f t="shared" si="4"/>
        <v>166.30137229429295</v>
      </c>
      <c r="N52">
        <f t="shared" si="4"/>
        <v>163.09429083031762</v>
      </c>
      <c r="O52">
        <f t="shared" si="4"/>
        <v>155.17018413622657</v>
      </c>
      <c r="P52">
        <f t="shared" si="4"/>
        <v>165.20912501553698</v>
      </c>
      <c r="R52">
        <f t="shared" si="6"/>
        <v>160.53559125379417</v>
      </c>
      <c r="T52">
        <f t="shared" si="7"/>
        <v>8.1997731401991754</v>
      </c>
      <c r="U52">
        <f t="shared" si="8"/>
        <v>-9.4644087462058337</v>
      </c>
      <c r="W52">
        <f t="shared" si="10"/>
        <v>170</v>
      </c>
    </row>
    <row r="53" spans="1:23" x14ac:dyDescent="0.25">
      <c r="A53">
        <f t="shared" si="9"/>
        <v>180</v>
      </c>
      <c r="B53">
        <f t="shared" si="5"/>
        <v>162.04938000368691</v>
      </c>
      <c r="C53">
        <f t="shared" si="4"/>
        <v>174.42215513463952</v>
      </c>
      <c r="D53">
        <f t="shared" si="4"/>
        <v>184.78410513812491</v>
      </c>
      <c r="E53">
        <f t="shared" si="4"/>
        <v>174.42215513463952</v>
      </c>
      <c r="F53">
        <f t="shared" si="4"/>
        <v>167.41003628884027</v>
      </c>
      <c r="G53">
        <f t="shared" si="4"/>
        <v>173.20919626069542</v>
      </c>
      <c r="H53">
        <f t="shared" si="4"/>
        <v>159.00582237276399</v>
      </c>
      <c r="I53">
        <f t="shared" si="4"/>
        <v>169.67770158327789</v>
      </c>
      <c r="J53">
        <f t="shared" si="4"/>
        <v>163.09429083031762</v>
      </c>
      <c r="K53">
        <f t="shared" si="4"/>
        <v>168.53538806168217</v>
      </c>
      <c r="L53">
        <f t="shared" si="4"/>
        <v>168.53538806168217</v>
      </c>
      <c r="M53">
        <f t="shared" si="4"/>
        <v>172.01432437897006</v>
      </c>
      <c r="N53">
        <f t="shared" si="4"/>
        <v>186.14422391470737</v>
      </c>
      <c r="O53">
        <f t="shared" si="4"/>
        <v>173.20919626069542</v>
      </c>
      <c r="P53">
        <f t="shared" si="4"/>
        <v>173.20919626069542</v>
      </c>
      <c r="R53">
        <f t="shared" si="6"/>
        <v>171.31483731236128</v>
      </c>
      <c r="T53">
        <f t="shared" si="7"/>
        <v>7.4172294287476062</v>
      </c>
      <c r="U53">
        <f t="shared" si="8"/>
        <v>-8.6851626876387229</v>
      </c>
      <c r="W53">
        <f t="shared" si="10"/>
        <v>180</v>
      </c>
    </row>
    <row r="54" spans="1:23" x14ac:dyDescent="0.25">
      <c r="A54">
        <f t="shared" si="9"/>
        <v>190</v>
      </c>
      <c r="B54">
        <f t="shared" si="5"/>
        <v>184.78410513812491</v>
      </c>
      <c r="C54">
        <f t="shared" si="4"/>
        <v>180.74157767830343</v>
      </c>
      <c r="D54">
        <f t="shared" si="4"/>
        <v>186.14422391470737</v>
      </c>
      <c r="E54">
        <f t="shared" si="4"/>
        <v>184.78410513812491</v>
      </c>
      <c r="F54">
        <f t="shared" si="4"/>
        <v>180.74157767830343</v>
      </c>
      <c r="G54">
        <f t="shared" si="4"/>
        <v>179.43419517728444</v>
      </c>
      <c r="H54">
        <f t="shared" si="4"/>
        <v>184.78410513812491</v>
      </c>
      <c r="I54">
        <f t="shared" si="4"/>
        <v>191.91137291227574</v>
      </c>
      <c r="J54">
        <f t="shared" si="4"/>
        <v>172.01432437897006</v>
      </c>
      <c r="K54">
        <f t="shared" si="4"/>
        <v>179.43419517728444</v>
      </c>
      <c r="L54">
        <f t="shared" si="4"/>
        <v>164.15482781896048</v>
      </c>
      <c r="M54">
        <f t="shared" si="4"/>
        <v>183.4162242941336</v>
      </c>
      <c r="N54">
        <f t="shared" si="4"/>
        <v>184.78410513812491</v>
      </c>
      <c r="O54">
        <f t="shared" si="4"/>
        <v>179.43419517728444</v>
      </c>
      <c r="P54">
        <f t="shared" si="4"/>
        <v>184.78410513812491</v>
      </c>
      <c r="R54">
        <f t="shared" si="6"/>
        <v>181.42314932654213</v>
      </c>
      <c r="T54">
        <f t="shared" si="7"/>
        <v>6.5041835830323951</v>
      </c>
      <c r="U54">
        <f t="shared" si="8"/>
        <v>-8.5768506734578693</v>
      </c>
      <c r="W54">
        <f t="shared" si="10"/>
        <v>190</v>
      </c>
    </row>
    <row r="55" spans="1:23" x14ac:dyDescent="0.25">
      <c r="A55">
        <f t="shared" si="9"/>
        <v>200</v>
      </c>
      <c r="B55">
        <f t="shared" si="5"/>
        <v>193.40832530911041</v>
      </c>
      <c r="C55">
        <f t="shared" ref="C55:R65" si="11">-41.606*C19^5+359.65*C19^4-1204.9*C19^3+1985*C19^2-1692.5*C19+717.77</f>
        <v>191.91137291227574</v>
      </c>
      <c r="D55">
        <f t="shared" si="11"/>
        <v>190.43681359119853</v>
      </c>
      <c r="E55">
        <f t="shared" si="11"/>
        <v>178.14636717548535</v>
      </c>
      <c r="F55">
        <f t="shared" si="11"/>
        <v>176.87779295827272</v>
      </c>
      <c r="G55">
        <f t="shared" si="11"/>
        <v>190.43681359119853</v>
      </c>
      <c r="H55">
        <f t="shared" si="11"/>
        <v>190.43681359119853</v>
      </c>
      <c r="I55">
        <f t="shared" si="11"/>
        <v>184.78410513812491</v>
      </c>
      <c r="J55">
        <f t="shared" si="11"/>
        <v>186.14422391470737</v>
      </c>
      <c r="K55">
        <f t="shared" si="11"/>
        <v>186.14422391470737</v>
      </c>
      <c r="L55">
        <f t="shared" si="11"/>
        <v>182.06881844187433</v>
      </c>
      <c r="M55">
        <f t="shared" si="11"/>
        <v>187.55356295359798</v>
      </c>
      <c r="N55">
        <f t="shared" si="11"/>
        <v>190.43681359119853</v>
      </c>
      <c r="O55">
        <f t="shared" si="11"/>
        <v>182.06881844187433</v>
      </c>
      <c r="P55">
        <f t="shared" si="11"/>
        <v>198.00467656096748</v>
      </c>
      <c r="R55">
        <f t="shared" si="6"/>
        <v>187.25730280571952</v>
      </c>
      <c r="T55">
        <f t="shared" si="7"/>
        <v>5.7860986307180431</v>
      </c>
      <c r="U55">
        <f t="shared" si="8"/>
        <v>-12.742697194280481</v>
      </c>
      <c r="W55">
        <f t="shared" si="10"/>
        <v>200</v>
      </c>
    </row>
    <row r="56" spans="1:23" x14ac:dyDescent="0.25">
      <c r="A56">
        <f t="shared" si="9"/>
        <v>210</v>
      </c>
      <c r="B56">
        <f t="shared" si="5"/>
        <v>202.84541446532853</v>
      </c>
      <c r="C56">
        <f t="shared" si="11"/>
        <v>202.84541446532853</v>
      </c>
      <c r="D56">
        <f t="shared" si="11"/>
        <v>199.59406302879506</v>
      </c>
      <c r="E56">
        <f t="shared" si="11"/>
        <v>193.40832530911041</v>
      </c>
      <c r="F56">
        <f t="shared" si="11"/>
        <v>198.00467656096748</v>
      </c>
      <c r="G56">
        <f t="shared" si="11"/>
        <v>204.50807828011239</v>
      </c>
      <c r="H56">
        <f t="shared" si="11"/>
        <v>179.43419517728444</v>
      </c>
      <c r="I56">
        <f t="shared" si="11"/>
        <v>196.47073960481998</v>
      </c>
      <c r="J56">
        <f t="shared" si="11"/>
        <v>176.87779295827272</v>
      </c>
      <c r="K56">
        <f t="shared" si="11"/>
        <v>198.00467656096748</v>
      </c>
      <c r="L56">
        <f t="shared" si="11"/>
        <v>179.43419517728444</v>
      </c>
      <c r="M56">
        <f t="shared" si="11"/>
        <v>202.84541446532853</v>
      </c>
      <c r="N56">
        <f t="shared" si="11"/>
        <v>187.55356295359798</v>
      </c>
      <c r="O56">
        <f t="shared" si="11"/>
        <v>204.50807828011239</v>
      </c>
      <c r="P56">
        <f t="shared" si="11"/>
        <v>201.20752639918123</v>
      </c>
      <c r="R56">
        <f t="shared" si="6"/>
        <v>195.16947691243277</v>
      </c>
      <c r="T56">
        <f t="shared" si="7"/>
        <v>9.6948870559879357</v>
      </c>
      <c r="U56">
        <f t="shared" si="8"/>
        <v>-14.830523087567229</v>
      </c>
      <c r="W56">
        <f t="shared" si="10"/>
        <v>210</v>
      </c>
    </row>
    <row r="57" spans="1:23" x14ac:dyDescent="0.25">
      <c r="A57">
        <f t="shared" si="9"/>
        <v>220</v>
      </c>
      <c r="B57">
        <f t="shared" si="5"/>
        <v>218.70600660282901</v>
      </c>
      <c r="C57">
        <f t="shared" si="11"/>
        <v>211.37733511476659</v>
      </c>
      <c r="D57">
        <f t="shared" si="11"/>
        <v>211.37733511476659</v>
      </c>
      <c r="E57">
        <f t="shared" si="11"/>
        <v>216.83267224945479</v>
      </c>
      <c r="F57">
        <f t="shared" si="11"/>
        <v>196.47073960481998</v>
      </c>
      <c r="G57">
        <f t="shared" si="11"/>
        <v>209.64828393629426</v>
      </c>
      <c r="H57">
        <f t="shared" si="11"/>
        <v>209.64828393629426</v>
      </c>
      <c r="I57">
        <f t="shared" si="11"/>
        <v>193.40832530911041</v>
      </c>
      <c r="J57">
        <f t="shared" si="11"/>
        <v>202.84541446532853</v>
      </c>
      <c r="K57">
        <f t="shared" si="11"/>
        <v>187.55356295359798</v>
      </c>
      <c r="L57">
        <f t="shared" si="11"/>
        <v>209.64828393629426</v>
      </c>
      <c r="M57">
        <f t="shared" si="11"/>
        <v>209.64828393629426</v>
      </c>
      <c r="N57">
        <f t="shared" si="11"/>
        <v>211.37733511476659</v>
      </c>
      <c r="O57">
        <f t="shared" si="11"/>
        <v>224.4960090615715</v>
      </c>
      <c r="P57">
        <f t="shared" si="11"/>
        <v>209.64828393629426</v>
      </c>
      <c r="R57">
        <f t="shared" si="6"/>
        <v>208.17907701816554</v>
      </c>
      <c r="T57">
        <f t="shared" si="7"/>
        <v>9.6456603688094766</v>
      </c>
      <c r="U57">
        <f t="shared" si="8"/>
        <v>-11.820922981834457</v>
      </c>
      <c r="W57">
        <f t="shared" si="10"/>
        <v>220</v>
      </c>
    </row>
    <row r="58" spans="1:23" x14ac:dyDescent="0.25">
      <c r="A58">
        <f t="shared" si="9"/>
        <v>230</v>
      </c>
      <c r="B58">
        <f t="shared" si="5"/>
        <v>222.53728894589176</v>
      </c>
      <c r="C58">
        <f t="shared" si="11"/>
        <v>216.83267224945479</v>
      </c>
      <c r="D58">
        <f t="shared" si="11"/>
        <v>218.70600660282901</v>
      </c>
      <c r="E58">
        <f t="shared" si="11"/>
        <v>226.44310344650034</v>
      </c>
      <c r="F58">
        <f t="shared" si="11"/>
        <v>218.70600660282901</v>
      </c>
      <c r="G58">
        <f t="shared" si="11"/>
        <v>218.70600660282901</v>
      </c>
      <c r="H58">
        <f t="shared" si="11"/>
        <v>216.83267224945479</v>
      </c>
      <c r="I58">
        <f t="shared" si="11"/>
        <v>216.83267224945479</v>
      </c>
      <c r="J58">
        <f t="shared" si="11"/>
        <v>211.37733511476659</v>
      </c>
      <c r="K58">
        <f t="shared" si="11"/>
        <v>218.70600660282901</v>
      </c>
      <c r="L58">
        <f t="shared" si="11"/>
        <v>218.70600660282901</v>
      </c>
      <c r="M58">
        <f t="shared" si="11"/>
        <v>226.44310344650034</v>
      </c>
      <c r="N58">
        <f t="shared" si="11"/>
        <v>224.4960090615715</v>
      </c>
      <c r="O58">
        <f t="shared" si="11"/>
        <v>230.50709879848273</v>
      </c>
      <c r="P58">
        <f t="shared" si="11"/>
        <v>226.44310344650034</v>
      </c>
      <c r="R58">
        <f t="shared" si="6"/>
        <v>220.81833946818151</v>
      </c>
      <c r="T58">
        <f t="shared" si="7"/>
        <v>5.1015750449366362</v>
      </c>
      <c r="U58">
        <f t="shared" si="8"/>
        <v>-9.1816605318184941</v>
      </c>
      <c r="W58">
        <f t="shared" si="10"/>
        <v>230</v>
      </c>
    </row>
    <row r="59" spans="1:23" x14ac:dyDescent="0.25">
      <c r="A59">
        <f t="shared" si="9"/>
        <v>240</v>
      </c>
      <c r="B59">
        <f t="shared" si="5"/>
        <v>252.66989095601946</v>
      </c>
      <c r="C59">
        <f t="shared" si="11"/>
        <v>234.69280095944492</v>
      </c>
      <c r="D59">
        <f t="shared" si="11"/>
        <v>226.44310344650034</v>
      </c>
      <c r="E59">
        <f t="shared" si="11"/>
        <v>243.39644323562135</v>
      </c>
      <c r="F59">
        <f t="shared" si="11"/>
        <v>232.5845344718648</v>
      </c>
      <c r="G59">
        <f t="shared" si="11"/>
        <v>209.64828393629426</v>
      </c>
      <c r="H59">
        <f t="shared" si="11"/>
        <v>232.5845344718648</v>
      </c>
      <c r="I59">
        <f t="shared" si="11"/>
        <v>218.70600660282901</v>
      </c>
      <c r="J59">
        <f t="shared" si="11"/>
        <v>224.4960090615715</v>
      </c>
      <c r="K59">
        <f t="shared" si="11"/>
        <v>226.44310344650034</v>
      </c>
      <c r="L59">
        <f t="shared" si="11"/>
        <v>224.4960090615715</v>
      </c>
      <c r="M59">
        <f t="shared" si="11"/>
        <v>232.5845344718648</v>
      </c>
      <c r="N59">
        <f t="shared" si="11"/>
        <v>232.5845344718648</v>
      </c>
      <c r="O59">
        <f t="shared" si="11"/>
        <v>243.39644323562135</v>
      </c>
      <c r="P59">
        <f t="shared" si="11"/>
        <v>213.16871238832329</v>
      </c>
      <c r="R59">
        <f t="shared" si="6"/>
        <v>229.85966294785038</v>
      </c>
      <c r="T59">
        <f t="shared" si="7"/>
        <v>11.439996599963258</v>
      </c>
      <c r="U59">
        <f t="shared" si="8"/>
        <v>-10.140337052149619</v>
      </c>
      <c r="W59">
        <f t="shared" si="10"/>
        <v>240</v>
      </c>
    </row>
    <row r="60" spans="1:23" x14ac:dyDescent="0.25">
      <c r="A60">
        <f t="shared" si="9"/>
        <v>250</v>
      </c>
      <c r="B60">
        <f t="shared" si="5"/>
        <v>236.83230674321464</v>
      </c>
      <c r="C60">
        <f t="shared" si="11"/>
        <v>239.00346381812017</v>
      </c>
      <c r="D60">
        <f t="shared" si="11"/>
        <v>241.20668770616561</v>
      </c>
      <c r="E60">
        <f t="shared" si="11"/>
        <v>252.66989095601946</v>
      </c>
      <c r="F60">
        <f t="shared" si="11"/>
        <v>239.00346381812017</v>
      </c>
      <c r="G60">
        <f t="shared" si="11"/>
        <v>220.6074173830628</v>
      </c>
      <c r="H60">
        <f t="shared" si="11"/>
        <v>241.20668770616561</v>
      </c>
      <c r="I60">
        <f t="shared" si="11"/>
        <v>241.20668770616561</v>
      </c>
      <c r="J60">
        <f t="shared" si="11"/>
        <v>234.69280095944492</v>
      </c>
      <c r="K60">
        <f t="shared" si="11"/>
        <v>241.20668770616561</v>
      </c>
      <c r="L60">
        <f t="shared" si="11"/>
        <v>213.16871238832329</v>
      </c>
      <c r="M60">
        <f t="shared" si="11"/>
        <v>241.20668770616561</v>
      </c>
      <c r="N60">
        <f t="shared" si="11"/>
        <v>243.39644323562135</v>
      </c>
      <c r="O60">
        <f t="shared" si="11"/>
        <v>252.66989095601946</v>
      </c>
      <c r="P60">
        <f t="shared" si="11"/>
        <v>239.00346381812017</v>
      </c>
      <c r="R60">
        <f t="shared" si="6"/>
        <v>238.472086173793</v>
      </c>
      <c r="T60">
        <f t="shared" si="7"/>
        <v>10.148965173461114</v>
      </c>
      <c r="U60">
        <f t="shared" si="8"/>
        <v>-11.527913826206998</v>
      </c>
      <c r="W60">
        <f t="shared" si="10"/>
        <v>250</v>
      </c>
    </row>
    <row r="61" spans="1:23" x14ac:dyDescent="0.25">
      <c r="A61">
        <f t="shared" si="9"/>
        <v>260</v>
      </c>
      <c r="B61">
        <f t="shared" si="5"/>
        <v>262.44583023967698</v>
      </c>
      <c r="C61">
        <f t="shared" si="11"/>
        <v>250.3006780083914</v>
      </c>
      <c r="D61">
        <f t="shared" si="11"/>
        <v>250.3006780083914</v>
      </c>
      <c r="E61">
        <f t="shared" si="11"/>
        <v>262.44583023967698</v>
      </c>
      <c r="F61">
        <f t="shared" si="11"/>
        <v>252.66989095601946</v>
      </c>
      <c r="G61">
        <f t="shared" si="11"/>
        <v>252.66989095601946</v>
      </c>
      <c r="H61">
        <f t="shared" si="11"/>
        <v>252.66989095601946</v>
      </c>
      <c r="I61">
        <f t="shared" si="11"/>
        <v>252.66989095601946</v>
      </c>
      <c r="J61">
        <f t="shared" si="11"/>
        <v>250.3006780083914</v>
      </c>
      <c r="K61">
        <f t="shared" si="11"/>
        <v>250.3006780083914</v>
      </c>
      <c r="L61">
        <f t="shared" si="11"/>
        <v>252.66989095601946</v>
      </c>
      <c r="M61">
        <f t="shared" si="11"/>
        <v>255.07372975264229</v>
      </c>
      <c r="N61">
        <f t="shared" si="11"/>
        <v>252.66989095601946</v>
      </c>
      <c r="O61">
        <f t="shared" si="11"/>
        <v>252.66989095601946</v>
      </c>
      <c r="P61">
        <f t="shared" si="11"/>
        <v>247.9656540030885</v>
      </c>
      <c r="R61">
        <f t="shared" si="6"/>
        <v>253.18819953071912</v>
      </c>
      <c r="T61">
        <f t="shared" si="7"/>
        <v>4.1185060338386297</v>
      </c>
      <c r="U61">
        <f t="shared" si="8"/>
        <v>-6.8118004692808825</v>
      </c>
      <c r="W61">
        <f t="shared" si="10"/>
        <v>260</v>
      </c>
    </row>
    <row r="62" spans="1:23" x14ac:dyDescent="0.25">
      <c r="A62">
        <f t="shared" si="9"/>
        <v>270</v>
      </c>
      <c r="B62">
        <f t="shared" si="5"/>
        <v>295.47234654270483</v>
      </c>
      <c r="C62">
        <f t="shared" si="11"/>
        <v>262.44583023967698</v>
      </c>
      <c r="D62">
        <f t="shared" si="11"/>
        <v>252.66989095601946</v>
      </c>
      <c r="E62">
        <f t="shared" si="11"/>
        <v>270.19496535144862</v>
      </c>
      <c r="F62">
        <f t="shared" si="11"/>
        <v>255.07372975264229</v>
      </c>
      <c r="G62">
        <f t="shared" si="11"/>
        <v>262.44583023967698</v>
      </c>
      <c r="H62">
        <f t="shared" si="11"/>
        <v>283.81421056334574</v>
      </c>
      <c r="I62">
        <f t="shared" si="11"/>
        <v>259.98705066111825</v>
      </c>
      <c r="J62">
        <f t="shared" si="11"/>
        <v>252.66989095601946</v>
      </c>
      <c r="K62">
        <f t="shared" si="11"/>
        <v>252.66989095601946</v>
      </c>
      <c r="L62">
        <f t="shared" si="11"/>
        <v>257.51263493042262</v>
      </c>
      <c r="M62">
        <f t="shared" si="11"/>
        <v>255.07372975264229</v>
      </c>
      <c r="N62">
        <f t="shared" si="11"/>
        <v>257.51263493042262</v>
      </c>
      <c r="O62">
        <f t="shared" si="11"/>
        <v>272.8529489946892</v>
      </c>
      <c r="P62">
        <f t="shared" si="11"/>
        <v>257.51263493042262</v>
      </c>
      <c r="R62">
        <f t="shared" si="6"/>
        <v>263.19388131715147</v>
      </c>
      <c r="T62">
        <f t="shared" si="7"/>
        <v>12.483645040679976</v>
      </c>
      <c r="U62">
        <f t="shared" si="8"/>
        <v>-6.8061186828485347</v>
      </c>
      <c r="W62">
        <f t="shared" si="10"/>
        <v>270</v>
      </c>
    </row>
    <row r="63" spans="1:23" x14ac:dyDescent="0.25">
      <c r="A63">
        <f t="shared" si="9"/>
        <v>280</v>
      </c>
      <c r="B63">
        <f t="shared" si="5"/>
        <v>307.73945692747441</v>
      </c>
      <c r="C63">
        <f t="shared" si="11"/>
        <v>270.19496535144862</v>
      </c>
      <c r="D63">
        <f t="shared" si="11"/>
        <v>270.19496535144862</v>
      </c>
      <c r="E63">
        <f t="shared" si="11"/>
        <v>283.81421056334574</v>
      </c>
      <c r="F63">
        <f t="shared" si="11"/>
        <v>295.47234654270483</v>
      </c>
      <c r="G63">
        <f t="shared" si="11"/>
        <v>278.28411600153174</v>
      </c>
      <c r="H63">
        <f t="shared" si="11"/>
        <v>255.07372975264229</v>
      </c>
      <c r="I63">
        <f t="shared" si="11"/>
        <v>272.8529489946892</v>
      </c>
      <c r="J63">
        <f t="shared" si="11"/>
        <v>270.19496535144862</v>
      </c>
      <c r="K63">
        <f t="shared" si="11"/>
        <v>272.8529489946892</v>
      </c>
      <c r="L63">
        <f t="shared" si="11"/>
        <v>255.07372975264229</v>
      </c>
      <c r="M63">
        <f t="shared" si="11"/>
        <v>267.57475872984679</v>
      </c>
      <c r="N63">
        <f t="shared" si="11"/>
        <v>272.8529489946892</v>
      </c>
      <c r="O63">
        <f t="shared" si="11"/>
        <v>295.47234654270483</v>
      </c>
      <c r="P63">
        <f t="shared" si="11"/>
        <v>272.8529489946892</v>
      </c>
      <c r="R63">
        <f t="shared" si="6"/>
        <v>276.03342578973309</v>
      </c>
      <c r="T63">
        <f t="shared" si="7"/>
        <v>14.440798515017876</v>
      </c>
      <c r="U63">
        <f t="shared" si="8"/>
        <v>-3.9665742102669128</v>
      </c>
      <c r="W63">
        <f t="shared" si="10"/>
        <v>280</v>
      </c>
    </row>
    <row r="64" spans="1:23" x14ac:dyDescent="0.25">
      <c r="A64">
        <f t="shared" si="9"/>
        <v>290</v>
      </c>
      <c r="B64">
        <f t="shared" si="5"/>
        <v>295.47234654270483</v>
      </c>
      <c r="C64">
        <f t="shared" si="11"/>
        <v>295.47234654270483</v>
      </c>
      <c r="D64">
        <f t="shared" si="11"/>
        <v>252.66989095601946</v>
      </c>
      <c r="E64">
        <f t="shared" si="11"/>
        <v>295.47234654270483</v>
      </c>
      <c r="F64">
        <f t="shared" si="11"/>
        <v>283.81421056334574</v>
      </c>
      <c r="G64">
        <f t="shared" si="11"/>
        <v>275.54917588892226</v>
      </c>
      <c r="H64">
        <f t="shared" si="11"/>
        <v>275.54917588892226</v>
      </c>
      <c r="I64">
        <f t="shared" si="11"/>
        <v>281.05824305203481</v>
      </c>
      <c r="J64">
        <f t="shared" si="11"/>
        <v>264.9918666244572</v>
      </c>
      <c r="K64">
        <f t="shared" si="11"/>
        <v>283.81421056334574</v>
      </c>
      <c r="L64">
        <f t="shared" si="11"/>
        <v>272.8529489946892</v>
      </c>
      <c r="M64">
        <f t="shared" si="11"/>
        <v>281.05824305203481</v>
      </c>
      <c r="N64">
        <f t="shared" si="11"/>
        <v>275.54917588892226</v>
      </c>
      <c r="O64">
        <f t="shared" si="11"/>
        <v>259.98705066111825</v>
      </c>
      <c r="P64">
        <f t="shared" si="11"/>
        <v>281.05824305203481</v>
      </c>
      <c r="R64">
        <f t="shared" si="6"/>
        <v>278.29129832093071</v>
      </c>
      <c r="T64">
        <f t="shared" si="7"/>
        <v>12.507279462082467</v>
      </c>
      <c r="U64">
        <f t="shared" si="8"/>
        <v>-11.708701679069293</v>
      </c>
      <c r="W64">
        <f t="shared" si="10"/>
        <v>290</v>
      </c>
    </row>
    <row r="65" spans="1:23" x14ac:dyDescent="0.25">
      <c r="A65">
        <f t="shared" si="9"/>
        <v>300</v>
      </c>
      <c r="B65">
        <f t="shared" si="5"/>
        <v>286.66732359178633</v>
      </c>
      <c r="C65">
        <f t="shared" si="11"/>
        <v>281.05824305203481</v>
      </c>
      <c r="D65">
        <f t="shared" si="11"/>
        <v>278.28411600153174</v>
      </c>
      <c r="E65">
        <f t="shared" si="11"/>
        <v>304.65628060812162</v>
      </c>
      <c r="F65">
        <f t="shared" si="11"/>
        <v>292.49590087906859</v>
      </c>
      <c r="G65">
        <f t="shared" si="11"/>
        <v>292.49590087906859</v>
      </c>
      <c r="H65">
        <f t="shared" si="11"/>
        <v>286.66732359178633</v>
      </c>
      <c r="I65">
        <f t="shared" si="11"/>
        <v>289.56105743328857</v>
      </c>
      <c r="J65">
        <f t="shared" si="11"/>
        <v>281.05824305203481</v>
      </c>
      <c r="K65">
        <f t="shared" si="11"/>
        <v>320.77361040146758</v>
      </c>
      <c r="L65">
        <f t="shared" si="11"/>
        <v>281.05824305203481</v>
      </c>
      <c r="M65">
        <f t="shared" si="11"/>
        <v>295.47234654270483</v>
      </c>
      <c r="N65">
        <f t="shared" si="11"/>
        <v>295.47234654270483</v>
      </c>
      <c r="O65">
        <f t="shared" si="11"/>
        <v>286.66732359178633</v>
      </c>
      <c r="P65">
        <f t="shared" si="11"/>
        <v>295.47234654270483</v>
      </c>
      <c r="R65">
        <f t="shared" si="6"/>
        <v>291.19070705080833</v>
      </c>
      <c r="T65">
        <f t="shared" si="7"/>
        <v>10.867689786560488</v>
      </c>
      <c r="U65">
        <f t="shared" si="8"/>
        <v>-8.8092929491916721</v>
      </c>
      <c r="W65">
        <f t="shared" si="10"/>
        <v>300</v>
      </c>
    </row>
  </sheetData>
  <mergeCells count="1">
    <mergeCell ref="B1:P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="40" zoomScaleNormal="40" workbookViewId="0">
      <selection activeCell="A2" sqref="A2:E29"/>
    </sheetView>
  </sheetViews>
  <sheetFormatPr baseColWidth="10" defaultRowHeight="15" x14ac:dyDescent="0.25"/>
  <cols>
    <col min="1" max="1" width="13.42578125" customWidth="1"/>
    <col min="3" max="3" width="19.28515625" customWidth="1"/>
    <col min="4" max="4" width="15.140625" customWidth="1"/>
    <col min="5" max="5" width="12.7109375" customWidth="1"/>
  </cols>
  <sheetData>
    <row r="1" spans="1:5" x14ac:dyDescent="0.25">
      <c r="A1" s="1"/>
    </row>
    <row r="2" spans="1:5" ht="15.75" thickBot="1" x14ac:dyDescent="0.3">
      <c r="A2" s="3" t="s">
        <v>1</v>
      </c>
      <c r="B2" s="23" t="s">
        <v>2</v>
      </c>
      <c r="C2" s="24" t="s">
        <v>5</v>
      </c>
      <c r="D2" s="24" t="s">
        <v>7</v>
      </c>
      <c r="E2" s="25" t="s">
        <v>8</v>
      </c>
    </row>
    <row r="3" spans="1:5" x14ac:dyDescent="0.25">
      <c r="A3" s="7">
        <v>40</v>
      </c>
      <c r="B3" s="19">
        <v>2.8481599999999996</v>
      </c>
      <c r="C3" s="12">
        <v>3.5183149375802067E-2</v>
      </c>
      <c r="D3" s="8">
        <f>B3+C3</f>
        <v>2.8833431493758015</v>
      </c>
      <c r="E3" s="20">
        <f>B3-C3</f>
        <v>2.8129768506241977</v>
      </c>
    </row>
    <row r="4" spans="1:5" x14ac:dyDescent="0.25">
      <c r="A4" s="7">
        <v>50</v>
      </c>
      <c r="B4" s="19">
        <v>2.3965533333333329</v>
      </c>
      <c r="C4" s="12">
        <v>5.1650402662884398E-2</v>
      </c>
      <c r="D4" s="8">
        <f t="shared" ref="D4:D29" si="0">B4+C4</f>
        <v>2.4482037359962172</v>
      </c>
      <c r="E4" s="20">
        <f t="shared" ref="E4:E29" si="1">B4-C4</f>
        <v>2.3449029306704485</v>
      </c>
    </row>
    <row r="5" spans="1:5" x14ac:dyDescent="0.25">
      <c r="A5" s="7">
        <v>60</v>
      </c>
      <c r="B5" s="19">
        <v>2.03552</v>
      </c>
      <c r="C5" s="12">
        <v>4.7309666786277169E-2</v>
      </c>
      <c r="D5" s="8">
        <f t="shared" si="0"/>
        <v>2.0828296667862771</v>
      </c>
      <c r="E5" s="20">
        <f t="shared" si="1"/>
        <v>1.9882103332137229</v>
      </c>
    </row>
    <row r="6" spans="1:5" x14ac:dyDescent="0.25">
      <c r="A6" s="7">
        <v>70</v>
      </c>
      <c r="B6" s="19">
        <v>1.7559466666666665</v>
      </c>
      <c r="C6" s="12">
        <v>4.9917515773046817E-2</v>
      </c>
      <c r="D6" s="8">
        <f t="shared" si="0"/>
        <v>1.8058641824397133</v>
      </c>
      <c r="E6" s="20">
        <f t="shared" si="1"/>
        <v>1.7060291508936198</v>
      </c>
    </row>
    <row r="7" spans="1:5" x14ac:dyDescent="0.25">
      <c r="A7" s="7">
        <v>80</v>
      </c>
      <c r="B7" s="19">
        <v>1.5565266666666668</v>
      </c>
      <c r="C7" s="12">
        <v>4.6964750712889032E-2</v>
      </c>
      <c r="D7" s="8">
        <f t="shared" si="0"/>
        <v>1.6034914173795558</v>
      </c>
      <c r="E7" s="20">
        <f t="shared" si="1"/>
        <v>1.5095619159537779</v>
      </c>
    </row>
    <row r="8" spans="1:5" x14ac:dyDescent="0.25">
      <c r="A8" s="7">
        <v>90</v>
      </c>
      <c r="B8" s="19">
        <v>1.4036999999999999</v>
      </c>
      <c r="C8" s="12">
        <v>3.5735596499049206E-2</v>
      </c>
      <c r="D8" s="8">
        <f t="shared" si="0"/>
        <v>1.4394355964990491</v>
      </c>
      <c r="E8" s="20">
        <f t="shared" si="1"/>
        <v>1.3679644035009508</v>
      </c>
    </row>
    <row r="9" spans="1:5" x14ac:dyDescent="0.25">
      <c r="A9" s="7">
        <v>100</v>
      </c>
      <c r="B9" s="19">
        <v>1.2678400000000001</v>
      </c>
      <c r="C9" s="12">
        <v>3.3950800537584647E-2</v>
      </c>
      <c r="D9" s="8">
        <f t="shared" si="0"/>
        <v>1.3017908005375847</v>
      </c>
      <c r="E9" s="20">
        <f t="shared" si="1"/>
        <v>1.2338891994624155</v>
      </c>
    </row>
    <row r="10" spans="1:5" x14ac:dyDescent="0.25">
      <c r="A10" s="7">
        <v>110</v>
      </c>
      <c r="B10" s="19">
        <v>1.1459733333333333</v>
      </c>
      <c r="C10" s="12">
        <v>3.0850525966034222E-2</v>
      </c>
      <c r="D10" s="8">
        <f t="shared" si="0"/>
        <v>1.1768238592993676</v>
      </c>
      <c r="E10" s="20">
        <f t="shared" si="1"/>
        <v>1.115122807367299</v>
      </c>
    </row>
    <row r="11" spans="1:5" x14ac:dyDescent="0.25">
      <c r="A11" s="7">
        <v>120</v>
      </c>
      <c r="B11" s="19">
        <v>1.0671200000000001</v>
      </c>
      <c r="C11" s="12">
        <v>4.4467953147664177E-2</v>
      </c>
      <c r="D11" s="8">
        <f t="shared" si="0"/>
        <v>1.1115879531476642</v>
      </c>
      <c r="E11" s="20">
        <f t="shared" si="1"/>
        <v>1.0226520468523359</v>
      </c>
    </row>
    <row r="12" spans="1:5" x14ac:dyDescent="0.25">
      <c r="A12" s="7">
        <v>130</v>
      </c>
      <c r="B12" s="19">
        <v>0.97914666666666672</v>
      </c>
      <c r="C12" s="12">
        <v>2.4618398075616613E-2</v>
      </c>
      <c r="D12" s="8">
        <f t="shared" si="0"/>
        <v>1.0037650647422833</v>
      </c>
      <c r="E12" s="20">
        <f t="shared" si="1"/>
        <v>0.95452826859105011</v>
      </c>
    </row>
    <row r="13" spans="1:5" x14ac:dyDescent="0.25">
      <c r="A13" s="7">
        <v>140</v>
      </c>
      <c r="B13" s="19">
        <v>0.90519333333333341</v>
      </c>
      <c r="C13" s="12">
        <v>2.9090657966989682E-2</v>
      </c>
      <c r="D13" s="8">
        <f t="shared" si="0"/>
        <v>0.93428399130032314</v>
      </c>
      <c r="E13" s="20">
        <f t="shared" si="1"/>
        <v>0.87610267536634368</v>
      </c>
    </row>
    <row r="14" spans="1:5" x14ac:dyDescent="0.25">
      <c r="A14" s="7">
        <v>150</v>
      </c>
      <c r="B14" s="19">
        <v>0.8494666666666667</v>
      </c>
      <c r="C14" s="12">
        <v>3.2275237448870189E-2</v>
      </c>
      <c r="D14" s="8">
        <f t="shared" si="0"/>
        <v>0.88174190411553688</v>
      </c>
      <c r="E14" s="20">
        <f t="shared" si="1"/>
        <v>0.81719142921779653</v>
      </c>
    </row>
    <row r="15" spans="1:5" x14ac:dyDescent="0.25">
      <c r="A15" s="7">
        <v>160</v>
      </c>
      <c r="B15" s="19">
        <v>0.80286666666666662</v>
      </c>
      <c r="C15" s="12">
        <v>3.3968423712674813E-2</v>
      </c>
      <c r="D15" s="8">
        <f t="shared" si="0"/>
        <v>0.83683509037934145</v>
      </c>
      <c r="E15" s="20">
        <f t="shared" si="1"/>
        <v>0.76889824295399178</v>
      </c>
    </row>
    <row r="16" spans="1:5" x14ac:dyDescent="0.25">
      <c r="A16" s="7">
        <v>170</v>
      </c>
      <c r="B16" s="19">
        <v>0.75269999999999981</v>
      </c>
      <c r="C16" s="12">
        <v>4.5194563516296644E-2</v>
      </c>
      <c r="D16" s="8">
        <f t="shared" si="0"/>
        <v>0.79789456351629651</v>
      </c>
      <c r="E16" s="20">
        <f t="shared" si="1"/>
        <v>0.70750543648370312</v>
      </c>
    </row>
    <row r="17" spans="1:5" x14ac:dyDescent="0.25">
      <c r="A17" s="7">
        <v>180</v>
      </c>
      <c r="B17" s="19">
        <v>0.70314666666666648</v>
      </c>
      <c r="C17" s="12">
        <v>3.0579378361117505E-2</v>
      </c>
      <c r="D17" s="8">
        <f t="shared" si="0"/>
        <v>0.73372604502778394</v>
      </c>
      <c r="E17" s="20">
        <f t="shared" si="1"/>
        <v>0.67256728830554902</v>
      </c>
    </row>
    <row r="18" spans="1:5" x14ac:dyDescent="0.25">
      <c r="A18" s="7">
        <v>190</v>
      </c>
      <c r="B18" s="19">
        <v>0.66305999999999998</v>
      </c>
      <c r="C18" s="12">
        <v>2.5305894287977353E-2</v>
      </c>
      <c r="D18" s="8">
        <f t="shared" si="0"/>
        <v>0.68836589428797734</v>
      </c>
      <c r="E18" s="20">
        <f t="shared" si="1"/>
        <v>0.63775410571202262</v>
      </c>
    </row>
    <row r="19" spans="1:5" x14ac:dyDescent="0.25">
      <c r="A19" s="7">
        <v>200</v>
      </c>
      <c r="B19" s="19">
        <v>0.64190666666666674</v>
      </c>
      <c r="C19" s="12">
        <v>2.0206769257096108E-2</v>
      </c>
      <c r="D19" s="8">
        <f t="shared" si="0"/>
        <v>0.66211343592376282</v>
      </c>
      <c r="E19" s="20">
        <f t="shared" si="1"/>
        <v>0.62169989740957066</v>
      </c>
    </row>
    <row r="20" spans="1:5" x14ac:dyDescent="0.25">
      <c r="A20" s="7">
        <v>210</v>
      </c>
      <c r="B20" s="19">
        <v>0.61649333333333323</v>
      </c>
      <c r="C20" s="12">
        <v>3.2469270453915698E-2</v>
      </c>
      <c r="D20" s="8">
        <f t="shared" si="0"/>
        <v>0.6489626037872489</v>
      </c>
      <c r="E20" s="20">
        <f t="shared" si="1"/>
        <v>0.58402406287941755</v>
      </c>
    </row>
    <row r="21" spans="1:5" x14ac:dyDescent="0.25">
      <c r="A21" s="7">
        <v>220</v>
      </c>
      <c r="B21" s="19">
        <v>0.5770466666666666</v>
      </c>
      <c r="C21" s="12">
        <v>2.822999586728038E-2</v>
      </c>
      <c r="D21" s="8">
        <f t="shared" si="0"/>
        <v>0.60527666253394696</v>
      </c>
      <c r="E21" s="20">
        <f t="shared" si="1"/>
        <v>0.54881667079938623</v>
      </c>
    </row>
    <row r="22" spans="1:5" x14ac:dyDescent="0.25">
      <c r="A22" s="7">
        <v>230</v>
      </c>
      <c r="B22" s="19">
        <v>0.54220000000000002</v>
      </c>
      <c r="C22" s="12">
        <v>1.2988896356943815E-2</v>
      </c>
      <c r="D22" s="8">
        <f t="shared" si="0"/>
        <v>0.5551888963569438</v>
      </c>
      <c r="E22" s="20">
        <f t="shared" si="1"/>
        <v>0.52921110364305624</v>
      </c>
    </row>
    <row r="23" spans="1:5" x14ac:dyDescent="0.25">
      <c r="A23" s="7">
        <v>240</v>
      </c>
      <c r="B23" s="19">
        <v>0.52069333333333345</v>
      </c>
      <c r="C23" s="12">
        <v>2.7380870972963864E-2</v>
      </c>
      <c r="D23" s="8">
        <f t="shared" si="0"/>
        <v>0.54807420430629727</v>
      </c>
      <c r="E23" s="20">
        <f t="shared" si="1"/>
        <v>0.49331246236036957</v>
      </c>
    </row>
    <row r="24" spans="1:5" x14ac:dyDescent="0.25">
      <c r="A24" s="7">
        <v>250</v>
      </c>
      <c r="B24" s="19">
        <v>0.50046666666666662</v>
      </c>
      <c r="C24" s="12">
        <v>2.386586524326164E-2</v>
      </c>
      <c r="D24" s="8">
        <f t="shared" si="0"/>
        <v>0.52433253190992823</v>
      </c>
      <c r="E24" s="20">
        <f t="shared" si="1"/>
        <v>0.476600801423405</v>
      </c>
    </row>
    <row r="25" spans="1:5" x14ac:dyDescent="0.25">
      <c r="A25" s="7">
        <v>260</v>
      </c>
      <c r="B25" s="19">
        <v>0.46823333333333322</v>
      </c>
      <c r="C25" s="12">
        <v>8.2918778388998346E-3</v>
      </c>
      <c r="D25" s="8">
        <f t="shared" si="0"/>
        <v>0.47652521117223307</v>
      </c>
      <c r="E25" s="20">
        <f t="shared" si="1"/>
        <v>0.45994145549443338</v>
      </c>
    </row>
    <row r="26" spans="1:5" x14ac:dyDescent="0.25">
      <c r="A26" s="7">
        <v>270</v>
      </c>
      <c r="B26" s="19">
        <v>0.4489999999999999</v>
      </c>
      <c r="C26" s="12">
        <v>2.3052393739975394E-2</v>
      </c>
      <c r="D26" s="8">
        <f t="shared" si="0"/>
        <v>0.47205239373997532</v>
      </c>
      <c r="E26" s="20">
        <f t="shared" si="1"/>
        <v>0.42594760626002448</v>
      </c>
    </row>
    <row r="27" spans="1:5" x14ac:dyDescent="0.25">
      <c r="A27" s="7">
        <v>280</v>
      </c>
      <c r="B27" s="19">
        <v>0.42522000000000004</v>
      </c>
      <c r="C27" s="12">
        <v>2.5520305640802966E-2</v>
      </c>
      <c r="D27" s="8">
        <f t="shared" si="0"/>
        <v>0.45074030564080303</v>
      </c>
      <c r="E27" s="20">
        <f t="shared" si="1"/>
        <v>0.39969969435919706</v>
      </c>
    </row>
    <row r="28" spans="1:5" x14ac:dyDescent="0.25">
      <c r="A28" s="7">
        <v>290</v>
      </c>
      <c r="B28" s="19">
        <v>0.42097333333333337</v>
      </c>
      <c r="C28" s="12">
        <v>2.2611705775886035E-2</v>
      </c>
      <c r="D28" s="8">
        <f t="shared" si="0"/>
        <v>0.44358503910921943</v>
      </c>
      <c r="E28" s="20">
        <f t="shared" si="1"/>
        <v>0.39836162755744731</v>
      </c>
    </row>
    <row r="29" spans="1:5" x14ac:dyDescent="0.25">
      <c r="A29" s="7">
        <v>300</v>
      </c>
      <c r="B29" s="19">
        <v>0.39849333333333337</v>
      </c>
      <c r="C29" s="12">
        <v>1.7605902689831317E-2</v>
      </c>
      <c r="D29" s="8">
        <f t="shared" si="0"/>
        <v>0.41609923602316468</v>
      </c>
      <c r="E29" s="21">
        <f t="shared" si="1"/>
        <v>0.38088743064350206</v>
      </c>
    </row>
    <row r="30" spans="1:5" x14ac:dyDescent="0.25">
      <c r="A30" s="14"/>
      <c r="B30" s="19"/>
      <c r="C30" s="12"/>
      <c r="D30" s="2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" workbookViewId="0">
      <selection activeCell="F35" sqref="F35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H16" sqref="H1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Mesungen</vt:lpstr>
      <vt:lpstr> Mittel &amp; S (Spann.)</vt:lpstr>
      <vt:lpstr>Vergleich</vt:lpstr>
      <vt:lpstr>Mittel &amp;S (Abstand)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2017-01-03T12:54:14Z</dcterms:modified>
</cp:coreProperties>
</file>